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Data" sheetId="1" state="visible" r:id="rId3"/>
    <sheet name="under const plants" sheetId="2" state="visible" r:id="rId4"/>
    <sheet name="online plants" sheetId="3" state="visible" r:id="rId5"/>
    <sheet name="existing plants" sheetId="4" state="visible" r:id="rId6"/>
    <sheet name="Baseload (2)" sheetId="5" state="hidden" r:id="rId7"/>
    <sheet name="Efficiency Chart" sheetId="6" state="visible" r:id="rId8"/>
    <sheet name="Quarter Efficiency" sheetId="7" state="visible" r:id="rId9"/>
    <sheet name="Total" sheetId="8" state="visible" r:id="rId10"/>
    <sheet name="efficiency" sheetId="9" state="visible" r:id="rId11"/>
    <sheet name="Gas" sheetId="10" state="visible" r:id="rId12"/>
    <sheet name="NonGas" sheetId="11" state="visible" r:id="rId13"/>
  </sheets>
  <definedNames>
    <definedName function="false" hidden="false" localSheetId="4" name="_xlnm.Print_Area" vbProcedure="false">'Baseload (2)'!$A$1:$T$147</definedName>
    <definedName function="false" hidden="false" localSheetId="8" name="_xlnm.Print_Area" vbProcedure="false">efficiency!$A$2:$T$148</definedName>
    <definedName function="false" hidden="false" localSheetId="9" name="_xlnm.Print_Area" vbProcedure="false">Gas!$A$4:$T$129</definedName>
    <definedName function="false" hidden="false" localSheetId="10" name="_xlnm.Print_Area" vbProcedure="false">NonGas!$A$2:$T$33</definedName>
    <definedName function="false" hidden="true" localSheetId="0" name="_xlnm._FilterDatabase" vbProcedure="false">'Raw Data'!$A$1:$R$1332</definedName>
    <definedName function="false" hidden="false" localSheetId="1" name="Excel_BuiltIn__FilterDatabase" vbProcedure="false">'under const plants'!$A$3:$H$133</definedName>
    <definedName function="false" hidden="false" localSheetId="4" name="Excel_BuiltIn_Extract" vbProcedure="false">'Baseload (2)'!$H$142</definedName>
    <definedName function="false" hidden="false" localSheetId="4" name="Excel_BuiltIn__FilterDatabase" vbProcedure="false">'Baseload (2)'!$B$4:$B$137</definedName>
    <definedName function="false" hidden="false" localSheetId="8" name="Excel_BuiltIn_Extract" vbProcedure="false">efficiency!$H$143</definedName>
    <definedName function="false" hidden="false" localSheetId="8" name="Excel_BuiltIn__FilterDatabase" vbProcedure="false">efficiency!$B$5:$B$138</definedName>
    <definedName function="false" hidden="false" localSheetId="9" name="Excel_BuiltIn_Extract" vbProcedure="false">#REF!</definedName>
    <definedName function="false" hidden="false" localSheetId="9" name="Excel_BuiltIn__FilterDatabase" vbProcedure="false">Gas!$B$5:$B$127</definedName>
    <definedName function="false" hidden="false" localSheetId="10" name="Excel_BuiltIn_Extract" vbProcedure="false">NonGas!$H$28</definedName>
    <definedName function="false" hidden="false" localSheetId="10" name="Excel_BuiltIn__FilterDatabase" vbProcedure="false">NonGas!$B$5:$B$23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<sst xmlns="http://schemas.openxmlformats.org/spreadsheetml/2006/main" count="20583" uniqueCount="1892">
  <si>
    <t xml:space="preserve">PlantID</t>
  </si>
  <si>
    <t xml:space="preserve">PlantName</t>
  </si>
  <si>
    <t xml:space="preserve">Location</t>
  </si>
  <si>
    <t xml:space="preserve">WSCCRegion</t>
  </si>
  <si>
    <t xml:space="preserve">City</t>
  </si>
  <si>
    <t xml:space="preserve">State</t>
  </si>
  <si>
    <t xml:space="preserve">UnitNumber</t>
  </si>
  <si>
    <t xml:space="preserve">Expr1007</t>
  </si>
  <si>
    <t xml:space="preserve">Capacity_Winter</t>
  </si>
  <si>
    <t xml:space="preserve">Capacity_Summer</t>
  </si>
  <si>
    <t xml:space="preserve">Fuel_Designation</t>
  </si>
  <si>
    <t xml:space="preserve">Fuel_Primary</t>
  </si>
  <si>
    <t xml:space="preserve">HeatRate</t>
  </si>
  <si>
    <t xml:space="preserve">Expr1013</t>
  </si>
  <si>
    <t xml:space="preserve">RetirementDate</t>
  </si>
  <si>
    <t xml:space="preserve">HeatRateComment</t>
  </si>
  <si>
    <t xml:space="preserve">OnlineDate</t>
  </si>
  <si>
    <t xml:space="preserve">Status</t>
  </si>
  <si>
    <t xml:space="preserve">1 Power Plant - Richmond CA</t>
  </si>
  <si>
    <t xml:space="preserve">USA</t>
  </si>
  <si>
    <t xml:space="preserve">NP15</t>
  </si>
  <si>
    <t xml:space="preserve">Not Given</t>
  </si>
  <si>
    <t xml:space="preserve">CA</t>
  </si>
  <si>
    <t xml:space="preserve">Operational</t>
  </si>
  <si>
    <t xml:space="preserve">Alt</t>
  </si>
  <si>
    <t xml:space="preserve">UNK</t>
  </si>
  <si>
    <t xml:space="preserve">1st International Acceptance</t>
  </si>
  <si>
    <t xml:space="preserve">PNW</t>
  </si>
  <si>
    <t xml:space="preserve">Green River</t>
  </si>
  <si>
    <t xml:space="preserve">UT</t>
  </si>
  <si>
    <t xml:space="preserve">251 Project</t>
  </si>
  <si>
    <t xml:space="preserve">SP15</t>
  </si>
  <si>
    <t xml:space="preserve">Tehachapi</t>
  </si>
  <si>
    <t xml:space="preserve">33 East 85-A</t>
  </si>
  <si>
    <t xml:space="preserve">33 East 85-B</t>
  </si>
  <si>
    <t xml:space="preserve">4160 V Cogeneration System</t>
  </si>
  <si>
    <t xml:space="preserve">San Diego</t>
  </si>
  <si>
    <t xml:space="preserve">75 St. Waste Water</t>
  </si>
  <si>
    <t xml:space="preserve">RM</t>
  </si>
  <si>
    <t xml:space="preserve">CO</t>
  </si>
  <si>
    <t xml:space="preserve">MTH</t>
  </si>
  <si>
    <t xml:space="preserve">76 Products Co.</t>
  </si>
  <si>
    <t xml:space="preserve">Rodeo</t>
  </si>
  <si>
    <t xml:space="preserve">A B Energy Inc</t>
  </si>
  <si>
    <t xml:space="preserve">A W Hoch (Del Ranch)</t>
  </si>
  <si>
    <t xml:space="preserve">Calipatria</t>
  </si>
  <si>
    <t xml:space="preserve">GEO</t>
  </si>
  <si>
    <t xml:space="preserve">ACE Cogeneration Plant</t>
  </si>
  <si>
    <t xml:space="preserve">Trona</t>
  </si>
  <si>
    <t xml:space="preserve">Coal</t>
  </si>
  <si>
    <t xml:space="preserve">BIT</t>
  </si>
  <si>
    <t xml:space="preserve">AES Placerita Incorported</t>
  </si>
  <si>
    <t xml:space="preserve">Newhall</t>
  </si>
  <si>
    <t xml:space="preserve">Gas</t>
  </si>
  <si>
    <t xml:space="preserve">NG</t>
  </si>
  <si>
    <t xml:space="preserve">Afton Generating Co. L/P</t>
  </si>
  <si>
    <t xml:space="preserve">Afton</t>
  </si>
  <si>
    <t xml:space="preserve">WY</t>
  </si>
  <si>
    <t xml:space="preserve">Agnews Cogeneration Project</t>
  </si>
  <si>
    <t xml:space="preserve">San Jose</t>
  </si>
  <si>
    <t xml:space="preserve">Agua Fria</t>
  </si>
  <si>
    <t xml:space="preserve">DSW</t>
  </si>
  <si>
    <t xml:space="preserve">Phoenix</t>
  </si>
  <si>
    <t xml:space="preserve">AZ</t>
  </si>
  <si>
    <t xml:space="preserve">Aidlin Geothermal Power Plant</t>
  </si>
  <si>
    <t xml:space="preserve">Cloverdale</t>
  </si>
  <si>
    <t xml:space="preserve">Alameda Combustion Turbines</t>
  </si>
  <si>
    <t xml:space="preserve">Alameda</t>
  </si>
  <si>
    <t xml:space="preserve">Alamitos</t>
  </si>
  <si>
    <t xml:space="preserve">Long Beach</t>
  </si>
  <si>
    <t xml:space="preserve">Alamosa</t>
  </si>
  <si>
    <t xml:space="preserve">Oil</t>
  </si>
  <si>
    <t xml:space="preserve">FO2</t>
  </si>
  <si>
    <t xml:space="preserve">Albany Paper Mill</t>
  </si>
  <si>
    <t xml:space="preserve">Albany</t>
  </si>
  <si>
    <t xml:space="preserve">OR</t>
  </si>
  <si>
    <t xml:space="preserve">Aliso Water Management Agency</t>
  </si>
  <si>
    <t xml:space="preserve">Laguna Niguel</t>
  </si>
  <si>
    <t xml:space="preserve">Almond</t>
  </si>
  <si>
    <t xml:space="preserve">Ceres</t>
  </si>
  <si>
    <t xml:space="preserve">Altamont Cogeneration Corporat</t>
  </si>
  <si>
    <t xml:space="preserve">Byron</t>
  </si>
  <si>
    <t xml:space="preserve">Altamont Gas Recovery</t>
  </si>
  <si>
    <t xml:space="preserve">Livermore</t>
  </si>
  <si>
    <t xml:space="preserve">Altamont-Midway Limited</t>
  </si>
  <si>
    <t xml:space="preserve">Alvarado Hydro Facility</t>
  </si>
  <si>
    <t xml:space="preserve">Amalgamated Sugar- Nampa</t>
  </si>
  <si>
    <t xml:space="preserve">Nampa</t>
  </si>
  <si>
    <t xml:space="preserve">ID</t>
  </si>
  <si>
    <t xml:space="preserve">Amalgamated Sugar-Nyssa</t>
  </si>
  <si>
    <t xml:space="preserve">Nyssa</t>
  </si>
  <si>
    <t xml:space="preserve">Amedee Geothermal Venture I</t>
  </si>
  <si>
    <t xml:space="preserve">Wendel</t>
  </si>
  <si>
    <t xml:space="preserve">American Atlas 1 Cogeneration</t>
  </si>
  <si>
    <t xml:space="preserve">Rifle</t>
  </si>
  <si>
    <t xml:space="preserve">American Canyon Power Plant</t>
  </si>
  <si>
    <t xml:space="preserve">American Canyon</t>
  </si>
  <si>
    <t xml:space="preserve">GAS</t>
  </si>
  <si>
    <t xml:space="preserve">American Power Systems</t>
  </si>
  <si>
    <t xml:space="preserve">North Palm Springs</t>
  </si>
  <si>
    <t xml:space="preserve">Amor</t>
  </si>
  <si>
    <t xml:space="preserve">WA</t>
  </si>
  <si>
    <t xml:space="preserve">GST</t>
  </si>
  <si>
    <t xml:space="preserve">Anaheim GT</t>
  </si>
  <si>
    <t xml:space="preserve">Anaheim</t>
  </si>
  <si>
    <t xml:space="preserve">Animas</t>
  </si>
  <si>
    <t xml:space="preserve">Farmington</t>
  </si>
  <si>
    <t xml:space="preserve">NM</t>
  </si>
  <si>
    <t xml:space="preserve">Anschutz Ranch East</t>
  </si>
  <si>
    <t xml:space="preserve">Apache</t>
  </si>
  <si>
    <t xml:space="preserve">Cochise</t>
  </si>
  <si>
    <t xml:space="preserve">SUB</t>
  </si>
  <si>
    <t xml:space="preserve">Arapahoe</t>
  </si>
  <si>
    <t xml:space="preserve">Denver</t>
  </si>
  <si>
    <t xml:space="preserve">Arcadian Renewable Power Corpo</t>
  </si>
  <si>
    <t xml:space="preserve">Tracy</t>
  </si>
  <si>
    <t xml:space="preserve">Arco Fee A Cogen</t>
  </si>
  <si>
    <t xml:space="preserve">ZP26</t>
  </si>
  <si>
    <t xml:space="preserve">Bakersfield</t>
  </si>
  <si>
    <t xml:space="preserve">Arco Fee B Cogen</t>
  </si>
  <si>
    <t xml:space="preserve">Arco Fee C Cogen</t>
  </si>
  <si>
    <t xml:space="preserve">Arco Oxford Cogen</t>
  </si>
  <si>
    <t xml:space="preserve">Fellows</t>
  </si>
  <si>
    <t xml:space="preserve">Arco Placerita Cogen</t>
  </si>
  <si>
    <t xml:space="preserve">ARCO Products Co.</t>
  </si>
  <si>
    <t xml:space="preserve">Carson</t>
  </si>
  <si>
    <t xml:space="preserve">ARCO Wilmington Calciner</t>
  </si>
  <si>
    <t xml:space="preserve">Argus</t>
  </si>
  <si>
    <t xml:space="preserve">ASARCO Inc - El Paso TX</t>
  </si>
  <si>
    <t xml:space="preserve">El Paso</t>
  </si>
  <si>
    <t xml:space="preserve">TX</t>
  </si>
  <si>
    <t xml:space="preserve">Auberry Energy Inc.</t>
  </si>
  <si>
    <t xml:space="preserve">Auberry</t>
  </si>
  <si>
    <t xml:space="preserve">Badger Creek Cogen</t>
  </si>
  <si>
    <t xml:space="preserve">BAF Energy American I Cogenera</t>
  </si>
  <si>
    <t xml:space="preserve">King City</t>
  </si>
  <si>
    <t xml:space="preserve">Barclay Creek Hydroelectric Pr</t>
  </si>
  <si>
    <t xml:space="preserve">Battle Mountain</t>
  </si>
  <si>
    <t xml:space="preserve">NV</t>
  </si>
  <si>
    <t xml:space="preserve">Bayside Cogeneration L/P</t>
  </si>
  <si>
    <t xml:space="preserve">Bear Canyon</t>
  </si>
  <si>
    <t xml:space="preserve">Middletown</t>
  </si>
  <si>
    <t xml:space="preserve">Bear Creek (CA)</t>
  </si>
  <si>
    <t xml:space="preserve">Shingletown</t>
  </si>
  <si>
    <t xml:space="preserve">Bear Mountain Cogen</t>
  </si>
  <si>
    <t xml:space="preserve">Beardsley Power Plant</t>
  </si>
  <si>
    <t xml:space="preserve">Beaver</t>
  </si>
  <si>
    <t xml:space="preserve">Beaver Creek</t>
  </si>
  <si>
    <t xml:space="preserve">Riverton</t>
  </si>
  <si>
    <t xml:space="preserve">Beowawe Geothermal</t>
  </si>
  <si>
    <t xml:space="preserve">Beowawe</t>
  </si>
  <si>
    <t xml:space="preserve">Berg Lumber</t>
  </si>
  <si>
    <t xml:space="preserve">Lewistown</t>
  </si>
  <si>
    <t xml:space="preserve">MT</t>
  </si>
  <si>
    <t xml:space="preserve">BGI</t>
  </si>
  <si>
    <t xml:space="preserve">PC</t>
  </si>
  <si>
    <t xml:space="preserve">Big Creek Water Works LTD</t>
  </si>
  <si>
    <t xml:space="preserve">Hyampom</t>
  </si>
  <si>
    <t xml:space="preserve">Big Valley Lumber Co.</t>
  </si>
  <si>
    <t xml:space="preserve">Bieber</t>
  </si>
  <si>
    <t xml:space="preserve">Bio-Gas No.1</t>
  </si>
  <si>
    <t xml:space="preserve">Biogen Power Inc</t>
  </si>
  <si>
    <t xml:space="preserve">Nipton</t>
  </si>
  <si>
    <t xml:space="preserve">Biola University</t>
  </si>
  <si>
    <t xml:space="preserve">BKK Landfill Power Plant</t>
  </si>
  <si>
    <t xml:space="preserve">West Covina</t>
  </si>
  <si>
    <t xml:space="preserve">Blanco Compressor Station</t>
  </si>
  <si>
    <t xml:space="preserve">Bloomfield</t>
  </si>
  <si>
    <t xml:space="preserve">Blue Diamond Growers Cogenerat</t>
  </si>
  <si>
    <t xml:space="preserve">Sacramento</t>
  </si>
  <si>
    <t xml:space="preserve">Blundell</t>
  </si>
  <si>
    <t xml:space="preserve">Boardman (OR)</t>
  </si>
  <si>
    <t xml:space="preserve">Boardman</t>
  </si>
  <si>
    <t xml:space="preserve">Bonanza</t>
  </si>
  <si>
    <t xml:space="preserve">Vernal</t>
  </si>
  <si>
    <t xml:space="preserve">Bottle Rock</t>
  </si>
  <si>
    <t xml:space="preserve">Cobb</t>
  </si>
  <si>
    <t xml:space="preserve">Bountiful</t>
  </si>
  <si>
    <t xml:space="preserve">Box Canyon (CA)</t>
  </si>
  <si>
    <t xml:space="preserve">Mount Shasta</t>
  </si>
  <si>
    <t xml:space="preserve">Brady Power Project</t>
  </si>
  <si>
    <t xml:space="preserve">Fernley</t>
  </si>
  <si>
    <t xml:space="preserve">Brea Center</t>
  </si>
  <si>
    <t xml:space="preserve">Brea</t>
  </si>
  <si>
    <t xml:space="preserve">Bridger</t>
  </si>
  <si>
    <t xml:space="preserve">Point Of Rocks</t>
  </si>
  <si>
    <t xml:space="preserve">Broadway (CA)</t>
  </si>
  <si>
    <t xml:space="preserve">Pasadena</t>
  </si>
  <si>
    <t xml:space="preserve">Brunswick (NV)</t>
  </si>
  <si>
    <t xml:space="preserve">Brush Cogen Project Phase 2</t>
  </si>
  <si>
    <t xml:space="preserve">Brush</t>
  </si>
  <si>
    <t xml:space="preserve">Brush Power Project Phase 1</t>
  </si>
  <si>
    <t xml:space="preserve">Bud L. Bonnett</t>
  </si>
  <si>
    <t xml:space="preserve">Burlington (CO) GT</t>
  </si>
  <si>
    <t xml:space="preserve">Burlington (CO) IC</t>
  </si>
  <si>
    <t xml:space="preserve">Burlington</t>
  </si>
  <si>
    <t xml:space="preserve">Burney Creek</t>
  </si>
  <si>
    <t xml:space="preserve">Burney</t>
  </si>
  <si>
    <t xml:space="preserve">Burney Facility</t>
  </si>
  <si>
    <t xml:space="preserve">Burney Forest Products</t>
  </si>
  <si>
    <t xml:space="preserve">Burney Mountain Power</t>
  </si>
  <si>
    <t xml:space="preserve">Burrill Lumber Co.</t>
  </si>
  <si>
    <t xml:space="preserve">White City</t>
  </si>
  <si>
    <t xml:space="preserve">California Institute of Techno</t>
  </si>
  <si>
    <t xml:space="preserve">Cameo</t>
  </si>
  <si>
    <t xml:space="preserve">Palisade</t>
  </si>
  <si>
    <t xml:space="preserve">Campbells Soup (SPA)</t>
  </si>
  <si>
    <t xml:space="preserve">Canal Creek</t>
  </si>
  <si>
    <t xml:space="preserve">Cannon Energy Corporation</t>
  </si>
  <si>
    <t xml:space="preserve">Mojave</t>
  </si>
  <si>
    <t xml:space="preserve">Canvest Partners I</t>
  </si>
  <si>
    <t xml:space="preserve">Carbon</t>
  </si>
  <si>
    <t xml:space="preserve">Castle Gate</t>
  </si>
  <si>
    <t xml:space="preserve">Cardinal Cogen</t>
  </si>
  <si>
    <t xml:space="preserve">Stanford</t>
  </si>
  <si>
    <t xml:space="preserve">Carrisa Plain</t>
  </si>
  <si>
    <t xml:space="preserve">Carson Cogeneration Co.</t>
  </si>
  <si>
    <t xml:space="preserve">Carson Ice</t>
  </si>
  <si>
    <t xml:space="preserve">Carver Greenfield</t>
  </si>
  <si>
    <t xml:space="preserve">CBS Studios</t>
  </si>
  <si>
    <t xml:space="preserve">Los Angeles</t>
  </si>
  <si>
    <t xml:space="preserve">Centaur Generator Facility</t>
  </si>
  <si>
    <t xml:space="preserve">Ventura</t>
  </si>
  <si>
    <t xml:space="preserve">Center</t>
  </si>
  <si>
    <t xml:space="preserve">Central Plant</t>
  </si>
  <si>
    <t xml:space="preserve">Central Utility Plant (CA)</t>
  </si>
  <si>
    <t xml:space="preserve">Centralia - TransAlta</t>
  </si>
  <si>
    <t xml:space="preserve">Centralia</t>
  </si>
  <si>
    <t xml:space="preserve">Chalk Cliff Cogen</t>
  </si>
  <si>
    <t xml:space="preserve">Maricopa</t>
  </si>
  <si>
    <t xml:space="preserve">Cherokee (CO)</t>
  </si>
  <si>
    <t xml:space="preserve">Chevron USA Accounting Center</t>
  </si>
  <si>
    <t xml:space="preserve">Chevron/Coalinga 25D</t>
  </si>
  <si>
    <t xml:space="preserve">Coalinga</t>
  </si>
  <si>
    <t xml:space="preserve">Chevron/Coalinga 6C</t>
  </si>
  <si>
    <t xml:space="preserve">Chevron/Cymric 36W</t>
  </si>
  <si>
    <t xml:space="preserve">Mc Kittrick</t>
  </si>
  <si>
    <t xml:space="preserve">Chevron/Cymric 3IX</t>
  </si>
  <si>
    <t xml:space="preserve">Chevron/Cymric 6Z</t>
  </si>
  <si>
    <t xml:space="preserve">Chevron/Taft 26C</t>
  </si>
  <si>
    <t xml:space="preserve">Taft</t>
  </si>
  <si>
    <t xml:space="preserve">Chicago Park - YBR</t>
  </si>
  <si>
    <t xml:space="preserve">Childrens Hospital</t>
  </si>
  <si>
    <t xml:space="preserve">Chino Mines Co.</t>
  </si>
  <si>
    <t xml:space="preserve">Hurley</t>
  </si>
  <si>
    <t xml:space="preserve">Cholla</t>
  </si>
  <si>
    <t xml:space="preserve">Joseph City</t>
  </si>
  <si>
    <t xml:space="preserve">Chowchilla </t>
  </si>
  <si>
    <t xml:space="preserve">Chowchilla</t>
  </si>
  <si>
    <t xml:space="preserve">Retired</t>
  </si>
  <si>
    <t xml:space="preserve">CIMCO Nevada</t>
  </si>
  <si>
    <t xml:space="preserve">Dayton</t>
  </si>
  <si>
    <t xml:space="preserve">Ciniza Refinery</t>
  </si>
  <si>
    <t xml:space="preserve">Gallup</t>
  </si>
  <si>
    <t xml:space="preserve">Civic Center</t>
  </si>
  <si>
    <t xml:space="preserve">Clark (CO)</t>
  </si>
  <si>
    <t xml:space="preserve">Canon City</t>
  </si>
  <si>
    <t xml:space="preserve">Clark (NV)</t>
  </si>
  <si>
    <t xml:space="preserve">East Las Vegas</t>
  </si>
  <si>
    <t xml:space="preserve">Clear Lake Hydro Project</t>
  </si>
  <si>
    <t xml:space="preserve">Co Generation Co.</t>
  </si>
  <si>
    <t xml:space="preserve">Prairie City</t>
  </si>
  <si>
    <t xml:space="preserve">Coachella</t>
  </si>
  <si>
    <t xml:space="preserve">Coalinga Cogeneration Co.</t>
  </si>
  <si>
    <t xml:space="preserve">Coalinga Cogeneration Facility</t>
  </si>
  <si>
    <t xml:space="preserve">Coffin Butte</t>
  </si>
  <si>
    <t xml:space="preserve">Cogen (CA)</t>
  </si>
  <si>
    <t xml:space="preserve">Co-Gen II</t>
  </si>
  <si>
    <t xml:space="preserve">Riddle</t>
  </si>
  <si>
    <t xml:space="preserve">Cogeneration (CA)</t>
  </si>
  <si>
    <t xml:space="preserve">Cogeneration Plant (CA)</t>
  </si>
  <si>
    <t xml:space="preserve">Santa Clara</t>
  </si>
  <si>
    <t xml:space="preserve">CoGeneration Plant (NM)</t>
  </si>
  <si>
    <t xml:space="preserve">Collins Pine</t>
  </si>
  <si>
    <t xml:space="preserve">Collins Pine Compny - Project</t>
  </si>
  <si>
    <t xml:space="preserve">Colstrip</t>
  </si>
  <si>
    <t xml:space="preserve">Colstrip Energy Limited Partne</t>
  </si>
  <si>
    <t xml:space="preserve">Comanche (CO)</t>
  </si>
  <si>
    <t xml:space="preserve">Pueblo</t>
  </si>
  <si>
    <t xml:space="preserve">Combined Cycle 2 (CA)</t>
  </si>
  <si>
    <t xml:space="preserve">WH</t>
  </si>
  <si>
    <t xml:space="preserve">Combined Cycle 3</t>
  </si>
  <si>
    <t xml:space="preserve">Commerce Refuse To Energy</t>
  </si>
  <si>
    <t xml:space="preserve">Commerce</t>
  </si>
  <si>
    <t xml:space="preserve">Container Corp of America</t>
  </si>
  <si>
    <t xml:space="preserve">Vernon</t>
  </si>
  <si>
    <t xml:space="preserve">Contra Costa</t>
  </si>
  <si>
    <t xml:space="preserve">Antioch</t>
  </si>
  <si>
    <t xml:space="preserve">Contra Costa &amp; Mobile</t>
  </si>
  <si>
    <t xml:space="preserve">Convair Division</t>
  </si>
  <si>
    <t xml:space="preserve">Cool Water</t>
  </si>
  <si>
    <t xml:space="preserve">Copper</t>
  </si>
  <si>
    <t xml:space="preserve">Copper Dam Plant</t>
  </si>
  <si>
    <t xml:space="preserve">Hood River</t>
  </si>
  <si>
    <t xml:space="preserve">Corette</t>
  </si>
  <si>
    <t xml:space="preserve">Billings</t>
  </si>
  <si>
    <t xml:space="preserve">Corn Products - Stockton Plant</t>
  </si>
  <si>
    <t xml:space="preserve">Stockton</t>
  </si>
  <si>
    <t xml:space="preserve">Corona - OBrien Biogas Incor</t>
  </si>
  <si>
    <t xml:space="preserve">Corona</t>
  </si>
  <si>
    <t xml:space="preserve">Corona Cogen</t>
  </si>
  <si>
    <t xml:space="preserve">Coronado</t>
  </si>
  <si>
    <t xml:space="preserve">Cosmopolis WA</t>
  </si>
  <si>
    <t xml:space="preserve">UNKNOWN</t>
  </si>
  <si>
    <t xml:space="preserve">Coso BLM (East &amp; West)</t>
  </si>
  <si>
    <t xml:space="preserve">Ridgecrest</t>
  </si>
  <si>
    <t xml:space="preserve">Coso Navy I</t>
  </si>
  <si>
    <t xml:space="preserve">Coso Navy II</t>
  </si>
  <si>
    <t xml:space="preserve">County Line Landfill</t>
  </si>
  <si>
    <t xml:space="preserve">OT</t>
  </si>
  <si>
    <t xml:space="preserve">Cove Hydroelectric</t>
  </si>
  <si>
    <t xml:space="preserve">Montgomery Creek</t>
  </si>
  <si>
    <t xml:space="preserve">Cowiche</t>
  </si>
  <si>
    <t xml:space="preserve">Coyote Canyon Steam Plant</t>
  </si>
  <si>
    <t xml:space="preserve">Irvine</t>
  </si>
  <si>
    <t xml:space="preserve">Coyote Springs</t>
  </si>
  <si>
    <t xml:space="preserve">Craig</t>
  </si>
  <si>
    <t xml:space="preserve">CROCKETT</t>
  </si>
  <si>
    <t xml:space="preserve">8722 previous value</t>
  </si>
  <si>
    <t xml:space="preserve">Crystal Mountain</t>
  </si>
  <si>
    <t xml:space="preserve">CSC Tech Mgmt Group Waste</t>
  </si>
  <si>
    <t xml:space="preserve">CTF Soledad Prison</t>
  </si>
  <si>
    <t xml:space="preserve">Soledad</t>
  </si>
  <si>
    <t xml:space="preserve">CWES Limited</t>
  </si>
  <si>
    <t xml:space="preserve">Daishowa America Hydroelectric 1</t>
  </si>
  <si>
    <t xml:space="preserve">Daishowa America Hydroelectric 2</t>
  </si>
  <si>
    <t xml:space="preserve">DAW Bend Mill</t>
  </si>
  <si>
    <t xml:space="preserve">Decisions Investments Corp</t>
  </si>
  <si>
    <t xml:space="preserve">Oracle</t>
  </si>
  <si>
    <t xml:space="preserve">Delano Energy Co. Incorpor</t>
  </si>
  <si>
    <t xml:space="preserve">Delano</t>
  </si>
  <si>
    <t xml:space="preserve">BIO</t>
  </si>
  <si>
    <t xml:space="preserve">Delta (CO)</t>
  </si>
  <si>
    <t xml:space="preserve">Delta</t>
  </si>
  <si>
    <t xml:space="preserve">Desert Peak Power Plant</t>
  </si>
  <si>
    <t xml:space="preserve">Sparks</t>
  </si>
  <si>
    <t xml:space="preserve">Dexzel</t>
  </si>
  <si>
    <t xml:space="preserve">Diablo Canyon</t>
  </si>
  <si>
    <t xml:space="preserve">Avila Beach</t>
  </si>
  <si>
    <t xml:space="preserve">Nuke</t>
  </si>
  <si>
    <t xml:space="preserve">UR</t>
  </si>
  <si>
    <t xml:space="preserve">Diamond Walnut</t>
  </si>
  <si>
    <t xml:space="preserve">Dillard Complex</t>
  </si>
  <si>
    <t xml:space="preserve">Roseburg</t>
  </si>
  <si>
    <t xml:space="preserve">Dinosaur Point</t>
  </si>
  <si>
    <t xml:space="preserve">Dinuba Energy Inc</t>
  </si>
  <si>
    <t xml:space="preserve">Dinuba</t>
  </si>
  <si>
    <t xml:space="preserve">Division</t>
  </si>
  <si>
    <t xml:space="preserve">Dixie Valley</t>
  </si>
  <si>
    <t xml:space="preserve">Fallon</t>
  </si>
  <si>
    <t xml:space="preserve">Dixie Valley Geothermal</t>
  </si>
  <si>
    <t xml:space="preserve">Double C</t>
  </si>
  <si>
    <t xml:space="preserve">Douglas (AZ)</t>
  </si>
  <si>
    <t xml:space="preserve">Downieville</t>
  </si>
  <si>
    <t xml:space="preserve">Dragon Trail Gas Processing Pl</t>
  </si>
  <si>
    <t xml:space="preserve">Drake</t>
  </si>
  <si>
    <t xml:space="preserve">Colorado Springs</t>
  </si>
  <si>
    <t xml:space="preserve">Dutch Flat 2</t>
  </si>
  <si>
    <t xml:space="preserve">Duwamish</t>
  </si>
  <si>
    <t xml:space="preserve">DYNAMIS COGEN</t>
  </si>
  <si>
    <t xml:space="preserve">FRESNO</t>
  </si>
  <si>
    <t xml:space="preserve">E F Oxnard (Oxnard Energy Facility)</t>
  </si>
  <si>
    <t xml:space="preserve">Oxnard</t>
  </si>
  <si>
    <t xml:space="preserve">East Third Street Power Plant</t>
  </si>
  <si>
    <t xml:space="preserve">Pittsburg</t>
  </si>
  <si>
    <t xml:space="preserve">Eastsound</t>
  </si>
  <si>
    <t xml:space="preserve">El Cajon</t>
  </si>
  <si>
    <t xml:space="preserve">El Centro</t>
  </si>
  <si>
    <t xml:space="preserve">Imperial</t>
  </si>
  <si>
    <t xml:space="preserve">El Dorado</t>
  </si>
  <si>
    <t xml:space="preserve">El Dorado Hydro - Montgomery Creek</t>
  </si>
  <si>
    <t xml:space="preserve">El Nido Biomass</t>
  </si>
  <si>
    <t xml:space="preserve">Merced</t>
  </si>
  <si>
    <t xml:space="preserve">El Segundo</t>
  </si>
  <si>
    <t xml:space="preserve">El Segundo Refinery</t>
  </si>
  <si>
    <t xml:space="preserve">Elk Basin Gasoline Plant</t>
  </si>
  <si>
    <t xml:space="preserve">Elko (NV)</t>
  </si>
  <si>
    <t xml:space="preserve">Ellingson Lumber Co.</t>
  </si>
  <si>
    <t xml:space="preserve">Ellwood</t>
  </si>
  <si>
    <t xml:space="preserve">Emmett Power Co.</t>
  </si>
  <si>
    <t xml:space="preserve">Emmett</t>
  </si>
  <si>
    <t xml:space="preserve">Empire Facility</t>
  </si>
  <si>
    <t xml:space="preserve">Empire</t>
  </si>
  <si>
    <t xml:space="preserve">Encina</t>
  </si>
  <si>
    <t xml:space="preserve">Carlsbad</t>
  </si>
  <si>
    <t xml:space="preserve">Encina Water Pollution Control</t>
  </si>
  <si>
    <t xml:space="preserve">Encogen NW</t>
  </si>
  <si>
    <t xml:space="preserve">Bellingham</t>
  </si>
  <si>
    <t xml:space="preserve">Energy Conversion Technology - CTV</t>
  </si>
  <si>
    <t xml:space="preserve">Plains Escalante (NM)</t>
  </si>
  <si>
    <t xml:space="preserve">Prewitt</t>
  </si>
  <si>
    <t xml:space="preserve">In Planning Stage</t>
  </si>
  <si>
    <t xml:space="preserve">Escalante Micro-Energy Cogen I (UT)</t>
  </si>
  <si>
    <t xml:space="preserve">Magna</t>
  </si>
  <si>
    <t xml:space="preserve">Etiwanda</t>
  </si>
  <si>
    <t xml:space="preserve">Evergreen Mill</t>
  </si>
  <si>
    <t xml:space="preserve">FAA Air Route Traffic Control Center</t>
  </si>
  <si>
    <t xml:space="preserve">Longmont</t>
  </si>
  <si>
    <t xml:space="preserve">Fairhaven Power Co</t>
  </si>
  <si>
    <t xml:space="preserve">Eureka</t>
  </si>
  <si>
    <t xml:space="preserve">Falls Creek Hydro</t>
  </si>
  <si>
    <t xml:space="preserve">Under Construction</t>
  </si>
  <si>
    <t xml:space="preserve">Falls River Hydro</t>
  </si>
  <si>
    <t xml:space="preserve">Ashton</t>
  </si>
  <si>
    <t xml:space="preserve">Far West</t>
  </si>
  <si>
    <t xml:space="preserve">Feather River Plant</t>
  </si>
  <si>
    <t xml:space="preserve">Oroville</t>
  </si>
  <si>
    <t xml:space="preserve">Federal Cogeneration Plant</t>
  </si>
  <si>
    <t xml:space="preserve">Felt Hydroelectric Plant</t>
  </si>
  <si>
    <t xml:space="preserve">Ferguson Ridge</t>
  </si>
  <si>
    <t xml:space="preserve">Fibreboard Corporation</t>
  </si>
  <si>
    <t xml:space="preserve">Fields Ranch Windfarm</t>
  </si>
  <si>
    <t xml:space="preserve">Firth Cogeneration Project</t>
  </si>
  <si>
    <t xml:space="preserve">Firth</t>
  </si>
  <si>
    <t xml:space="preserve">Fish Lake Geothermal Project</t>
  </si>
  <si>
    <t xml:space="preserve">Flow Employees Partnership II</t>
  </si>
  <si>
    <t xml:space="preserve">Ford Utilities Center</t>
  </si>
  <si>
    <t xml:space="preserve">Fort Bragg Western Wood Produc</t>
  </si>
  <si>
    <t xml:space="preserve">Fort Churchill</t>
  </si>
  <si>
    <t xml:space="preserve">Yerington</t>
  </si>
  <si>
    <t xml:space="preserve">Fort Lupton</t>
  </si>
  <si>
    <t xml:space="preserve">Fort St. Vrain</t>
  </si>
  <si>
    <t xml:space="preserve">Platteville</t>
  </si>
  <si>
    <t xml:space="preserve">Foster Wheeler Martinez Incor</t>
  </si>
  <si>
    <t xml:space="preserve">Martinez</t>
  </si>
  <si>
    <t xml:space="preserve">Four Corners</t>
  </si>
  <si>
    <t xml:space="preserve">Fruitland</t>
  </si>
  <si>
    <t xml:space="preserve">FPB Cogen Facility</t>
  </si>
  <si>
    <t xml:space="preserve">Oil/Gas</t>
  </si>
  <si>
    <t xml:space="preserve">Frederickson</t>
  </si>
  <si>
    <t xml:space="preserve">Fredonia (WA)</t>
  </si>
  <si>
    <t xml:space="preserve">French</t>
  </si>
  <si>
    <t xml:space="preserve">Rapid City</t>
  </si>
  <si>
    <t xml:space="preserve">SD</t>
  </si>
  <si>
    <t xml:space="preserve">Fresno Cogeneration Partners</t>
  </si>
  <si>
    <t xml:space="preserve">San Joaquin</t>
  </si>
  <si>
    <t xml:space="preserve">Friant Hydro Facility</t>
  </si>
  <si>
    <t xml:space="preserve">FRITO-LAY</t>
  </si>
  <si>
    <t xml:space="preserve">Fruita</t>
  </si>
  <si>
    <t xml:space="preserve">Gabbs</t>
  </si>
  <si>
    <t xml:space="preserve">Gadsby</t>
  </si>
  <si>
    <t xml:space="preserve">Salt Lake City</t>
  </si>
  <si>
    <t xml:space="preserve">Gardner (NV)</t>
  </si>
  <si>
    <t xml:space="preserve">Moapa</t>
  </si>
  <si>
    <t xml:space="preserve">Gas Generation</t>
  </si>
  <si>
    <t xml:space="preserve">GAS RECOVERY SYSTEMS (MENLO PARK)</t>
  </si>
  <si>
    <t xml:space="preserve">Menlo Park</t>
  </si>
  <si>
    <t xml:space="preserve">Gas Utilization Facility</t>
  </si>
  <si>
    <t xml:space="preserve">Gaviota Oil Plant</t>
  </si>
  <si>
    <t xml:space="preserve">Goleta</t>
  </si>
  <si>
    <t xml:space="preserve">Gaylord Container Corporation</t>
  </si>
  <si>
    <t xml:space="preserve">GEM-I (McCabe)</t>
  </si>
  <si>
    <t xml:space="preserve">Holtville</t>
  </si>
  <si>
    <t xml:space="preserve">GEM-II</t>
  </si>
  <si>
    <t xml:space="preserve">GEM-III</t>
  </si>
  <si>
    <t xml:space="preserve">General Mills Inc Lodi Plnt</t>
  </si>
  <si>
    <t xml:space="preserve">Lodi</t>
  </si>
  <si>
    <t xml:space="preserve">Generic CC</t>
  </si>
  <si>
    <t xml:space="preserve">Generic CT</t>
  </si>
  <si>
    <t xml:space="preserve">Geneva Steel</t>
  </si>
  <si>
    <t xml:space="preserve">Geo. Plant 1</t>
  </si>
  <si>
    <t xml:space="preserve">Geo. Plant 2</t>
  </si>
  <si>
    <t xml:space="preserve">George Birdsall</t>
  </si>
  <si>
    <t xml:space="preserve">George Meyers Pool</t>
  </si>
  <si>
    <t xml:space="preserve">Geothermal Resource - PGE</t>
  </si>
  <si>
    <t xml:space="preserve">GES-KMS III GP</t>
  </si>
  <si>
    <t xml:space="preserve">Gianera</t>
  </si>
  <si>
    <t xml:space="preserve">Gila Bend</t>
  </si>
  <si>
    <t xml:space="preserve">Gilroy Energy Co.</t>
  </si>
  <si>
    <t xml:space="preserve">Gilroy</t>
  </si>
  <si>
    <t xml:space="preserve">Glenns Ferry Cogeneration Proj</t>
  </si>
  <si>
    <t xml:space="preserve">Glenns Ferry</t>
  </si>
  <si>
    <t xml:space="preserve">Glenwood Springs Salt Project</t>
  </si>
  <si>
    <t xml:space="preserve">Aurora</t>
  </si>
  <si>
    <t xml:space="preserve">Goaline LP</t>
  </si>
  <si>
    <t xml:space="preserve">Escondido</t>
  </si>
  <si>
    <t xml:space="preserve">Golden Plant</t>
  </si>
  <si>
    <t xml:space="preserve">Golden</t>
  </si>
  <si>
    <t xml:space="preserve">Goose Creek</t>
  </si>
  <si>
    <t xml:space="preserve">New Meadows</t>
  </si>
  <si>
    <t xml:space="preserve">Gorge Energy Div-SDS Lumber Co</t>
  </si>
  <si>
    <t xml:space="preserve">Bingen</t>
  </si>
  <si>
    <t xml:space="preserve">Gould Electronics - Foil Divis</t>
  </si>
  <si>
    <t xml:space="preserve">Chandler</t>
  </si>
  <si>
    <t xml:space="preserve">Grant Village</t>
  </si>
  <si>
    <t xml:space="preserve">Grayson</t>
  </si>
  <si>
    <t xml:space="preserve">Glendale</t>
  </si>
  <si>
    <t xml:space="preserve">Green River Wy Plt.</t>
  </si>
  <si>
    <t xml:space="preserve">Greenleaf Unit One</t>
  </si>
  <si>
    <t xml:space="preserve">Yuba City</t>
  </si>
  <si>
    <t xml:space="preserve">Greenleaf Unit Two</t>
  </si>
  <si>
    <t xml:space="preserve">Gross Hydro Plant</t>
  </si>
  <si>
    <t xml:space="preserve">Grossmont Hospital</t>
  </si>
  <si>
    <t xml:space="preserve">La Mesa</t>
  </si>
  <si>
    <t xml:space="preserve">Ground Water Pumping Station</t>
  </si>
  <si>
    <t xml:space="preserve">Portland</t>
  </si>
  <si>
    <t xml:space="preserve">Growers Cogeneration Plant</t>
  </si>
  <si>
    <t xml:space="preserve">Guadalupe Power Plant</t>
  </si>
  <si>
    <t xml:space="preserve">Landfill</t>
  </si>
  <si>
    <t xml:space="preserve">Hanford</t>
  </si>
  <si>
    <t xml:space="preserve">Coal/Petro</t>
  </si>
  <si>
    <t xml:space="preserve">Harbor Cogeneration Co.</t>
  </si>
  <si>
    <t xml:space="preserve">Wilmington</t>
  </si>
  <si>
    <t xml:space="preserve">Harbor Generating Station</t>
  </si>
  <si>
    <t xml:space="preserve">Harder Hydro-Little Paloose</t>
  </si>
  <si>
    <t xml:space="preserve">Kahlotus</t>
  </si>
  <si>
    <t xml:space="preserve">Harry Allen</t>
  </si>
  <si>
    <t xml:space="preserve">Las Vegas</t>
  </si>
  <si>
    <t xml:space="preserve">Haxtun</t>
  </si>
  <si>
    <t xml:space="preserve">Hayden</t>
  </si>
  <si>
    <t xml:space="preserve">Hayfork Facility</t>
  </si>
  <si>
    <t xml:space="preserve">Haynes Generating Station</t>
  </si>
  <si>
    <t xml:space="preserve">Heber Geothermal Co.</t>
  </si>
  <si>
    <t xml:space="preserve">Heber</t>
  </si>
  <si>
    <t xml:space="preserve">Hedge PV</t>
  </si>
  <si>
    <t xml:space="preserve">SUN</t>
  </si>
  <si>
    <t xml:space="preserve">Helzel and Schwarzhoff</t>
  </si>
  <si>
    <t xml:space="preserve">Hermiston Generating Co.</t>
  </si>
  <si>
    <t xml:space="preserve">Hermiston</t>
  </si>
  <si>
    <t xml:space="preserve">Hershey Chocolate USA</t>
  </si>
  <si>
    <t xml:space="preserve">Oakdale</t>
  </si>
  <si>
    <t xml:space="preserve">Hidalgo Smelter</t>
  </si>
  <si>
    <t xml:space="preserve">Playas</t>
  </si>
  <si>
    <t xml:space="preserve">High Sierra</t>
  </si>
  <si>
    <t xml:space="preserve">Highgrove</t>
  </si>
  <si>
    <t xml:space="preserve">Colton</t>
  </si>
  <si>
    <t xml:space="preserve">Holly</t>
  </si>
  <si>
    <t xml:space="preserve">FO1</t>
  </si>
  <si>
    <t xml:space="preserve">Holyoke</t>
  </si>
  <si>
    <t xml:space="preserve">Honey Lake Power Plant</t>
  </si>
  <si>
    <t xml:space="preserve">Humboldt Bay &amp; Mobile</t>
  </si>
  <si>
    <t xml:space="preserve">OIL</t>
  </si>
  <si>
    <t xml:space="preserve">Humboldt Pulp Mill</t>
  </si>
  <si>
    <t xml:space="preserve">Samoa</t>
  </si>
  <si>
    <t xml:space="preserve">Hunter</t>
  </si>
  <si>
    <t xml:space="preserve">Castle Dale</t>
  </si>
  <si>
    <t xml:space="preserve">Hunters Point</t>
  </si>
  <si>
    <t xml:space="preserve">San Francisco</t>
  </si>
  <si>
    <t xml:space="preserve">Huntington</t>
  </si>
  <si>
    <t xml:space="preserve">Huntington Beach</t>
  </si>
  <si>
    <t xml:space="preserve">Hutchinson Creek</t>
  </si>
  <si>
    <t xml:space="preserve">Hydro I Inc</t>
  </si>
  <si>
    <t xml:space="preserve">Jerome</t>
  </si>
  <si>
    <t xml:space="preserve">IBM San Jose Standby Generator</t>
  </si>
  <si>
    <t xml:space="preserve">Ignacio Gasoline Plant</t>
  </si>
  <si>
    <t xml:space="preserve">Durango</t>
  </si>
  <si>
    <t xml:space="preserve">Imperial Resource Recovery</t>
  </si>
  <si>
    <t xml:space="preserve">Intermountain Generating</t>
  </si>
  <si>
    <t xml:space="preserve">Intermountain Refining Co.</t>
  </si>
  <si>
    <t xml:space="preserve">Fredonia</t>
  </si>
  <si>
    <t xml:space="preserve">REF</t>
  </si>
  <si>
    <t xml:space="preserve">Irvington</t>
  </si>
  <si>
    <t xml:space="preserve">Tucson</t>
  </si>
  <si>
    <t xml:space="preserve">J J Elmore</t>
  </si>
  <si>
    <t xml:space="preserve">J M Leathers</t>
  </si>
  <si>
    <t xml:space="preserve">J R Wood Inc.</t>
  </si>
  <si>
    <t xml:space="preserve">Atwater</t>
  </si>
  <si>
    <t xml:space="preserve">Jackson Valley Energy L/P</t>
  </si>
  <si>
    <t xml:space="preserve">Ione</t>
  </si>
  <si>
    <t xml:space="preserve">James River (OR)</t>
  </si>
  <si>
    <t xml:space="preserve">James River Corp.</t>
  </si>
  <si>
    <t xml:space="preserve">Jefferson Smurfit/Container Co</t>
  </si>
  <si>
    <t xml:space="preserve">Johnston</t>
  </si>
  <si>
    <t xml:space="preserve">Glenrock</t>
  </si>
  <si>
    <t xml:space="preserve">JRW Assoc. L/P</t>
  </si>
  <si>
    <t xml:space="preserve">Winton</t>
  </si>
  <si>
    <t xml:space="preserve">Julesburg</t>
  </si>
  <si>
    <t xml:space="preserve">Justice Center Cogen</t>
  </si>
  <si>
    <t xml:space="preserve">Kaiser FC</t>
  </si>
  <si>
    <t xml:space="preserve">Kalina Cycle Power Demonstrati</t>
  </si>
  <si>
    <t xml:space="preserve">Canoga Park</t>
  </si>
  <si>
    <t xml:space="preserve">Kaweah Delta District Hospital</t>
  </si>
  <si>
    <t xml:space="preserve">Visalia</t>
  </si>
  <si>
    <t xml:space="preserve">Kearny (CA)</t>
  </si>
  <si>
    <t xml:space="preserve">Kelco Division - San Diego</t>
  </si>
  <si>
    <t xml:space="preserve">Kerman PV</t>
  </si>
  <si>
    <t xml:space="preserve">Kern Front</t>
  </si>
  <si>
    <t xml:space="preserve">Kern River Cogeneration Compan</t>
  </si>
  <si>
    <t xml:space="preserve">Kern River Eastridge</t>
  </si>
  <si>
    <t xml:space="preserve">Kings Beach</t>
  </si>
  <si>
    <t xml:space="preserve">Kingsburg Cogeneration</t>
  </si>
  <si>
    <t xml:space="preserve">Kingsburg</t>
  </si>
  <si>
    <t xml:space="preserve">Kinzua Cogeneration Limited Pa</t>
  </si>
  <si>
    <t xml:space="preserve">Heppner</t>
  </si>
  <si>
    <t xml:space="preserve">Klickitat Washington</t>
  </si>
  <si>
    <t xml:space="preserve">K-Site</t>
  </si>
  <si>
    <t xml:space="preserve">K-W Company</t>
  </si>
  <si>
    <t xml:space="preserve">Twin Falls</t>
  </si>
  <si>
    <t xml:space="preserve">Kyocera America Inc</t>
  </si>
  <si>
    <t xml:space="preserve">KYOCERA INTERNATIONAL</t>
  </si>
  <si>
    <t xml:space="preserve">Kyrene</t>
  </si>
  <si>
    <t xml:space="preserve">La Junta</t>
  </si>
  <si>
    <t xml:space="preserve">Lacomb</t>
  </si>
  <si>
    <t xml:space="preserve">Lebanon</t>
  </si>
  <si>
    <t xml:space="preserve">Lagoon Cogeneration Facility</t>
  </si>
  <si>
    <t xml:space="preserve">Lake City Geothermal I</t>
  </si>
  <si>
    <t xml:space="preserve">Lake City</t>
  </si>
  <si>
    <t xml:space="preserve">Lake Diesel</t>
  </si>
  <si>
    <t xml:space="preserve">Lamar</t>
  </si>
  <si>
    <t xml:space="preserve">Landfill Gas</t>
  </si>
  <si>
    <t xml:space="preserve">Laramie River</t>
  </si>
  <si>
    <t xml:space="preserve">Wheatland</t>
  </si>
  <si>
    <t xml:space="preserve">Las Animas</t>
  </si>
  <si>
    <t xml:space="preserve">Las Vegas Cogeneration Limited</t>
  </si>
  <si>
    <t xml:space="preserve">North Las Vegas</t>
  </si>
  <si>
    <t xml:space="preserve">Lateral 10 Ventures</t>
  </si>
  <si>
    <t xml:space="preserve">Pocatello</t>
  </si>
  <si>
    <t xml:space="preserve">LAX Cogen</t>
  </si>
  <si>
    <t xml:space="preserve">Lee Hot Springs Power Project</t>
  </si>
  <si>
    <t xml:space="preserve">Lehi Cogeneration Assoc.</t>
  </si>
  <si>
    <t xml:space="preserve">Lehi</t>
  </si>
  <si>
    <t xml:space="preserve">Lever Brothers Co.</t>
  </si>
  <si>
    <t xml:space="preserve">Lincoln Facility</t>
  </si>
  <si>
    <t xml:space="preserve">Lincoln</t>
  </si>
  <si>
    <t xml:space="preserve">Linde Wilmington</t>
  </si>
  <si>
    <t xml:space="preserve">RG</t>
  </si>
  <si>
    <t xml:space="preserve">Little Mountain</t>
  </si>
  <si>
    <t xml:space="preserve">Live Oak Cogen</t>
  </si>
  <si>
    <t xml:space="preserve">LODI COMBUSTION ENGINE</t>
  </si>
  <si>
    <t xml:space="preserve">Logan Diesel</t>
  </si>
  <si>
    <t xml:space="preserve">Logan</t>
  </si>
  <si>
    <t xml:space="preserve">Loma Linda University Cogenera</t>
  </si>
  <si>
    <t xml:space="preserve">Loma Linda</t>
  </si>
  <si>
    <t xml:space="preserve">Lone Peak Partners Power Compa</t>
  </si>
  <si>
    <t xml:space="preserve">Sandy</t>
  </si>
  <si>
    <t xml:space="preserve">Longview WA</t>
  </si>
  <si>
    <t xml:space="preserve">Los Angeles Cold Storage Co</t>
  </si>
  <si>
    <t xml:space="preserve">Los Angeles Refinery Wilmington</t>
  </si>
  <si>
    <t xml:space="preserve">Lost Creek I</t>
  </si>
  <si>
    <t xml:space="preserve">Cassel</t>
  </si>
  <si>
    <t xml:space="preserve">Lost Hills Cogeneration Plant</t>
  </si>
  <si>
    <t xml:space="preserve">Lost Hills</t>
  </si>
  <si>
    <t xml:space="preserve">Loveridge Road Power Plant</t>
  </si>
  <si>
    <t xml:space="preserve">Low Line Rapids</t>
  </si>
  <si>
    <t xml:space="preserve">Kimberly</t>
  </si>
  <si>
    <t xml:space="preserve">Lucerne Valley Hydroelectric P</t>
  </si>
  <si>
    <t xml:space="preserve">Big Bear City</t>
  </si>
  <si>
    <t xml:space="preserve">Lunday Thagard Co.</t>
  </si>
  <si>
    <t xml:space="preserve">South Gate</t>
  </si>
  <si>
    <t xml:space="preserve">Luz Solar</t>
  </si>
  <si>
    <t xml:space="preserve">Madera Power Plant</t>
  </si>
  <si>
    <t xml:space="preserve">Firebaugh</t>
  </si>
  <si>
    <t xml:space="preserve">Magic Dam Hydroelectric Projec</t>
  </si>
  <si>
    <t xml:space="preserve">Shoshone</t>
  </si>
  <si>
    <t xml:space="preserve">Magic Valley</t>
  </si>
  <si>
    <t xml:space="preserve">Magnolia</t>
  </si>
  <si>
    <t xml:space="preserve">Burbank</t>
  </si>
  <si>
    <t xml:space="preserve">Mammoth-Pacific I</t>
  </si>
  <si>
    <t xml:space="preserve">Mammoth Lakes</t>
  </si>
  <si>
    <t xml:space="preserve">Mammoth-Pacific II</t>
  </si>
  <si>
    <t xml:space="preserve">Mammoth-Pacific III</t>
  </si>
  <si>
    <t xml:space="preserve">Mandalay</t>
  </si>
  <si>
    <t xml:space="preserve">March Point Cogeneration Compa</t>
  </si>
  <si>
    <t xml:space="preserve">Anacortes</t>
  </si>
  <si>
    <t xml:space="preserve">Marina Landfill Gas</t>
  </si>
  <si>
    <t xml:space="preserve">Marion County Solid Waste-to-E</t>
  </si>
  <si>
    <t xml:space="preserve">Brooks</t>
  </si>
  <si>
    <t xml:space="preserve">Marsh Road Power Plant</t>
  </si>
  <si>
    <t xml:space="preserve">Martell Cogeneration</t>
  </si>
  <si>
    <t xml:space="preserve">Martell</t>
  </si>
  <si>
    <t xml:space="preserve">Martinez Refinery</t>
  </si>
  <si>
    <t xml:space="preserve">Martinez Regen Sulfuric Acid P</t>
  </si>
  <si>
    <t xml:space="preserve">McClellen</t>
  </si>
  <si>
    <t xml:space="preserve">McClure (CA)</t>
  </si>
  <si>
    <t xml:space="preserve">McGaw Inc.</t>
  </si>
  <si>
    <t xml:space="preserve">McKittrick Cogen</t>
  </si>
  <si>
    <t xml:space="preserve">McKittrick Cogeneration Plant</t>
  </si>
  <si>
    <t xml:space="preserve">Mead</t>
  </si>
  <si>
    <t xml:space="preserve">Mecca Plant</t>
  </si>
  <si>
    <t xml:space="preserve">Mecca</t>
  </si>
  <si>
    <t xml:space="preserve">Mendota Biomass Power Limited</t>
  </si>
  <si>
    <t xml:space="preserve">Mendota</t>
  </si>
  <si>
    <t xml:space="preserve">Mesquite Resource Recovery Pro</t>
  </si>
  <si>
    <t xml:space="preserve">Metro Wastewater Reclamation D</t>
  </si>
  <si>
    <t xml:space="preserve">Mi-28 Water Power Project</t>
  </si>
  <si>
    <t xml:space="preserve">Michell Butte Power Project</t>
  </si>
  <si>
    <t xml:space="preserve">Middle Fork Irrigation Distric</t>
  </si>
  <si>
    <t xml:space="preserve">Mid-Set Cogeneration Co.</t>
  </si>
  <si>
    <t xml:space="preserve">Midsun</t>
  </si>
  <si>
    <t xml:space="preserve">Midway Sunset Cogeneration Com</t>
  </si>
  <si>
    <t xml:space="preserve">Midway-Sunset Cogeneration Fac</t>
  </si>
  <si>
    <t xml:space="preserve">Milagro Cogeneration Plant</t>
  </si>
  <si>
    <t xml:space="preserve">Miramar</t>
  </si>
  <si>
    <t xml:space="preserve">Misc. Small Cogen</t>
  </si>
  <si>
    <t xml:space="preserve">NA</t>
  </si>
  <si>
    <t xml:space="preserve">Modesto Energy L/P</t>
  </si>
  <si>
    <t xml:space="preserve">Westley</t>
  </si>
  <si>
    <t xml:space="preserve">Mogul Energy Corporation</t>
  </si>
  <si>
    <t xml:space="preserve">Mohave</t>
  </si>
  <si>
    <t xml:space="preserve">Laughlin</t>
  </si>
  <si>
    <t xml:space="preserve">Mojave 16</t>
  </si>
  <si>
    <t xml:space="preserve">Mojave 17</t>
  </si>
  <si>
    <t xml:space="preserve">Mojave 18</t>
  </si>
  <si>
    <t xml:space="preserve">Mojave 3</t>
  </si>
  <si>
    <t xml:space="preserve">Mojave 4</t>
  </si>
  <si>
    <t xml:space="preserve">Mojave 5</t>
  </si>
  <si>
    <t xml:space="preserve">Mojave Cogeneration Co.</t>
  </si>
  <si>
    <t xml:space="preserve">Boron</t>
  </si>
  <si>
    <t xml:space="preserve">Molycorp Inc Questa Division</t>
  </si>
  <si>
    <t xml:space="preserve">Montana One</t>
  </si>
  <si>
    <t xml:space="preserve">WC</t>
  </si>
  <si>
    <t xml:space="preserve">MONTEREY POWER COMPANY</t>
  </si>
  <si>
    <t xml:space="preserve">Salinas</t>
  </si>
  <si>
    <t xml:space="preserve">Monterey Regional Water Pollution Control Cogen</t>
  </si>
  <si>
    <t xml:space="preserve">Marina</t>
  </si>
  <si>
    <t xml:space="preserve">Monticello Nug (Gerber Compr Station)</t>
  </si>
  <si>
    <t xml:space="preserve">Morro Bay</t>
  </si>
  <si>
    <t xml:space="preserve">Moss Landing</t>
  </si>
  <si>
    <t xml:space="preserve">Mount Lassen Power</t>
  </si>
  <si>
    <t xml:space="preserve">Westwood</t>
  </si>
  <si>
    <t xml:space="preserve">Mount Poso Cogeneration</t>
  </si>
  <si>
    <t xml:space="preserve">Mountain View Power Plant</t>
  </si>
  <si>
    <t xml:space="preserve">Mountain View</t>
  </si>
  <si>
    <t xml:space="preserve">Muck Valley Hydroelectric</t>
  </si>
  <si>
    <t xml:space="preserve">Nubieber</t>
  </si>
  <si>
    <t xml:space="preserve">Municipal Cogen Plant</t>
  </si>
  <si>
    <t xml:space="preserve">Palm Springs</t>
  </si>
  <si>
    <t xml:space="preserve">Murray Diesel</t>
  </si>
  <si>
    <t xml:space="preserve">Murray</t>
  </si>
  <si>
    <t xml:space="preserve">NA2</t>
  </si>
  <si>
    <t xml:space="preserve">NAPA STATE HOSPITAL</t>
  </si>
  <si>
    <t xml:space="preserve">Wellego Imola</t>
  </si>
  <si>
    <t xml:space="preserve">National Energy-Colorado</t>
  </si>
  <si>
    <t xml:space="preserve">Gypsum</t>
  </si>
  <si>
    <t xml:space="preserve">Naughton</t>
  </si>
  <si>
    <t xml:space="preserve">Kemmerer</t>
  </si>
  <si>
    <t xml:space="preserve">Navajo (AZ)</t>
  </si>
  <si>
    <t xml:space="preserve">Naval Hospital-Medical Center</t>
  </si>
  <si>
    <t xml:space="preserve">Naval Station Energy Facility</t>
  </si>
  <si>
    <t xml:space="preserve">Naval Station Energy Facility (NUG)</t>
  </si>
  <si>
    <t xml:space="preserve">NAVY 35R</t>
  </si>
  <si>
    <t xml:space="preserve"> TUPMAN</t>
  </si>
  <si>
    <t xml:space="preserve">NCR Corporation</t>
  </si>
  <si>
    <t xml:space="preserve">Neil Simpson 1</t>
  </si>
  <si>
    <t xml:space="preserve">Gillette</t>
  </si>
  <si>
    <t xml:space="preserve">Neil Simpson 2</t>
  </si>
  <si>
    <t xml:space="preserve">Nelson Creek Power</t>
  </si>
  <si>
    <t xml:space="preserve">Big Bend</t>
  </si>
  <si>
    <t xml:space="preserve">Nelson Plant Generators</t>
  </si>
  <si>
    <t xml:space="preserve">Nevada Cogeneration Assoc. (Bonneville)</t>
  </si>
  <si>
    <t xml:space="preserve">Nevada Sun-Peak Project</t>
  </si>
  <si>
    <t xml:space="preserve">New Cornelia Branch Power Plan</t>
  </si>
  <si>
    <t xml:space="preserve">Ajo</t>
  </si>
  <si>
    <t xml:space="preserve">New Generation (NV)</t>
  </si>
  <si>
    <t xml:space="preserve">New Mexico State University</t>
  </si>
  <si>
    <t xml:space="preserve">Las Cruces</t>
  </si>
  <si>
    <t xml:space="preserve">Newberry Geothermal Pilot Project</t>
  </si>
  <si>
    <t xml:space="preserve">La Pine</t>
  </si>
  <si>
    <t xml:space="preserve">Newby Island I</t>
  </si>
  <si>
    <t xml:space="preserve">Milpitas</t>
  </si>
  <si>
    <t xml:space="preserve">Newby Island II</t>
  </si>
  <si>
    <t xml:space="preserve">Newman</t>
  </si>
  <si>
    <t xml:space="preserve">Nichols Road Power Plant</t>
  </si>
  <si>
    <t xml:space="preserve">Nixon</t>
  </si>
  <si>
    <t xml:space="preserve">Fountain</t>
  </si>
  <si>
    <t xml:space="preserve">Nordic Power Of South Point I</t>
  </si>
  <si>
    <t xml:space="preserve">Bullhead City</t>
  </si>
  <si>
    <t xml:space="preserve">North Fork Energy Inc.</t>
  </si>
  <si>
    <t xml:space="preserve">North Fork</t>
  </si>
  <si>
    <t xml:space="preserve">North Fork Hydro Plant</t>
  </si>
  <si>
    <t xml:space="preserve">North Island Energy Facility</t>
  </si>
  <si>
    <t xml:space="preserve">North Island Energy Facility (NUG)</t>
  </si>
  <si>
    <t xml:space="preserve">North Loop</t>
  </si>
  <si>
    <t xml:space="preserve">North Midway Cogeneration Plan</t>
  </si>
  <si>
    <t xml:space="preserve">Gas/Oil</t>
  </si>
  <si>
    <t xml:space="preserve">North Valmy</t>
  </si>
  <si>
    <t xml:space="preserve">Valmy</t>
  </si>
  <si>
    <t xml:space="preserve">Northeast (WA)</t>
  </si>
  <si>
    <t xml:space="preserve">Notch Butte Hydro Co. Inc</t>
  </si>
  <si>
    <t xml:space="preserve">Gooding</t>
  </si>
  <si>
    <t xml:space="preserve">Nove Power Plant</t>
  </si>
  <si>
    <t xml:space="preserve">Richmond</t>
  </si>
  <si>
    <t xml:space="preserve">NTC/MCRD Energy Facility</t>
  </si>
  <si>
    <t xml:space="preserve">NTC/MCRD Energy Facility (Nug)</t>
  </si>
  <si>
    <t xml:space="preserve">Nucla</t>
  </si>
  <si>
    <t xml:space="preserve">Oak Creek Energy Systems Incor</t>
  </si>
  <si>
    <t xml:space="preserve">Oakland (CA)</t>
  </si>
  <si>
    <t xml:space="preserve">OBrien Biogas - Duarte</t>
  </si>
  <si>
    <t xml:space="preserve">Duarte</t>
  </si>
  <si>
    <t xml:space="preserve">OBrien California - Salinas</t>
  </si>
  <si>
    <t xml:space="preserve">OBrien California Cogen Limit</t>
  </si>
  <si>
    <t xml:space="preserve">Artesia</t>
  </si>
  <si>
    <t xml:space="preserve">OBrien Cogen - Antioch</t>
  </si>
  <si>
    <t xml:space="preserve">OBrien Cogen - Santa Maria</t>
  </si>
  <si>
    <t xml:space="preserve">Santa Maria</t>
  </si>
  <si>
    <t xml:space="preserve">Ocotillo</t>
  </si>
  <si>
    <t xml:space="preserve">Tempe</t>
  </si>
  <si>
    <t xml:space="preserve">Oildale Cogen</t>
  </si>
  <si>
    <t xml:space="preserve">Old Faithful</t>
  </si>
  <si>
    <t xml:space="preserve">Olinda</t>
  </si>
  <si>
    <t xml:space="preserve">Olive</t>
  </si>
  <si>
    <t xml:space="preserve">Olive View Medical Center</t>
  </si>
  <si>
    <t xml:space="preserve">San Fernando</t>
  </si>
  <si>
    <t xml:space="preserve">OLS Energy - Berkeley</t>
  </si>
  <si>
    <t xml:space="preserve">Berkeley</t>
  </si>
  <si>
    <t xml:space="preserve">OLS Energy - Camarillo</t>
  </si>
  <si>
    <t xml:space="preserve">Camarillo</t>
  </si>
  <si>
    <t xml:space="preserve">OLS Energy - Chino</t>
  </si>
  <si>
    <t xml:space="preserve">Chino</t>
  </si>
  <si>
    <t xml:space="preserve">Omak Wood Products Inc.</t>
  </si>
  <si>
    <t xml:space="preserve">Omak</t>
  </si>
  <si>
    <t xml:space="preserve">Ontario Mill</t>
  </si>
  <si>
    <t xml:space="preserve">Ontario</t>
  </si>
  <si>
    <t xml:space="preserve">Orchard Avenue 1</t>
  </si>
  <si>
    <t xml:space="preserve">Yakima</t>
  </si>
  <si>
    <t xml:space="preserve">Ormat-Soda Lake</t>
  </si>
  <si>
    <t xml:space="preserve">Ormesa 1 E Facility</t>
  </si>
  <si>
    <t xml:space="preserve">Ormesa 1H</t>
  </si>
  <si>
    <t xml:space="preserve">Ormesa Geothermal II</t>
  </si>
  <si>
    <t xml:space="preserve">Ormesa I</t>
  </si>
  <si>
    <t xml:space="preserve">Ormond Beach</t>
  </si>
  <si>
    <t xml:space="preserve">Oro Grande Plant</t>
  </si>
  <si>
    <t xml:space="preserve">Oro Grande</t>
  </si>
  <si>
    <t xml:space="preserve">Oroville Cogeneration L/P</t>
  </si>
  <si>
    <t xml:space="preserve">Osage (WY)</t>
  </si>
  <si>
    <t xml:space="preserve">Osage</t>
  </si>
  <si>
    <t xml:space="preserve">Otay</t>
  </si>
  <si>
    <t xml:space="preserve">Chula Vista</t>
  </si>
  <si>
    <t xml:space="preserve">Oxnard - P&amp;G</t>
  </si>
  <si>
    <t xml:space="preserve">Oxnard - PE</t>
  </si>
  <si>
    <t xml:space="preserve">Oxnard Wastewater Treatment Pl</t>
  </si>
  <si>
    <t xml:space="preserve">Pacific Coast Manufacturing Co</t>
  </si>
  <si>
    <t xml:space="preserve">Pacific Cogeneration Incorpor</t>
  </si>
  <si>
    <t xml:space="preserve">Vancouver</t>
  </si>
  <si>
    <t xml:space="preserve">Pacific Oroville Power Inc</t>
  </si>
  <si>
    <t xml:space="preserve">Palo Verde</t>
  </si>
  <si>
    <t xml:space="preserve">Palomar Medical Center</t>
  </si>
  <si>
    <t xml:space="preserve">Palos Verdes Gas-to-Energy Fac</t>
  </si>
  <si>
    <t xml:space="preserve">Rolling Hills Estates</t>
  </si>
  <si>
    <t xml:space="preserve">Panguitch Micro Energy Cogener</t>
  </si>
  <si>
    <t xml:space="preserve">Paper Pak Products</t>
  </si>
  <si>
    <t xml:space="preserve">La Verne</t>
  </si>
  <si>
    <t xml:space="preserve">Patio Test Cell Solar Turbine</t>
  </si>
  <si>
    <t xml:space="preserve">Pawnee</t>
  </si>
  <si>
    <t xml:space="preserve">Payson City Power</t>
  </si>
  <si>
    <t xml:space="preserve">Payson</t>
  </si>
  <si>
    <t xml:space="preserve">PDH Cogeneration Project</t>
  </si>
  <si>
    <t xml:space="preserve">Peach Queen Powerstation</t>
  </si>
  <si>
    <t xml:space="preserve">Pebbly Beach</t>
  </si>
  <si>
    <t xml:space="preserve">Penrose</t>
  </si>
  <si>
    <t xml:space="preserve">Sun Valley</t>
  </si>
  <si>
    <t xml:space="preserve">Peters Drive Plant</t>
  </si>
  <si>
    <t xml:space="preserve">Phelps Dodge Refining Corporat</t>
  </si>
  <si>
    <t xml:space="preserve">Phelps Dodge Tyrone Inc</t>
  </si>
  <si>
    <t xml:space="preserve">Tyrone</t>
  </si>
  <si>
    <t xml:space="preserve">Pigeon Cove</t>
  </si>
  <si>
    <t xml:space="preserve">Filer</t>
  </si>
  <si>
    <t xml:space="preserve">Pine Products Corp</t>
  </si>
  <si>
    <t xml:space="preserve">Prineville</t>
  </si>
  <si>
    <t xml:space="preserve">Pinon Pine</t>
  </si>
  <si>
    <t xml:space="preserve">CGM</t>
  </si>
  <si>
    <t xml:space="preserve">Pitchess Cogeneration Station</t>
  </si>
  <si>
    <t xml:space="preserve">Saugus</t>
  </si>
  <si>
    <t xml:space="preserve">Pittsburg (Dow Chemical Co.)</t>
  </si>
  <si>
    <t xml:space="preserve">Plant No 2 (CA)</t>
  </si>
  <si>
    <t xml:space="preserve">Plant No. 1 - Orange County</t>
  </si>
  <si>
    <t xml:space="preserve">Fountain Valley</t>
  </si>
  <si>
    <t xml:space="preserve">Ples I</t>
  </si>
  <si>
    <t xml:space="preserve">Pomona Power Facility</t>
  </si>
  <si>
    <t xml:space="preserve">Pomona</t>
  </si>
  <si>
    <t xml:space="preserve">Ponderosa/ Bailey Creek</t>
  </si>
  <si>
    <t xml:space="preserve">Manton</t>
  </si>
  <si>
    <t xml:space="preserve">Port of Stockton District Ener</t>
  </si>
  <si>
    <t xml:space="preserve">Coal (Coge</t>
  </si>
  <si>
    <t xml:space="preserve">Port Townsend Paper Corporatio</t>
  </si>
  <si>
    <t xml:space="preserve">Portola</t>
  </si>
  <si>
    <t xml:space="preserve">Potrero</t>
  </si>
  <si>
    <t xml:space="preserve">Primary Childrens Medical Cen</t>
  </si>
  <si>
    <t xml:space="preserve">Procter &amp; Gamble</t>
  </si>
  <si>
    <t xml:space="preserve">Providence Memorial Hospital</t>
  </si>
  <si>
    <t xml:space="preserve">Provo</t>
  </si>
  <si>
    <t xml:space="preserve">Puente Hills Energy Recovery</t>
  </si>
  <si>
    <t xml:space="preserve">Whittier</t>
  </si>
  <si>
    <t xml:space="preserve">PUENTE HILLS ENERGY RECOVERY A-B</t>
  </si>
  <si>
    <t xml:space="preserve">LOS ANGELES</t>
  </si>
  <si>
    <t xml:space="preserve">Pulp Mill Power House</t>
  </si>
  <si>
    <t xml:space="preserve">PVUSA 1</t>
  </si>
  <si>
    <t xml:space="preserve">Qf Biogas</t>
  </si>
  <si>
    <t xml:space="preserve">Qf Photovoltaics</t>
  </si>
  <si>
    <t xml:space="preserve">Qf Renewale Idr.</t>
  </si>
  <si>
    <t xml:space="preserve">Qf Solid Waste/Biomass</t>
  </si>
  <si>
    <t xml:space="preserve">Quincy Facility</t>
  </si>
  <si>
    <t xml:space="preserve">Quincy</t>
  </si>
  <si>
    <t xml:space="preserve">Rathdrum</t>
  </si>
  <si>
    <t xml:space="preserve">Raton</t>
  </si>
  <si>
    <t xml:space="preserve">Rawhide</t>
  </si>
  <si>
    <t xml:space="preserve">Wellington</t>
  </si>
  <si>
    <t xml:space="preserve">Rayonier-Port Angeles Mill</t>
  </si>
  <si>
    <t xml:space="preserve">Recomp of Washington Incorpor</t>
  </si>
  <si>
    <t xml:space="preserve">Ferndale</t>
  </si>
  <si>
    <t xml:space="preserve">Red Top Cogeneration Project</t>
  </si>
  <si>
    <t xml:space="preserve">Redding Power</t>
  </si>
  <si>
    <t xml:space="preserve">Redding</t>
  </si>
  <si>
    <t xml:space="preserve">Redlands Water and Power Compa</t>
  </si>
  <si>
    <t xml:space="preserve">Grand Junction</t>
  </si>
  <si>
    <t xml:space="preserve">Redondo Beach</t>
  </si>
  <si>
    <t xml:space="preserve">Reeves</t>
  </si>
  <si>
    <t xml:space="preserve">Albuquerque</t>
  </si>
  <si>
    <t xml:space="preserve">Reno Valley Road</t>
  </si>
  <si>
    <t xml:space="preserve">Residual (Heber)</t>
  </si>
  <si>
    <t xml:space="preserve">Rhone-Poulenc Stauffer</t>
  </si>
  <si>
    <t xml:space="preserve">Richard J Donovan Correctional Facility Rock Mt</t>
  </si>
  <si>
    <t xml:space="preserve">Richartz</t>
  </si>
  <si>
    <t xml:space="preserve">Richmond Cogeneration Project</t>
  </si>
  <si>
    <t xml:space="preserve">Rincon Facility</t>
  </si>
  <si>
    <t xml:space="preserve">Rio Bravo Fresno</t>
  </si>
  <si>
    <t xml:space="preserve">Fresno</t>
  </si>
  <si>
    <t xml:space="preserve">Rio Bravo Jasmin</t>
  </si>
  <si>
    <t xml:space="preserve">Coal Cogen</t>
  </si>
  <si>
    <t xml:space="preserve">Rio Bravo Poso</t>
  </si>
  <si>
    <t xml:space="preserve">Rio Bravo Rocklin</t>
  </si>
  <si>
    <t xml:space="preserve">Rio Grande</t>
  </si>
  <si>
    <t xml:space="preserve">Sunland Park</t>
  </si>
  <si>
    <t xml:space="preserve">Ripon Mill</t>
  </si>
  <si>
    <t xml:space="preserve">Ripon</t>
  </si>
  <si>
    <t xml:space="preserve">River Road Gen Stat</t>
  </si>
  <si>
    <t xml:space="preserve">Riverview Ventures Incorporat</t>
  </si>
  <si>
    <t xml:space="preserve">White Water</t>
  </si>
  <si>
    <t xml:space="preserve">Rockwood</t>
  </si>
  <si>
    <t xml:space="preserve">Rocky Ford</t>
  </si>
  <si>
    <t xml:space="preserve">Rohr Industries Inc.</t>
  </si>
  <si>
    <t xml:space="preserve">Riverside</t>
  </si>
  <si>
    <t xml:space="preserve">Rohr-Chula Vista-Cogeneration</t>
  </si>
  <si>
    <t xml:space="preserve">Rollins - YBR</t>
  </si>
  <si>
    <t xml:space="preserve">Roosevelt Regional Landfill</t>
  </si>
  <si>
    <t xml:space="preserve">Roseville Combustion Turbines</t>
  </si>
  <si>
    <t xml:space="preserve">Rupert Cogeneration Project</t>
  </si>
  <si>
    <t xml:space="preserve">Rupert</t>
  </si>
  <si>
    <t xml:space="preserve">Saguaro</t>
  </si>
  <si>
    <t xml:space="preserve">Saguaro Power Co.</t>
  </si>
  <si>
    <t xml:space="preserve">Henderson</t>
  </si>
  <si>
    <t xml:space="preserve">Saint Agnes Medical Center</t>
  </si>
  <si>
    <t xml:space="preserve">Saint Johns Hospital &amp; Health</t>
  </si>
  <si>
    <t xml:space="preserve">Santa Monica</t>
  </si>
  <si>
    <t xml:space="preserve">Salinas River Cogeneration Com</t>
  </si>
  <si>
    <t xml:space="preserve">San Ardo</t>
  </si>
  <si>
    <t xml:space="preserve">Salk Institute</t>
  </si>
  <si>
    <t xml:space="preserve">La Jolla</t>
  </si>
  <si>
    <t xml:space="preserve">Salmon</t>
  </si>
  <si>
    <t xml:space="preserve">Salton Sea Unit 1</t>
  </si>
  <si>
    <t xml:space="preserve">Salton Sea Unit 2</t>
  </si>
  <si>
    <t xml:space="preserve">Salton Sea Unit 3</t>
  </si>
  <si>
    <t xml:space="preserve">Salton Sea Unit 4</t>
  </si>
  <si>
    <t xml:space="preserve">San Antonio Community Hospital</t>
  </si>
  <si>
    <t xml:space="preserve">Upland</t>
  </si>
  <si>
    <t xml:space="preserve">Oi/Gas</t>
  </si>
  <si>
    <t xml:space="preserve">San Bernardino</t>
  </si>
  <si>
    <t xml:space="preserve">San Diego Power &amp; Cooling Comp</t>
  </si>
  <si>
    <t xml:space="preserve">San Diego State University</t>
  </si>
  <si>
    <t xml:space="preserve">San Gabriel Mill</t>
  </si>
  <si>
    <t xml:space="preserve">San Jacinto Power Co.</t>
  </si>
  <si>
    <t xml:space="preserve">San Joaquin Cogen</t>
  </si>
  <si>
    <t xml:space="preserve">Lathrop</t>
  </si>
  <si>
    <t xml:space="preserve">San Jose Cogeneration</t>
  </si>
  <si>
    <t xml:space="preserve">San Jose Convention Center</t>
  </si>
  <si>
    <t xml:space="preserve">San Juan (NM)</t>
  </si>
  <si>
    <t xml:space="preserve">Waterflow</t>
  </si>
  <si>
    <t xml:space="preserve">San Juan Gas Processing Plant</t>
  </si>
  <si>
    <t xml:space="preserve">San Marcos</t>
  </si>
  <si>
    <t xml:space="preserve">San Onofre</t>
  </si>
  <si>
    <t xml:space="preserve">San Clemente</t>
  </si>
  <si>
    <t xml:space="preserve">Sand Bar Power Plant</t>
  </si>
  <si>
    <t xml:space="preserve">Pinecrest</t>
  </si>
  <si>
    <t xml:space="preserve">Santa Barbara Cottage Hospital</t>
  </si>
  <si>
    <t xml:space="preserve">Santa Barbara</t>
  </si>
  <si>
    <t xml:space="preserve">Santa Clara - PE</t>
  </si>
  <si>
    <t xml:space="preserve">Santa Clara - ZSI</t>
  </si>
  <si>
    <t xml:space="preserve">Santa Fe Geothermal Facility</t>
  </si>
  <si>
    <t xml:space="preserve">Santa Maria Cogen Plant</t>
  </si>
  <si>
    <t xml:space="preserve">Santa Monica Bay Hotel</t>
  </si>
  <si>
    <t xml:space="preserve">Santa Ynez Facility</t>
  </si>
  <si>
    <t xml:space="preserve">Santan</t>
  </si>
  <si>
    <t xml:space="preserve">Sargent Canyon Cogeneration Co</t>
  </si>
  <si>
    <t xml:space="preserve">Sayles Flat Hydro Electric Pro</t>
  </si>
  <si>
    <t xml:space="preserve">Bellevue</t>
  </si>
  <si>
    <t xml:space="preserve">Scattergood Generating Station</t>
  </si>
  <si>
    <t xml:space="preserve">Playa Del Rey</t>
  </si>
  <si>
    <t xml:space="preserve">Scripps Memorial Hospital</t>
  </si>
  <si>
    <t xml:space="preserve">SCTI/ Power Pak</t>
  </si>
  <si>
    <t xml:space="preserve">Second Imperial Geothermal Com</t>
  </si>
  <si>
    <t xml:space="preserve">SEGS I</t>
  </si>
  <si>
    <t xml:space="preserve">Daggett</t>
  </si>
  <si>
    <t xml:space="preserve">SEGS II</t>
  </si>
  <si>
    <t xml:space="preserve">SEGS III</t>
  </si>
  <si>
    <t xml:space="preserve">SEGS IV</t>
  </si>
  <si>
    <t xml:space="preserve">SEGS IX</t>
  </si>
  <si>
    <t xml:space="preserve">Hinkley</t>
  </si>
  <si>
    <t xml:space="preserve">SEGS V</t>
  </si>
  <si>
    <t xml:space="preserve">SEGS VI</t>
  </si>
  <si>
    <t xml:space="preserve">SEGS VII</t>
  </si>
  <si>
    <t xml:space="preserve">SEGS VIII</t>
  </si>
  <si>
    <t xml:space="preserve">SF Phosphates Limited Co.</t>
  </si>
  <si>
    <t xml:space="preserve">Shasta Mill</t>
  </si>
  <si>
    <t xml:space="preserve">Anderson</t>
  </si>
  <si>
    <t xml:space="preserve">Short Mountain</t>
  </si>
  <si>
    <t xml:space="preserve">MTE</t>
  </si>
  <si>
    <t xml:space="preserve">Sierra City Mbl</t>
  </si>
  <si>
    <t xml:space="preserve">Sierra Power Corporation</t>
  </si>
  <si>
    <t xml:space="preserve">Terra Bella</t>
  </si>
  <si>
    <t xml:space="preserve">Sinclair Oil Refinery</t>
  </si>
  <si>
    <t xml:space="preserve">Sinclair</t>
  </si>
  <si>
    <t xml:space="preserve">Site 980+65</t>
  </si>
  <si>
    <t xml:space="preserve">Skagit County Resource Recover</t>
  </si>
  <si>
    <t xml:space="preserve">Smith Falls Hydroelectric Proj</t>
  </si>
  <si>
    <t xml:space="preserve">Bonners Ferry</t>
  </si>
  <si>
    <t xml:space="preserve">Smud - HQ Fuel Cell</t>
  </si>
  <si>
    <t xml:space="preserve">Smurfit Newsprint Corporation</t>
  </si>
  <si>
    <t xml:space="preserve">Snow Mountain Pine Ltd</t>
  </si>
  <si>
    <t xml:space="preserve">Hines</t>
  </si>
  <si>
    <t xml:space="preserve">Snowflake Paper Mill</t>
  </si>
  <si>
    <t xml:space="preserve">Snowflake</t>
  </si>
  <si>
    <t xml:space="preserve">Soda Lake Geothermal No I &amp; II</t>
  </si>
  <si>
    <t xml:space="preserve">Solano County Cogeneration Pla</t>
  </si>
  <si>
    <t xml:space="preserve">Fairfield</t>
  </si>
  <si>
    <t xml:space="preserve">Solar - AZPS</t>
  </si>
  <si>
    <t xml:space="preserve">Solar - SMUD</t>
  </si>
  <si>
    <t xml:space="preserve">Soledad Energy Partnership</t>
  </si>
  <si>
    <t xml:space="preserve">Sonoma Power Plant (Smudgeo)</t>
  </si>
  <si>
    <t xml:space="preserve">South Bay</t>
  </si>
  <si>
    <t xml:space="preserve">South Belridge Cogen Facility</t>
  </si>
  <si>
    <t xml:space="preserve">South Belridge Cogeneration Fa</t>
  </si>
  <si>
    <t xml:space="preserve">South Dry Creek Hydroelectric</t>
  </si>
  <si>
    <t xml:space="preserve">Red Lodge</t>
  </si>
  <si>
    <t xml:space="preserve">South Forks Hydro</t>
  </si>
  <si>
    <t xml:space="preserve">Hansen</t>
  </si>
  <si>
    <t xml:space="preserve">South Whidbey</t>
  </si>
  <si>
    <t xml:space="preserve">Southeast Kern River Cogen</t>
  </si>
  <si>
    <t xml:space="preserve">Southeast Resource Recovery</t>
  </si>
  <si>
    <t xml:space="preserve">Southside Water Reclamation Pl</t>
  </si>
  <si>
    <t xml:space="preserve">Southwest Marine Inc.</t>
  </si>
  <si>
    <t xml:space="preserve">Spadra Landfill Gas-to Energy</t>
  </si>
  <si>
    <t xml:space="preserve">Spokane Msw</t>
  </si>
  <si>
    <t xml:space="preserve">Springerville</t>
  </si>
  <si>
    <t xml:space="preserve">Springfield Oregon</t>
  </si>
  <si>
    <t xml:space="preserve">SRI International Cogen Projec</t>
  </si>
  <si>
    <t xml:space="preserve">St Luke Medical Center</t>
  </si>
  <si>
    <t xml:space="preserve">Stanislaus Resource Recovery F</t>
  </si>
  <si>
    <t xml:space="preserve">Crows Landing</t>
  </si>
  <si>
    <t xml:space="preserve">Steamboat 1</t>
  </si>
  <si>
    <t xml:space="preserve">Steamboat</t>
  </si>
  <si>
    <t xml:space="preserve">Steamboat Hills Geothermal Pla</t>
  </si>
  <si>
    <t xml:space="preserve">Reno</t>
  </si>
  <si>
    <t xml:space="preserve">Steamboat II</t>
  </si>
  <si>
    <t xml:space="preserve">Steamboat III</t>
  </si>
  <si>
    <t xml:space="preserve">STIG - Lodi</t>
  </si>
  <si>
    <t xml:space="preserve">Stillwater Facility</t>
  </si>
  <si>
    <t xml:space="preserve">Stockton CoGen Co.</t>
  </si>
  <si>
    <t xml:space="preserve">Stone Container Corp (MT)</t>
  </si>
  <si>
    <t xml:space="preserve">Missoula</t>
  </si>
  <si>
    <t xml:space="preserve">Success Power Project</t>
  </si>
  <si>
    <t xml:space="preserve">Porterville</t>
  </si>
  <si>
    <t xml:space="preserve">Sugarloaf Generating Facility</t>
  </si>
  <si>
    <t xml:space="preserve">Saint George</t>
  </si>
  <si>
    <t xml:space="preserve">Sumas Cogeneration Co. L/P</t>
  </si>
  <si>
    <t xml:space="preserve">Sumas</t>
  </si>
  <si>
    <t xml:space="preserve">Sunnyside</t>
  </si>
  <si>
    <t xml:space="preserve">Sunnyside Cogeneration Associa</t>
  </si>
  <si>
    <t xml:space="preserve">Sunnyside Cogeneration Partner</t>
  </si>
  <si>
    <t xml:space="preserve">Sunrise (NV)</t>
  </si>
  <si>
    <t xml:space="preserve">Sunterra Gas Processing Kutz P</t>
  </si>
  <si>
    <t xml:space="preserve">Susanville Facility</t>
  </si>
  <si>
    <t xml:space="preserve">Swift Creek Power Co.</t>
  </si>
  <si>
    <t xml:space="preserve">SWWF II Inc.</t>
  </si>
  <si>
    <t xml:space="preserve">Sycamore Cogeneration Co.</t>
  </si>
  <si>
    <t xml:space="preserve">Sycamore San Diego</t>
  </si>
  <si>
    <t xml:space="preserve">Santee</t>
  </si>
  <si>
    <t xml:space="preserve">TA 3</t>
  </si>
  <si>
    <t xml:space="preserve">Tads</t>
  </si>
  <si>
    <t xml:space="preserve">Tads Enterprises Geothermal P</t>
  </si>
  <si>
    <t xml:space="preserve">Tamarack Energy Partnership</t>
  </si>
  <si>
    <t xml:space="preserve">Tannehill Electric Co.</t>
  </si>
  <si>
    <t xml:space="preserve">Texaco Los Angeles Plant</t>
  </si>
  <si>
    <t xml:space="preserve">Texas-Ohio Power Inc.</t>
  </si>
  <si>
    <t xml:space="preserve">Johnstown</t>
  </si>
  <si>
    <t xml:space="preserve">Amalgamated Sugar Co., The</t>
  </si>
  <si>
    <t xml:space="preserve">Geysers, The</t>
  </si>
  <si>
    <t xml:space="preserve">Pacific Lumber Co., The</t>
  </si>
  <si>
    <t xml:space="preserve">Scotia</t>
  </si>
  <si>
    <t xml:space="preserve">Phoenician Resort, The</t>
  </si>
  <si>
    <t xml:space="preserve">Scottsdale</t>
  </si>
  <si>
    <t xml:space="preserve">Thermo Cogeneration Partnership I</t>
  </si>
  <si>
    <t xml:space="preserve">Thermo Cogeneration Partnership II</t>
  </si>
  <si>
    <t xml:space="preserve">Thermo Greeley Inc.</t>
  </si>
  <si>
    <t xml:space="preserve">Thermo Power &amp; Electric Incor</t>
  </si>
  <si>
    <t xml:space="preserve">Greeley</t>
  </si>
  <si>
    <t xml:space="preserve">Tillamook Lumber Co.</t>
  </si>
  <si>
    <t xml:space="preserve">Tillamook</t>
  </si>
  <si>
    <t xml:space="preserve">Torrance Refinery</t>
  </si>
  <si>
    <t xml:space="preserve">Total Energy Facilities</t>
  </si>
  <si>
    <t xml:space="preserve">Toyon</t>
  </si>
  <si>
    <t xml:space="preserve">Toyowest I</t>
  </si>
  <si>
    <t xml:space="preserve">Tracy &amp; Clark Mountain</t>
  </si>
  <si>
    <t xml:space="preserve">Tracy Biomass Plant</t>
  </si>
  <si>
    <t xml:space="preserve">Trinidad (CO)</t>
  </si>
  <si>
    <t xml:space="preserve">Trinidad</t>
  </si>
  <si>
    <t xml:space="preserve">TRW ASG</t>
  </si>
  <si>
    <t xml:space="preserve">Tulloch Power Plant</t>
  </si>
  <si>
    <t xml:space="preserve">Tunnel 1 Power Project</t>
  </si>
  <si>
    <t xml:space="preserve">Twin Reservoirs</t>
  </si>
  <si>
    <t xml:space="preserve">Walla Walla</t>
  </si>
  <si>
    <t xml:space="preserve">U.S. Dept. of Energy Laboratory</t>
  </si>
  <si>
    <t xml:space="preserve">Idaho Falls</t>
  </si>
  <si>
    <t xml:space="preserve">UC DAVIS - PLANT SERVICES</t>
  </si>
  <si>
    <t xml:space="preserve">Davis</t>
  </si>
  <si>
    <t xml:space="preserve">UC Santa Cruz Cogeneration</t>
  </si>
  <si>
    <t xml:space="preserve">Santa Cruz</t>
  </si>
  <si>
    <t xml:space="preserve">UCLA South Campus Central Chil</t>
  </si>
  <si>
    <t xml:space="preserve">Ultramar</t>
  </si>
  <si>
    <t xml:space="preserve">Ultrapower 3 - Blue Lake</t>
  </si>
  <si>
    <t xml:space="preserve">Blue Lake</t>
  </si>
  <si>
    <t xml:space="preserve">Ultrapower Chinese Station</t>
  </si>
  <si>
    <t xml:space="preserve">Jamestown</t>
  </si>
  <si>
    <t xml:space="preserve">Uncompaghre</t>
  </si>
  <si>
    <t xml:space="preserve">Montrose</t>
  </si>
  <si>
    <t xml:space="preserve">Unid Batteries</t>
  </si>
  <si>
    <t xml:space="preserve">Union Carbide</t>
  </si>
  <si>
    <t xml:space="preserve">Union-Tribune Publishing Compa</t>
  </si>
  <si>
    <t xml:space="preserve">United Cogen Inc.</t>
  </si>
  <si>
    <t xml:space="preserve">Univ of San Francisco Cogen</t>
  </si>
  <si>
    <t xml:space="preserve">University of California</t>
  </si>
  <si>
    <t xml:space="preserve">University of Colorado</t>
  </si>
  <si>
    <t xml:space="preserve">Boulder</t>
  </si>
  <si>
    <t xml:space="preserve">University Of Oregon Central Power Station</t>
  </si>
  <si>
    <t xml:space="preserve">Eugene</t>
  </si>
  <si>
    <t xml:space="preserve">University of Washington Power</t>
  </si>
  <si>
    <t xml:space="preserve">Unocal - Fred L Hartley Resea</t>
  </si>
  <si>
    <t xml:space="preserve">Unocal Dome Project</t>
  </si>
  <si>
    <t xml:space="preserve">Unocal Welport Lease Project</t>
  </si>
  <si>
    <t xml:space="preserve">Unocal-San Francisco Refinery</t>
  </si>
  <si>
    <t xml:space="preserve">Upper Little Sheep Creek</t>
  </si>
  <si>
    <t xml:space="preserve">US Borax Inc.</t>
  </si>
  <si>
    <t xml:space="preserve">USD/HMC Cogeneration Facility</t>
  </si>
  <si>
    <t xml:space="preserve">Valencia</t>
  </si>
  <si>
    <t xml:space="preserve">Valmont</t>
  </si>
  <si>
    <t xml:space="preserve">Vernon (CA)</t>
  </si>
  <si>
    <t xml:space="preserve">Veterans Home of California</t>
  </si>
  <si>
    <t xml:space="preserve">Yountville</t>
  </si>
  <si>
    <t xml:space="preserve">Vie-Del II</t>
  </si>
  <si>
    <t xml:space="preserve">Vulcan</t>
  </si>
  <si>
    <t xml:space="preserve">Walnut (CA)</t>
  </si>
  <si>
    <t xml:space="preserve">Turlock</t>
  </si>
  <si>
    <t xml:space="preserve">Warm Springs Hydroelectric Pro</t>
  </si>
  <si>
    <t xml:space="preserve">Warm Springs Power Enterprises</t>
  </si>
  <si>
    <t xml:space="preserve">Warm Springs</t>
  </si>
  <si>
    <t xml:space="preserve">M </t>
  </si>
  <si>
    <t xml:space="preserve">Washington Mbl</t>
  </si>
  <si>
    <t xml:space="preserve">Washington State University</t>
  </si>
  <si>
    <t xml:space="preserve">Waste Water Plant</t>
  </si>
  <si>
    <t xml:space="preserve">Watson Cogeneration Co.</t>
  </si>
  <si>
    <t xml:space="preserve">Watsonville Cogeneration Partn</t>
  </si>
  <si>
    <t xml:space="preserve">Watsonville</t>
  </si>
  <si>
    <t xml:space="preserve">Wattenberg Field</t>
  </si>
  <si>
    <t xml:space="preserve">Weir Cogeneration Plant</t>
  </si>
  <si>
    <t xml:space="preserve">West Boise Waste-Ipc</t>
  </si>
  <si>
    <t xml:space="preserve">Boise</t>
  </si>
  <si>
    <t xml:space="preserve">West Ford Flat Power Plant</t>
  </si>
  <si>
    <t xml:space="preserve">West Phoenix</t>
  </si>
  <si>
    <t xml:space="preserve">West Point Treatment Plant</t>
  </si>
  <si>
    <t xml:space="preserve">Seattle</t>
  </si>
  <si>
    <t xml:space="preserve">West Power</t>
  </si>
  <si>
    <t xml:space="preserve">Westend Facility</t>
  </si>
  <si>
    <t xml:space="preserve">Weyco Energy Center</t>
  </si>
  <si>
    <t xml:space="preserve">OTH</t>
  </si>
  <si>
    <t xml:space="preserve">Weyerhauser 4</t>
  </si>
  <si>
    <t xml:space="preserve">Wheelabrator Hudson</t>
  </si>
  <si>
    <t xml:space="preserve">WHEELABRATOR LASSEN</t>
  </si>
  <si>
    <t xml:space="preserve">SHASTA</t>
  </si>
  <si>
    <t xml:space="preserve">Wheelabrator Norwalk Energy Co</t>
  </si>
  <si>
    <t xml:space="preserve">Norwalk</t>
  </si>
  <si>
    <t xml:space="preserve">Wheelabrator Shasta</t>
  </si>
  <si>
    <t xml:space="preserve">Wheelabrator Spokane Incorpora</t>
  </si>
  <si>
    <t xml:space="preserve">Whitehead (UT)</t>
  </si>
  <si>
    <t xml:space="preserve">Springville</t>
  </si>
  <si>
    <t xml:space="preserve">Whitehorn</t>
  </si>
  <si>
    <t xml:space="preserve">Wilbur East Power Plant</t>
  </si>
  <si>
    <t xml:space="preserve">Wilbur West Power Plant</t>
  </si>
  <si>
    <t xml:space="preserve">Winnemucca-GT</t>
  </si>
  <si>
    <t xml:space="preserve">Winnemucca</t>
  </si>
  <si>
    <t xml:space="preserve">WNP</t>
  </si>
  <si>
    <t xml:space="preserve">Woodland</t>
  </si>
  <si>
    <t xml:space="preserve">Modesto</t>
  </si>
  <si>
    <t xml:space="preserve">Woodland Biomass Power Limite</t>
  </si>
  <si>
    <t xml:space="preserve">WPI Packaging &amp; Maintenance I</t>
  </si>
  <si>
    <t xml:space="preserve">Palo Alto</t>
  </si>
  <si>
    <t xml:space="preserve">Wyodak</t>
  </si>
  <si>
    <t xml:space="preserve">Yankee Caithness</t>
  </si>
  <si>
    <t xml:space="preserve">Yellowstone Energy Ltd Partner</t>
  </si>
  <si>
    <t xml:space="preserve">Yolo Energy Partners</t>
  </si>
  <si>
    <t xml:space="preserve">Yuba City Cogeneration Partner</t>
  </si>
  <si>
    <t xml:space="preserve">Yuma</t>
  </si>
  <si>
    <t xml:space="preserve">FO6</t>
  </si>
  <si>
    <t xml:space="preserve">Yuma Axis</t>
  </si>
  <si>
    <t xml:space="preserve">Yuma Axis (Yucca)</t>
  </si>
  <si>
    <t xml:space="preserve">Yuma Axis-IID</t>
  </si>
  <si>
    <t xml:space="preserve">Yuma Cogeneration Assoc.</t>
  </si>
  <si>
    <t xml:space="preserve">Zuni</t>
  </si>
  <si>
    <t xml:space="preserve">Delta-Person</t>
  </si>
  <si>
    <t xml:space="preserve">NW</t>
  </si>
  <si>
    <t xml:space="preserve">Unknown</t>
  </si>
  <si>
    <t xml:space="preserve">Foote Creek Rim</t>
  </si>
  <si>
    <t xml:space="preserve">Carbon Co.</t>
  </si>
  <si>
    <t xml:space="preserve">Sun Valley Power Station</t>
  </si>
  <si>
    <t xml:space="preserve">Sutter</t>
  </si>
  <si>
    <t xml:space="preserve">Los Medanos</t>
  </si>
  <si>
    <t xml:space="preserve">np15</t>
  </si>
  <si>
    <t xml:space="preserve">Yuba city</t>
  </si>
  <si>
    <t xml:space="preserve">Tri-Center</t>
  </si>
  <si>
    <t xml:space="preserve">Storey</t>
  </si>
  <si>
    <t xml:space="preserve">Desert Basin</t>
  </si>
  <si>
    <t xml:space="preserve">Casa Grande</t>
  </si>
  <si>
    <t xml:space="preserve">Griffith </t>
  </si>
  <si>
    <t xml:space="preserve">Golden Valley</t>
  </si>
  <si>
    <t xml:space="preserve">Tahoe-Reno Industrial Center</t>
  </si>
  <si>
    <t xml:space="preserve">West Valley City</t>
  </si>
  <si>
    <t xml:space="preserve">Sunrise Power (CA)</t>
  </si>
  <si>
    <t xml:space="preserve">Indigo</t>
  </si>
  <si>
    <t xml:space="preserve">Desert Hot Springs</t>
  </si>
  <si>
    <t xml:space="preserve">Gilroy Cogen </t>
  </si>
  <si>
    <t xml:space="preserve">Klamath Cogen</t>
  </si>
  <si>
    <t xml:space="preserve">Klamath Falls</t>
  </si>
  <si>
    <t xml:space="preserve">South Point </t>
  </si>
  <si>
    <t xml:space="preserve">Fort Mojave res.</t>
  </si>
  <si>
    <t xml:space="preserve">DeMoss Petrie</t>
  </si>
  <si>
    <t xml:space="preserve">Pegasus</t>
  </si>
  <si>
    <t xml:space="preserve">Larkspur</t>
  </si>
  <si>
    <t xml:space="preserve">Pierce</t>
  </si>
  <si>
    <t xml:space="preserve">Fredrickson</t>
  </si>
  <si>
    <t xml:space="preserve">Placerita</t>
  </si>
  <si>
    <t xml:space="preserve">Two Elks</t>
  </si>
  <si>
    <t xml:space="preserve">Wright</t>
  </si>
  <si>
    <t xml:space="preserve">Century</t>
  </si>
  <si>
    <t xml:space="preserve">Drews</t>
  </si>
  <si>
    <t xml:space="preserve">Border</t>
  </si>
  <si>
    <t xml:space="preserve">Otay Mesa</t>
  </si>
  <si>
    <t xml:space="preserve">Elk Hills</t>
  </si>
  <si>
    <t xml:space="preserve">Limon</t>
  </si>
  <si>
    <t xml:space="preserve">Mountain View Power Partners</t>
  </si>
  <si>
    <t xml:space="preserve">WD</t>
  </si>
  <si>
    <t xml:space="preserve">Wind/Others</t>
  </si>
  <si>
    <t xml:space="preserve">Plant Name</t>
  </si>
  <si>
    <t xml:space="preserve">Region</t>
  </si>
  <si>
    <t xml:space="preserve">Gross Cap</t>
  </si>
  <si>
    <t xml:space="preserve">Net Cap</t>
  </si>
  <si>
    <t xml:space="preserve">Online Date</t>
  </si>
  <si>
    <t xml:space="preserve">Fuel</t>
  </si>
  <si>
    <t xml:space="preserve">Heat Rate</t>
  </si>
  <si>
    <t xml:space="preserve">Oldman River</t>
  </si>
  <si>
    <t xml:space="preserve">canada</t>
  </si>
  <si>
    <t xml:space="preserve">ab</t>
  </si>
  <si>
    <t xml:space="preserve">hydro</t>
  </si>
  <si>
    <t xml:space="preserve">Wygen 1</t>
  </si>
  <si>
    <t xml:space="preserve">pnw</t>
  </si>
  <si>
    <t xml:space="preserve">wy</t>
  </si>
  <si>
    <t xml:space="preserve">coal</t>
  </si>
  <si>
    <t xml:space="preserve">no</t>
  </si>
  <si>
    <t xml:space="preserve">Pincher Creek</t>
  </si>
  <si>
    <t xml:space="preserve">wind</t>
  </si>
  <si>
    <t xml:space="preserve">Rye Patch Geothermal</t>
  </si>
  <si>
    <t xml:space="preserve">nv</t>
  </si>
  <si>
    <t xml:space="preserve">geo</t>
  </si>
  <si>
    <t xml:space="preserve">x</t>
  </si>
  <si>
    <t xml:space="preserve">Pingston Hydro</t>
  </si>
  <si>
    <t xml:space="preserve">bc</t>
  </si>
  <si>
    <t xml:space="preserve">Keenleyside</t>
  </si>
  <si>
    <t xml:space="preserve">Seven Mile Expansion</t>
  </si>
  <si>
    <t xml:space="preserve">Anaconda</t>
  </si>
  <si>
    <t xml:space="preserve">mt</t>
  </si>
  <si>
    <t xml:space="preserve">Muskeg River Cogen</t>
  </si>
  <si>
    <t xml:space="preserve">ng</t>
  </si>
  <si>
    <t xml:space="preserve">Goldendale Wind</t>
  </si>
  <si>
    <t xml:space="preserve">or</t>
  </si>
  <si>
    <t xml:space="preserve">Valero Cogen Project</t>
  </si>
  <si>
    <t xml:space="preserve">sp15</t>
  </si>
  <si>
    <t xml:space="preserve">ca</t>
  </si>
  <si>
    <t xml:space="preserve">refinery gas</t>
  </si>
  <si>
    <t xml:space="preserve">Scotford Power Plant</t>
  </si>
  <si>
    <t xml:space="preserve">Nine Canyon Wind</t>
  </si>
  <si>
    <t xml:space="preserve">wa</t>
  </si>
  <si>
    <t xml:space="preserve">Cold Lake</t>
  </si>
  <si>
    <t xml:space="preserve">Condon Wind Project</t>
  </si>
  <si>
    <t xml:space="preserve">Calgary Energy Center</t>
  </si>
  <si>
    <t xml:space="preserve">Arlington Valley I</t>
  </si>
  <si>
    <t xml:space="preserve">dsw</t>
  </si>
  <si>
    <t xml:space="preserve">az</t>
  </si>
  <si>
    <t xml:space="preserve">Gila River</t>
  </si>
  <si>
    <t xml:space="preserve">&lt;9000</t>
  </si>
  <si>
    <t xml:space="preserve">Duke Moapa Energy Fac.</t>
  </si>
  <si>
    <t xml:space="preserve">9000&lt;&gt;11000</t>
  </si>
  <si>
    <t xml:space="preserve">&gt;11000</t>
  </si>
  <si>
    <t xml:space="preserve">Additional Wind/Others</t>
  </si>
  <si>
    <t xml:space="preserve">Contra Costa 8</t>
  </si>
  <si>
    <t xml:space="preserve">RO</t>
  </si>
  <si>
    <t xml:space="preserve">CAN</t>
  </si>
  <si>
    <t xml:space="preserve">Coyote Springs 2</t>
  </si>
  <si>
    <t xml:space="preserve">Kyrene Expansion Project</t>
  </si>
  <si>
    <t xml:space="preserve">Goldendale Energy Project</t>
  </si>
  <si>
    <t xml:space="preserve">Wind</t>
  </si>
  <si>
    <t xml:space="preserve">Red Hawk 1</t>
  </si>
  <si>
    <t xml:space="preserve">Grays Harbor</t>
  </si>
  <si>
    <t xml:space="preserve">Wood</t>
  </si>
  <si>
    <t xml:space="preserve">Sundance</t>
  </si>
  <si>
    <t xml:space="preserve">Mint Farm Project</t>
  </si>
  <si>
    <t xml:space="preserve">Bio</t>
  </si>
  <si>
    <t xml:space="preserve">Red Hawk 2</t>
  </si>
  <si>
    <t xml:space="preserve">Mountainview</t>
  </si>
  <si>
    <t xml:space="preserve">Lordsburg</t>
  </si>
  <si>
    <t xml:space="preserve">nm</t>
  </si>
  <si>
    <t xml:space="preserve">Hydro</t>
  </si>
  <si>
    <t xml:space="preserve">Mesquite Power GS 2</t>
  </si>
  <si>
    <t xml:space="preserve">Geo</t>
  </si>
  <si>
    <t xml:space="preserve">Las Vegas Cogen</t>
  </si>
  <si>
    <t xml:space="preserve">Refinery Gas</t>
  </si>
  <si>
    <t xml:space="preserve">Afton GS</t>
  </si>
  <si>
    <t xml:space="preserve">Apex Industrial Park</t>
  </si>
  <si>
    <t xml:space="preserve">Mesquite Power GS 1</t>
  </si>
  <si>
    <t xml:space="preserve">Harquahala Project</t>
  </si>
  <si>
    <t xml:space="preserve">Total Wind/Others</t>
  </si>
  <si>
    <t xml:space="preserve">Reliant Energy Bighorn</t>
  </si>
  <si>
    <t xml:space="preserve">Total</t>
  </si>
  <si>
    <t xml:space="preserve">Luna Energy Facility</t>
  </si>
  <si>
    <t xml:space="preserve">Chehalis Gen</t>
  </si>
  <si>
    <t xml:space="preserve">Front Range</t>
  </si>
  <si>
    <t xml:space="preserve">ro</t>
  </si>
  <si>
    <t xml:space="preserve">co</t>
  </si>
  <si>
    <t xml:space="preserve">Pastoria Energy Facility</t>
  </si>
  <si>
    <t xml:space="preserve">Blythe Energy</t>
  </si>
  <si>
    <t xml:space="preserve">High Desert Power Project</t>
  </si>
  <si>
    <t xml:space="preserve">Sunrise Power Project</t>
  </si>
  <si>
    <t xml:space="preserve">zp26</t>
  </si>
  <si>
    <t xml:space="preserve">Delta Energy</t>
  </si>
  <si>
    <t xml:space="preserve">La Rosita</t>
  </si>
  <si>
    <t xml:space="preserve">mex</t>
  </si>
  <si>
    <t xml:space="preserve">Big Hanaford Project</t>
  </si>
  <si>
    <t xml:space="preserve">Termoelectrica de Mexicali</t>
  </si>
  <si>
    <t xml:space="preserve">Frederickson Power Project</t>
  </si>
  <si>
    <t xml:space="preserve">First Megawatts</t>
  </si>
  <si>
    <t xml:space="preserve">La Paloma</t>
  </si>
  <si>
    <t xml:space="preserve">Elk Hills Energy Project</t>
  </si>
  <si>
    <t xml:space="preserve">Redding CC</t>
  </si>
  <si>
    <t xml:space="preserve">Pajaro Valley Energy Center</t>
  </si>
  <si>
    <t xml:space="preserve">Woodland II</t>
  </si>
  <si>
    <t xml:space="preserve">Yuba City Energy Center</t>
  </si>
  <si>
    <t xml:space="preserve">Vaca-Dixon</t>
  </si>
  <si>
    <t xml:space="preserve">ut</t>
  </si>
  <si>
    <t xml:space="preserve">Valley Generation Upgrade</t>
  </si>
  <si>
    <t xml:space="preserve">Boulder Park</t>
  </si>
  <si>
    <t xml:space="preserve">Klamath Expansion</t>
  </si>
  <si>
    <t xml:space="preserve">Basin Electric DG</t>
  </si>
  <si>
    <t xml:space="preserve">Springs Peaker</t>
  </si>
  <si>
    <t xml:space="preserve">Huntington Beach Mod</t>
  </si>
  <si>
    <t xml:space="preserve">Plains End</t>
  </si>
  <si>
    <t xml:space="preserve">Brighton GS</t>
  </si>
  <si>
    <t xml:space="preserve">Rawhide Expansion</t>
  </si>
  <si>
    <t xml:space="preserve">**Do not include Mex Plants on left List</t>
  </si>
  <si>
    <t xml:space="preserve">Total Gas</t>
  </si>
  <si>
    <t xml:space="preserve">9000&lt;x&lt;11000</t>
  </si>
  <si>
    <t xml:space="preserve">All</t>
  </si>
  <si>
    <t xml:space="preserve">Regional Gas Generation as % of Total Gas Generation by Heat Rate</t>
  </si>
  <si>
    <t xml:space="preserve">   </t>
  </si>
  <si>
    <t xml:space="preserve">Regional Gas Generation as % of Total Gas Generation</t>
  </si>
  <si>
    <t xml:space="preserve">Total Gas Gen</t>
  </si>
  <si>
    <t xml:space="preserve">Total &lt;9,000</t>
  </si>
  <si>
    <t xml:space="preserve">Total 9,000&lt;x&lt;11,000</t>
  </si>
  <si>
    <t xml:space="preserve">Total &gt;11,000</t>
  </si>
  <si>
    <t xml:space="preserve">Fuel </t>
  </si>
  <si>
    <t xml:space="preserve">NG Only</t>
  </si>
  <si>
    <t xml:space="preserve">Wind/Other</t>
  </si>
  <si>
    <t xml:space="preserve">Canada</t>
  </si>
  <si>
    <t xml:space="preserve">Vision Quest</t>
  </si>
  <si>
    <t xml:space="preserve">can</t>
  </si>
  <si>
    <t xml:space="preserve">NG Generation </t>
  </si>
  <si>
    <t xml:space="preserve">Madera Bio</t>
  </si>
  <si>
    <t xml:space="preserve">Moses Lake</t>
  </si>
  <si>
    <t xml:space="preserve">Rock River 1</t>
  </si>
  <si>
    <t xml:space="preserve">Stateline Wind</t>
  </si>
  <si>
    <t xml:space="preserve">Medicine Hat</t>
  </si>
  <si>
    <t xml:space="preserve">Millenium</t>
  </si>
  <si>
    <t xml:space="preserve">Edmonton</t>
  </si>
  <si>
    <t xml:space="preserve">Carseland</t>
  </si>
  <si>
    <t xml:space="preserve">Ponnequin Wind Facility</t>
  </si>
  <si>
    <t xml:space="preserve">Cavalier</t>
  </si>
  <si>
    <t xml:space="preserve">Peetz WT</t>
  </si>
  <si>
    <t xml:space="preserve">Redwater</t>
  </si>
  <si>
    <t xml:space="preserve">Balzac</t>
  </si>
  <si>
    <t xml:space="preserve">Island Cogen</t>
  </si>
  <si>
    <t xml:space="preserve">Fort St. Vrain 4</t>
  </si>
  <si>
    <t xml:space="preserve">Rainbow Lake</t>
  </si>
  <si>
    <t xml:space="preserve">South Point</t>
  </si>
  <si>
    <t xml:space="preserve">Valleyview</t>
  </si>
  <si>
    <t xml:space="preserve">Cowley Ridge North</t>
  </si>
  <si>
    <t xml:space="preserve">Canyon Power</t>
  </si>
  <si>
    <t xml:space="preserve">Purcell Power</t>
  </si>
  <si>
    <t xml:space="preserve">Kinzua Sawmill</t>
  </si>
  <si>
    <t xml:space="preserve">Chino Cogen</t>
  </si>
  <si>
    <t xml:space="preserve">Griffith Energy</t>
  </si>
  <si>
    <t xml:space="preserve">Rosarita III</t>
  </si>
  <si>
    <t xml:space="preserve">id</t>
  </si>
  <si>
    <t xml:space="preserve">Harbor Expansion</t>
  </si>
  <si>
    <t xml:space="preserve">North Loop 4</t>
  </si>
  <si>
    <t xml:space="preserve">DeMoss Petrie Peaker</t>
  </si>
  <si>
    <t xml:space="preserve">Valley LDWP 5</t>
  </si>
  <si>
    <t xml:space="preserve">Red Bluff Peaker</t>
  </si>
  <si>
    <t xml:space="preserve">McClellan CT Upgrade</t>
  </si>
  <si>
    <t xml:space="preserve">Mexico</t>
  </si>
  <si>
    <t xml:space="preserve">P&amp;G SMUD</t>
  </si>
  <si>
    <t xml:space="preserve">Fresno Cogen</t>
  </si>
  <si>
    <t xml:space="preserve">Gates Peaker</t>
  </si>
  <si>
    <t xml:space="preserve">Panoche Peaker</t>
  </si>
  <si>
    <t xml:space="preserve">Los Banos Gt</t>
  </si>
  <si>
    <t xml:space="preserve">Wyodak Expansion</t>
  </si>
  <si>
    <t xml:space="preserve">Murray GT</t>
  </si>
  <si>
    <t xml:space="preserve">Beaver Peaker</t>
  </si>
  <si>
    <t xml:space="preserve">Mountain Home</t>
  </si>
  <si>
    <t xml:space="preserve">Pierce Power</t>
  </si>
  <si>
    <t xml:space="preserve">Clatskanie GT</t>
  </si>
  <si>
    <t xml:space="preserve">Finley</t>
  </si>
  <si>
    <t xml:space="preserve">Valmont GS</t>
  </si>
  <si>
    <t xml:space="preserve">PG&amp;E Chula Vista</t>
  </si>
  <si>
    <t xml:space="preserve">Larkspur Energy</t>
  </si>
  <si>
    <t xml:space="preserve">Calpine Gilroy</t>
  </si>
  <si>
    <t xml:space="preserve">Indigo Energy Facility</t>
  </si>
  <si>
    <t xml:space="preserve">Alliance Drews</t>
  </si>
  <si>
    <t xml:space="preserve">Ramco Escondido</t>
  </si>
  <si>
    <t xml:space="preserve">Allaince Century</t>
  </si>
  <si>
    <t xml:space="preserve">CalPeak Enterprise #7</t>
  </si>
  <si>
    <t xml:space="preserve">Border Peaker</t>
  </si>
  <si>
    <t xml:space="preserve">Chowchilla Peaker</t>
  </si>
  <si>
    <t xml:space="preserve">Hanford Energy</t>
  </si>
  <si>
    <t xml:space="preserve">King City Peaker</t>
  </si>
  <si>
    <t xml:space="preserve">Fredonia Expansion</t>
  </si>
  <si>
    <t xml:space="preserve">Limon Gen</t>
  </si>
  <si>
    <t xml:space="preserve">Sunrise Power</t>
  </si>
  <si>
    <t xml:space="preserve">All Gen by Region</t>
  </si>
  <si>
    <t xml:space="preserve">Only Gas</t>
  </si>
  <si>
    <t xml:space="preserve">SP</t>
  </si>
  <si>
    <t xml:space="preserve">ZP</t>
  </si>
  <si>
    <t xml:space="preserve">NP</t>
  </si>
  <si>
    <t xml:space="preserve">Rockies</t>
  </si>
  <si>
    <t xml:space="preserve">UTILITY</t>
  </si>
  <si>
    <t xml:space="preserve">UNIT</t>
  </si>
  <si>
    <t xml:space="preserve">PLANT OP</t>
  </si>
  <si>
    <t xml:space="preserve">Summer Cap</t>
  </si>
  <si>
    <t xml:space="preserve">Winter Cap</t>
  </si>
  <si>
    <t xml:space="preserve">app</t>
  </si>
  <si>
    <t xml:space="preserve">API Grain Processors</t>
  </si>
  <si>
    <t xml:space="preserve">Gas Gen</t>
  </si>
  <si>
    <t xml:space="preserve">pac</t>
  </si>
  <si>
    <t xml:space="preserve">HERMISTON COGEN, HERMISTON,OR</t>
  </si>
  <si>
    <t xml:space="preserve">IPP</t>
  </si>
  <si>
    <t xml:space="preserve">ipp</t>
  </si>
  <si>
    <t xml:space="preserve">El Dorado Energy</t>
  </si>
  <si>
    <t xml:space="preserve">reliant</t>
  </si>
  <si>
    <t xml:space="preserve">srp</t>
  </si>
  <si>
    <t xml:space="preserve">SANTAN 1- GILBERT AZ</t>
  </si>
  <si>
    <t xml:space="preserve">Syncrude Aurora</t>
  </si>
  <si>
    <t xml:space="preserve">SANTAN 2- GILBERT AZ</t>
  </si>
  <si>
    <t xml:space="preserve">PrimroseWolf Lake</t>
  </si>
  <si>
    <t xml:space="preserve">SANTAN 3- GILBERT AZ</t>
  </si>
  <si>
    <t xml:space="preserve">Medicine Hat </t>
  </si>
  <si>
    <t xml:space="preserve">SANTAN 4- GILBERT AZ</t>
  </si>
  <si>
    <t xml:space="preserve">Joffre Cogen</t>
  </si>
  <si>
    <t xml:space="preserve">AGUA FRIA 3- GLENDALE AZ</t>
  </si>
  <si>
    <t xml:space="preserve">Air Liquide</t>
  </si>
  <si>
    <t xml:space="preserve">tx</t>
  </si>
  <si>
    <t xml:space="preserve">epe</t>
  </si>
  <si>
    <t xml:space="preserve">NEWMAN 4A&amp;B,   EL PASO TX</t>
  </si>
  <si>
    <t xml:space="preserve">bpa</t>
  </si>
  <si>
    <t xml:space="preserve">BPA</t>
  </si>
  <si>
    <t xml:space="preserve">NEWMAN 4C,  EL PASO TX</t>
  </si>
  <si>
    <t xml:space="preserve">pge</t>
  </si>
  <si>
    <t xml:space="preserve">COYOTE SPRINGS- HERMISTON OR</t>
  </si>
  <si>
    <t xml:space="preserve">PGE</t>
  </si>
  <si>
    <t xml:space="preserve">nvp</t>
  </si>
  <si>
    <t xml:space="preserve">CLARK CC 2A&amp;B- LAS VEGAS NV</t>
  </si>
  <si>
    <t xml:space="preserve">spp</t>
  </si>
  <si>
    <t xml:space="preserve">tid</t>
  </si>
  <si>
    <t xml:space="preserve">ALMOND CC - CERES CA</t>
  </si>
  <si>
    <t xml:space="preserve">CLARK CC 2C,  LAS VEGAS NV</t>
  </si>
  <si>
    <t xml:space="preserve">James River Corp. CG 1- Camas WA</t>
  </si>
  <si>
    <t xml:space="preserve">PACW</t>
  </si>
  <si>
    <t xml:space="preserve">CLARK CC1A&amp;B- LAS VEGAS NV</t>
  </si>
  <si>
    <t xml:space="preserve">ldwp</t>
  </si>
  <si>
    <t xml:space="preserve">HARBOR 10- WILMINGTON CA</t>
  </si>
  <si>
    <t xml:space="preserve">CLARK CC1C- LAS VEGAS NV</t>
  </si>
  <si>
    <t xml:space="preserve">HARBOR 10A- WILMINGTON CA</t>
  </si>
  <si>
    <t xml:space="preserve">AGUA FRIA 1- GLENDALE AZ</t>
  </si>
  <si>
    <t xml:space="preserve">HARBOR 10B- WILMINGTON CA</t>
  </si>
  <si>
    <t xml:space="preserve">AGUA FRIA 2- GLENDALE AZ</t>
  </si>
  <si>
    <t xml:space="preserve">pse</t>
  </si>
  <si>
    <t xml:space="preserve">SUMAS ENERGY- SUMAS WA</t>
  </si>
  <si>
    <t xml:space="preserve">farm</t>
  </si>
  <si>
    <t xml:space="preserve">ANIMAS 3&amp;4- FARMINGTON NM</t>
  </si>
  <si>
    <t xml:space="preserve">TENASKA- FERNDALE WA</t>
  </si>
  <si>
    <t xml:space="preserve">aps</t>
  </si>
  <si>
    <t xml:space="preserve">OCOTILLO 2- TEMPE AZ</t>
  </si>
  <si>
    <t xml:space="preserve">sce</t>
  </si>
  <si>
    <t xml:space="preserve">WATSON COGEN- CA</t>
  </si>
  <si>
    <t xml:space="preserve">SAGUARO 2- RED ROCK AZ</t>
  </si>
  <si>
    <t xml:space="preserve">psco</t>
  </si>
  <si>
    <t xml:space="preserve">THERMO FT LUPTON 1, GREELEY CO</t>
  </si>
  <si>
    <t xml:space="preserve">SUNRISE 1- LAS VEGAS NV</t>
  </si>
  <si>
    <t xml:space="preserve">OCOTILLO 1- TEMPE AZ</t>
  </si>
  <si>
    <t xml:space="preserve">CLARK 2- LAS VEGAS NV</t>
  </si>
  <si>
    <t xml:space="preserve">SAGUARO 1- RED ROCK AZ</t>
  </si>
  <si>
    <t xml:space="preserve">KYRENE 2- TEMPE AZ</t>
  </si>
  <si>
    <t xml:space="preserve">ENCOGEN- BELLINGHAM WA</t>
  </si>
  <si>
    <t xml:space="preserve">RIO GRANDE 7- NEAR EL PASO TX</t>
  </si>
  <si>
    <t xml:space="preserve">KERN RIVER COGEN CO.- CA</t>
  </si>
  <si>
    <t xml:space="preserve">NEWMAN 1- EL PASO TX</t>
  </si>
  <si>
    <t xml:space="preserve">MOSS LANDING 7- MOSS LANDING CA</t>
  </si>
  <si>
    <t xml:space="preserve">duke</t>
  </si>
  <si>
    <t xml:space="preserve">NEWMAN 2- EL PASO TX</t>
  </si>
  <si>
    <t xml:space="preserve">MOSS LANDING 6- MOSS LANDING CA</t>
  </si>
  <si>
    <t xml:space="preserve">NEWMAN 3- EL PASO TX</t>
  </si>
  <si>
    <t xml:space="preserve">RIO GRANDE 8- NEAR EL PASO TX</t>
  </si>
  <si>
    <t xml:space="preserve">CLARK 1- LAS VEGAS NV</t>
  </si>
  <si>
    <t xml:space="preserve">BEAVER 1-6- CLATSKANIE OR</t>
  </si>
  <si>
    <t xml:space="preserve">pnm</t>
  </si>
  <si>
    <t xml:space="preserve">REEVES UNIT 1- ALBUQUERQUE NM</t>
  </si>
  <si>
    <t xml:space="preserve">ALAMOSA TERMINAL 1- ALAMOSA CO</t>
  </si>
  <si>
    <t xml:space="preserve">REEVES UNIT 2- ALBUQUERQUE NM</t>
  </si>
  <si>
    <t xml:space="preserve">ALAMOSA TERMINAL 2- ALAMOSA CO</t>
  </si>
  <si>
    <t xml:space="preserve">REEVES UNIT 3- ALBUQUERQUE NM</t>
  </si>
  <si>
    <t xml:space="preserve">COPPER STATION 1- EL PASO TX</t>
  </si>
  <si>
    <t xml:space="preserve">RIO GRANDE 6- NEAR EL PASO TX</t>
  </si>
  <si>
    <t xml:space="preserve">MORRO BAY 3- MORRO BAY CA</t>
  </si>
  <si>
    <t xml:space="preserve">PG&amp;E</t>
  </si>
  <si>
    <t xml:space="preserve">CLARK 3- LAS VEGAS NV</t>
  </si>
  <si>
    <t xml:space="preserve">CONTRA COSTA 7- ANTIOCH CA</t>
  </si>
  <si>
    <t xml:space="preserve">mirant</t>
  </si>
  <si>
    <t xml:space="preserve">AGUA FRIA 4- GLENDALE AZ</t>
  </si>
  <si>
    <t xml:space="preserve">ANIMAS CC1A&amp;B,  FARMINGTON NM</t>
  </si>
  <si>
    <t xml:space="preserve">ANIMAS CC1C,  FARMINGTON NM</t>
  </si>
  <si>
    <t xml:space="preserve">BONNEVILLE A- CLARK CO NV</t>
  </si>
  <si>
    <t xml:space="preserve">BONNEVILLE B- CLARK CO NV</t>
  </si>
  <si>
    <t xml:space="preserve">CONTRA COSTA 6- ANTIOCH CA</t>
  </si>
  <si>
    <t xml:space="preserve">LAS VEGAS UNIT 1- LAS VEGAS NM</t>
  </si>
  <si>
    <t xml:space="preserve">PITTSBURG 6- PITTSBURG CA</t>
  </si>
  <si>
    <t xml:space="preserve">LVCOGEN- LAS VEGAS NV</t>
  </si>
  <si>
    <t xml:space="preserve">SAGUARO- LAS VEGAS NV</t>
  </si>
  <si>
    <t xml:space="preserve">SUN-PEAK (3)- LAS VEGAS NV</t>
  </si>
  <si>
    <t xml:space="preserve">Drywood</t>
  </si>
  <si>
    <t xml:space="preserve">WEST PHOENIX CC1-3,  PHOENIX AZ</t>
  </si>
  <si>
    <t xml:space="preserve">PITTSBURG 7- PITTSBURG CA</t>
  </si>
  <si>
    <t xml:space="preserve">KYRENE GT 5- TEMPE AZ</t>
  </si>
  <si>
    <t xml:space="preserve">PITTSBURG 5- PITTSBURG CA</t>
  </si>
  <si>
    <t xml:space="preserve">KYRENE GT 6- TEMPE AZ</t>
  </si>
  <si>
    <t xml:space="preserve">POTRERO 3- SAN FRANCISCO CA</t>
  </si>
  <si>
    <t xml:space="preserve">KYRENE 1- TEMPE AZ</t>
  </si>
  <si>
    <t xml:space="preserve">pg&amp;e</t>
  </si>
  <si>
    <t xml:space="preserve">HUNTERS POINT 4-SAN FRANCISCO CA</t>
  </si>
  <si>
    <t xml:space="preserve">AGUA FRIA 5- GLENDALE AZ</t>
  </si>
  <si>
    <t xml:space="preserve">MORRO BAY 4- MORRO BAY CA</t>
  </si>
  <si>
    <t xml:space="preserve">AGUA FRIA 6- GLENDALE AZ</t>
  </si>
  <si>
    <t xml:space="preserve">mid</t>
  </si>
  <si>
    <t xml:space="preserve">WOODLAND CC- MODESTO CA</t>
  </si>
  <si>
    <t xml:space="preserve">tep</t>
  </si>
  <si>
    <t xml:space="preserve">IRVINGTON GT 1- TUCSON AZ</t>
  </si>
  <si>
    <t xml:space="preserve">sdge</t>
  </si>
  <si>
    <t xml:space="preserve">SOUTH BAY 1- CHULA VISTA CA</t>
  </si>
  <si>
    <t xml:space="preserve">NORTH LOOP GT 3- MARANA AZ</t>
  </si>
  <si>
    <t xml:space="preserve">SOUTH BAY 2- CHULA VISTA CA</t>
  </si>
  <si>
    <t xml:space="preserve">aepc</t>
  </si>
  <si>
    <t xml:space="preserve">APACHE STATION CC 1B- COCHISE AZ</t>
  </si>
  <si>
    <t xml:space="preserve">SOUTH BAY 3- CHULA VISTA CA</t>
  </si>
  <si>
    <t xml:space="preserve">NORTH LOOP GT 1- MARANA AZ</t>
  </si>
  <si>
    <t xml:space="preserve">SOUTH BAY 4- CHULA VISTA CA</t>
  </si>
  <si>
    <t xml:space="preserve">Cobisa-Person</t>
  </si>
  <si>
    <t xml:space="preserve">burb</t>
  </si>
  <si>
    <t xml:space="preserve">MAGNOLIA 2- BURBANK CA</t>
  </si>
  <si>
    <t xml:space="preserve">IRVINGTON GT 2- TUCSON AZ</t>
  </si>
  <si>
    <t xml:space="preserve">IRVINGTON GT 3- TUCSON AZ</t>
  </si>
  <si>
    <t xml:space="preserve">imw</t>
  </si>
  <si>
    <t xml:space="preserve">GENERAL CHEMICAL- LITTLE AM. WY</t>
  </si>
  <si>
    <t xml:space="preserve">NORTH LOOP GT 2- MARANA AZ</t>
  </si>
  <si>
    <t xml:space="preserve">CALPINE AMERICAN CG 1,  KING CITY</t>
  </si>
  <si>
    <t xml:space="preserve">calpine</t>
  </si>
  <si>
    <t xml:space="preserve">NORTH LOOP GT 4- MARANA AZ</t>
  </si>
  <si>
    <t xml:space="preserve">smud</t>
  </si>
  <si>
    <t xml:space="preserve">CARSON ICE CG, SACRAMENTO, CA</t>
  </si>
  <si>
    <t xml:space="preserve">DEMOSS PETRIE GT 1- TUCSON AZ</t>
  </si>
  <si>
    <t xml:space="preserve">CROCKETT COGEN 1, CROCKETT CA</t>
  </si>
  <si>
    <t xml:space="preserve">IRVINGTON 3- TUCSON AZ</t>
  </si>
  <si>
    <t xml:space="preserve">GILROY ENERGY CO.- GILROY CA</t>
  </si>
  <si>
    <t xml:space="preserve">KYRENE GT 4- TEMPE AZ</t>
  </si>
  <si>
    <t xml:space="preserve">QF COGENERATION (117),  NO, CA</t>
  </si>
  <si>
    <t xml:space="preserve">SUNRISE 2- LAS VEGAS NV</t>
  </si>
  <si>
    <t xml:space="preserve">JAMES RIVER CG 1, WAUNA OR</t>
  </si>
  <si>
    <t xml:space="preserve">IRVINGTON 1- TUCSON AZ</t>
  </si>
  <si>
    <t xml:space="preserve">avista</t>
  </si>
  <si>
    <t xml:space="preserve">NORTHEAST 1, SPOKANE WA</t>
  </si>
  <si>
    <t xml:space="preserve">WWPC</t>
  </si>
  <si>
    <t xml:space="preserve">CLARK 4- LAS VEGAS NV</t>
  </si>
  <si>
    <t xml:space="preserve">COORS BIOTECH COGEN- JOHNSTOWN</t>
  </si>
  <si>
    <t xml:space="preserve">OCOTILLO GT 1- TEMPE AZ</t>
  </si>
  <si>
    <t xml:space="preserve">anhm</t>
  </si>
  <si>
    <t xml:space="preserve">ANAHEIM GT1, ANAHEIM CA</t>
  </si>
  <si>
    <t xml:space="preserve">OCOTILLO GT 2- TEMPE AZ</t>
  </si>
  <si>
    <t xml:space="preserve">COGENERATION (64),  CA</t>
  </si>
  <si>
    <t xml:space="preserve">WEST PHOENIX GT1&amp;2,   PHOENIX AZ</t>
  </si>
  <si>
    <t xml:space="preserve">COGENERATION (7),  CA</t>
  </si>
  <si>
    <t xml:space="preserve">IRVINGTON 2- TUCSON AZ</t>
  </si>
  <si>
    <t xml:space="preserve">GL COGEN 1,  ESCONDIDO CA</t>
  </si>
  <si>
    <t xml:space="preserve">SAGUARO GT 1- RED ROCK AZ</t>
  </si>
  <si>
    <t xml:space="preserve">HUNTINGTON BEACH 1- HUNT. BCH CA</t>
  </si>
  <si>
    <t xml:space="preserve">williams</t>
  </si>
  <si>
    <t xml:space="preserve">SAGUARO GT 2- RED ROCK AZ</t>
  </si>
  <si>
    <t xml:space="preserve">HUNTINGTON BEACH 2- HUNT. BCH CA</t>
  </si>
  <si>
    <t xml:space="preserve">YUCCA GT 3- YUMA AZ</t>
  </si>
  <si>
    <t xml:space="preserve">LONG BEACH CC 8A-D,  LONG BEACH CA</t>
  </si>
  <si>
    <t xml:space="preserve">YUCCA GT 4- YUMA AZ</t>
  </si>
  <si>
    <t xml:space="preserve">LONG BEACH CC 8E,  LONG BEACH CA</t>
  </si>
  <si>
    <t xml:space="preserve">YUMA AXIS 1- YUMA AZ</t>
  </si>
  <si>
    <t xml:space="preserve">LONG BEACH CC 9A-C,  LONG BEACH CA</t>
  </si>
  <si>
    <t xml:space="preserve">YUCCA GT 1- YUMA AZ</t>
  </si>
  <si>
    <t xml:space="preserve">LONG BEACH CC 9D,  LONG BEACH CA</t>
  </si>
  <si>
    <t xml:space="preserve">YUCCA GT 2- YUMA AZ</t>
  </si>
  <si>
    <t xml:space="preserve">MANDALAY 1- OXNARD CA</t>
  </si>
  <si>
    <t xml:space="preserve">MANDALAY 2- OXNARD CA</t>
  </si>
  <si>
    <t xml:space="preserve">Gas Only</t>
  </si>
  <si>
    <t xml:space="preserve">NON-UTILITY COGEN,  CA </t>
  </si>
  <si>
    <t xml:space="preserve">Distribution of Plants</t>
  </si>
  <si>
    <t xml:space="preserve">ULTRAMAR 1, LOS ANGELES COUNTY</t>
  </si>
  <si>
    <t xml:space="preserve">FREDONIA 1- BURLINGTON WA</t>
  </si>
  <si>
    <t xml:space="preserve">PSPL</t>
  </si>
  <si>
    <t xml:space="preserve">FREDONIA 2- BURLINGTON WA</t>
  </si>
  <si>
    <t xml:space="preserve">GADSBY 3- SALT LAKE CITY UT</t>
  </si>
  <si>
    <t xml:space="preserve">PACE</t>
  </si>
  <si>
    <t xml:space="preserve">Alamitos 1- Long Beach</t>
  </si>
  <si>
    <t xml:space="preserve">GADSBY 2- SALT LAKE CITY UT</t>
  </si>
  <si>
    <t xml:space="preserve">Alamitos 2- Long Beach</t>
  </si>
  <si>
    <t xml:space="preserve">uamp</t>
  </si>
  <si>
    <t xml:space="preserve">BONNETT- NEAR BEAVER UT</t>
  </si>
  <si>
    <t xml:space="preserve">UMPA</t>
  </si>
  <si>
    <t xml:space="preserve">ALAMITOS 3- LONG BEACH CA</t>
  </si>
  <si>
    <t xml:space="preserve">HEBER CITY 1-6- HEBER UT</t>
  </si>
  <si>
    <t xml:space="preserve">UAMP</t>
  </si>
  <si>
    <t xml:space="preserve">ALAMITOS 4- LONG BEACH CA</t>
  </si>
  <si>
    <t xml:space="preserve">PAYSON 1-2- PAYSON UT</t>
  </si>
  <si>
    <t xml:space="preserve">ALAMITOS 5- LONG BEACH CA</t>
  </si>
  <si>
    <t xml:space="preserve">SF PHOSPHATES- ROCK SPRINGS WY</t>
  </si>
  <si>
    <t xml:space="preserve">ALAMITOS 6- LONG BEACH CA</t>
  </si>
  <si>
    <t xml:space="preserve">GADSBY 1- SALT LAKE CITY UT</t>
  </si>
  <si>
    <t xml:space="preserve">REDONDO BEACH 5- REDONDO BCH CA</t>
  </si>
  <si>
    <t xml:space="preserve">LITTLE MOUNTAIN- OGDEN UT</t>
  </si>
  <si>
    <t xml:space="preserve">MORRO BAY 1- MORRO BAY CA</t>
  </si>
  <si>
    <t xml:space="preserve">BOUNTIFUL CITY 1-7- BOUNTIFUL UT</t>
  </si>
  <si>
    <t xml:space="preserve">MURRAY CITY 1-4- MURRAY UT</t>
  </si>
  <si>
    <t xml:space="preserve">PITTSBURG 2- PITTSBURG CA</t>
  </si>
  <si>
    <t xml:space="preserve">WHITEHEAD 1-2- SPRINGVILLE UT</t>
  </si>
  <si>
    <t xml:space="preserve">SCATTERGOOD 3- PLAYA DEL REY CA</t>
  </si>
  <si>
    <t xml:space="preserve">FT CHURCHILL 2- YERINGTON NV</t>
  </si>
  <si>
    <t xml:space="preserve">SPP</t>
  </si>
  <si>
    <t xml:space="preserve">PITTSBURG 1- PITTSBURG CA</t>
  </si>
  <si>
    <t xml:space="preserve">MORRO BAY 2- MORRO BAY CA</t>
  </si>
  <si>
    <t xml:space="preserve">bchy</t>
  </si>
  <si>
    <t xml:space="preserve">BURRARD THERMAL 1- IOCO BC</t>
  </si>
  <si>
    <t xml:space="preserve">BCHY</t>
  </si>
  <si>
    <t xml:space="preserve">BURRARD THERMAL 2- IOCO BC</t>
  </si>
  <si>
    <t xml:space="preserve">BURRARD THERMAL 3- IOCO BC</t>
  </si>
  <si>
    <t xml:space="preserve">BURRARD THERMAL 4- IOCO BC</t>
  </si>
  <si>
    <t xml:space="preserve">BURRARD THERMAL 5- IOCO BC</t>
  </si>
  <si>
    <t xml:space="preserve">BURRARD THERMAL 6- IOCO BC</t>
  </si>
  <si>
    <t xml:space="preserve">WEST COAST- TAYLOR BC</t>
  </si>
  <si>
    <t xml:space="preserve">Highgrove 1- Colton CA</t>
  </si>
  <si>
    <t xml:space="preserve">Highgrove 2- Colton CA</t>
  </si>
  <si>
    <t xml:space="preserve">Highgrove 3- Colton CA</t>
  </si>
  <si>
    <t xml:space="preserve">Highgrove 4- Colton CA</t>
  </si>
  <si>
    <t xml:space="preserve">ORMOND BEACH 1- OXNARD CA</t>
  </si>
  <si>
    <t xml:space="preserve">ORMOND BEACH 2- OXNARD CA</t>
  </si>
  <si>
    <t xml:space="preserve">REDONDO BEACH 7- REDONDO BCH CA</t>
  </si>
  <si>
    <t xml:space="preserve">REDONDO BEACH 8- REDONDO BCH CA</t>
  </si>
  <si>
    <t xml:space="preserve">San Bernardino 1 CA- San Bern. CA</t>
  </si>
  <si>
    <t xml:space="preserve">San Bernardino 2 CA- San Bern. CA</t>
  </si>
  <si>
    <t xml:space="preserve">PITTSBURG 3- PITTSBURG CA</t>
  </si>
  <si>
    <t xml:space="preserve">COOL WATER CC 3C,  DAGGET CA</t>
  </si>
  <si>
    <t xml:space="preserve">COOL WATER CC 4A&amp;B,  DAGGET CA</t>
  </si>
  <si>
    <t xml:space="preserve">COOL WATER CC 4C,  DAGGET CA</t>
  </si>
  <si>
    <t xml:space="preserve">PITTSBURG 4- PITTSBURG CA</t>
  </si>
  <si>
    <t xml:space="preserve">COOL WATER CC3 A&amp;B ,  DAGGET CA</t>
  </si>
  <si>
    <t xml:space="preserve">MCCLELLAN CT 1- SACRAMENTO CA</t>
  </si>
  <si>
    <t xml:space="preserve">REDONDO BEACH 6- REDONDO BCH CA</t>
  </si>
  <si>
    <t xml:space="preserve">sncl</t>
  </si>
  <si>
    <t xml:space="preserve">SANTA CLARA COGEN 1&amp;2,   S. CLARA CA</t>
  </si>
  <si>
    <t xml:space="preserve">FREDERICKSON 1- TACOMA WA</t>
  </si>
  <si>
    <t xml:space="preserve">SCDP FUEL CELL 1,  SANTA CLARA CA</t>
  </si>
  <si>
    <t xml:space="preserve">FREDERICKSON 2- TACOMA WA</t>
  </si>
  <si>
    <t xml:space="preserve">HUMBOLDT BAY 2- EUREKA CA</t>
  </si>
  <si>
    <t xml:space="preserve">WHITEHORN 2- CUSTER WA</t>
  </si>
  <si>
    <t xml:space="preserve">HUMBOLDT BAY 1- EUREKA CA</t>
  </si>
  <si>
    <t xml:space="preserve">WHITEHORN 3- CUSTER WA</t>
  </si>
  <si>
    <t xml:space="preserve">HUNTERS POINT 2-SAN FRANCISCO CA</t>
  </si>
  <si>
    <t xml:space="preserve">COOL WATER 1- DAGGET CA</t>
  </si>
  <si>
    <t xml:space="preserve">HUNTERS POINT 3-SAN FRANCISCO CA</t>
  </si>
  <si>
    <t xml:space="preserve">COOL WATER 2- DAGGET CA</t>
  </si>
  <si>
    <t xml:space="preserve">WALNUT GT 1- TURLOCK CA</t>
  </si>
  <si>
    <t xml:space="preserve">WALNUT GT 2- TURLOCK CA</t>
  </si>
  <si>
    <t xml:space="preserve">GIANERA 1- SANTA CLARA CA</t>
  </si>
  <si>
    <t xml:space="preserve">ENCINA 1- CARLSBAD CA</t>
  </si>
  <si>
    <t xml:space="preserve">dynegy</t>
  </si>
  <si>
    <t xml:space="preserve">GIANERA 2- SANTA CLARA CA</t>
  </si>
  <si>
    <t xml:space="preserve">ENCINA 2- CARLSBAD CA</t>
  </si>
  <si>
    <t xml:space="preserve">MCCLURE 1- MODESTO CA</t>
  </si>
  <si>
    <t xml:space="preserve">ENCINA 3- CARLSBAD CA</t>
  </si>
  <si>
    <t xml:space="preserve">MCCLURE 2- MODESTO CA</t>
  </si>
  <si>
    <t xml:space="preserve">ENCINA 4- CARLSBAD CA</t>
  </si>
  <si>
    <t xml:space="preserve">ncpa</t>
  </si>
  <si>
    <t xml:space="preserve">ALAMEDA 1&amp;2,  ALAMEDA CA</t>
  </si>
  <si>
    <t xml:space="preserve">ENCINA 5- CARLSBAD CA</t>
  </si>
  <si>
    <t xml:space="preserve">LODI GT1,  LODI CA</t>
  </si>
  <si>
    <t xml:space="preserve">ENCINA GT 1- CARLSBAD CA</t>
  </si>
  <si>
    <t xml:space="preserve">ROSEVILLE 1&amp;2,   ROSEVILLE CA</t>
  </si>
  <si>
    <t xml:space="preserve">iid</t>
  </si>
  <si>
    <t xml:space="preserve">EL CENTRO 2- EL CENTRO CA</t>
  </si>
  <si>
    <t xml:space="preserve">EL CENTRO 2A- EL CENTRO CA</t>
  </si>
  <si>
    <t xml:space="preserve">EL CENTRO 3- EL CENTRO CA</t>
  </si>
  <si>
    <t xml:space="preserve">EL CENTRO 4- EL CENTRO CA</t>
  </si>
  <si>
    <t xml:space="preserve">Neil Simpson</t>
  </si>
  <si>
    <t xml:space="preserve">EL SEGUNDO 1- EL SEGUNDO CA</t>
  </si>
  <si>
    <t xml:space="preserve">cc</t>
  </si>
  <si>
    <t xml:space="preserve">EL SEGUNDO 2- EL SEGUNDO CA</t>
  </si>
  <si>
    <t xml:space="preserve">EL SEGUNDO 3- EL SEGUNDO CA</t>
  </si>
  <si>
    <t xml:space="preserve">EL SEGUNDO 4- EL SEGUNDO CA</t>
  </si>
  <si>
    <t xml:space="preserve">Manchief</t>
  </si>
  <si>
    <t xml:space="preserve">csu</t>
  </si>
  <si>
    <t xml:space="preserve">MARTIN DRAKE 4- CO SPGS CO</t>
  </si>
  <si>
    <t xml:space="preserve">Etiwanda 1- Etiwanda CA</t>
  </si>
  <si>
    <t xml:space="preserve">Etiwanda 2- Etiwanda CA</t>
  </si>
  <si>
    <t xml:space="preserve">ETIWANDA 3- ETIWANDA CA</t>
  </si>
  <si>
    <t xml:space="preserve">RUPERT GT 1-2- PRINCE RUPERT BC</t>
  </si>
  <si>
    <t xml:space="preserve">ETIWANDA 4- ETIWANDA CA</t>
  </si>
  <si>
    <t xml:space="preserve">pasa</t>
  </si>
  <si>
    <t xml:space="preserve">BROADWAY 3- PASADENA CA</t>
  </si>
  <si>
    <t xml:space="preserve">OLIVE 2- BURBANK CA</t>
  </si>
  <si>
    <t xml:space="preserve">OLIVE 1- BURBANK CA</t>
  </si>
  <si>
    <t xml:space="preserve">BROADWAY 1- PASADENA CA</t>
  </si>
  <si>
    <t xml:space="preserve">BROADWAY 2- PASADENA CA</t>
  </si>
  <si>
    <t xml:space="preserve">HAYNES 4- LONG BEACH CA</t>
  </si>
  <si>
    <t xml:space="preserve">Fort St Vrain CT 1- Platteville</t>
  </si>
  <si>
    <t xml:space="preserve">OLIVE 3- BURBANK CA</t>
  </si>
  <si>
    <t xml:space="preserve">TEXACO COGEN- LOS ANGELES CA</t>
  </si>
  <si>
    <t xml:space="preserve">TEXACO EXPANSION- LOS ANGELES CA</t>
  </si>
  <si>
    <t xml:space="preserve">FALLON- FALLON NV</t>
  </si>
  <si>
    <t xml:space="preserve">MARCH POINT 1- ANACORTES WA</t>
  </si>
  <si>
    <t xml:space="preserve">MARCH POINT 2- ANACORTES WA</t>
  </si>
  <si>
    <t xml:space="preserve">TRACY 1- SPARKS NV</t>
  </si>
  <si>
    <t xml:space="preserve">FT CHURCHILL 1- YERINGTON NV</t>
  </si>
  <si>
    <t xml:space="preserve">RATHDRUM CT # 1- RATHDRUM ID</t>
  </si>
  <si>
    <t xml:space="preserve">RATHDRUM CT # 2- RATHDRUM ID</t>
  </si>
  <si>
    <t xml:space="preserve">TRACY 2- SPARKS NV</t>
  </si>
  <si>
    <t xml:space="preserve">TRACY 3- SPARKS NV</t>
  </si>
  <si>
    <t xml:space="preserve">WINNEMUCCA- WINNEMUCCA NV</t>
  </si>
  <si>
    <t xml:space="preserve">TRACY CT 3 &amp; 4- SPARKS NV</t>
  </si>
  <si>
    <t xml:space="preserve">BRUSH COGEN PARTNERS- BRUSH CO</t>
  </si>
  <si>
    <t xml:space="preserve">COLO. POWER PARTNERS #1- BRUSH CO</t>
  </si>
  <si>
    <t xml:space="preserve">IGNACIO GAS PLANT- IGNACIO CO</t>
  </si>
  <si>
    <t xml:space="preserve">wpe</t>
  </si>
  <si>
    <t xml:space="preserve">PUEBLO 6- PUEBLO CO</t>
  </si>
  <si>
    <t xml:space="preserve">THERMO INDUSTRIES 1, FT LUPTON CO</t>
  </si>
  <si>
    <t xml:space="preserve">UNIV. CO COGEN- BOULDER CO</t>
  </si>
  <si>
    <t xml:space="preserve">WATTENBERG FIELD CG- AURORA CO</t>
  </si>
  <si>
    <t xml:space="preserve">AES PLACERITA- CA</t>
  </si>
  <si>
    <t xml:space="preserve">aes</t>
  </si>
  <si>
    <t xml:space="preserve">LA CIVIC CENTER- LOS ANGELES CA</t>
  </si>
  <si>
    <t xml:space="preserve">LAX COGEN- LOS ANGELES CA</t>
  </si>
  <si>
    <t xml:space="preserve">MAGNOLIA 3- BURBANK CA</t>
  </si>
  <si>
    <t xml:space="preserve">MAGNOLIA 4- BURBANK CA</t>
  </si>
  <si>
    <t xml:space="preserve">MAGNOLIA 5- BURBANK CA</t>
  </si>
  <si>
    <t xml:space="preserve">MIDWAY SUNSET COGEN- CA</t>
  </si>
  <si>
    <t xml:space="preserve">SYCAMORE COGEN- CA</t>
  </si>
  <si>
    <t xml:space="preserve">UCLA COGEN- LOS ANGELES CA</t>
  </si>
  <si>
    <t xml:space="preserve">UNION CARBIDE- LOS ANGELES CA</t>
  </si>
  <si>
    <t xml:space="preserve">UNOCAL COGEN- LOS ANGELES CA</t>
  </si>
  <si>
    <t xml:space="preserve">UNOCAL II COGEN- LOS ANGELES CA</t>
  </si>
  <si>
    <t xml:space="preserve">vern</t>
  </si>
  <si>
    <t xml:space="preserve">VERNON GT- VERNON CA</t>
  </si>
  <si>
    <t xml:space="preserve">YUMA COGEN- YUMA AZ</t>
  </si>
  <si>
    <t xml:space="preserve">ZUNI 1- DENVER CO</t>
  </si>
  <si>
    <t xml:space="preserve">HAYNES 3- LONG BEACH CA</t>
  </si>
  <si>
    <t xml:space="preserve">GEORGE BIRDSALL 1- CO SPG CO</t>
  </si>
  <si>
    <t xml:space="preserve">GEORGE BIRDSALL 2- CO SPG CO</t>
  </si>
  <si>
    <t xml:space="preserve">ZUNI 2- DENVER CO</t>
  </si>
  <si>
    <t xml:space="preserve">GEORGE BIRDSALL 3- CO SPG CO</t>
  </si>
  <si>
    <t xml:space="preserve">VALMONT 6- BOULDER CO</t>
  </si>
  <si>
    <t xml:space="preserve">GREELEY ENERGY FACILITY- GREELEY</t>
  </si>
  <si>
    <t xml:space="preserve">AMERICAN ATLAS NO.1- RIFLE CO</t>
  </si>
  <si>
    <t xml:space="preserve">FORT LUPTON 1- FORT LUPTON CO</t>
  </si>
  <si>
    <t xml:space="preserve">FORT LUPTON 2- FORT LUPTON CO</t>
  </si>
  <si>
    <t xml:space="preserve">THERMO CARBONIC 1- FORT LUPTON CO</t>
  </si>
  <si>
    <t xml:space="preserve">FRUITA 1- FRUITA CO</t>
  </si>
  <si>
    <t xml:space="preserve">BULLOCK 1&amp;2, MONTROSE CO</t>
  </si>
  <si>
    <t xml:space="preserve">SCATTERGOOD 1- PLAYA DEL REY CA</t>
  </si>
  <si>
    <t xml:space="preserve">SCATTERGOOD 2- PLAYA DEL REY CA</t>
  </si>
  <si>
    <t xml:space="preserve">HUNTINGTON BEACH 5- HUNT. BCH CA</t>
  </si>
  <si>
    <t xml:space="preserve">glen</t>
  </si>
  <si>
    <t xml:space="preserve">GRAYSON 1- GLENDALE CA</t>
  </si>
  <si>
    <t xml:space="preserve">GRAYSON 2- GLENDALE CA</t>
  </si>
  <si>
    <t xml:space="preserve">YUCCA 1- YUMA AZ</t>
  </si>
  <si>
    <t xml:space="preserve">GRAYSON 6- GLENDALE CA</t>
  </si>
  <si>
    <t xml:space="preserve">GRAYSON 4- GLENDALE CA</t>
  </si>
  <si>
    <t xml:space="preserve">GRAYSON 5- GLENDALE CA</t>
  </si>
  <si>
    <t xml:space="preserve">GRAYSON 8- GLENDALE CA</t>
  </si>
  <si>
    <t xml:space="preserve">OLIVE 4- BURBANK CA</t>
  </si>
  <si>
    <t xml:space="preserve">GRAYSON 3- GLENDALE CA</t>
  </si>
  <si>
    <t xml:space="preserve">GLENARM 1- PASADENA CA</t>
  </si>
  <si>
    <t xml:space="preserve">GLENARM 2- PASADENA CA</t>
  </si>
  <si>
    <t xml:space="preserve">GRAYSON 7- GLENDALE CA</t>
  </si>
  <si>
    <t xml:space="preserve">HAYNES 6- LONG BEACH CA</t>
  </si>
  <si>
    <t xml:space="preserve">HAYNES 1- LONG BEACH CA</t>
  </si>
  <si>
    <t xml:space="preserve">NAVAL STATION GT 1- SAN DIEGO CA</t>
  </si>
  <si>
    <t xml:space="preserve">HAYNES 2- LONG BEACH CA</t>
  </si>
  <si>
    <t xml:space="preserve">VALLEY 4- SUN VALLEY CA</t>
  </si>
  <si>
    <t xml:space="preserve">VALLEY 3- SUN VALLEY CA</t>
  </si>
  <si>
    <t xml:space="preserve">OLIVE VIEW COGEN- LOS ANGELES CA</t>
  </si>
  <si>
    <t xml:space="preserve">MISC. SMALL COGEN- LOS ANGELES</t>
  </si>
  <si>
    <t xml:space="preserve">HAYNES 5- LONG BEACH CA</t>
  </si>
  <si>
    <t xml:space="preserve">UNION PACIFIC I- LOS ANGELES CA</t>
  </si>
  <si>
    <t xml:space="preserve">UNION PACIFIC II- LOS ANGELES CA</t>
  </si>
  <si>
    <t xml:space="preserve">NTC GT 1- SAN DIEGO CA</t>
  </si>
  <si>
    <t xml:space="preserve">ELLWOOD 1- SANTA BARBARA CA</t>
  </si>
  <si>
    <t xml:space="preserve">MIRAMAR GT 1(AB)- SAN DIEGO CA</t>
  </si>
  <si>
    <t xml:space="preserve">NORTH ISLAND GT 1- CORONADO CA</t>
  </si>
  <si>
    <t xml:space="preserve">NORTH ISLAND GT 2- CORONADO CA</t>
  </si>
  <si>
    <t xml:space="preserve">KEARNY GT 1- SAN DIEGO CA</t>
  </si>
  <si>
    <t xml:space="preserve">KEARNY GT 2(ABCD)- SAN DIEGO CA</t>
  </si>
  <si>
    <t xml:space="preserve">KEARNY GT 3(ABCD)- SAN DIEGO CA</t>
  </si>
  <si>
    <t xml:space="preserve">EL CAJON GT 1- EL CAJON CA</t>
  </si>
  <si>
    <t xml:space="preserve">HARBOR 6- WILMINGTON CA</t>
  </si>
  <si>
    <t xml:space="preserve">HARBOR 7- WILMINGTON CA</t>
  </si>
  <si>
    <t xml:space="preserve">HARBOR 8- WILMINGTON CA</t>
  </si>
  <si>
    <t xml:space="preserve">HARBOR 9- WILMINGTON CA</t>
  </si>
  <si>
    <t xml:space="preserve">ETIWANDA 5- ETIWANDA CA</t>
  </si>
  <si>
    <t xml:space="preserve">ALAMITOS 7- LONG BEACH CA</t>
  </si>
  <si>
    <t xml:space="preserve">Total NG Generation</t>
  </si>
  <si>
    <t xml:space="preserve">Assuming 100% Utilization rate, plants working 24 hours a day</t>
  </si>
  <si>
    <t xml:space="preserve"># non-peak hours per day = 10.56</t>
  </si>
  <si>
    <t xml:space="preserve">UTILIZ.</t>
  </si>
  <si>
    <t xml:space="preserve">Capacity</t>
  </si>
  <si>
    <t xml:space="preserve">Arlington Valley</t>
  </si>
  <si>
    <t xml:space="preserve">Gila River (Phase 1)</t>
  </si>
  <si>
    <t xml:space="preserve">Moapa Energy Facility 2</t>
  </si>
  <si>
    <t xml:space="preserve">Gila River (Phase 2)</t>
  </si>
  <si>
    <t xml:space="preserve">Gila River (Phase 3)</t>
  </si>
  <si>
    <t xml:space="preserve">Gila River (Phase 4)</t>
  </si>
  <si>
    <t xml:space="preserve">Moapa Energy Facility 1</t>
  </si>
  <si>
    <t xml:space="preserve">Harquahala</t>
  </si>
  <si>
    <t xml:space="preserve">Red Hawk (Phase 1)</t>
  </si>
  <si>
    <t xml:space="preserve">Red Hawk (Phase 2)</t>
  </si>
  <si>
    <t xml:space="preserve">LV CoGen Expansion</t>
  </si>
  <si>
    <t xml:space="preserve">Afton Generating Station</t>
  </si>
  <si>
    <t xml:space="preserve">Sundance Energy Project</t>
  </si>
  <si>
    <t xml:space="preserve">Delta Energy Center</t>
  </si>
  <si>
    <t xml:space="preserve">Goldendale</t>
  </si>
  <si>
    <t xml:space="preserve">Fredrickson(Tenaska)</t>
  </si>
  <si>
    <t xml:space="preserve">Tahoe-Reno Industrial Ctr</t>
  </si>
  <si>
    <t xml:space="preserve">rm</t>
  </si>
  <si>
    <t xml:space="preserve">La Paloma 1</t>
  </si>
  <si>
    <t xml:space="preserve">La Paloma 2</t>
  </si>
  <si>
    <t xml:space="preserve">TOTAL</t>
  </si>
  <si>
    <t xml:space="preserve">Assumptions</t>
  </si>
  <si>
    <t xml:space="preserve">Gas Consumption efficiency gained as new Power Plants come online and displace current Power Plants with HR of 10,000</t>
  </si>
  <si>
    <t xml:space="preserve">Wind/Others:  </t>
  </si>
  <si>
    <t xml:space="preserve">Utilization rate of 100%</t>
  </si>
  <si>
    <t xml:space="preserve">Peakers:</t>
  </si>
  <si>
    <t xml:space="preserve">Utilization rate of 25% on Peak</t>
  </si>
  <si>
    <t xml:space="preserve">Baseload:</t>
  </si>
  <si>
    <t xml:space="preserve">Utilization rate of 95% on Peak and 40% off peak</t>
  </si>
  <si>
    <t xml:space="preserve">Power Plant</t>
  </si>
  <si>
    <t xml:space="preserve">Baseload</t>
  </si>
  <si>
    <t xml:space="preserve">Peakers</t>
  </si>
  <si>
    <t xml:space="preserve">Q1 01</t>
  </si>
  <si>
    <t xml:space="preserve">Q2 01</t>
  </si>
  <si>
    <t xml:space="preserve">Q3 01</t>
  </si>
  <si>
    <t xml:space="preserve">Q4 01</t>
  </si>
  <si>
    <t xml:space="preserve">Q1 02</t>
  </si>
  <si>
    <t xml:space="preserve">Q2 02</t>
  </si>
  <si>
    <t xml:space="preserve">Q3 02</t>
  </si>
  <si>
    <t xml:space="preserve">Q4 02</t>
  </si>
  <si>
    <t xml:space="preserve">Q1 03</t>
  </si>
  <si>
    <t xml:space="preserve">Q2 03</t>
  </si>
  <si>
    <t xml:space="preserve">Q3 03</t>
  </si>
  <si>
    <t xml:space="preserve">Q4 03</t>
  </si>
  <si>
    <t xml:space="preserve">Q1 04</t>
  </si>
  <si>
    <t xml:space="preserve">Q2 04</t>
  </si>
  <si>
    <t xml:space="preserve">Q3 04</t>
  </si>
  <si>
    <t xml:space="preserve">Q4 04</t>
  </si>
  <si>
    <t xml:space="preserve">Baseload Plants</t>
  </si>
  <si>
    <t xml:space="preserve"># peak hours per day = 13.44      24 hours * 0.56</t>
  </si>
  <si>
    <t xml:space="preserve">Peak Utiliz.</t>
  </si>
  <si>
    <t xml:space="preserve">Off Peak Utiliz.</t>
  </si>
  <si>
    <t xml:space="preserve">Peaker</t>
  </si>
  <si>
    <t xml:space="preserve">Additional Gas Replacement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</si>
</sst>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"/>
    <numFmt numFmtId="166" formatCode="[$-409]m/d/yyyy"/>
    <numFmt numFmtId="167" formatCode="0"/>
    <numFmt numFmtId="168" formatCode="0.00%"/>
    <numFmt numFmtId="169" formatCode="0%"/>
    <numFmt numFmtId="170" formatCode="[$-409]#,##0_);[RED]\(#,##0\)"/>
    <numFmt numFmtId="171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24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Year on Year Efficiency Gains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Total!$A$8</c:f>
              <c:strCache>
                <c:ptCount val="1"/>
                <c:pt idx="0">
                  <c:v>Wind/Others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Total!$B$7:$AW$7</c:f>
              <c:strCache>
                <c:ptCount val="48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</c:strCache>
            </c:strRef>
          </c:cat>
          <c:val>
            <c:numRef>
              <c:f>Total!$B$8:$AW$8</c:f>
              <c:numCache>
                <c:formatCode>[$-409]#,##0_);[RED]\(#,##0\)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336</c:v>
                </c:pt>
                <c:pt idx="5">
                  <c:v>336</c:v>
                </c:pt>
                <c:pt idx="6">
                  <c:v>1056</c:v>
                </c:pt>
                <c:pt idx="7">
                  <c:v>1056</c:v>
                </c:pt>
                <c:pt idx="8">
                  <c:v>1920</c:v>
                </c:pt>
                <c:pt idx="9">
                  <c:v>6816</c:v>
                </c:pt>
                <c:pt idx="10">
                  <c:v>9672</c:v>
                </c:pt>
                <c:pt idx="11">
                  <c:v>13047.36</c:v>
                </c:pt>
                <c:pt idx="12">
                  <c:v>35511.36</c:v>
                </c:pt>
                <c:pt idx="13">
                  <c:v>39015.36</c:v>
                </c:pt>
                <c:pt idx="14">
                  <c:v>39015.36</c:v>
                </c:pt>
                <c:pt idx="15">
                  <c:v>39015.36</c:v>
                </c:pt>
                <c:pt idx="16">
                  <c:v>38679.36</c:v>
                </c:pt>
                <c:pt idx="17">
                  <c:v>38748.96</c:v>
                </c:pt>
                <c:pt idx="18">
                  <c:v>45180.96</c:v>
                </c:pt>
                <c:pt idx="19">
                  <c:v>45180.96</c:v>
                </c:pt>
                <c:pt idx="20">
                  <c:v>53220.96</c:v>
                </c:pt>
                <c:pt idx="21">
                  <c:v>48324.96</c:v>
                </c:pt>
                <c:pt idx="22">
                  <c:v>48924.96</c:v>
                </c:pt>
                <c:pt idx="23">
                  <c:v>45549.6</c:v>
                </c:pt>
                <c:pt idx="24">
                  <c:v>23085.6</c:v>
                </c:pt>
                <c:pt idx="25">
                  <c:v>19581.6</c:v>
                </c:pt>
                <c:pt idx="26">
                  <c:v>19581.6</c:v>
                </c:pt>
                <c:pt idx="27">
                  <c:v>19581.6</c:v>
                </c:pt>
                <c:pt idx="28">
                  <c:v>19581.6</c:v>
                </c:pt>
                <c:pt idx="29">
                  <c:v>19512</c:v>
                </c:pt>
                <c:pt idx="30">
                  <c:v>12360</c:v>
                </c:pt>
                <c:pt idx="31">
                  <c:v>12360</c:v>
                </c:pt>
                <c:pt idx="32">
                  <c:v>3456</c:v>
                </c:pt>
                <c:pt idx="33">
                  <c:v>3456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1"/>
          <c:order val="1"/>
          <c:tx>
            <c:strRef>
              <c:f>Total!$A$9</c:f>
              <c:strCache>
                <c:ptCount val="1"/>
                <c:pt idx="0">
                  <c:v>Baseload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Total!$B$7:$AW$7</c:f>
              <c:strCache>
                <c:ptCount val="48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</c:strCache>
            </c:strRef>
          </c:cat>
          <c:val>
            <c:numRef>
              <c:f>Total!$B$9:$AW$9</c:f>
              <c:numCache>
                <c:formatCode>[$-409]#,##0_);[RED]\(#,##0\)</c:formatCode>
                <c:ptCount val="48"/>
                <c:pt idx="0">
                  <c:v>0</c:v>
                </c:pt>
                <c:pt idx="1">
                  <c:v>8623.44</c:v>
                </c:pt>
                <c:pt idx="2">
                  <c:v>8623.44</c:v>
                </c:pt>
                <c:pt idx="3">
                  <c:v>9855.36</c:v>
                </c:pt>
                <c:pt idx="4">
                  <c:v>9855.36</c:v>
                </c:pt>
                <c:pt idx="5">
                  <c:v>9855.36</c:v>
                </c:pt>
                <c:pt idx="6">
                  <c:v>84545.14032</c:v>
                </c:pt>
                <c:pt idx="7">
                  <c:v>162042.25392</c:v>
                </c:pt>
                <c:pt idx="8">
                  <c:v>190864.93392</c:v>
                </c:pt>
                <c:pt idx="9">
                  <c:v>210477.5625024</c:v>
                </c:pt>
                <c:pt idx="10">
                  <c:v>210477.5625024</c:v>
                </c:pt>
                <c:pt idx="11">
                  <c:v>224964.9417024</c:v>
                </c:pt>
                <c:pt idx="12">
                  <c:v>230188.2825024</c:v>
                </c:pt>
                <c:pt idx="13">
                  <c:v>221564.8425024</c:v>
                </c:pt>
                <c:pt idx="14">
                  <c:v>221564.8425024</c:v>
                </c:pt>
                <c:pt idx="15">
                  <c:v>220332.9225024</c:v>
                </c:pt>
                <c:pt idx="16">
                  <c:v>262710.9705024</c:v>
                </c:pt>
                <c:pt idx="17">
                  <c:v>262710.9705024</c:v>
                </c:pt>
                <c:pt idx="18">
                  <c:v>293538.3581664</c:v>
                </c:pt>
                <c:pt idx="19">
                  <c:v>352835.0686944</c:v>
                </c:pt>
                <c:pt idx="20">
                  <c:v>360654.6171744</c:v>
                </c:pt>
                <c:pt idx="21">
                  <c:v>352178.545392</c:v>
                </c:pt>
                <c:pt idx="22">
                  <c:v>380463.428592</c:v>
                </c:pt>
                <c:pt idx="23">
                  <c:v>370410.961392</c:v>
                </c:pt>
                <c:pt idx="24">
                  <c:v>365187.620592</c:v>
                </c:pt>
                <c:pt idx="25">
                  <c:v>417320.775792</c:v>
                </c:pt>
                <c:pt idx="26">
                  <c:v>417320.775792</c:v>
                </c:pt>
                <c:pt idx="27">
                  <c:v>501771.015792</c:v>
                </c:pt>
                <c:pt idx="28">
                  <c:v>516486.087792</c:v>
                </c:pt>
                <c:pt idx="29">
                  <c:v>576037.525392</c:v>
                </c:pt>
                <c:pt idx="30">
                  <c:v>715730.601024</c:v>
                </c:pt>
                <c:pt idx="31">
                  <c:v>650456.104896</c:v>
                </c:pt>
                <c:pt idx="32">
                  <c:v>659496.443616</c:v>
                </c:pt>
                <c:pt idx="33">
                  <c:v>651316.494816</c:v>
                </c:pt>
                <c:pt idx="34">
                  <c:v>683242.338816</c:v>
                </c:pt>
                <c:pt idx="35">
                  <c:v>705314.946816</c:v>
                </c:pt>
                <c:pt idx="36">
                  <c:v>705314.946816</c:v>
                </c:pt>
                <c:pt idx="37">
                  <c:v>686103.791616</c:v>
                </c:pt>
                <c:pt idx="38">
                  <c:v>686103.791616</c:v>
                </c:pt>
                <c:pt idx="39">
                  <c:v>601653.551616</c:v>
                </c:pt>
                <c:pt idx="40">
                  <c:v>544560.431616</c:v>
                </c:pt>
                <c:pt idx="41">
                  <c:v>485008.994016</c:v>
                </c:pt>
                <c:pt idx="42">
                  <c:v>239798.7504</c:v>
                </c:pt>
                <c:pt idx="43">
                  <c:v>168279.4224</c:v>
                </c:pt>
                <c:pt idx="44">
                  <c:v>122596.8552</c:v>
                </c:pt>
                <c:pt idx="45">
                  <c:v>119640.2472</c:v>
                </c:pt>
                <c:pt idx="46">
                  <c:v>59429.52</c:v>
                </c:pt>
                <c:pt idx="47">
                  <c:v>32922</c:v>
                </c:pt>
              </c:numCache>
            </c:numRef>
          </c:val>
        </c:ser>
        <c:ser>
          <c:idx val="2"/>
          <c:order val="2"/>
          <c:tx>
            <c:strRef>
              <c:f>Total!$A$10</c:f>
              <c:strCache>
                <c:ptCount val="1"/>
                <c:pt idx="0">
                  <c:v>Peakers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Total!$B$7:$AW$7</c:f>
              <c:strCache>
                <c:ptCount val="48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</c:strCache>
            </c:strRef>
          </c:cat>
          <c:val>
            <c:numRef>
              <c:f>Total!$B$10:$AW$10</c:f>
              <c:numCache>
                <c:formatCode>[$-409]#,##0_);[RED]\(#,##0\)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22.1760000000001</c:v>
                </c:pt>
                <c:pt idx="4">
                  <c:v>66.1489920000001</c:v>
                </c:pt>
                <c:pt idx="5">
                  <c:v>195.172992</c:v>
                </c:pt>
                <c:pt idx="6">
                  <c:v>291.940992000001</c:v>
                </c:pt>
                <c:pt idx="7">
                  <c:v>574.180992000001</c:v>
                </c:pt>
                <c:pt idx="8">
                  <c:v>1033.627392</c:v>
                </c:pt>
                <c:pt idx="9">
                  <c:v>1441.887552</c:v>
                </c:pt>
                <c:pt idx="10">
                  <c:v>1647.015552</c:v>
                </c:pt>
                <c:pt idx="11">
                  <c:v>1781.275104</c:v>
                </c:pt>
                <c:pt idx="12">
                  <c:v>2158.213344</c:v>
                </c:pt>
                <c:pt idx="13">
                  <c:v>2219.701344</c:v>
                </c:pt>
                <c:pt idx="14">
                  <c:v>2246.917344</c:v>
                </c:pt>
                <c:pt idx="15">
                  <c:v>2224.741344</c:v>
                </c:pt>
                <c:pt idx="16">
                  <c:v>2188.328352</c:v>
                </c:pt>
                <c:pt idx="17">
                  <c:v>2059.304352</c:v>
                </c:pt>
                <c:pt idx="18">
                  <c:v>3517.577952</c:v>
                </c:pt>
                <c:pt idx="19">
                  <c:v>3339.901152</c:v>
                </c:pt>
                <c:pt idx="20">
                  <c:v>2910.694752</c:v>
                </c:pt>
                <c:pt idx="21">
                  <c:v>2502.434592</c:v>
                </c:pt>
                <c:pt idx="22">
                  <c:v>2297.306592</c:v>
                </c:pt>
                <c:pt idx="23">
                  <c:v>2163.04704</c:v>
                </c:pt>
                <c:pt idx="24">
                  <c:v>1786.1088</c:v>
                </c:pt>
                <c:pt idx="25">
                  <c:v>1724.6208</c:v>
                </c:pt>
                <c:pt idx="26">
                  <c:v>1697.4048</c:v>
                </c:pt>
                <c:pt idx="27">
                  <c:v>1697.4048</c:v>
                </c:pt>
                <c:pt idx="28">
                  <c:v>1689.8448</c:v>
                </c:pt>
                <c:pt idx="29">
                  <c:v>1689.8448</c:v>
                </c:pt>
                <c:pt idx="30">
                  <c:v>134.8032</c:v>
                </c:pt>
                <c:pt idx="31">
                  <c:v>30.2400000000001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gapWidth val="150"/>
        <c:overlap val="100"/>
        <c:axId val="41536158"/>
        <c:axId val="91718901"/>
      </c:barChart>
      <c:catAx>
        <c:axId val="4153615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18901"/>
        <c:crossesAt val="0"/>
        <c:auto val="1"/>
        <c:lblAlgn val="ctr"/>
        <c:lblOffset val="100"/>
        <c:noMultiLvlLbl val="0"/>
      </c:catAx>
      <c:valAx>
        <c:axId val="917189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361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stacked"/>
        <c:varyColors val="0"/>
        <c:ser>
          <c:idx val="0"/>
          <c:order val="0"/>
          <c:tx>
            <c:strRef>
              <c:f>Total!$A$17</c:f>
              <c:strCache>
                <c:ptCount val="1"/>
                <c:pt idx="0">
                  <c:v>Wind/Others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Total!$B$16:$Q$16</c:f>
              <c:strCache>
                <c:ptCount val="16"/>
                <c:pt idx="0">
                  <c:v>Q1 01</c:v>
                </c:pt>
                <c:pt idx="1">
                  <c:v>Q2 01</c:v>
                </c:pt>
                <c:pt idx="2">
                  <c:v>Q3 01</c:v>
                </c:pt>
                <c:pt idx="3">
                  <c:v>Q4 01</c:v>
                </c:pt>
                <c:pt idx="4">
                  <c:v>Q1 02</c:v>
                </c:pt>
                <c:pt idx="5">
                  <c:v>Q2 02</c:v>
                </c:pt>
                <c:pt idx="6">
                  <c:v>Q3 02</c:v>
                </c:pt>
                <c:pt idx="7">
                  <c:v>Q4 02</c:v>
                </c:pt>
                <c:pt idx="8">
                  <c:v>Q1 03</c:v>
                </c:pt>
                <c:pt idx="9">
                  <c:v>Q2 03</c:v>
                </c:pt>
                <c:pt idx="10">
                  <c:v>Q3 03</c:v>
                </c:pt>
                <c:pt idx="11">
                  <c:v>Q4 03</c:v>
                </c:pt>
                <c:pt idx="12">
                  <c:v>Q1 04</c:v>
                </c:pt>
                <c:pt idx="13">
                  <c:v>Q2 04</c:v>
                </c:pt>
                <c:pt idx="14">
                  <c:v>Q3 04</c:v>
                </c:pt>
                <c:pt idx="15">
                  <c:v>Q4 04</c:v>
                </c:pt>
              </c:strCache>
            </c:strRef>
          </c:cat>
          <c:val>
            <c:numRef>
              <c:f>Total!$B$17:$Q$17</c:f>
              <c:numCache>
                <c:formatCode>[$-409]#,##0_);[RED]\(#,##0\)</c:formatCode>
                <c:ptCount val="16"/>
                <c:pt idx="0">
                  <c:v>0</c:v>
                </c:pt>
                <c:pt idx="1">
                  <c:v>224</c:v>
                </c:pt>
                <c:pt idx="2">
                  <c:v>1344</c:v>
                </c:pt>
                <c:pt idx="3">
                  <c:v>9845.12</c:v>
                </c:pt>
                <c:pt idx="4">
                  <c:v>37847.36</c:v>
                </c:pt>
                <c:pt idx="5">
                  <c:v>38814.56</c:v>
                </c:pt>
                <c:pt idx="6">
                  <c:v>47860.96</c:v>
                </c:pt>
                <c:pt idx="7">
                  <c:v>47599.84</c:v>
                </c:pt>
                <c:pt idx="8">
                  <c:v>20749.6</c:v>
                </c:pt>
                <c:pt idx="9">
                  <c:v>19558.4</c:v>
                </c:pt>
                <c:pt idx="10">
                  <c:v>9392</c:v>
                </c:pt>
                <c:pt idx="11">
                  <c:v>1152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Total!$A$18</c:f>
              <c:strCache>
                <c:ptCount val="1"/>
                <c:pt idx="0">
                  <c:v>Baseload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Total!$B$16:$Q$16</c:f>
              <c:strCache>
                <c:ptCount val="16"/>
                <c:pt idx="0">
                  <c:v>Q1 01</c:v>
                </c:pt>
                <c:pt idx="1">
                  <c:v>Q2 01</c:v>
                </c:pt>
                <c:pt idx="2">
                  <c:v>Q3 01</c:v>
                </c:pt>
                <c:pt idx="3">
                  <c:v>Q4 01</c:v>
                </c:pt>
                <c:pt idx="4">
                  <c:v>Q1 02</c:v>
                </c:pt>
                <c:pt idx="5">
                  <c:v>Q2 02</c:v>
                </c:pt>
                <c:pt idx="6">
                  <c:v>Q3 02</c:v>
                </c:pt>
                <c:pt idx="7">
                  <c:v>Q4 02</c:v>
                </c:pt>
                <c:pt idx="8">
                  <c:v>Q1 03</c:v>
                </c:pt>
                <c:pt idx="9">
                  <c:v>Q2 03</c:v>
                </c:pt>
                <c:pt idx="10">
                  <c:v>Q3 03</c:v>
                </c:pt>
                <c:pt idx="11">
                  <c:v>Q4 03</c:v>
                </c:pt>
                <c:pt idx="12">
                  <c:v>Q1 04</c:v>
                </c:pt>
                <c:pt idx="13">
                  <c:v>Q2 04</c:v>
                </c:pt>
                <c:pt idx="14">
                  <c:v>Q3 04</c:v>
                </c:pt>
                <c:pt idx="15">
                  <c:v>Q4 04</c:v>
                </c:pt>
              </c:strCache>
            </c:strRef>
          </c:cat>
          <c:val>
            <c:numRef>
              <c:f>Total!$B$18:$Q$18</c:f>
              <c:numCache>
                <c:formatCode>[$-409]#,##0_);[RED]\(#,##0\)</c:formatCode>
                <c:ptCount val="16"/>
                <c:pt idx="0">
                  <c:v>5748.96</c:v>
                </c:pt>
                <c:pt idx="1">
                  <c:v>9855.36</c:v>
                </c:pt>
                <c:pt idx="2">
                  <c:v>145817.44272</c:v>
                </c:pt>
                <c:pt idx="3">
                  <c:v>215306.6889024</c:v>
                </c:pt>
                <c:pt idx="4">
                  <c:v>224439.3225024</c:v>
                </c:pt>
                <c:pt idx="5">
                  <c:v>248584.9545024</c:v>
                </c:pt>
                <c:pt idx="6">
                  <c:v>335676.0146784</c:v>
                </c:pt>
                <c:pt idx="7">
                  <c:v>367684.311792</c:v>
                </c:pt>
                <c:pt idx="8">
                  <c:v>399943.057392</c:v>
                </c:pt>
                <c:pt idx="9">
                  <c:v>531431.542992</c:v>
                </c:pt>
                <c:pt idx="10">
                  <c:v>675227.716512</c:v>
                </c:pt>
                <c:pt idx="11">
                  <c:v>679957.926816</c:v>
                </c:pt>
                <c:pt idx="12">
                  <c:v>692507.510016</c:v>
                </c:pt>
                <c:pt idx="13">
                  <c:v>543740.992416</c:v>
                </c:pt>
                <c:pt idx="14">
                  <c:v>297695.722272</c:v>
                </c:pt>
                <c:pt idx="15">
                  <c:v>70663.9224</c:v>
                </c:pt>
              </c:numCache>
            </c:numRef>
          </c:val>
        </c:ser>
        <c:ser>
          <c:idx val="2"/>
          <c:order val="2"/>
          <c:tx>
            <c:strRef>
              <c:f>Total!$A$19</c:f>
              <c:strCache>
                <c:ptCount val="1"/>
                <c:pt idx="0">
                  <c:v>Peakers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Total!$B$16:$Q$16</c:f>
              <c:strCache>
                <c:ptCount val="16"/>
                <c:pt idx="0">
                  <c:v>Q1 01</c:v>
                </c:pt>
                <c:pt idx="1">
                  <c:v>Q2 01</c:v>
                </c:pt>
                <c:pt idx="2">
                  <c:v>Q3 01</c:v>
                </c:pt>
                <c:pt idx="3">
                  <c:v>Q4 01</c:v>
                </c:pt>
                <c:pt idx="4">
                  <c:v>Q1 02</c:v>
                </c:pt>
                <c:pt idx="5">
                  <c:v>Q2 02</c:v>
                </c:pt>
                <c:pt idx="6">
                  <c:v>Q3 02</c:v>
                </c:pt>
                <c:pt idx="7">
                  <c:v>Q4 02</c:v>
                </c:pt>
                <c:pt idx="8">
                  <c:v>Q1 03</c:v>
                </c:pt>
                <c:pt idx="9">
                  <c:v>Q2 03</c:v>
                </c:pt>
                <c:pt idx="10">
                  <c:v>Q3 03</c:v>
                </c:pt>
                <c:pt idx="11">
                  <c:v>Q4 03</c:v>
                </c:pt>
                <c:pt idx="12">
                  <c:v>Q1 04</c:v>
                </c:pt>
                <c:pt idx="13">
                  <c:v>Q2 04</c:v>
                </c:pt>
                <c:pt idx="14">
                  <c:v>Q3 04</c:v>
                </c:pt>
                <c:pt idx="15">
                  <c:v>Q4 04</c:v>
                </c:pt>
              </c:strCache>
            </c:strRef>
          </c:cat>
          <c:val>
            <c:numRef>
              <c:f>Total!$B$19:$Q$19</c:f>
              <c:numCache>
                <c:formatCode>[$-409]#,##0_);[RED]\(#,##0\)</c:formatCode>
                <c:ptCount val="16"/>
                <c:pt idx="0">
                  <c:v>0</c:v>
                </c:pt>
                <c:pt idx="1">
                  <c:v>94.4993280000002</c:v>
                </c:pt>
                <c:pt idx="2">
                  <c:v>633.249792000001</c:v>
                </c:pt>
                <c:pt idx="3">
                  <c:v>1623.392736</c:v>
                </c:pt>
                <c:pt idx="4">
                  <c:v>2208.277344</c:v>
                </c:pt>
                <c:pt idx="5">
                  <c:v>2157.458016</c:v>
                </c:pt>
                <c:pt idx="6">
                  <c:v>3256.057952</c:v>
                </c:pt>
                <c:pt idx="7">
                  <c:v>2320.929408</c:v>
                </c:pt>
                <c:pt idx="8">
                  <c:v>1736.0448</c:v>
                </c:pt>
                <c:pt idx="9">
                  <c:v>1692.3648</c:v>
                </c:pt>
                <c:pt idx="10">
                  <c:v>55.0144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gapWidth val="150"/>
        <c:overlap val="100"/>
        <c:axId val="99593318"/>
        <c:axId val="58253346"/>
      </c:barChart>
      <c:catAx>
        <c:axId val="995933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53346"/>
        <c:crossesAt val="0"/>
        <c:auto val="1"/>
        <c:lblAlgn val="ctr"/>
        <c:lblOffset val="100"/>
        <c:noMultiLvlLbl val="0"/>
      </c:catAx>
      <c:valAx>
        <c:axId val="582533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933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3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8" min="8" style="0" width="13.41"/>
  </cols>
  <sheetData>
    <row r="1" customFormat="false" ht="12.75" hidden="tru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customFormat="false" ht="25.5" hidden="true" customHeight="true" outlineLevel="0" collapsed="false">
      <c r="A2" s="2" t="n">
        <v>1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2"/>
      <c r="H2" s="3" t="s">
        <v>23</v>
      </c>
      <c r="I2" s="2" t="n">
        <v>21</v>
      </c>
      <c r="J2" s="2" t="n">
        <v>21</v>
      </c>
      <c r="K2" s="3" t="s">
        <v>24</v>
      </c>
      <c r="L2" s="3" t="s">
        <v>25</v>
      </c>
      <c r="M2" s="2" t="n">
        <v>0</v>
      </c>
      <c r="N2" s="3"/>
      <c r="O2" s="4" t="n">
        <v>54789</v>
      </c>
      <c r="P2" s="3"/>
      <c r="Q2" s="4"/>
      <c r="R2" s="3" t="s">
        <v>23</v>
      </c>
    </row>
    <row r="3" customFormat="false" ht="25.5" hidden="true" customHeight="true" outlineLevel="0" collapsed="false">
      <c r="A3" s="2" t="n">
        <v>3</v>
      </c>
      <c r="B3" s="3" t="s">
        <v>26</v>
      </c>
      <c r="C3" s="3" t="s">
        <v>19</v>
      </c>
      <c r="D3" s="3" t="s">
        <v>27</v>
      </c>
      <c r="E3" s="3" t="s">
        <v>28</v>
      </c>
      <c r="F3" s="3" t="s">
        <v>29</v>
      </c>
      <c r="G3" s="2"/>
      <c r="H3" s="3" t="s">
        <v>23</v>
      </c>
      <c r="I3" s="2" t="n">
        <v>53.32</v>
      </c>
      <c r="J3" s="2" t="n">
        <v>53.32</v>
      </c>
      <c r="K3" s="3" t="s">
        <v>24</v>
      </c>
      <c r="L3" s="3" t="s">
        <v>25</v>
      </c>
      <c r="M3" s="2" t="n">
        <v>0</v>
      </c>
      <c r="N3" s="3"/>
      <c r="O3" s="4" t="n">
        <v>54789</v>
      </c>
      <c r="P3" s="3"/>
      <c r="Q3" s="4" t="n">
        <v>32143</v>
      </c>
      <c r="R3" s="3" t="s">
        <v>23</v>
      </c>
    </row>
    <row r="4" customFormat="false" ht="25.5" hidden="true" customHeight="true" outlineLevel="0" collapsed="false">
      <c r="A4" s="2" t="n">
        <v>4</v>
      </c>
      <c r="B4" s="3" t="s">
        <v>30</v>
      </c>
      <c r="C4" s="3" t="s">
        <v>19</v>
      </c>
      <c r="D4" s="3" t="s">
        <v>31</v>
      </c>
      <c r="E4" s="3" t="s">
        <v>32</v>
      </c>
      <c r="F4" s="3" t="s">
        <v>22</v>
      </c>
      <c r="G4" s="2"/>
      <c r="H4" s="3" t="s">
        <v>23</v>
      </c>
      <c r="I4" s="2" t="n">
        <v>22.38</v>
      </c>
      <c r="J4" s="2" t="n">
        <v>22.38</v>
      </c>
      <c r="K4" s="3" t="s">
        <v>24</v>
      </c>
      <c r="L4" s="3" t="s">
        <v>25</v>
      </c>
      <c r="M4" s="2" t="n">
        <v>0</v>
      </c>
      <c r="N4" s="3"/>
      <c r="O4" s="4" t="n">
        <v>54789</v>
      </c>
      <c r="P4" s="3"/>
      <c r="Q4" s="4"/>
      <c r="R4" s="3" t="s">
        <v>23</v>
      </c>
    </row>
    <row r="5" customFormat="false" ht="25.5" hidden="true" customHeight="true" outlineLevel="0" collapsed="false">
      <c r="A5" s="2" t="n">
        <v>6</v>
      </c>
      <c r="B5" s="3" t="s">
        <v>33</v>
      </c>
      <c r="C5" s="3" t="s">
        <v>19</v>
      </c>
      <c r="D5" s="3" t="s">
        <v>31</v>
      </c>
      <c r="E5" s="3" t="s">
        <v>32</v>
      </c>
      <c r="F5" s="3" t="s">
        <v>22</v>
      </c>
      <c r="G5" s="2"/>
      <c r="H5" s="3" t="s">
        <v>23</v>
      </c>
      <c r="I5" s="2" t="n">
        <v>14.92</v>
      </c>
      <c r="J5" s="2" t="n">
        <v>14.92</v>
      </c>
      <c r="K5" s="3" t="s">
        <v>24</v>
      </c>
      <c r="L5" s="3" t="s">
        <v>25</v>
      </c>
      <c r="M5" s="2" t="n">
        <v>0</v>
      </c>
      <c r="N5" s="3"/>
      <c r="O5" s="4" t="n">
        <v>54789</v>
      </c>
      <c r="P5" s="3"/>
      <c r="Q5" s="4"/>
      <c r="R5" s="3" t="s">
        <v>23</v>
      </c>
    </row>
    <row r="6" customFormat="false" ht="25.5" hidden="true" customHeight="true" outlineLevel="0" collapsed="false">
      <c r="A6" s="2" t="n">
        <v>7</v>
      </c>
      <c r="B6" s="3" t="s">
        <v>34</v>
      </c>
      <c r="C6" s="3" t="s">
        <v>19</v>
      </c>
      <c r="D6" s="3" t="s">
        <v>31</v>
      </c>
      <c r="E6" s="3" t="s">
        <v>32</v>
      </c>
      <c r="F6" s="3" t="s">
        <v>22</v>
      </c>
      <c r="G6" s="2"/>
      <c r="H6" s="3" t="s">
        <v>23</v>
      </c>
      <c r="I6" s="2" t="n">
        <v>21.6</v>
      </c>
      <c r="J6" s="2" t="n">
        <v>21.6</v>
      </c>
      <c r="K6" s="3" t="s">
        <v>24</v>
      </c>
      <c r="L6" s="3" t="s">
        <v>25</v>
      </c>
      <c r="M6" s="2" t="n">
        <v>0</v>
      </c>
      <c r="N6" s="3"/>
      <c r="O6" s="4" t="n">
        <v>54789</v>
      </c>
      <c r="P6" s="3"/>
      <c r="Q6" s="4"/>
      <c r="R6" s="3" t="s">
        <v>23</v>
      </c>
    </row>
    <row r="7" customFormat="false" ht="38.25" hidden="true" customHeight="true" outlineLevel="0" collapsed="false">
      <c r="A7" s="2" t="n">
        <v>8</v>
      </c>
      <c r="B7" s="3" t="s">
        <v>35</v>
      </c>
      <c r="C7" s="3" t="s">
        <v>19</v>
      </c>
      <c r="D7" s="3" t="s">
        <v>31</v>
      </c>
      <c r="E7" s="3" t="s">
        <v>36</v>
      </c>
      <c r="F7" s="3" t="s">
        <v>22</v>
      </c>
      <c r="G7" s="2"/>
      <c r="H7" s="3" t="s">
        <v>23</v>
      </c>
      <c r="I7" s="2" t="n">
        <v>2.56</v>
      </c>
      <c r="J7" s="2" t="n">
        <v>2.56</v>
      </c>
      <c r="K7" s="3" t="s">
        <v>24</v>
      </c>
      <c r="L7" s="3" t="s">
        <v>25</v>
      </c>
      <c r="M7" s="2" t="n">
        <v>0</v>
      </c>
      <c r="N7" s="3"/>
      <c r="O7" s="4" t="n">
        <v>54789</v>
      </c>
      <c r="P7" s="3"/>
      <c r="Q7" s="4"/>
      <c r="R7" s="3" t="s">
        <v>23</v>
      </c>
    </row>
    <row r="8" customFormat="false" ht="25.5" hidden="true" customHeight="true" outlineLevel="0" collapsed="false">
      <c r="A8" s="2" t="n">
        <v>9</v>
      </c>
      <c r="B8" s="3" t="s">
        <v>37</v>
      </c>
      <c r="C8" s="3" t="s">
        <v>19</v>
      </c>
      <c r="D8" s="3" t="s">
        <v>38</v>
      </c>
      <c r="E8" s="3" t="s">
        <v>21</v>
      </c>
      <c r="F8" s="3" t="s">
        <v>39</v>
      </c>
      <c r="G8" s="2"/>
      <c r="H8" s="3" t="s">
        <v>23</v>
      </c>
      <c r="I8" s="2" t="n">
        <v>0.53</v>
      </c>
      <c r="J8" s="2" t="n">
        <v>0.5</v>
      </c>
      <c r="K8" s="3" t="s">
        <v>24</v>
      </c>
      <c r="L8" s="3" t="s">
        <v>40</v>
      </c>
      <c r="M8" s="2" t="n">
        <v>0</v>
      </c>
      <c r="N8" s="3"/>
      <c r="O8" s="4" t="n">
        <v>54789</v>
      </c>
      <c r="P8" s="3"/>
      <c r="Q8" s="4" t="n">
        <v>31778</v>
      </c>
      <c r="R8" s="3" t="s">
        <v>23</v>
      </c>
    </row>
    <row r="9" customFormat="false" ht="25.5" hidden="true" customHeight="true" outlineLevel="0" collapsed="false">
      <c r="A9" s="2" t="n">
        <v>10</v>
      </c>
      <c r="B9" s="3" t="s">
        <v>41</v>
      </c>
      <c r="C9" s="3" t="s">
        <v>19</v>
      </c>
      <c r="D9" s="3" t="s">
        <v>20</v>
      </c>
      <c r="E9" s="3" t="s">
        <v>42</v>
      </c>
      <c r="F9" s="3" t="s">
        <v>22</v>
      </c>
      <c r="G9" s="2"/>
      <c r="H9" s="3" t="s">
        <v>23</v>
      </c>
      <c r="I9" s="2" t="n">
        <v>27.3</v>
      </c>
      <c r="J9" s="2" t="n">
        <v>27.3</v>
      </c>
      <c r="K9" s="3" t="s">
        <v>24</v>
      </c>
      <c r="L9" s="3" t="s">
        <v>25</v>
      </c>
      <c r="M9" s="2" t="n">
        <v>0</v>
      </c>
      <c r="N9" s="3"/>
      <c r="O9" s="4" t="n">
        <v>54789</v>
      </c>
      <c r="P9" s="3"/>
      <c r="Q9" s="4"/>
      <c r="R9" s="3" t="s">
        <v>23</v>
      </c>
    </row>
    <row r="10" customFormat="false" ht="25.5" hidden="true" customHeight="true" outlineLevel="0" collapsed="false">
      <c r="A10" s="2" t="n">
        <v>11</v>
      </c>
      <c r="B10" s="3" t="s">
        <v>43</v>
      </c>
      <c r="C10" s="3" t="s">
        <v>19</v>
      </c>
      <c r="D10" s="3" t="s">
        <v>31</v>
      </c>
      <c r="E10" s="3" t="s">
        <v>21</v>
      </c>
      <c r="F10" s="3" t="s">
        <v>22</v>
      </c>
      <c r="G10" s="2"/>
      <c r="H10" s="3" t="s">
        <v>23</v>
      </c>
      <c r="I10" s="2" t="n">
        <v>6.98</v>
      </c>
      <c r="J10" s="2" t="n">
        <v>6.98</v>
      </c>
      <c r="K10" s="3" t="s">
        <v>24</v>
      </c>
      <c r="L10" s="3" t="s">
        <v>25</v>
      </c>
      <c r="M10" s="2" t="n">
        <v>0</v>
      </c>
      <c r="N10" s="3"/>
      <c r="O10" s="4" t="n">
        <v>54789</v>
      </c>
      <c r="P10" s="3"/>
      <c r="Q10" s="4"/>
      <c r="R10" s="3" t="s">
        <v>23</v>
      </c>
    </row>
    <row r="11" customFormat="false" ht="25.5" hidden="true" customHeight="true" outlineLevel="0" collapsed="false">
      <c r="A11" s="2" t="n">
        <v>12</v>
      </c>
      <c r="B11" s="3" t="s">
        <v>44</v>
      </c>
      <c r="C11" s="3" t="s">
        <v>19</v>
      </c>
      <c r="D11" s="3" t="s">
        <v>31</v>
      </c>
      <c r="E11" s="3" t="s">
        <v>45</v>
      </c>
      <c r="F11" s="3" t="s">
        <v>22</v>
      </c>
      <c r="G11" s="2"/>
      <c r="H11" s="3" t="s">
        <v>23</v>
      </c>
      <c r="I11" s="2" t="n">
        <v>35.8</v>
      </c>
      <c r="J11" s="2" t="n">
        <v>35.8</v>
      </c>
      <c r="K11" s="3" t="s">
        <v>24</v>
      </c>
      <c r="L11" s="3" t="s">
        <v>46</v>
      </c>
      <c r="M11" s="2" t="n">
        <v>0</v>
      </c>
      <c r="N11" s="3"/>
      <c r="O11" s="4" t="n">
        <v>54789</v>
      </c>
      <c r="P11" s="3"/>
      <c r="Q11" s="4"/>
      <c r="R11" s="3" t="s">
        <v>23</v>
      </c>
    </row>
    <row r="12" customFormat="false" ht="38.25" hidden="true" customHeight="true" outlineLevel="0" collapsed="false">
      <c r="A12" s="2" t="n">
        <v>15</v>
      </c>
      <c r="B12" s="3" t="s">
        <v>47</v>
      </c>
      <c r="C12" s="3" t="s">
        <v>19</v>
      </c>
      <c r="D12" s="3" t="s">
        <v>31</v>
      </c>
      <c r="E12" s="3" t="s">
        <v>48</v>
      </c>
      <c r="F12" s="3" t="s">
        <v>22</v>
      </c>
      <c r="G12" s="2"/>
      <c r="H12" s="3" t="s">
        <v>23</v>
      </c>
      <c r="I12" s="2" t="n">
        <v>96</v>
      </c>
      <c r="J12" s="2" t="n">
        <v>96</v>
      </c>
      <c r="K12" s="3" t="s">
        <v>49</v>
      </c>
      <c r="L12" s="3" t="s">
        <v>50</v>
      </c>
      <c r="M12" s="2" t="n">
        <v>9500</v>
      </c>
      <c r="N12" s="3"/>
      <c r="O12" s="4" t="n">
        <v>54789</v>
      </c>
      <c r="P12" s="3"/>
      <c r="Q12" s="4"/>
      <c r="R12" s="3" t="s">
        <v>23</v>
      </c>
    </row>
    <row r="13" customFormat="false" ht="25.5" hidden="true" customHeight="true" outlineLevel="0" collapsed="false">
      <c r="A13" s="2" t="n">
        <v>17</v>
      </c>
      <c r="B13" s="3" t="s">
        <v>51</v>
      </c>
      <c r="C13" s="3" t="s">
        <v>19</v>
      </c>
      <c r="D13" s="3" t="s">
        <v>31</v>
      </c>
      <c r="E13" s="3" t="s">
        <v>52</v>
      </c>
      <c r="F13" s="3" t="s">
        <v>22</v>
      </c>
      <c r="G13" s="2"/>
      <c r="H13" s="3" t="s">
        <v>23</v>
      </c>
      <c r="I13" s="2" t="n">
        <v>100</v>
      </c>
      <c r="J13" s="2" t="n">
        <v>100</v>
      </c>
      <c r="K13" s="3" t="s">
        <v>53</v>
      </c>
      <c r="L13" s="3" t="s">
        <v>54</v>
      </c>
      <c r="M13" s="2" t="n">
        <v>9330</v>
      </c>
      <c r="N13" s="3"/>
      <c r="O13" s="4" t="n">
        <v>54789</v>
      </c>
      <c r="P13" s="3"/>
      <c r="Q13" s="4"/>
      <c r="R13" s="3" t="s">
        <v>23</v>
      </c>
    </row>
    <row r="14" customFormat="false" ht="38.25" hidden="true" customHeight="true" outlineLevel="0" collapsed="false">
      <c r="A14" s="2" t="n">
        <v>18</v>
      </c>
      <c r="B14" s="3" t="s">
        <v>55</v>
      </c>
      <c r="C14" s="3" t="s">
        <v>19</v>
      </c>
      <c r="D14" s="3" t="s">
        <v>27</v>
      </c>
      <c r="E14" s="3" t="s">
        <v>56</v>
      </c>
      <c r="F14" s="3" t="s">
        <v>57</v>
      </c>
      <c r="G14" s="2"/>
      <c r="H14" s="3" t="s">
        <v>23</v>
      </c>
      <c r="I14" s="2" t="n">
        <v>8.5</v>
      </c>
      <c r="J14" s="2" t="n">
        <v>8.5</v>
      </c>
      <c r="K14" s="3" t="s">
        <v>24</v>
      </c>
      <c r="L14" s="3" t="s">
        <v>25</v>
      </c>
      <c r="M14" s="2" t="n">
        <v>0</v>
      </c>
      <c r="N14" s="3"/>
      <c r="O14" s="4" t="n">
        <v>54789</v>
      </c>
      <c r="P14" s="3"/>
      <c r="Q14" s="4" t="n">
        <v>32143</v>
      </c>
      <c r="R14" s="3" t="s">
        <v>23</v>
      </c>
    </row>
    <row r="15" customFormat="false" ht="38.25" hidden="true" customHeight="true" outlineLevel="0" collapsed="false">
      <c r="A15" s="2" t="n">
        <v>19</v>
      </c>
      <c r="B15" s="3" t="s">
        <v>58</v>
      </c>
      <c r="C15" s="3" t="s">
        <v>19</v>
      </c>
      <c r="D15" s="3" t="s">
        <v>20</v>
      </c>
      <c r="E15" s="3" t="s">
        <v>59</v>
      </c>
      <c r="F15" s="3" t="s">
        <v>22</v>
      </c>
      <c r="G15" s="2"/>
      <c r="H15" s="3" t="s">
        <v>23</v>
      </c>
      <c r="I15" s="2" t="n">
        <v>30</v>
      </c>
      <c r="J15" s="2" t="n">
        <v>29.5</v>
      </c>
      <c r="K15" s="3" t="s">
        <v>53</v>
      </c>
      <c r="L15" s="3" t="s">
        <v>54</v>
      </c>
      <c r="M15" s="2" t="n">
        <v>17786</v>
      </c>
      <c r="N15" s="3"/>
      <c r="O15" s="4" t="n">
        <v>54789</v>
      </c>
      <c r="P15" s="3"/>
      <c r="Q15" s="4"/>
      <c r="R15" s="3" t="s">
        <v>23</v>
      </c>
    </row>
    <row r="16" customFormat="false" ht="25.5" hidden="true" customHeight="true" outlineLevel="0" collapsed="false">
      <c r="A16" s="2" t="n">
        <v>20</v>
      </c>
      <c r="B16" s="3" t="s">
        <v>60</v>
      </c>
      <c r="C16" s="3" t="s">
        <v>19</v>
      </c>
      <c r="D16" s="3" t="s">
        <v>61</v>
      </c>
      <c r="E16" s="3" t="s">
        <v>62</v>
      </c>
      <c r="F16" s="3" t="s">
        <v>63</v>
      </c>
      <c r="G16" s="2"/>
      <c r="H16" s="3" t="s">
        <v>23</v>
      </c>
      <c r="I16" s="2" t="n">
        <v>184</v>
      </c>
      <c r="J16" s="2" t="n">
        <v>181</v>
      </c>
      <c r="K16" s="3" t="s">
        <v>53</v>
      </c>
      <c r="L16" s="3" t="s">
        <v>54</v>
      </c>
      <c r="M16" s="2" t="n">
        <v>10055</v>
      </c>
      <c r="N16" s="3"/>
      <c r="O16" s="4" t="n">
        <v>54789</v>
      </c>
      <c r="P16" s="3"/>
      <c r="Q16" s="4" t="n">
        <v>22372</v>
      </c>
      <c r="R16" s="3" t="s">
        <v>23</v>
      </c>
    </row>
    <row r="17" customFormat="false" ht="25.5" hidden="true" customHeight="true" outlineLevel="0" collapsed="false">
      <c r="A17" s="2" t="n">
        <v>20</v>
      </c>
      <c r="B17" s="3" t="s">
        <v>60</v>
      </c>
      <c r="C17" s="3" t="s">
        <v>19</v>
      </c>
      <c r="D17" s="3" t="s">
        <v>61</v>
      </c>
      <c r="E17" s="3" t="s">
        <v>62</v>
      </c>
      <c r="F17" s="3" t="s">
        <v>63</v>
      </c>
      <c r="G17" s="2"/>
      <c r="H17" s="3" t="s">
        <v>23</v>
      </c>
      <c r="I17" s="2" t="n">
        <v>114</v>
      </c>
      <c r="J17" s="2" t="n">
        <v>113</v>
      </c>
      <c r="K17" s="3" t="s">
        <v>53</v>
      </c>
      <c r="L17" s="3" t="s">
        <v>54</v>
      </c>
      <c r="M17" s="2" t="n">
        <v>10346</v>
      </c>
      <c r="N17" s="3"/>
      <c r="O17" s="4" t="n">
        <v>54789</v>
      </c>
      <c r="P17" s="3"/>
      <c r="Q17" s="4" t="n">
        <v>20911</v>
      </c>
      <c r="R17" s="3" t="s">
        <v>23</v>
      </c>
    </row>
    <row r="18" customFormat="false" ht="25.5" hidden="true" customHeight="true" outlineLevel="0" collapsed="false">
      <c r="A18" s="2" t="n">
        <v>20</v>
      </c>
      <c r="B18" s="3" t="s">
        <v>60</v>
      </c>
      <c r="C18" s="3" t="s">
        <v>19</v>
      </c>
      <c r="D18" s="3" t="s">
        <v>61</v>
      </c>
      <c r="E18" s="3" t="s">
        <v>62</v>
      </c>
      <c r="F18" s="3" t="s">
        <v>63</v>
      </c>
      <c r="G18" s="2"/>
      <c r="H18" s="3" t="s">
        <v>23</v>
      </c>
      <c r="I18" s="2" t="n">
        <v>114</v>
      </c>
      <c r="J18" s="2" t="n">
        <v>113</v>
      </c>
      <c r="K18" s="3" t="s">
        <v>53</v>
      </c>
      <c r="L18" s="3" t="s">
        <v>54</v>
      </c>
      <c r="M18" s="2" t="n">
        <v>10277</v>
      </c>
      <c r="N18" s="3"/>
      <c r="O18" s="4" t="n">
        <v>54789</v>
      </c>
      <c r="P18" s="3"/>
      <c r="Q18" s="4" t="n">
        <v>21186</v>
      </c>
      <c r="R18" s="3" t="s">
        <v>23</v>
      </c>
    </row>
    <row r="19" customFormat="false" ht="25.5" hidden="true" customHeight="true" outlineLevel="0" collapsed="false">
      <c r="A19" s="2" t="n">
        <v>20</v>
      </c>
      <c r="B19" s="3" t="s">
        <v>60</v>
      </c>
      <c r="C19" s="3" t="s">
        <v>19</v>
      </c>
      <c r="D19" s="3" t="s">
        <v>61</v>
      </c>
      <c r="E19" s="3" t="s">
        <v>62</v>
      </c>
      <c r="F19" s="3" t="s">
        <v>63</v>
      </c>
      <c r="G19" s="2"/>
      <c r="H19" s="3" t="s">
        <v>23</v>
      </c>
      <c r="I19" s="2" t="n">
        <v>75</v>
      </c>
      <c r="J19" s="2" t="n">
        <v>70</v>
      </c>
      <c r="K19" s="3" t="s">
        <v>53</v>
      </c>
      <c r="L19" s="3" t="s">
        <v>54</v>
      </c>
      <c r="M19" s="2" t="n">
        <v>13044</v>
      </c>
      <c r="N19" s="3"/>
      <c r="O19" s="4" t="n">
        <v>54789</v>
      </c>
      <c r="P19" s="3"/>
      <c r="Q19" s="4" t="n">
        <v>27211</v>
      </c>
      <c r="R19" s="3" t="s">
        <v>23</v>
      </c>
    </row>
    <row r="20" customFormat="false" ht="25.5" hidden="true" customHeight="true" outlineLevel="0" collapsed="false">
      <c r="A20" s="2" t="n">
        <v>20</v>
      </c>
      <c r="B20" s="3" t="s">
        <v>60</v>
      </c>
      <c r="C20" s="3" t="s">
        <v>19</v>
      </c>
      <c r="D20" s="3" t="s">
        <v>61</v>
      </c>
      <c r="E20" s="3" t="s">
        <v>62</v>
      </c>
      <c r="F20" s="3" t="s">
        <v>63</v>
      </c>
      <c r="G20" s="2"/>
      <c r="H20" s="3" t="s">
        <v>23</v>
      </c>
      <c r="I20" s="2" t="n">
        <v>87</v>
      </c>
      <c r="J20" s="2" t="n">
        <v>72</v>
      </c>
      <c r="K20" s="3" t="s">
        <v>53</v>
      </c>
      <c r="L20" s="3" t="s">
        <v>54</v>
      </c>
      <c r="M20" s="2" t="n">
        <v>11788</v>
      </c>
      <c r="N20" s="3"/>
      <c r="O20" s="4" t="n">
        <v>54789</v>
      </c>
      <c r="P20" s="3"/>
      <c r="Q20" s="4" t="n">
        <v>27515</v>
      </c>
      <c r="R20" s="3" t="s">
        <v>23</v>
      </c>
    </row>
    <row r="21" customFormat="false" ht="25.5" hidden="true" customHeight="true" outlineLevel="0" collapsed="false">
      <c r="A21" s="2" t="n">
        <v>20</v>
      </c>
      <c r="B21" s="3" t="s">
        <v>60</v>
      </c>
      <c r="C21" s="3" t="s">
        <v>19</v>
      </c>
      <c r="D21" s="3" t="s">
        <v>61</v>
      </c>
      <c r="E21" s="3" t="s">
        <v>62</v>
      </c>
      <c r="F21" s="3" t="s">
        <v>63</v>
      </c>
      <c r="G21" s="2"/>
      <c r="H21" s="3" t="s">
        <v>23</v>
      </c>
      <c r="I21" s="2" t="n">
        <v>75</v>
      </c>
      <c r="J21" s="2" t="n">
        <v>70</v>
      </c>
      <c r="K21" s="3" t="s">
        <v>53</v>
      </c>
      <c r="L21" s="3" t="s">
        <v>54</v>
      </c>
      <c r="M21" s="2" t="n">
        <v>13524</v>
      </c>
      <c r="N21" s="3"/>
      <c r="O21" s="4" t="n">
        <v>54789</v>
      </c>
      <c r="P21" s="3"/>
      <c r="Q21" s="4" t="n">
        <v>27211</v>
      </c>
      <c r="R21" s="3" t="s">
        <v>23</v>
      </c>
    </row>
    <row r="22" customFormat="false" ht="38.25" hidden="true" customHeight="true" outlineLevel="0" collapsed="false">
      <c r="A22" s="2" t="n">
        <v>21</v>
      </c>
      <c r="B22" s="3" t="s">
        <v>64</v>
      </c>
      <c r="C22" s="3" t="s">
        <v>19</v>
      </c>
      <c r="D22" s="3" t="s">
        <v>20</v>
      </c>
      <c r="E22" s="3" t="s">
        <v>65</v>
      </c>
      <c r="F22" s="3" t="s">
        <v>22</v>
      </c>
      <c r="G22" s="2"/>
      <c r="H22" s="3" t="s">
        <v>23</v>
      </c>
      <c r="I22" s="2" t="n">
        <v>20</v>
      </c>
      <c r="J22" s="2" t="n">
        <v>20</v>
      </c>
      <c r="K22" s="3" t="s">
        <v>24</v>
      </c>
      <c r="L22" s="3" t="s">
        <v>46</v>
      </c>
      <c r="M22" s="2" t="n">
        <v>21000</v>
      </c>
      <c r="N22" s="3"/>
      <c r="O22" s="4" t="n">
        <v>54789</v>
      </c>
      <c r="P22" s="3"/>
      <c r="Q22" s="4"/>
      <c r="R22" s="3" t="s">
        <v>23</v>
      </c>
    </row>
    <row r="23" customFormat="false" ht="38.25" hidden="true" customHeight="true" outlineLevel="0" collapsed="false">
      <c r="A23" s="2" t="n">
        <v>22</v>
      </c>
      <c r="B23" s="3" t="s">
        <v>66</v>
      </c>
      <c r="C23" s="3" t="s">
        <v>19</v>
      </c>
      <c r="D23" s="3" t="s">
        <v>20</v>
      </c>
      <c r="E23" s="3" t="s">
        <v>67</v>
      </c>
      <c r="F23" s="3" t="s">
        <v>22</v>
      </c>
      <c r="G23" s="2"/>
      <c r="H23" s="3" t="s">
        <v>23</v>
      </c>
      <c r="I23" s="2" t="n">
        <v>26.23</v>
      </c>
      <c r="J23" s="2" t="n">
        <v>24.69</v>
      </c>
      <c r="K23" s="3" t="s">
        <v>53</v>
      </c>
      <c r="L23" s="3" t="s">
        <v>54</v>
      </c>
      <c r="M23" s="2" t="n">
        <v>16500</v>
      </c>
      <c r="N23" s="3"/>
      <c r="O23" s="4" t="n">
        <v>54789</v>
      </c>
      <c r="P23" s="3"/>
      <c r="Q23" s="4"/>
      <c r="R23" s="3" t="s">
        <v>23</v>
      </c>
    </row>
    <row r="24" customFormat="false" ht="38.25" hidden="true" customHeight="true" outlineLevel="0" collapsed="false">
      <c r="A24" s="2" t="n">
        <v>22</v>
      </c>
      <c r="B24" s="3" t="s">
        <v>66</v>
      </c>
      <c r="C24" s="3" t="s">
        <v>19</v>
      </c>
      <c r="D24" s="3" t="s">
        <v>20</v>
      </c>
      <c r="E24" s="3" t="s">
        <v>67</v>
      </c>
      <c r="F24" s="3" t="s">
        <v>22</v>
      </c>
      <c r="G24" s="2"/>
      <c r="H24" s="3" t="s">
        <v>23</v>
      </c>
      <c r="I24" s="2" t="n">
        <v>27.01</v>
      </c>
      <c r="J24" s="2" t="n">
        <v>25.42</v>
      </c>
      <c r="K24" s="3" t="s">
        <v>53</v>
      </c>
      <c r="L24" s="3" t="s">
        <v>54</v>
      </c>
      <c r="M24" s="2" t="n">
        <v>16500</v>
      </c>
      <c r="N24" s="3"/>
      <c r="O24" s="4" t="n">
        <v>54789</v>
      </c>
      <c r="P24" s="3"/>
      <c r="Q24" s="4"/>
      <c r="R24" s="3" t="s">
        <v>23</v>
      </c>
    </row>
    <row r="25" customFormat="false" ht="25.5" hidden="true" customHeight="true" outlineLevel="0" collapsed="false">
      <c r="A25" s="2" t="n">
        <v>23</v>
      </c>
      <c r="B25" s="3" t="s">
        <v>68</v>
      </c>
      <c r="C25" s="3" t="s">
        <v>19</v>
      </c>
      <c r="D25" s="3" t="s">
        <v>31</v>
      </c>
      <c r="E25" s="3" t="s">
        <v>69</v>
      </c>
      <c r="F25" s="3" t="s">
        <v>22</v>
      </c>
      <c r="G25" s="2"/>
      <c r="H25" s="3" t="s">
        <v>23</v>
      </c>
      <c r="I25" s="2" t="n">
        <v>175</v>
      </c>
      <c r="J25" s="2" t="n">
        <v>175</v>
      </c>
      <c r="K25" s="3" t="s">
        <v>53</v>
      </c>
      <c r="L25" s="3" t="s">
        <v>54</v>
      </c>
      <c r="M25" s="2" t="n">
        <v>10956</v>
      </c>
      <c r="N25" s="3"/>
      <c r="O25" s="4" t="n">
        <v>54789</v>
      </c>
      <c r="P25" s="3"/>
      <c r="Q25" s="4" t="n">
        <v>20699</v>
      </c>
      <c r="R25" s="3" t="s">
        <v>23</v>
      </c>
    </row>
    <row r="26" customFormat="false" ht="25.5" hidden="true" customHeight="true" outlineLevel="0" collapsed="false">
      <c r="A26" s="2" t="n">
        <v>23</v>
      </c>
      <c r="B26" s="3" t="s">
        <v>68</v>
      </c>
      <c r="C26" s="3" t="s">
        <v>19</v>
      </c>
      <c r="D26" s="3" t="s">
        <v>31</v>
      </c>
      <c r="E26" s="3" t="s">
        <v>69</v>
      </c>
      <c r="F26" s="3" t="s">
        <v>22</v>
      </c>
      <c r="G26" s="2"/>
      <c r="H26" s="3" t="s">
        <v>23</v>
      </c>
      <c r="I26" s="2" t="n">
        <v>175</v>
      </c>
      <c r="J26" s="2" t="n">
        <v>175</v>
      </c>
      <c r="K26" s="3" t="s">
        <v>53</v>
      </c>
      <c r="L26" s="3" t="s">
        <v>54</v>
      </c>
      <c r="M26" s="2" t="n">
        <v>10658</v>
      </c>
      <c r="N26" s="3"/>
      <c r="O26" s="4" t="n">
        <v>54789</v>
      </c>
      <c r="P26" s="3"/>
      <c r="Q26" s="4" t="n">
        <v>20852</v>
      </c>
      <c r="R26" s="3" t="s">
        <v>23</v>
      </c>
    </row>
    <row r="27" customFormat="false" ht="25.5" hidden="true" customHeight="true" outlineLevel="0" collapsed="false">
      <c r="A27" s="2" t="n">
        <v>23</v>
      </c>
      <c r="B27" s="3" t="s">
        <v>68</v>
      </c>
      <c r="C27" s="3" t="s">
        <v>19</v>
      </c>
      <c r="D27" s="3" t="s">
        <v>31</v>
      </c>
      <c r="E27" s="3" t="s">
        <v>69</v>
      </c>
      <c r="F27" s="3" t="s">
        <v>22</v>
      </c>
      <c r="G27" s="2"/>
      <c r="H27" s="3" t="s">
        <v>23</v>
      </c>
      <c r="I27" s="2" t="n">
        <v>320</v>
      </c>
      <c r="J27" s="2" t="n">
        <v>320</v>
      </c>
      <c r="K27" s="3" t="s">
        <v>53</v>
      </c>
      <c r="L27" s="3" t="s">
        <v>54</v>
      </c>
      <c r="M27" s="2" t="n">
        <v>10236</v>
      </c>
      <c r="N27" s="3"/>
      <c r="O27" s="4" t="n">
        <v>54789</v>
      </c>
      <c r="P27" s="3"/>
      <c r="Q27" s="4" t="n">
        <v>22616</v>
      </c>
      <c r="R27" s="3" t="s">
        <v>23</v>
      </c>
    </row>
    <row r="28" customFormat="false" ht="25.5" hidden="true" customHeight="true" outlineLevel="0" collapsed="false">
      <c r="A28" s="2" t="n">
        <v>23</v>
      </c>
      <c r="B28" s="3" t="s">
        <v>68</v>
      </c>
      <c r="C28" s="3" t="s">
        <v>19</v>
      </c>
      <c r="D28" s="3" t="s">
        <v>31</v>
      </c>
      <c r="E28" s="3" t="s">
        <v>69</v>
      </c>
      <c r="F28" s="3" t="s">
        <v>22</v>
      </c>
      <c r="G28" s="2"/>
      <c r="H28" s="3" t="s">
        <v>23</v>
      </c>
      <c r="I28" s="2" t="n">
        <v>320</v>
      </c>
      <c r="J28" s="2" t="n">
        <v>320</v>
      </c>
      <c r="K28" s="3" t="s">
        <v>53</v>
      </c>
      <c r="L28" s="3" t="s">
        <v>54</v>
      </c>
      <c r="M28" s="2" t="n">
        <v>9690</v>
      </c>
      <c r="N28" s="3"/>
      <c r="O28" s="4" t="n">
        <v>54789</v>
      </c>
      <c r="P28" s="3"/>
      <c r="Q28" s="4" t="n">
        <v>22798</v>
      </c>
      <c r="R28" s="3" t="s">
        <v>23</v>
      </c>
    </row>
    <row r="29" customFormat="false" ht="25.5" hidden="true" customHeight="true" outlineLevel="0" collapsed="false">
      <c r="A29" s="2" t="n">
        <v>23</v>
      </c>
      <c r="B29" s="3" t="s">
        <v>68</v>
      </c>
      <c r="C29" s="3" t="s">
        <v>19</v>
      </c>
      <c r="D29" s="3" t="s">
        <v>31</v>
      </c>
      <c r="E29" s="3" t="s">
        <v>69</v>
      </c>
      <c r="F29" s="3" t="s">
        <v>22</v>
      </c>
      <c r="G29" s="2"/>
      <c r="H29" s="3" t="s">
        <v>23</v>
      </c>
      <c r="I29" s="2" t="n">
        <v>480</v>
      </c>
      <c r="J29" s="2" t="n">
        <v>480</v>
      </c>
      <c r="K29" s="3" t="s">
        <v>53</v>
      </c>
      <c r="L29" s="3" t="s">
        <v>54</v>
      </c>
      <c r="M29" s="2" t="n">
        <v>9361</v>
      </c>
      <c r="N29" s="3"/>
      <c r="O29" s="4" t="n">
        <v>54789</v>
      </c>
      <c r="P29" s="3"/>
      <c r="Q29" s="4" t="n">
        <v>24167</v>
      </c>
      <c r="R29" s="3" t="s">
        <v>23</v>
      </c>
    </row>
    <row r="30" customFormat="false" ht="25.5" hidden="true" customHeight="true" outlineLevel="0" collapsed="false">
      <c r="A30" s="2" t="n">
        <v>23</v>
      </c>
      <c r="B30" s="3" t="s">
        <v>68</v>
      </c>
      <c r="C30" s="3" t="s">
        <v>19</v>
      </c>
      <c r="D30" s="3" t="s">
        <v>31</v>
      </c>
      <c r="E30" s="3" t="s">
        <v>69</v>
      </c>
      <c r="F30" s="3" t="s">
        <v>22</v>
      </c>
      <c r="G30" s="2"/>
      <c r="H30" s="3" t="s">
        <v>23</v>
      </c>
      <c r="I30" s="2" t="n">
        <v>480</v>
      </c>
      <c r="J30" s="2" t="n">
        <v>480</v>
      </c>
      <c r="K30" s="3" t="s">
        <v>53</v>
      </c>
      <c r="L30" s="3" t="s">
        <v>54</v>
      </c>
      <c r="M30" s="2" t="n">
        <v>9381</v>
      </c>
      <c r="N30" s="3"/>
      <c r="O30" s="4" t="n">
        <v>54789</v>
      </c>
      <c r="P30" s="3"/>
      <c r="Q30" s="4" t="n">
        <v>24351</v>
      </c>
      <c r="R30" s="3" t="s">
        <v>23</v>
      </c>
    </row>
    <row r="31" customFormat="false" ht="25.5" hidden="true" customHeight="true" outlineLevel="0" collapsed="false">
      <c r="A31" s="2" t="n">
        <v>23</v>
      </c>
      <c r="B31" s="3" t="s">
        <v>68</v>
      </c>
      <c r="C31" s="3" t="s">
        <v>19</v>
      </c>
      <c r="D31" s="3" t="s">
        <v>31</v>
      </c>
      <c r="E31" s="3" t="s">
        <v>69</v>
      </c>
      <c r="F31" s="3" t="s">
        <v>22</v>
      </c>
      <c r="G31" s="2"/>
      <c r="H31" s="3" t="s">
        <v>23</v>
      </c>
      <c r="I31" s="2" t="n">
        <v>147</v>
      </c>
      <c r="J31" s="2" t="n">
        <v>133</v>
      </c>
      <c r="K31" s="3" t="s">
        <v>53</v>
      </c>
      <c r="L31" s="3" t="s">
        <v>54</v>
      </c>
      <c r="M31" s="2" t="n">
        <v>18510</v>
      </c>
      <c r="N31" s="3"/>
      <c r="O31" s="4" t="n">
        <v>54789</v>
      </c>
      <c r="P31" s="3"/>
      <c r="Q31" s="4" t="n">
        <v>25385</v>
      </c>
      <c r="R31" s="3" t="s">
        <v>23</v>
      </c>
    </row>
    <row r="32" customFormat="false" ht="25.5" hidden="true" customHeight="true" outlineLevel="0" collapsed="false">
      <c r="A32" s="2" t="n">
        <v>25</v>
      </c>
      <c r="B32" s="3" t="s">
        <v>70</v>
      </c>
      <c r="C32" s="3" t="s">
        <v>19</v>
      </c>
      <c r="D32" s="3" t="s">
        <v>38</v>
      </c>
      <c r="E32" s="3" t="s">
        <v>70</v>
      </c>
      <c r="F32" s="3" t="s">
        <v>39</v>
      </c>
      <c r="G32" s="2"/>
      <c r="H32" s="3" t="s">
        <v>23</v>
      </c>
      <c r="I32" s="2" t="n">
        <v>17</v>
      </c>
      <c r="J32" s="2" t="n">
        <v>14</v>
      </c>
      <c r="K32" s="3" t="s">
        <v>71</v>
      </c>
      <c r="L32" s="3" t="s">
        <v>72</v>
      </c>
      <c r="M32" s="2" t="n">
        <v>15070</v>
      </c>
      <c r="N32" s="3"/>
      <c r="O32" s="4" t="n">
        <v>54789</v>
      </c>
      <c r="P32" s="3"/>
      <c r="Q32" s="4" t="n">
        <v>26665</v>
      </c>
      <c r="R32" s="3" t="s">
        <v>23</v>
      </c>
    </row>
    <row r="33" customFormat="false" ht="25.5" hidden="true" customHeight="true" outlineLevel="0" collapsed="false">
      <c r="A33" s="2" t="n">
        <v>25</v>
      </c>
      <c r="B33" s="3" t="s">
        <v>70</v>
      </c>
      <c r="C33" s="3" t="s">
        <v>19</v>
      </c>
      <c r="D33" s="3" t="s">
        <v>38</v>
      </c>
      <c r="E33" s="3" t="s">
        <v>70</v>
      </c>
      <c r="F33" s="3" t="s">
        <v>39</v>
      </c>
      <c r="G33" s="2"/>
      <c r="H33" s="3" t="s">
        <v>23</v>
      </c>
      <c r="I33" s="2" t="n">
        <v>19</v>
      </c>
      <c r="J33" s="2" t="n">
        <v>16</v>
      </c>
      <c r="K33" s="3" t="s">
        <v>71</v>
      </c>
      <c r="L33" s="3" t="s">
        <v>72</v>
      </c>
      <c r="M33" s="2" t="n">
        <v>14060</v>
      </c>
      <c r="N33" s="3"/>
      <c r="O33" s="4" t="n">
        <v>54789</v>
      </c>
      <c r="P33" s="3"/>
      <c r="Q33" s="4" t="n">
        <v>28126</v>
      </c>
      <c r="R33" s="3" t="s">
        <v>23</v>
      </c>
    </row>
    <row r="34" customFormat="false" ht="25.5" hidden="true" customHeight="true" outlineLevel="0" collapsed="false">
      <c r="A34" s="2" t="n">
        <v>27</v>
      </c>
      <c r="B34" s="3" t="s">
        <v>73</v>
      </c>
      <c r="C34" s="3" t="s">
        <v>19</v>
      </c>
      <c r="D34" s="3" t="s">
        <v>27</v>
      </c>
      <c r="E34" s="3" t="s">
        <v>74</v>
      </c>
      <c r="F34" s="3" t="s">
        <v>75</v>
      </c>
      <c r="G34" s="2"/>
      <c r="H34" s="3" t="s">
        <v>23</v>
      </c>
      <c r="I34" s="2" t="n">
        <v>51</v>
      </c>
      <c r="J34" s="2" t="n">
        <v>51</v>
      </c>
      <c r="K34" s="3" t="s">
        <v>24</v>
      </c>
      <c r="L34" s="3" t="s">
        <v>25</v>
      </c>
      <c r="M34" s="2" t="n">
        <v>7100</v>
      </c>
      <c r="N34" s="3"/>
      <c r="O34" s="4" t="n">
        <v>54789</v>
      </c>
      <c r="P34" s="3"/>
      <c r="Q34" s="4" t="n">
        <v>35796</v>
      </c>
      <c r="R34" s="3" t="s">
        <v>23</v>
      </c>
    </row>
    <row r="35" customFormat="false" ht="38.25" hidden="true" customHeight="true" outlineLevel="0" collapsed="false">
      <c r="A35" s="2" t="n">
        <v>32</v>
      </c>
      <c r="B35" s="3" t="s">
        <v>76</v>
      </c>
      <c r="C35" s="3" t="s">
        <v>19</v>
      </c>
      <c r="D35" s="3" t="s">
        <v>31</v>
      </c>
      <c r="E35" s="3" t="s">
        <v>77</v>
      </c>
      <c r="F35" s="3" t="s">
        <v>22</v>
      </c>
      <c r="G35" s="2"/>
      <c r="H35" s="3" t="s">
        <v>23</v>
      </c>
      <c r="I35" s="2" t="n">
        <v>1.2</v>
      </c>
      <c r="J35" s="2" t="n">
        <v>1.2</v>
      </c>
      <c r="K35" s="3" t="s">
        <v>24</v>
      </c>
      <c r="L35" s="3" t="s">
        <v>25</v>
      </c>
      <c r="M35" s="2" t="n">
        <v>0</v>
      </c>
      <c r="N35" s="3"/>
      <c r="O35" s="4" t="n">
        <v>54789</v>
      </c>
      <c r="P35" s="3"/>
      <c r="Q35" s="4"/>
      <c r="R35" s="3" t="s">
        <v>23</v>
      </c>
    </row>
    <row r="36" customFormat="false" ht="25.5" hidden="true" customHeight="true" outlineLevel="0" collapsed="false">
      <c r="A36" s="2" t="n">
        <v>34</v>
      </c>
      <c r="B36" s="3" t="s">
        <v>78</v>
      </c>
      <c r="C36" s="3" t="s">
        <v>19</v>
      </c>
      <c r="D36" s="3" t="s">
        <v>20</v>
      </c>
      <c r="E36" s="3" t="s">
        <v>79</v>
      </c>
      <c r="F36" s="3" t="s">
        <v>22</v>
      </c>
      <c r="G36" s="2"/>
      <c r="H36" s="3" t="s">
        <v>23</v>
      </c>
      <c r="I36" s="2" t="n">
        <v>49</v>
      </c>
      <c r="J36" s="2" t="n">
        <v>49</v>
      </c>
      <c r="K36" s="3" t="s">
        <v>53</v>
      </c>
      <c r="L36" s="3" t="s">
        <v>54</v>
      </c>
      <c r="M36" s="2" t="n">
        <v>9000</v>
      </c>
      <c r="N36" s="3"/>
      <c r="O36" s="4" t="n">
        <v>54789</v>
      </c>
      <c r="P36" s="3"/>
      <c r="Q36" s="4"/>
      <c r="R36" s="3" t="s">
        <v>23</v>
      </c>
    </row>
    <row r="37" customFormat="false" ht="38.25" hidden="true" customHeight="true" outlineLevel="0" collapsed="false">
      <c r="A37" s="2" t="n">
        <v>36</v>
      </c>
      <c r="B37" s="3" t="s">
        <v>80</v>
      </c>
      <c r="C37" s="3" t="s">
        <v>19</v>
      </c>
      <c r="D37" s="3" t="s">
        <v>20</v>
      </c>
      <c r="E37" s="3" t="s">
        <v>81</v>
      </c>
      <c r="F37" s="3" t="s">
        <v>22</v>
      </c>
      <c r="G37" s="2"/>
      <c r="H37" s="3" t="s">
        <v>23</v>
      </c>
      <c r="I37" s="2" t="n">
        <v>6.5</v>
      </c>
      <c r="J37" s="2" t="n">
        <v>6.5</v>
      </c>
      <c r="K37" s="3" t="s">
        <v>24</v>
      </c>
      <c r="L37" s="3" t="s">
        <v>25</v>
      </c>
      <c r="M37" s="2" t="n">
        <v>0</v>
      </c>
      <c r="N37" s="3"/>
      <c r="O37" s="4" t="n">
        <v>54789</v>
      </c>
      <c r="P37" s="3"/>
      <c r="Q37" s="4"/>
      <c r="R37" s="3" t="s">
        <v>23</v>
      </c>
    </row>
    <row r="38" customFormat="false" ht="25.5" hidden="true" customHeight="true" outlineLevel="0" collapsed="false">
      <c r="A38" s="2" t="n">
        <v>37</v>
      </c>
      <c r="B38" s="3" t="s">
        <v>82</v>
      </c>
      <c r="C38" s="3" t="s">
        <v>19</v>
      </c>
      <c r="D38" s="3" t="s">
        <v>20</v>
      </c>
      <c r="E38" s="3" t="s">
        <v>83</v>
      </c>
      <c r="F38" s="3" t="s">
        <v>22</v>
      </c>
      <c r="G38" s="2"/>
      <c r="H38" s="3" t="s">
        <v>23</v>
      </c>
      <c r="I38" s="2" t="n">
        <v>6</v>
      </c>
      <c r="J38" s="2" t="n">
        <v>6</v>
      </c>
      <c r="K38" s="3" t="s">
        <v>24</v>
      </c>
      <c r="L38" s="3" t="s">
        <v>25</v>
      </c>
      <c r="M38" s="2" t="n">
        <v>0</v>
      </c>
      <c r="N38" s="3"/>
      <c r="O38" s="4" t="n">
        <v>54789</v>
      </c>
      <c r="P38" s="3"/>
      <c r="Q38" s="4"/>
      <c r="R38" s="3" t="s">
        <v>23</v>
      </c>
    </row>
    <row r="39" customFormat="false" ht="25.5" hidden="true" customHeight="true" outlineLevel="0" collapsed="false">
      <c r="A39" s="2" t="n">
        <v>38</v>
      </c>
      <c r="B39" s="3" t="s">
        <v>84</v>
      </c>
      <c r="C39" s="3" t="s">
        <v>19</v>
      </c>
      <c r="D39" s="3" t="s">
        <v>20</v>
      </c>
      <c r="E39" s="3" t="s">
        <v>83</v>
      </c>
      <c r="F39" s="3" t="s">
        <v>22</v>
      </c>
      <c r="G39" s="2"/>
      <c r="H39" s="3" t="s">
        <v>23</v>
      </c>
      <c r="I39" s="2" t="n">
        <v>10.92</v>
      </c>
      <c r="J39" s="2" t="n">
        <v>10.92</v>
      </c>
      <c r="K39" s="3" t="s">
        <v>24</v>
      </c>
      <c r="L39" s="3" t="s">
        <v>25</v>
      </c>
      <c r="M39" s="2" t="n">
        <v>0</v>
      </c>
      <c r="N39" s="3"/>
      <c r="O39" s="4" t="n">
        <v>54789</v>
      </c>
      <c r="P39" s="3"/>
      <c r="Q39" s="4"/>
      <c r="R39" s="3" t="s">
        <v>23</v>
      </c>
    </row>
    <row r="40" customFormat="false" ht="25.5" hidden="true" customHeight="true" outlineLevel="0" collapsed="false">
      <c r="A40" s="2" t="n">
        <v>40</v>
      </c>
      <c r="B40" s="3" t="s">
        <v>85</v>
      </c>
      <c r="C40" s="3" t="s">
        <v>19</v>
      </c>
      <c r="D40" s="3" t="s">
        <v>31</v>
      </c>
      <c r="E40" s="3" t="s">
        <v>21</v>
      </c>
      <c r="F40" s="3" t="s">
        <v>22</v>
      </c>
      <c r="G40" s="2"/>
      <c r="H40" s="3" t="s">
        <v>23</v>
      </c>
      <c r="I40" s="2" t="n">
        <v>2.1</v>
      </c>
      <c r="J40" s="2" t="n">
        <v>2.1</v>
      </c>
      <c r="K40" s="3" t="s">
        <v>24</v>
      </c>
      <c r="L40" s="3" t="s">
        <v>25</v>
      </c>
      <c r="M40" s="2" t="n">
        <v>0</v>
      </c>
      <c r="N40" s="3"/>
      <c r="O40" s="4" t="n">
        <v>54789</v>
      </c>
      <c r="P40" s="3"/>
      <c r="Q40" s="4"/>
      <c r="R40" s="3" t="s">
        <v>23</v>
      </c>
    </row>
    <row r="41" customFormat="false" ht="25.5" hidden="true" customHeight="true" outlineLevel="0" collapsed="false">
      <c r="A41" s="2" t="n">
        <v>41</v>
      </c>
      <c r="B41" s="3" t="s">
        <v>86</v>
      </c>
      <c r="C41" s="3" t="s">
        <v>19</v>
      </c>
      <c r="D41" s="3" t="s">
        <v>27</v>
      </c>
      <c r="E41" s="3" t="s">
        <v>87</v>
      </c>
      <c r="F41" s="3" t="s">
        <v>88</v>
      </c>
      <c r="G41" s="2"/>
      <c r="H41" s="3" t="s">
        <v>23</v>
      </c>
      <c r="I41" s="2" t="n">
        <v>9.25</v>
      </c>
      <c r="J41" s="2" t="n">
        <v>9.25</v>
      </c>
      <c r="K41" s="3" t="s">
        <v>24</v>
      </c>
      <c r="L41" s="3" t="s">
        <v>25</v>
      </c>
      <c r="M41" s="2" t="n">
        <v>0</v>
      </c>
      <c r="N41" s="3"/>
      <c r="O41" s="4" t="n">
        <v>54789</v>
      </c>
      <c r="P41" s="3"/>
      <c r="Q41" s="4" t="n">
        <v>32143</v>
      </c>
      <c r="R41" s="3" t="s">
        <v>23</v>
      </c>
    </row>
    <row r="42" customFormat="false" ht="25.5" hidden="true" customHeight="true" outlineLevel="0" collapsed="false">
      <c r="A42" s="2" t="n">
        <v>42</v>
      </c>
      <c r="B42" s="3" t="s">
        <v>89</v>
      </c>
      <c r="C42" s="3" t="s">
        <v>19</v>
      </c>
      <c r="D42" s="3" t="s">
        <v>27</v>
      </c>
      <c r="E42" s="3" t="s">
        <v>90</v>
      </c>
      <c r="F42" s="3" t="s">
        <v>75</v>
      </c>
      <c r="G42" s="2"/>
      <c r="H42" s="3" t="s">
        <v>23</v>
      </c>
      <c r="I42" s="2" t="n">
        <v>14</v>
      </c>
      <c r="J42" s="2" t="n">
        <v>14</v>
      </c>
      <c r="K42" s="3" t="s">
        <v>24</v>
      </c>
      <c r="L42" s="3" t="s">
        <v>25</v>
      </c>
      <c r="M42" s="2" t="n">
        <v>0</v>
      </c>
      <c r="N42" s="3"/>
      <c r="O42" s="4" t="n">
        <v>54789</v>
      </c>
      <c r="P42" s="3"/>
      <c r="Q42" s="4" t="n">
        <v>32143</v>
      </c>
      <c r="R42" s="3" t="s">
        <v>23</v>
      </c>
    </row>
    <row r="43" customFormat="false" ht="38.25" hidden="true" customHeight="true" outlineLevel="0" collapsed="false">
      <c r="A43" s="2" t="n">
        <v>43</v>
      </c>
      <c r="B43" s="3" t="s">
        <v>91</v>
      </c>
      <c r="C43" s="3" t="s">
        <v>19</v>
      </c>
      <c r="D43" s="3" t="s">
        <v>20</v>
      </c>
      <c r="E43" s="3" t="s">
        <v>92</v>
      </c>
      <c r="F43" s="3" t="s">
        <v>22</v>
      </c>
      <c r="G43" s="2"/>
      <c r="H43" s="3" t="s">
        <v>23</v>
      </c>
      <c r="I43" s="2" t="n">
        <v>3</v>
      </c>
      <c r="J43" s="2" t="n">
        <v>3</v>
      </c>
      <c r="K43" s="3" t="s">
        <v>24</v>
      </c>
      <c r="L43" s="3" t="s">
        <v>25</v>
      </c>
      <c r="M43" s="2" t="n">
        <v>0</v>
      </c>
      <c r="N43" s="3"/>
      <c r="O43" s="4" t="n">
        <v>54789</v>
      </c>
      <c r="P43" s="3"/>
      <c r="Q43" s="4"/>
      <c r="R43" s="3" t="s">
        <v>23</v>
      </c>
    </row>
    <row r="44" customFormat="false" ht="25.5" hidden="true" customHeight="true" outlineLevel="0" collapsed="false">
      <c r="A44" s="2" t="n">
        <v>44</v>
      </c>
      <c r="B44" s="3" t="s">
        <v>93</v>
      </c>
      <c r="C44" s="3" t="s">
        <v>19</v>
      </c>
      <c r="D44" s="3" t="s">
        <v>38</v>
      </c>
      <c r="E44" s="3" t="s">
        <v>94</v>
      </c>
      <c r="F44" s="3" t="s">
        <v>39</v>
      </c>
      <c r="G44" s="2"/>
      <c r="H44" s="3" t="s">
        <v>23</v>
      </c>
      <c r="I44" s="2" t="n">
        <v>85.3</v>
      </c>
      <c r="J44" s="2" t="n">
        <v>81</v>
      </c>
      <c r="K44" s="3" t="s">
        <v>53</v>
      </c>
      <c r="L44" s="3" t="s">
        <v>54</v>
      </c>
      <c r="M44" s="2" t="n">
        <v>10000</v>
      </c>
      <c r="N44" s="3"/>
      <c r="O44" s="4" t="n">
        <v>54789</v>
      </c>
      <c r="P44" s="3"/>
      <c r="Q44" s="4" t="n">
        <v>31778</v>
      </c>
      <c r="R44" s="3" t="s">
        <v>23</v>
      </c>
    </row>
    <row r="45" customFormat="false" ht="38.25" hidden="true" customHeight="true" outlineLevel="0" collapsed="false">
      <c r="A45" s="2" t="n">
        <v>45</v>
      </c>
      <c r="B45" s="3" t="s">
        <v>95</v>
      </c>
      <c r="C45" s="3" t="s">
        <v>19</v>
      </c>
      <c r="D45" s="3" t="s">
        <v>20</v>
      </c>
      <c r="E45" s="3" t="s">
        <v>96</v>
      </c>
      <c r="F45" s="3" t="s">
        <v>22</v>
      </c>
      <c r="G45" s="2"/>
      <c r="H45" s="3" t="s">
        <v>23</v>
      </c>
      <c r="I45" s="2" t="n">
        <v>1.5</v>
      </c>
      <c r="J45" s="2" t="n">
        <v>1.5</v>
      </c>
      <c r="K45" s="3" t="s">
        <v>24</v>
      </c>
      <c r="L45" s="3" t="s">
        <v>97</v>
      </c>
      <c r="M45" s="2" t="n">
        <v>0</v>
      </c>
      <c r="N45" s="3"/>
      <c r="O45" s="4" t="n">
        <v>54789</v>
      </c>
      <c r="P45" s="3"/>
      <c r="Q45" s="4"/>
      <c r="R45" s="3" t="s">
        <v>23</v>
      </c>
    </row>
    <row r="46" customFormat="false" ht="38.25" hidden="true" customHeight="true" outlineLevel="0" collapsed="false">
      <c r="A46" s="2" t="n">
        <v>48</v>
      </c>
      <c r="B46" s="3" t="s">
        <v>98</v>
      </c>
      <c r="C46" s="3" t="s">
        <v>19</v>
      </c>
      <c r="D46" s="3" t="s">
        <v>31</v>
      </c>
      <c r="E46" s="3" t="s">
        <v>99</v>
      </c>
      <c r="F46" s="3" t="s">
        <v>22</v>
      </c>
      <c r="G46" s="2"/>
      <c r="H46" s="3" t="s">
        <v>23</v>
      </c>
      <c r="I46" s="2" t="n">
        <v>3.71</v>
      </c>
      <c r="J46" s="2" t="n">
        <v>3.71</v>
      </c>
      <c r="K46" s="3" t="s">
        <v>24</v>
      </c>
      <c r="L46" s="3" t="s">
        <v>25</v>
      </c>
      <c r="M46" s="2" t="n">
        <v>0</v>
      </c>
      <c r="N46" s="3"/>
      <c r="O46" s="4" t="n">
        <v>54789</v>
      </c>
      <c r="P46" s="3"/>
      <c r="Q46" s="4"/>
      <c r="R46" s="3" t="s">
        <v>23</v>
      </c>
    </row>
    <row r="47" customFormat="false" ht="25.5" hidden="true" customHeight="true" outlineLevel="0" collapsed="false">
      <c r="A47" s="2" t="n">
        <v>50</v>
      </c>
      <c r="B47" s="3" t="s">
        <v>100</v>
      </c>
      <c r="C47" s="3" t="s">
        <v>19</v>
      </c>
      <c r="D47" s="3" t="s">
        <v>27</v>
      </c>
      <c r="E47" s="3" t="s">
        <v>21</v>
      </c>
      <c r="F47" s="3" t="s">
        <v>101</v>
      </c>
      <c r="G47" s="2"/>
      <c r="H47" s="3" t="s">
        <v>23</v>
      </c>
      <c r="I47" s="2" t="n">
        <v>3</v>
      </c>
      <c r="J47" s="2" t="n">
        <v>3</v>
      </c>
      <c r="K47" s="3" t="s">
        <v>24</v>
      </c>
      <c r="L47" s="3" t="s">
        <v>102</v>
      </c>
      <c r="M47" s="2" t="n">
        <v>23924</v>
      </c>
      <c r="N47" s="3"/>
      <c r="O47" s="4" t="n">
        <v>54789</v>
      </c>
      <c r="P47" s="3"/>
      <c r="Q47" s="4" t="n">
        <v>31778</v>
      </c>
      <c r="R47" s="3" t="s">
        <v>23</v>
      </c>
    </row>
    <row r="48" customFormat="false" ht="25.5" hidden="true" customHeight="true" outlineLevel="0" collapsed="false">
      <c r="A48" s="2" t="n">
        <v>51</v>
      </c>
      <c r="B48" s="3" t="s">
        <v>103</v>
      </c>
      <c r="C48" s="3" t="s">
        <v>19</v>
      </c>
      <c r="D48" s="3" t="s">
        <v>31</v>
      </c>
      <c r="E48" s="3" t="s">
        <v>104</v>
      </c>
      <c r="F48" s="3" t="s">
        <v>22</v>
      </c>
      <c r="G48" s="2"/>
      <c r="H48" s="3" t="s">
        <v>23</v>
      </c>
      <c r="I48" s="2" t="n">
        <v>48</v>
      </c>
      <c r="J48" s="2" t="n">
        <v>46</v>
      </c>
      <c r="K48" s="3" t="s">
        <v>53</v>
      </c>
      <c r="L48" s="3" t="s">
        <v>54</v>
      </c>
      <c r="M48" s="2" t="n">
        <v>12531</v>
      </c>
      <c r="N48" s="3"/>
      <c r="O48" s="4" t="n">
        <v>54789</v>
      </c>
      <c r="P48" s="3"/>
      <c r="Q48" s="4"/>
      <c r="R48" s="3" t="s">
        <v>23</v>
      </c>
    </row>
    <row r="49" customFormat="false" ht="25.5" hidden="true" customHeight="true" outlineLevel="0" collapsed="false">
      <c r="A49" s="2" t="n">
        <v>54</v>
      </c>
      <c r="B49" s="3" t="s">
        <v>105</v>
      </c>
      <c r="C49" s="3" t="s">
        <v>19</v>
      </c>
      <c r="D49" s="3" t="s">
        <v>61</v>
      </c>
      <c r="E49" s="3" t="s">
        <v>106</v>
      </c>
      <c r="F49" s="3" t="s">
        <v>107</v>
      </c>
      <c r="G49" s="2"/>
      <c r="H49" s="3" t="s">
        <v>23</v>
      </c>
      <c r="I49" s="2" t="n">
        <v>24.6</v>
      </c>
      <c r="J49" s="2" t="n">
        <v>24.6</v>
      </c>
      <c r="K49" s="3" t="s">
        <v>53</v>
      </c>
      <c r="L49" s="3" t="s">
        <v>54</v>
      </c>
      <c r="M49" s="2" t="n">
        <v>7900</v>
      </c>
      <c r="N49" s="3"/>
      <c r="O49" s="4" t="n">
        <v>54789</v>
      </c>
      <c r="P49" s="3"/>
      <c r="Q49" s="4" t="n">
        <v>34304</v>
      </c>
      <c r="R49" s="3" t="s">
        <v>23</v>
      </c>
    </row>
    <row r="50" customFormat="false" ht="25.5" hidden="true" customHeight="true" outlineLevel="0" collapsed="false">
      <c r="A50" s="2" t="n">
        <v>54</v>
      </c>
      <c r="B50" s="3" t="s">
        <v>105</v>
      </c>
      <c r="C50" s="3" t="s">
        <v>19</v>
      </c>
      <c r="D50" s="3" t="s">
        <v>61</v>
      </c>
      <c r="E50" s="3" t="s">
        <v>106</v>
      </c>
      <c r="F50" s="3" t="s">
        <v>107</v>
      </c>
      <c r="G50" s="2"/>
      <c r="H50" s="3" t="s">
        <v>23</v>
      </c>
      <c r="I50" s="2" t="n">
        <v>16.5</v>
      </c>
      <c r="J50" s="2" t="n">
        <v>16.5</v>
      </c>
      <c r="K50" s="3" t="s">
        <v>53</v>
      </c>
      <c r="L50" s="3" t="s">
        <v>54</v>
      </c>
      <c r="M50" s="2" t="n">
        <v>13000</v>
      </c>
      <c r="N50" s="3"/>
      <c r="O50" s="4" t="n">
        <v>54789</v>
      </c>
      <c r="P50" s="3"/>
      <c r="Q50" s="4" t="n">
        <v>21551</v>
      </c>
      <c r="R50" s="3" t="s">
        <v>23</v>
      </c>
    </row>
    <row r="51" customFormat="false" ht="25.5" hidden="true" customHeight="true" outlineLevel="0" collapsed="false">
      <c r="A51" s="2" t="n">
        <v>54</v>
      </c>
      <c r="B51" s="3" t="s">
        <v>105</v>
      </c>
      <c r="C51" s="3" t="s">
        <v>19</v>
      </c>
      <c r="D51" s="3" t="s">
        <v>61</v>
      </c>
      <c r="E51" s="3" t="s">
        <v>106</v>
      </c>
      <c r="F51" s="3" t="s">
        <v>107</v>
      </c>
      <c r="G51" s="2"/>
      <c r="H51" s="3" t="s">
        <v>23</v>
      </c>
      <c r="I51" s="2" t="n">
        <v>9</v>
      </c>
      <c r="J51" s="2" t="n">
        <v>9</v>
      </c>
      <c r="K51" s="3" t="s">
        <v>53</v>
      </c>
      <c r="L51" s="3" t="s">
        <v>54</v>
      </c>
      <c r="M51" s="2" t="n">
        <v>13250</v>
      </c>
      <c r="N51" s="3"/>
      <c r="O51" s="4" t="n">
        <v>54789</v>
      </c>
      <c r="P51" s="3"/>
      <c r="Q51" s="4" t="n">
        <v>21186</v>
      </c>
      <c r="R51" s="3" t="s">
        <v>23</v>
      </c>
    </row>
    <row r="52" customFormat="false" ht="25.5" hidden="true" customHeight="true" outlineLevel="0" collapsed="false">
      <c r="A52" s="2" t="n">
        <v>55</v>
      </c>
      <c r="B52" s="3" t="s">
        <v>108</v>
      </c>
      <c r="C52" s="3" t="s">
        <v>19</v>
      </c>
      <c r="D52" s="3" t="s">
        <v>27</v>
      </c>
      <c r="E52" s="3" t="s">
        <v>21</v>
      </c>
      <c r="F52" s="3" t="s">
        <v>57</v>
      </c>
      <c r="G52" s="2"/>
      <c r="H52" s="3" t="s">
        <v>23</v>
      </c>
      <c r="I52" s="2" t="n">
        <v>50.6</v>
      </c>
      <c r="J52" s="2" t="n">
        <v>50.6</v>
      </c>
      <c r="K52" s="3" t="s">
        <v>24</v>
      </c>
      <c r="L52" s="3" t="s">
        <v>25</v>
      </c>
      <c r="M52" s="2" t="n">
        <v>0</v>
      </c>
      <c r="N52" s="3"/>
      <c r="O52" s="4" t="n">
        <v>54789</v>
      </c>
      <c r="P52" s="3"/>
      <c r="Q52" s="4" t="n">
        <v>32143</v>
      </c>
      <c r="R52" s="3" t="s">
        <v>23</v>
      </c>
    </row>
    <row r="53" customFormat="false" ht="25.5" hidden="true" customHeight="true" outlineLevel="0" collapsed="false">
      <c r="A53" s="2" t="n">
        <v>56</v>
      </c>
      <c r="B53" s="3" t="s">
        <v>109</v>
      </c>
      <c r="C53" s="3" t="s">
        <v>19</v>
      </c>
      <c r="D53" s="3" t="s">
        <v>61</v>
      </c>
      <c r="E53" s="3" t="s">
        <v>110</v>
      </c>
      <c r="F53" s="3" t="s">
        <v>63</v>
      </c>
      <c r="G53" s="2"/>
      <c r="H53" s="3" t="s">
        <v>23</v>
      </c>
      <c r="I53" s="2" t="n">
        <v>69</v>
      </c>
      <c r="J53" s="2" t="n">
        <v>69</v>
      </c>
      <c r="K53" s="3" t="s">
        <v>71</v>
      </c>
      <c r="L53" s="3" t="s">
        <v>72</v>
      </c>
      <c r="M53" s="2" t="n">
        <v>12990</v>
      </c>
      <c r="N53" s="3"/>
      <c r="O53" s="4" t="n">
        <v>54789</v>
      </c>
      <c r="P53" s="3"/>
      <c r="Q53" s="4" t="n">
        <v>27546</v>
      </c>
      <c r="R53" s="3" t="s">
        <v>23</v>
      </c>
    </row>
    <row r="54" customFormat="false" ht="25.5" hidden="true" customHeight="true" outlineLevel="0" collapsed="false">
      <c r="A54" s="2" t="n">
        <v>56</v>
      </c>
      <c r="B54" s="3" t="s">
        <v>109</v>
      </c>
      <c r="C54" s="3" t="s">
        <v>19</v>
      </c>
      <c r="D54" s="3" t="s">
        <v>61</v>
      </c>
      <c r="E54" s="3" t="s">
        <v>110</v>
      </c>
      <c r="F54" s="3" t="s">
        <v>63</v>
      </c>
      <c r="G54" s="2"/>
      <c r="H54" s="3" t="s">
        <v>23</v>
      </c>
      <c r="I54" s="2" t="n">
        <v>175</v>
      </c>
      <c r="J54" s="2" t="n">
        <v>175</v>
      </c>
      <c r="K54" s="3" t="s">
        <v>49</v>
      </c>
      <c r="L54" s="3" t="s">
        <v>111</v>
      </c>
      <c r="M54" s="2" t="n">
        <v>10293</v>
      </c>
      <c r="N54" s="3"/>
      <c r="O54" s="4" t="n">
        <v>54789</v>
      </c>
      <c r="P54" s="3"/>
      <c r="Q54" s="4" t="n">
        <v>28856</v>
      </c>
      <c r="R54" s="3" t="s">
        <v>23</v>
      </c>
    </row>
    <row r="55" customFormat="false" ht="25.5" hidden="true" customHeight="true" outlineLevel="0" collapsed="false">
      <c r="A55" s="2" t="n">
        <v>56</v>
      </c>
      <c r="B55" s="3" t="s">
        <v>109</v>
      </c>
      <c r="C55" s="3" t="s">
        <v>19</v>
      </c>
      <c r="D55" s="3" t="s">
        <v>61</v>
      </c>
      <c r="E55" s="3" t="s">
        <v>110</v>
      </c>
      <c r="F55" s="3" t="s">
        <v>63</v>
      </c>
      <c r="G55" s="2"/>
      <c r="H55" s="3" t="s">
        <v>23</v>
      </c>
      <c r="I55" s="2" t="n">
        <v>175</v>
      </c>
      <c r="J55" s="2" t="n">
        <v>175</v>
      </c>
      <c r="K55" s="3" t="s">
        <v>49</v>
      </c>
      <c r="L55" s="3" t="s">
        <v>111</v>
      </c>
      <c r="M55" s="2" t="n">
        <v>10293</v>
      </c>
      <c r="N55" s="3"/>
      <c r="O55" s="4" t="n">
        <v>54789</v>
      </c>
      <c r="P55" s="3"/>
      <c r="Q55" s="4" t="n">
        <v>29099</v>
      </c>
      <c r="R55" s="3" t="s">
        <v>23</v>
      </c>
    </row>
    <row r="56" customFormat="false" ht="25.5" hidden="true" customHeight="true" outlineLevel="0" collapsed="false">
      <c r="A56" s="2" t="n">
        <v>56</v>
      </c>
      <c r="B56" s="3" t="s">
        <v>109</v>
      </c>
      <c r="C56" s="3" t="s">
        <v>19</v>
      </c>
      <c r="D56" s="3" t="s">
        <v>61</v>
      </c>
      <c r="E56" s="3" t="s">
        <v>110</v>
      </c>
      <c r="F56" s="3" t="s">
        <v>63</v>
      </c>
      <c r="G56" s="2"/>
      <c r="H56" s="3" t="s">
        <v>23</v>
      </c>
      <c r="I56" s="2" t="n">
        <v>20</v>
      </c>
      <c r="J56" s="2" t="n">
        <v>20</v>
      </c>
      <c r="K56" s="3" t="s">
        <v>71</v>
      </c>
      <c r="L56" s="3" t="s">
        <v>72</v>
      </c>
      <c r="M56" s="2" t="n">
        <v>14362</v>
      </c>
      <c r="N56" s="3"/>
      <c r="O56" s="4" t="n">
        <v>54789</v>
      </c>
      <c r="P56" s="3"/>
      <c r="Q56" s="4" t="n">
        <v>26451</v>
      </c>
      <c r="R56" s="3" t="s">
        <v>23</v>
      </c>
    </row>
    <row r="57" customFormat="false" ht="25.5" hidden="true" customHeight="true" outlineLevel="0" collapsed="false">
      <c r="A57" s="2" t="n">
        <v>56</v>
      </c>
      <c r="B57" s="3" t="s">
        <v>109</v>
      </c>
      <c r="C57" s="3" t="s">
        <v>19</v>
      </c>
      <c r="D57" s="3" t="s">
        <v>61</v>
      </c>
      <c r="E57" s="3" t="s">
        <v>110</v>
      </c>
      <c r="F57" s="3" t="s">
        <v>63</v>
      </c>
      <c r="G57" s="2"/>
      <c r="H57" s="3" t="s">
        <v>23</v>
      </c>
      <c r="I57" s="2" t="n">
        <v>81</v>
      </c>
      <c r="J57" s="2" t="n">
        <v>81</v>
      </c>
      <c r="K57" s="3" t="s">
        <v>53</v>
      </c>
      <c r="L57" s="3" t="s">
        <v>54</v>
      </c>
      <c r="M57" s="2" t="n">
        <v>10287</v>
      </c>
      <c r="N57" s="3"/>
      <c r="O57" s="4" t="n">
        <v>54789</v>
      </c>
      <c r="P57" s="3"/>
      <c r="Q57" s="4" t="n">
        <v>23682</v>
      </c>
      <c r="R57" s="3" t="s">
        <v>23</v>
      </c>
    </row>
    <row r="58" customFormat="false" ht="25.5" hidden="true" customHeight="true" outlineLevel="0" collapsed="false">
      <c r="A58" s="2" t="n">
        <v>57</v>
      </c>
      <c r="B58" s="3" t="s">
        <v>112</v>
      </c>
      <c r="C58" s="3" t="s">
        <v>19</v>
      </c>
      <c r="D58" s="3" t="s">
        <v>38</v>
      </c>
      <c r="E58" s="3" t="s">
        <v>113</v>
      </c>
      <c r="F58" s="3" t="s">
        <v>39</v>
      </c>
      <c r="G58" s="2"/>
      <c r="H58" s="3" t="s">
        <v>23</v>
      </c>
      <c r="I58" s="2" t="n">
        <v>111</v>
      </c>
      <c r="J58" s="2" t="n">
        <v>111</v>
      </c>
      <c r="K58" s="3" t="s">
        <v>49</v>
      </c>
      <c r="L58" s="3" t="s">
        <v>50</v>
      </c>
      <c r="M58" s="2" t="n">
        <v>10700</v>
      </c>
      <c r="N58" s="3"/>
      <c r="O58" s="4" t="n">
        <v>54789</v>
      </c>
      <c r="P58" s="3"/>
      <c r="Q58" s="4" t="n">
        <v>20090</v>
      </c>
      <c r="R58" s="3" t="s">
        <v>23</v>
      </c>
    </row>
    <row r="59" customFormat="false" ht="25.5" hidden="true" customHeight="true" outlineLevel="0" collapsed="false">
      <c r="A59" s="2" t="n">
        <v>57</v>
      </c>
      <c r="B59" s="3" t="s">
        <v>112</v>
      </c>
      <c r="C59" s="3" t="s">
        <v>19</v>
      </c>
      <c r="D59" s="3" t="s">
        <v>38</v>
      </c>
      <c r="E59" s="3" t="s">
        <v>113</v>
      </c>
      <c r="F59" s="3" t="s">
        <v>39</v>
      </c>
      <c r="G59" s="2"/>
      <c r="H59" s="3" t="s">
        <v>23</v>
      </c>
      <c r="I59" s="2" t="n">
        <v>45</v>
      </c>
      <c r="J59" s="2" t="n">
        <v>45</v>
      </c>
      <c r="K59" s="3" t="s">
        <v>49</v>
      </c>
      <c r="L59" s="3" t="s">
        <v>50</v>
      </c>
      <c r="M59" s="2" t="n">
        <v>11810</v>
      </c>
      <c r="N59" s="3"/>
      <c r="O59" s="4" t="n">
        <v>54789</v>
      </c>
      <c r="P59" s="3"/>
      <c r="Q59" s="4" t="n">
        <v>18629</v>
      </c>
      <c r="R59" s="3" t="s">
        <v>23</v>
      </c>
    </row>
    <row r="60" customFormat="false" ht="25.5" hidden="true" customHeight="true" outlineLevel="0" collapsed="false">
      <c r="A60" s="2" t="n">
        <v>57</v>
      </c>
      <c r="B60" s="3" t="s">
        <v>112</v>
      </c>
      <c r="C60" s="3" t="s">
        <v>19</v>
      </c>
      <c r="D60" s="3" t="s">
        <v>38</v>
      </c>
      <c r="E60" s="3" t="s">
        <v>113</v>
      </c>
      <c r="F60" s="3" t="s">
        <v>39</v>
      </c>
      <c r="G60" s="2"/>
      <c r="H60" s="3" t="s">
        <v>23</v>
      </c>
      <c r="I60" s="2" t="n">
        <v>45</v>
      </c>
      <c r="J60" s="2" t="n">
        <v>45</v>
      </c>
      <c r="K60" s="3" t="s">
        <v>49</v>
      </c>
      <c r="L60" s="3" t="s">
        <v>50</v>
      </c>
      <c r="M60" s="2" t="n">
        <v>11700</v>
      </c>
      <c r="N60" s="3"/>
      <c r="O60" s="4" t="n">
        <v>54789</v>
      </c>
      <c r="P60" s="3"/>
      <c r="Q60" s="4" t="n">
        <v>18629</v>
      </c>
      <c r="R60" s="3" t="s">
        <v>23</v>
      </c>
    </row>
    <row r="61" customFormat="false" ht="25.5" hidden="true" customHeight="true" outlineLevel="0" collapsed="false">
      <c r="A61" s="2" t="n">
        <v>57</v>
      </c>
      <c r="B61" s="3" t="s">
        <v>112</v>
      </c>
      <c r="C61" s="3" t="s">
        <v>19</v>
      </c>
      <c r="D61" s="3" t="s">
        <v>38</v>
      </c>
      <c r="E61" s="3" t="s">
        <v>113</v>
      </c>
      <c r="F61" s="3" t="s">
        <v>39</v>
      </c>
      <c r="G61" s="2"/>
      <c r="H61" s="3" t="s">
        <v>23</v>
      </c>
      <c r="I61" s="2" t="n">
        <v>45</v>
      </c>
      <c r="J61" s="2" t="n">
        <v>45</v>
      </c>
      <c r="K61" s="3" t="s">
        <v>49</v>
      </c>
      <c r="L61" s="3" t="s">
        <v>50</v>
      </c>
      <c r="M61" s="2" t="n">
        <v>11730</v>
      </c>
      <c r="N61" s="3"/>
      <c r="O61" s="4" t="n">
        <v>54789</v>
      </c>
      <c r="P61" s="3"/>
      <c r="Q61" s="4" t="n">
        <v>18264</v>
      </c>
      <c r="R61" s="3" t="s">
        <v>23</v>
      </c>
    </row>
    <row r="62" customFormat="false" ht="38.25" hidden="true" customHeight="true" outlineLevel="0" collapsed="false">
      <c r="A62" s="2" t="n">
        <v>58</v>
      </c>
      <c r="B62" s="3" t="s">
        <v>114</v>
      </c>
      <c r="C62" s="3" t="s">
        <v>19</v>
      </c>
      <c r="D62" s="3" t="s">
        <v>31</v>
      </c>
      <c r="E62" s="3" t="s">
        <v>115</v>
      </c>
      <c r="F62" s="3" t="s">
        <v>22</v>
      </c>
      <c r="G62" s="2"/>
      <c r="H62" s="3" t="s">
        <v>23</v>
      </c>
      <c r="I62" s="2" t="n">
        <v>30.88</v>
      </c>
      <c r="J62" s="2" t="n">
        <v>30.88</v>
      </c>
      <c r="K62" s="3" t="s">
        <v>24</v>
      </c>
      <c r="L62" s="3" t="s">
        <v>25</v>
      </c>
      <c r="M62" s="2" t="n">
        <v>0</v>
      </c>
      <c r="N62" s="3"/>
      <c r="O62" s="4" t="n">
        <v>54789</v>
      </c>
      <c r="P62" s="3"/>
      <c r="Q62" s="4"/>
      <c r="R62" s="3" t="s">
        <v>23</v>
      </c>
    </row>
    <row r="63" customFormat="false" ht="25.5" hidden="true" customHeight="true" outlineLevel="0" collapsed="false">
      <c r="A63" s="2" t="n">
        <v>59</v>
      </c>
      <c r="B63" s="3" t="s">
        <v>116</v>
      </c>
      <c r="C63" s="3" t="s">
        <v>19</v>
      </c>
      <c r="D63" s="3" t="s">
        <v>117</v>
      </c>
      <c r="E63" s="3" t="s">
        <v>118</v>
      </c>
      <c r="F63" s="3" t="s">
        <v>22</v>
      </c>
      <c r="G63" s="2"/>
      <c r="H63" s="3" t="s">
        <v>23</v>
      </c>
      <c r="I63" s="2" t="n">
        <v>7.93</v>
      </c>
      <c r="J63" s="2" t="n">
        <v>7.93</v>
      </c>
      <c r="K63" s="3" t="s">
        <v>24</v>
      </c>
      <c r="L63" s="3" t="s">
        <v>25</v>
      </c>
      <c r="M63" s="2" t="n">
        <v>0</v>
      </c>
      <c r="N63" s="3"/>
      <c r="O63" s="4" t="n">
        <v>54789</v>
      </c>
      <c r="P63" s="3"/>
      <c r="Q63" s="4"/>
      <c r="R63" s="3" t="s">
        <v>23</v>
      </c>
    </row>
    <row r="64" customFormat="false" ht="25.5" hidden="true" customHeight="true" outlineLevel="0" collapsed="false">
      <c r="A64" s="2" t="n">
        <v>60</v>
      </c>
      <c r="B64" s="3" t="s">
        <v>119</v>
      </c>
      <c r="C64" s="3" t="s">
        <v>19</v>
      </c>
      <c r="D64" s="3" t="s">
        <v>117</v>
      </c>
      <c r="E64" s="3" t="s">
        <v>118</v>
      </c>
      <c r="F64" s="3" t="s">
        <v>22</v>
      </c>
      <c r="G64" s="2"/>
      <c r="H64" s="3" t="s">
        <v>23</v>
      </c>
      <c r="I64" s="2" t="n">
        <v>3.73</v>
      </c>
      <c r="J64" s="2" t="n">
        <v>3.73</v>
      </c>
      <c r="K64" s="3" t="s">
        <v>24</v>
      </c>
      <c r="L64" s="3" t="s">
        <v>25</v>
      </c>
      <c r="M64" s="2" t="n">
        <v>0</v>
      </c>
      <c r="N64" s="3"/>
      <c r="O64" s="4" t="n">
        <v>54789</v>
      </c>
      <c r="P64" s="3"/>
      <c r="Q64" s="4"/>
      <c r="R64" s="3" t="s">
        <v>23</v>
      </c>
    </row>
    <row r="65" customFormat="false" ht="25.5" hidden="true" customHeight="true" outlineLevel="0" collapsed="false">
      <c r="A65" s="2" t="n">
        <v>61</v>
      </c>
      <c r="B65" s="3" t="s">
        <v>120</v>
      </c>
      <c r="C65" s="3" t="s">
        <v>19</v>
      </c>
      <c r="D65" s="3" t="s">
        <v>117</v>
      </c>
      <c r="E65" s="3" t="s">
        <v>118</v>
      </c>
      <c r="F65" s="3" t="s">
        <v>22</v>
      </c>
      <c r="G65" s="2"/>
      <c r="H65" s="3" t="s">
        <v>23</v>
      </c>
      <c r="I65" s="2" t="n">
        <v>7.45</v>
      </c>
      <c r="J65" s="2" t="n">
        <v>7.45</v>
      </c>
      <c r="K65" s="3" t="s">
        <v>24</v>
      </c>
      <c r="L65" s="3" t="s">
        <v>25</v>
      </c>
      <c r="M65" s="2" t="n">
        <v>0</v>
      </c>
      <c r="N65" s="3"/>
      <c r="O65" s="4" t="n">
        <v>54789</v>
      </c>
      <c r="P65" s="3"/>
      <c r="Q65" s="4"/>
      <c r="R65" s="3" t="s">
        <v>23</v>
      </c>
    </row>
    <row r="66" customFormat="false" ht="25.5" hidden="true" customHeight="true" outlineLevel="0" collapsed="false">
      <c r="A66" s="2" t="n">
        <v>62</v>
      </c>
      <c r="B66" s="3" t="s">
        <v>121</v>
      </c>
      <c r="C66" s="3" t="s">
        <v>19</v>
      </c>
      <c r="D66" s="3" t="s">
        <v>117</v>
      </c>
      <c r="E66" s="3" t="s">
        <v>122</v>
      </c>
      <c r="F66" s="3" t="s">
        <v>22</v>
      </c>
      <c r="G66" s="2"/>
      <c r="H66" s="3" t="s">
        <v>23</v>
      </c>
      <c r="I66" s="2" t="n">
        <v>5</v>
      </c>
      <c r="J66" s="2" t="n">
        <v>5</v>
      </c>
      <c r="K66" s="3" t="s">
        <v>24</v>
      </c>
      <c r="L66" s="3" t="s">
        <v>25</v>
      </c>
      <c r="M66" s="2" t="n">
        <v>0</v>
      </c>
      <c r="N66" s="3"/>
      <c r="O66" s="4" t="n">
        <v>54789</v>
      </c>
      <c r="P66" s="3"/>
      <c r="Q66" s="4"/>
      <c r="R66" s="3" t="s">
        <v>23</v>
      </c>
    </row>
    <row r="67" customFormat="false" ht="25.5" hidden="true" customHeight="true" outlineLevel="0" collapsed="false">
      <c r="A67" s="2" t="n">
        <v>63</v>
      </c>
      <c r="B67" s="3" t="s">
        <v>123</v>
      </c>
      <c r="C67" s="3" t="s">
        <v>19</v>
      </c>
      <c r="D67" s="3" t="s">
        <v>31</v>
      </c>
      <c r="E67" s="3" t="s">
        <v>52</v>
      </c>
      <c r="F67" s="3" t="s">
        <v>22</v>
      </c>
      <c r="G67" s="2"/>
      <c r="H67" s="3" t="s">
        <v>23</v>
      </c>
      <c r="I67" s="2" t="n">
        <v>45.2</v>
      </c>
      <c r="J67" s="2" t="n">
        <v>45.2</v>
      </c>
      <c r="K67" s="3" t="s">
        <v>24</v>
      </c>
      <c r="L67" s="3" t="s">
        <v>25</v>
      </c>
      <c r="M67" s="2" t="n">
        <v>0</v>
      </c>
      <c r="N67" s="3"/>
      <c r="O67" s="4" t="n">
        <v>54789</v>
      </c>
      <c r="P67" s="3"/>
      <c r="Q67" s="4"/>
      <c r="R67" s="3" t="s">
        <v>23</v>
      </c>
    </row>
    <row r="68" customFormat="false" ht="25.5" hidden="true" customHeight="true" outlineLevel="0" collapsed="false">
      <c r="A68" s="2" t="n">
        <v>64</v>
      </c>
      <c r="B68" s="3" t="s">
        <v>124</v>
      </c>
      <c r="C68" s="3" t="s">
        <v>19</v>
      </c>
      <c r="D68" s="3" t="s">
        <v>31</v>
      </c>
      <c r="E68" s="3" t="s">
        <v>125</v>
      </c>
      <c r="F68" s="3" t="s">
        <v>22</v>
      </c>
      <c r="G68" s="2"/>
      <c r="H68" s="3" t="s">
        <v>23</v>
      </c>
      <c r="I68" s="2" t="n">
        <v>13.5</v>
      </c>
      <c r="J68" s="2" t="n">
        <v>13.5</v>
      </c>
      <c r="K68" s="3" t="s">
        <v>24</v>
      </c>
      <c r="L68" s="3" t="s">
        <v>25</v>
      </c>
      <c r="M68" s="2" t="n">
        <v>0</v>
      </c>
      <c r="N68" s="3"/>
      <c r="O68" s="4" t="n">
        <v>54789</v>
      </c>
      <c r="P68" s="3"/>
      <c r="Q68" s="4"/>
      <c r="R68" s="3" t="s">
        <v>23</v>
      </c>
    </row>
    <row r="69" customFormat="false" ht="38.25" hidden="true" customHeight="true" outlineLevel="0" collapsed="false">
      <c r="A69" s="2" t="n">
        <v>65</v>
      </c>
      <c r="B69" s="3" t="s">
        <v>126</v>
      </c>
      <c r="C69" s="3" t="s">
        <v>19</v>
      </c>
      <c r="D69" s="3" t="s">
        <v>31</v>
      </c>
      <c r="E69" s="3" t="s">
        <v>21</v>
      </c>
      <c r="F69" s="3" t="s">
        <v>22</v>
      </c>
      <c r="G69" s="2"/>
      <c r="H69" s="3" t="s">
        <v>23</v>
      </c>
      <c r="I69" s="2" t="n">
        <v>34</v>
      </c>
      <c r="J69" s="2" t="n">
        <v>34</v>
      </c>
      <c r="K69" s="3" t="s">
        <v>24</v>
      </c>
      <c r="L69" s="3" t="s">
        <v>25</v>
      </c>
      <c r="M69" s="2" t="n">
        <v>10000</v>
      </c>
      <c r="N69" s="3"/>
      <c r="O69" s="4" t="n">
        <v>54789</v>
      </c>
      <c r="P69" s="3"/>
      <c r="Q69" s="4"/>
      <c r="R69" s="3" t="s">
        <v>23</v>
      </c>
    </row>
    <row r="70" customFormat="false" ht="25.5" hidden="true" customHeight="true" outlineLevel="0" collapsed="false">
      <c r="A70" s="2" t="n">
        <v>66</v>
      </c>
      <c r="B70" s="3" t="s">
        <v>127</v>
      </c>
      <c r="C70" s="3" t="s">
        <v>19</v>
      </c>
      <c r="D70" s="3" t="s">
        <v>31</v>
      </c>
      <c r="E70" s="3" t="s">
        <v>48</v>
      </c>
      <c r="F70" s="3" t="s">
        <v>22</v>
      </c>
      <c r="G70" s="2"/>
      <c r="H70" s="3" t="s">
        <v>23</v>
      </c>
      <c r="I70" s="2" t="n">
        <v>55</v>
      </c>
      <c r="J70" s="2" t="n">
        <v>55</v>
      </c>
      <c r="K70" s="3" t="s">
        <v>24</v>
      </c>
      <c r="L70" s="3" t="s">
        <v>25</v>
      </c>
      <c r="M70" s="2" t="n">
        <v>0</v>
      </c>
      <c r="N70" s="3"/>
      <c r="O70" s="4" t="n">
        <v>54789</v>
      </c>
      <c r="P70" s="3"/>
      <c r="Q70" s="4"/>
      <c r="R70" s="3" t="s">
        <v>23</v>
      </c>
    </row>
    <row r="71" customFormat="false" ht="25.5" hidden="true" customHeight="true" outlineLevel="0" collapsed="false">
      <c r="A71" s="2" t="n">
        <v>67</v>
      </c>
      <c r="B71" s="3" t="s">
        <v>128</v>
      </c>
      <c r="C71" s="3" t="s">
        <v>19</v>
      </c>
      <c r="D71" s="3" t="s">
        <v>61</v>
      </c>
      <c r="E71" s="3" t="s">
        <v>129</v>
      </c>
      <c r="F71" s="3" t="s">
        <v>130</v>
      </c>
      <c r="G71" s="2"/>
      <c r="H71" s="3" t="s">
        <v>23</v>
      </c>
      <c r="I71" s="2" t="n">
        <v>5</v>
      </c>
      <c r="J71" s="2" t="n">
        <v>5</v>
      </c>
      <c r="K71" s="3" t="s">
        <v>24</v>
      </c>
      <c r="L71" s="3" t="s">
        <v>25</v>
      </c>
      <c r="M71" s="2" t="n">
        <v>0</v>
      </c>
      <c r="N71" s="3"/>
      <c r="O71" s="4" t="n">
        <v>54789</v>
      </c>
      <c r="P71" s="3"/>
      <c r="Q71" s="4" t="n">
        <v>32143</v>
      </c>
      <c r="R71" s="3" t="s">
        <v>23</v>
      </c>
    </row>
    <row r="72" customFormat="false" ht="25.5" hidden="true" customHeight="true" outlineLevel="0" collapsed="false">
      <c r="A72" s="2" t="n">
        <v>69</v>
      </c>
      <c r="B72" s="3" t="s">
        <v>131</v>
      </c>
      <c r="C72" s="3" t="s">
        <v>19</v>
      </c>
      <c r="D72" s="3" t="s">
        <v>20</v>
      </c>
      <c r="E72" s="3" t="s">
        <v>132</v>
      </c>
      <c r="F72" s="3" t="s">
        <v>22</v>
      </c>
      <c r="G72" s="2"/>
      <c r="H72" s="3" t="s">
        <v>23</v>
      </c>
      <c r="I72" s="2" t="n">
        <v>7.5</v>
      </c>
      <c r="J72" s="2" t="n">
        <v>7.5</v>
      </c>
      <c r="K72" s="3" t="s">
        <v>24</v>
      </c>
      <c r="L72" s="3" t="s">
        <v>25</v>
      </c>
      <c r="M72" s="2" t="n">
        <v>0</v>
      </c>
      <c r="N72" s="3"/>
      <c r="O72" s="4" t="n">
        <v>54789</v>
      </c>
      <c r="P72" s="3"/>
      <c r="Q72" s="4"/>
      <c r="R72" s="3" t="s">
        <v>23</v>
      </c>
    </row>
    <row r="73" customFormat="false" ht="25.5" hidden="true" customHeight="true" outlineLevel="0" collapsed="false">
      <c r="A73" s="2" t="n">
        <v>75</v>
      </c>
      <c r="B73" s="3" t="s">
        <v>133</v>
      </c>
      <c r="C73" s="3" t="s">
        <v>19</v>
      </c>
      <c r="D73" s="3" t="s">
        <v>117</v>
      </c>
      <c r="E73" s="3" t="s">
        <v>118</v>
      </c>
      <c r="F73" s="3" t="s">
        <v>22</v>
      </c>
      <c r="G73" s="2"/>
      <c r="H73" s="3" t="s">
        <v>23</v>
      </c>
      <c r="I73" s="2" t="n">
        <v>46</v>
      </c>
      <c r="J73" s="2" t="n">
        <v>46</v>
      </c>
      <c r="K73" s="3" t="s">
        <v>24</v>
      </c>
      <c r="L73" s="3" t="s">
        <v>25</v>
      </c>
      <c r="M73" s="2" t="n">
        <v>9053</v>
      </c>
      <c r="N73" s="3"/>
      <c r="O73" s="4" t="n">
        <v>54789</v>
      </c>
      <c r="P73" s="3"/>
      <c r="Q73" s="4"/>
      <c r="R73" s="3" t="s">
        <v>23</v>
      </c>
    </row>
    <row r="74" customFormat="false" ht="38.25" hidden="true" customHeight="true" outlineLevel="0" collapsed="false">
      <c r="A74" s="2" t="n">
        <v>77</v>
      </c>
      <c r="B74" s="3" t="s">
        <v>134</v>
      </c>
      <c r="C74" s="3" t="s">
        <v>19</v>
      </c>
      <c r="D74" s="3" t="s">
        <v>20</v>
      </c>
      <c r="E74" s="3" t="s">
        <v>135</v>
      </c>
      <c r="F74" s="3" t="s">
        <v>22</v>
      </c>
      <c r="G74" s="2"/>
      <c r="H74" s="3" t="s">
        <v>23</v>
      </c>
      <c r="I74" s="2" t="n">
        <v>133.28</v>
      </c>
      <c r="J74" s="2" t="n">
        <v>133.28</v>
      </c>
      <c r="K74" s="3" t="s">
        <v>53</v>
      </c>
      <c r="L74" s="3" t="s">
        <v>54</v>
      </c>
      <c r="M74" s="2" t="n">
        <v>0</v>
      </c>
      <c r="N74" s="3"/>
      <c r="O74" s="4" t="n">
        <v>54789</v>
      </c>
      <c r="P74" s="3"/>
      <c r="Q74" s="4"/>
      <c r="R74" s="3" t="s">
        <v>23</v>
      </c>
    </row>
    <row r="75" customFormat="false" ht="25.5" hidden="true" customHeight="true" outlineLevel="0" collapsed="false">
      <c r="A75" s="2" t="n">
        <v>81</v>
      </c>
      <c r="B75" s="3" t="s">
        <v>136</v>
      </c>
      <c r="C75" s="3" t="s">
        <v>19</v>
      </c>
      <c r="D75" s="3" t="s">
        <v>27</v>
      </c>
      <c r="E75" s="3" t="s">
        <v>21</v>
      </c>
      <c r="F75" s="3" t="s">
        <v>101</v>
      </c>
      <c r="G75" s="2"/>
      <c r="H75" s="3" t="s">
        <v>23</v>
      </c>
      <c r="I75" s="2" t="n">
        <v>6.8</v>
      </c>
      <c r="J75" s="2" t="n">
        <v>6.8</v>
      </c>
      <c r="K75" s="3" t="s">
        <v>24</v>
      </c>
      <c r="L75" s="3" t="s">
        <v>25</v>
      </c>
      <c r="M75" s="2" t="n">
        <v>0</v>
      </c>
      <c r="N75" s="3"/>
      <c r="O75" s="4" t="n">
        <v>54789</v>
      </c>
      <c r="P75" s="3"/>
      <c r="Q75" s="4" t="n">
        <v>32143</v>
      </c>
      <c r="R75" s="3" t="s">
        <v>23</v>
      </c>
    </row>
    <row r="76" customFormat="false" ht="25.5" hidden="true" customHeight="true" outlineLevel="0" collapsed="false">
      <c r="A76" s="2" t="n">
        <v>84</v>
      </c>
      <c r="B76" s="3" t="s">
        <v>137</v>
      </c>
      <c r="C76" s="3" t="s">
        <v>19</v>
      </c>
      <c r="D76" s="3" t="s">
        <v>27</v>
      </c>
      <c r="E76" s="3" t="s">
        <v>21</v>
      </c>
      <c r="F76" s="3" t="s">
        <v>138</v>
      </c>
      <c r="G76" s="2"/>
      <c r="H76" s="3" t="s">
        <v>23</v>
      </c>
      <c r="I76" s="2" t="n">
        <v>2</v>
      </c>
      <c r="J76" s="2" t="n">
        <v>1.8</v>
      </c>
      <c r="K76" s="3" t="s">
        <v>71</v>
      </c>
      <c r="L76" s="3" t="s">
        <v>72</v>
      </c>
      <c r="M76" s="2" t="n">
        <v>10180</v>
      </c>
      <c r="N76" s="3"/>
      <c r="O76" s="4" t="n">
        <v>54789</v>
      </c>
      <c r="P76" s="3"/>
      <c r="Q76" s="4" t="n">
        <v>23012</v>
      </c>
      <c r="R76" s="3" t="s">
        <v>23</v>
      </c>
    </row>
    <row r="77" customFormat="false" ht="25.5" hidden="true" customHeight="true" outlineLevel="0" collapsed="false">
      <c r="A77" s="2" t="n">
        <v>84</v>
      </c>
      <c r="B77" s="3" t="s">
        <v>137</v>
      </c>
      <c r="C77" s="3" t="s">
        <v>19</v>
      </c>
      <c r="D77" s="3" t="s">
        <v>27</v>
      </c>
      <c r="E77" s="3" t="s">
        <v>21</v>
      </c>
      <c r="F77" s="3" t="s">
        <v>138</v>
      </c>
      <c r="G77" s="2"/>
      <c r="H77" s="3" t="s">
        <v>23</v>
      </c>
      <c r="I77" s="2" t="n">
        <v>2</v>
      </c>
      <c r="J77" s="2" t="n">
        <v>1.8</v>
      </c>
      <c r="K77" s="3" t="s">
        <v>71</v>
      </c>
      <c r="L77" s="3" t="s">
        <v>72</v>
      </c>
      <c r="M77" s="2" t="n">
        <v>10180</v>
      </c>
      <c r="N77" s="3"/>
      <c r="O77" s="4" t="n">
        <v>54789</v>
      </c>
      <c r="P77" s="3"/>
      <c r="Q77" s="4" t="n">
        <v>23012</v>
      </c>
      <c r="R77" s="3" t="s">
        <v>23</v>
      </c>
    </row>
    <row r="78" customFormat="false" ht="25.5" hidden="true" customHeight="true" outlineLevel="0" collapsed="false">
      <c r="A78" s="2" t="n">
        <v>84</v>
      </c>
      <c r="B78" s="3" t="s">
        <v>137</v>
      </c>
      <c r="C78" s="3" t="s">
        <v>19</v>
      </c>
      <c r="D78" s="3" t="s">
        <v>27</v>
      </c>
      <c r="E78" s="3" t="s">
        <v>21</v>
      </c>
      <c r="F78" s="3" t="s">
        <v>138</v>
      </c>
      <c r="G78" s="2"/>
      <c r="H78" s="3" t="s">
        <v>23</v>
      </c>
      <c r="I78" s="2" t="n">
        <v>2</v>
      </c>
      <c r="J78" s="2" t="n">
        <v>1.8</v>
      </c>
      <c r="K78" s="3" t="s">
        <v>71</v>
      </c>
      <c r="L78" s="3" t="s">
        <v>72</v>
      </c>
      <c r="M78" s="2" t="n">
        <v>10180</v>
      </c>
      <c r="N78" s="3"/>
      <c r="O78" s="4" t="n">
        <v>54789</v>
      </c>
      <c r="P78" s="3"/>
      <c r="Q78" s="4" t="n">
        <v>23377</v>
      </c>
      <c r="R78" s="3" t="s">
        <v>23</v>
      </c>
    </row>
    <row r="79" customFormat="false" ht="25.5" hidden="true" customHeight="true" outlineLevel="0" collapsed="false">
      <c r="A79" s="2" t="n">
        <v>84</v>
      </c>
      <c r="B79" s="3" t="s">
        <v>137</v>
      </c>
      <c r="C79" s="3" t="s">
        <v>19</v>
      </c>
      <c r="D79" s="3" t="s">
        <v>27</v>
      </c>
      <c r="E79" s="3" t="s">
        <v>21</v>
      </c>
      <c r="F79" s="3" t="s">
        <v>138</v>
      </c>
      <c r="G79" s="2"/>
      <c r="H79" s="3" t="s">
        <v>23</v>
      </c>
      <c r="I79" s="2" t="n">
        <v>2</v>
      </c>
      <c r="J79" s="2" t="n">
        <v>1.8</v>
      </c>
      <c r="K79" s="3" t="s">
        <v>71</v>
      </c>
      <c r="L79" s="3" t="s">
        <v>72</v>
      </c>
      <c r="M79" s="2" t="n">
        <v>10180</v>
      </c>
      <c r="N79" s="3"/>
      <c r="O79" s="4" t="n">
        <v>54789</v>
      </c>
      <c r="P79" s="3"/>
      <c r="Q79" s="4" t="n">
        <v>23012</v>
      </c>
      <c r="R79" s="3" t="s">
        <v>23</v>
      </c>
    </row>
    <row r="80" customFormat="false" ht="38.25" hidden="true" customHeight="true" outlineLevel="0" collapsed="false">
      <c r="A80" s="2" t="n">
        <v>85</v>
      </c>
      <c r="B80" s="3" t="s">
        <v>139</v>
      </c>
      <c r="C80" s="3" t="s">
        <v>19</v>
      </c>
      <c r="D80" s="3" t="s">
        <v>31</v>
      </c>
      <c r="E80" s="3" t="s">
        <v>21</v>
      </c>
      <c r="F80" s="3" t="s">
        <v>22</v>
      </c>
      <c r="G80" s="2"/>
      <c r="H80" s="3" t="s">
        <v>23</v>
      </c>
      <c r="I80" s="2" t="n">
        <v>60</v>
      </c>
      <c r="J80" s="2" t="n">
        <v>60</v>
      </c>
      <c r="K80" s="3" t="s">
        <v>24</v>
      </c>
      <c r="L80" s="3" t="s">
        <v>25</v>
      </c>
      <c r="M80" s="2" t="n">
        <v>0</v>
      </c>
      <c r="N80" s="3"/>
      <c r="O80" s="4" t="n">
        <v>54789</v>
      </c>
      <c r="P80" s="3"/>
      <c r="Q80" s="4"/>
      <c r="R80" s="3" t="s">
        <v>23</v>
      </c>
    </row>
    <row r="81" customFormat="false" ht="25.5" hidden="true" customHeight="true" outlineLevel="0" collapsed="false">
      <c r="A81" s="2" t="n">
        <v>86</v>
      </c>
      <c r="B81" s="3" t="s">
        <v>140</v>
      </c>
      <c r="C81" s="3" t="s">
        <v>19</v>
      </c>
      <c r="D81" s="3" t="s">
        <v>20</v>
      </c>
      <c r="E81" s="3" t="s">
        <v>141</v>
      </c>
      <c r="F81" s="3" t="s">
        <v>22</v>
      </c>
      <c r="G81" s="2"/>
      <c r="H81" s="3" t="s">
        <v>23</v>
      </c>
      <c r="I81" s="2" t="n">
        <v>20</v>
      </c>
      <c r="J81" s="2" t="n">
        <v>20</v>
      </c>
      <c r="K81" s="3" t="s">
        <v>24</v>
      </c>
      <c r="L81" s="3" t="s">
        <v>46</v>
      </c>
      <c r="M81" s="2" t="n">
        <v>21000</v>
      </c>
      <c r="N81" s="3"/>
      <c r="O81" s="4" t="n">
        <v>54789</v>
      </c>
      <c r="P81" s="3"/>
      <c r="Q81" s="4"/>
      <c r="R81" s="3" t="s">
        <v>23</v>
      </c>
    </row>
    <row r="82" customFormat="false" ht="25.5" hidden="true" customHeight="true" outlineLevel="0" collapsed="false">
      <c r="A82" s="2" t="n">
        <v>87</v>
      </c>
      <c r="B82" s="3" t="s">
        <v>142</v>
      </c>
      <c r="C82" s="3" t="s">
        <v>19</v>
      </c>
      <c r="D82" s="3" t="s">
        <v>20</v>
      </c>
      <c r="E82" s="3" t="s">
        <v>143</v>
      </c>
      <c r="F82" s="3" t="s">
        <v>22</v>
      </c>
      <c r="G82" s="2"/>
      <c r="H82" s="3" t="s">
        <v>23</v>
      </c>
      <c r="I82" s="2" t="n">
        <v>3.2</v>
      </c>
      <c r="J82" s="2" t="n">
        <v>3.2</v>
      </c>
      <c r="K82" s="3" t="s">
        <v>24</v>
      </c>
      <c r="L82" s="3" t="s">
        <v>25</v>
      </c>
      <c r="M82" s="2" t="n">
        <v>0</v>
      </c>
      <c r="N82" s="3"/>
      <c r="O82" s="4" t="n">
        <v>54789</v>
      </c>
      <c r="P82" s="3"/>
      <c r="Q82" s="4"/>
      <c r="R82" s="3" t="s">
        <v>23</v>
      </c>
    </row>
    <row r="83" customFormat="false" ht="25.5" hidden="true" customHeight="true" outlineLevel="0" collapsed="false">
      <c r="A83" s="2" t="n">
        <v>88</v>
      </c>
      <c r="B83" s="3" t="s">
        <v>144</v>
      </c>
      <c r="C83" s="3" t="s">
        <v>19</v>
      </c>
      <c r="D83" s="3" t="s">
        <v>117</v>
      </c>
      <c r="E83" s="3" t="s">
        <v>118</v>
      </c>
      <c r="F83" s="3" t="s">
        <v>22</v>
      </c>
      <c r="G83" s="2"/>
      <c r="H83" s="3" t="s">
        <v>23</v>
      </c>
      <c r="I83" s="2" t="n">
        <v>46</v>
      </c>
      <c r="J83" s="2" t="n">
        <v>46</v>
      </c>
      <c r="K83" s="3" t="s">
        <v>24</v>
      </c>
      <c r="L83" s="3" t="s">
        <v>25</v>
      </c>
      <c r="M83" s="2" t="n">
        <v>9022</v>
      </c>
      <c r="N83" s="3"/>
      <c r="O83" s="4" t="n">
        <v>54789</v>
      </c>
      <c r="P83" s="3"/>
      <c r="Q83" s="4"/>
      <c r="R83" s="3" t="s">
        <v>23</v>
      </c>
    </row>
    <row r="84" customFormat="false" ht="25.5" hidden="true" customHeight="true" outlineLevel="0" collapsed="false">
      <c r="A84" s="2" t="n">
        <v>91</v>
      </c>
      <c r="B84" s="3" t="s">
        <v>145</v>
      </c>
      <c r="C84" s="3" t="s">
        <v>19</v>
      </c>
      <c r="D84" s="3" t="s">
        <v>20</v>
      </c>
      <c r="E84" s="3" t="s">
        <v>21</v>
      </c>
      <c r="F84" s="3" t="s">
        <v>22</v>
      </c>
      <c r="G84" s="2"/>
      <c r="H84" s="3" t="s">
        <v>23</v>
      </c>
      <c r="I84" s="2" t="n">
        <v>9.99</v>
      </c>
      <c r="J84" s="2" t="n">
        <v>9.99</v>
      </c>
      <c r="K84" s="3" t="s">
        <v>24</v>
      </c>
      <c r="L84" s="3" t="s">
        <v>25</v>
      </c>
      <c r="M84" s="2" t="n">
        <v>0</v>
      </c>
      <c r="N84" s="3"/>
      <c r="O84" s="4" t="n">
        <v>54789</v>
      </c>
      <c r="P84" s="3"/>
      <c r="Q84" s="4"/>
      <c r="R84" s="3" t="s">
        <v>23</v>
      </c>
    </row>
    <row r="85" customFormat="false" ht="25.5" hidden="true" customHeight="true" outlineLevel="0" collapsed="false">
      <c r="A85" s="2" t="n">
        <v>92</v>
      </c>
      <c r="B85" s="3" t="s">
        <v>146</v>
      </c>
      <c r="C85" s="3" t="s">
        <v>19</v>
      </c>
      <c r="D85" s="3" t="s">
        <v>27</v>
      </c>
      <c r="E85" s="3" t="s">
        <v>21</v>
      </c>
      <c r="F85" s="3" t="s">
        <v>75</v>
      </c>
      <c r="G85" s="2"/>
      <c r="H85" s="3" t="s">
        <v>23</v>
      </c>
      <c r="I85" s="2" t="n">
        <v>90</v>
      </c>
      <c r="J85" s="2" t="n">
        <v>90</v>
      </c>
      <c r="K85" s="3" t="s">
        <v>53</v>
      </c>
      <c r="L85" s="3" t="s">
        <v>54</v>
      </c>
      <c r="M85" s="2" t="n">
        <v>9700</v>
      </c>
      <c r="N85" s="3"/>
      <c r="O85" s="4" t="n">
        <v>54789</v>
      </c>
      <c r="P85" s="3"/>
      <c r="Q85" s="4" t="n">
        <v>36161</v>
      </c>
      <c r="R85" s="3" t="s">
        <v>23</v>
      </c>
    </row>
    <row r="86" customFormat="false" ht="25.5" hidden="true" customHeight="true" outlineLevel="0" collapsed="false">
      <c r="A86" s="2" t="n">
        <v>92</v>
      </c>
      <c r="B86" s="3" t="s">
        <v>146</v>
      </c>
      <c r="C86" s="3" t="s">
        <v>19</v>
      </c>
      <c r="D86" s="3" t="s">
        <v>27</v>
      </c>
      <c r="E86" s="3" t="s">
        <v>21</v>
      </c>
      <c r="F86" s="3" t="s">
        <v>75</v>
      </c>
      <c r="G86" s="2"/>
      <c r="H86" s="3" t="s">
        <v>23</v>
      </c>
      <c r="I86" s="2" t="n">
        <v>90</v>
      </c>
      <c r="J86" s="2" t="n">
        <v>90</v>
      </c>
      <c r="K86" s="3" t="s">
        <v>53</v>
      </c>
      <c r="L86" s="3" t="s">
        <v>54</v>
      </c>
      <c r="M86" s="2" t="n">
        <v>9700</v>
      </c>
      <c r="N86" s="3"/>
      <c r="O86" s="4" t="n">
        <v>54789</v>
      </c>
      <c r="P86" s="3"/>
      <c r="Q86" s="4" t="n">
        <v>36161</v>
      </c>
      <c r="R86" s="3" t="s">
        <v>23</v>
      </c>
    </row>
    <row r="87" customFormat="false" ht="25.5" hidden="true" customHeight="true" outlineLevel="0" collapsed="false">
      <c r="A87" s="2" t="n">
        <v>92</v>
      </c>
      <c r="B87" s="3" t="s">
        <v>146</v>
      </c>
      <c r="C87" s="3" t="s">
        <v>19</v>
      </c>
      <c r="D87" s="3" t="s">
        <v>27</v>
      </c>
      <c r="E87" s="3" t="s">
        <v>21</v>
      </c>
      <c r="F87" s="3" t="s">
        <v>75</v>
      </c>
      <c r="G87" s="2"/>
      <c r="H87" s="3" t="s">
        <v>23</v>
      </c>
      <c r="I87" s="2" t="n">
        <v>90</v>
      </c>
      <c r="J87" s="2" t="n">
        <v>90</v>
      </c>
      <c r="K87" s="3" t="s">
        <v>53</v>
      </c>
      <c r="L87" s="3" t="s">
        <v>54</v>
      </c>
      <c r="M87" s="2" t="n">
        <v>9700</v>
      </c>
      <c r="N87" s="3"/>
      <c r="O87" s="4" t="n">
        <v>54789</v>
      </c>
      <c r="P87" s="3"/>
      <c r="Q87" s="4" t="n">
        <v>36161</v>
      </c>
      <c r="R87" s="3" t="s">
        <v>23</v>
      </c>
    </row>
    <row r="88" customFormat="false" ht="25.5" hidden="true" customHeight="true" outlineLevel="0" collapsed="false">
      <c r="A88" s="2" t="n">
        <v>92</v>
      </c>
      <c r="B88" s="3" t="s">
        <v>146</v>
      </c>
      <c r="C88" s="3" t="s">
        <v>19</v>
      </c>
      <c r="D88" s="3" t="s">
        <v>27</v>
      </c>
      <c r="E88" s="3" t="s">
        <v>21</v>
      </c>
      <c r="F88" s="3" t="s">
        <v>75</v>
      </c>
      <c r="G88" s="2"/>
      <c r="H88" s="3" t="s">
        <v>23</v>
      </c>
      <c r="I88" s="2" t="n">
        <v>90</v>
      </c>
      <c r="J88" s="2" t="n">
        <v>90</v>
      </c>
      <c r="K88" s="3" t="s">
        <v>53</v>
      </c>
      <c r="L88" s="3" t="s">
        <v>54</v>
      </c>
      <c r="M88" s="2" t="n">
        <v>9700</v>
      </c>
      <c r="N88" s="3"/>
      <c r="O88" s="4" t="n">
        <v>54789</v>
      </c>
      <c r="P88" s="3"/>
      <c r="Q88" s="4" t="n">
        <v>36161</v>
      </c>
      <c r="R88" s="3" t="s">
        <v>23</v>
      </c>
    </row>
    <row r="89" customFormat="false" ht="25.5" hidden="true" customHeight="true" outlineLevel="0" collapsed="false">
      <c r="A89" s="2" t="n">
        <v>92</v>
      </c>
      <c r="B89" s="3" t="s">
        <v>146</v>
      </c>
      <c r="C89" s="3" t="s">
        <v>19</v>
      </c>
      <c r="D89" s="3" t="s">
        <v>27</v>
      </c>
      <c r="E89" s="3" t="s">
        <v>21</v>
      </c>
      <c r="F89" s="3" t="s">
        <v>75</v>
      </c>
      <c r="G89" s="2"/>
      <c r="H89" s="3" t="s">
        <v>23</v>
      </c>
      <c r="I89" s="2" t="n">
        <v>534.02</v>
      </c>
      <c r="J89" s="2" t="n">
        <v>493.02</v>
      </c>
      <c r="K89" s="3" t="s">
        <v>53</v>
      </c>
      <c r="L89" s="3" t="s">
        <v>54</v>
      </c>
      <c r="M89" s="2" t="n">
        <v>10224</v>
      </c>
      <c r="N89" s="3"/>
      <c r="O89" s="4" t="n">
        <v>54789</v>
      </c>
      <c r="P89" s="3"/>
      <c r="Q89" s="4" t="n">
        <v>28430</v>
      </c>
      <c r="R89" s="3" t="s">
        <v>23</v>
      </c>
    </row>
    <row r="90" customFormat="false" ht="25.5" hidden="true" customHeight="true" outlineLevel="0" collapsed="false">
      <c r="A90" s="2" t="n">
        <v>93</v>
      </c>
      <c r="B90" s="3" t="s">
        <v>147</v>
      </c>
      <c r="C90" s="3" t="s">
        <v>19</v>
      </c>
      <c r="D90" s="3" t="s">
        <v>27</v>
      </c>
      <c r="E90" s="3" t="s">
        <v>148</v>
      </c>
      <c r="F90" s="3" t="s">
        <v>57</v>
      </c>
      <c r="G90" s="2"/>
      <c r="H90" s="3" t="s">
        <v>23</v>
      </c>
      <c r="I90" s="2" t="n">
        <v>5</v>
      </c>
      <c r="J90" s="2" t="n">
        <v>5</v>
      </c>
      <c r="K90" s="3" t="s">
        <v>24</v>
      </c>
      <c r="L90" s="3" t="s">
        <v>25</v>
      </c>
      <c r="M90" s="2" t="n">
        <v>0</v>
      </c>
      <c r="N90" s="3"/>
      <c r="O90" s="4" t="n">
        <v>54789</v>
      </c>
      <c r="P90" s="3"/>
      <c r="Q90" s="4" t="n">
        <v>32143</v>
      </c>
      <c r="R90" s="3" t="s">
        <v>23</v>
      </c>
    </row>
    <row r="91" customFormat="false" ht="25.5" hidden="true" customHeight="true" outlineLevel="0" collapsed="false">
      <c r="A91" s="2" t="n">
        <v>101</v>
      </c>
      <c r="B91" s="3" t="s">
        <v>149</v>
      </c>
      <c r="C91" s="3" t="s">
        <v>19</v>
      </c>
      <c r="D91" s="3" t="s">
        <v>61</v>
      </c>
      <c r="E91" s="3" t="s">
        <v>150</v>
      </c>
      <c r="F91" s="3" t="s">
        <v>138</v>
      </c>
      <c r="G91" s="2"/>
      <c r="H91" s="3" t="s">
        <v>23</v>
      </c>
      <c r="I91" s="2" t="n">
        <v>16.66</v>
      </c>
      <c r="J91" s="2" t="n">
        <v>16.66</v>
      </c>
      <c r="K91" s="3" t="s">
        <v>24</v>
      </c>
      <c r="L91" s="3" t="s">
        <v>25</v>
      </c>
      <c r="M91" s="2" t="n">
        <v>0</v>
      </c>
      <c r="N91" s="3"/>
      <c r="O91" s="4" t="n">
        <v>54789</v>
      </c>
      <c r="P91" s="3"/>
      <c r="Q91" s="4" t="n">
        <v>32143</v>
      </c>
      <c r="R91" s="3" t="s">
        <v>23</v>
      </c>
    </row>
    <row r="92" customFormat="false" ht="25.5" hidden="true" customHeight="true" outlineLevel="0" collapsed="false">
      <c r="A92" s="2" t="n">
        <v>102</v>
      </c>
      <c r="B92" s="3" t="s">
        <v>151</v>
      </c>
      <c r="C92" s="3" t="s">
        <v>19</v>
      </c>
      <c r="D92" s="3" t="s">
        <v>27</v>
      </c>
      <c r="E92" s="3" t="s">
        <v>152</v>
      </c>
      <c r="F92" s="3" t="s">
        <v>153</v>
      </c>
      <c r="G92" s="2"/>
      <c r="H92" s="3" t="s">
        <v>23</v>
      </c>
      <c r="I92" s="2" t="n">
        <v>3.5</v>
      </c>
      <c r="J92" s="2" t="n">
        <v>3.5</v>
      </c>
      <c r="K92" s="3" t="s">
        <v>24</v>
      </c>
      <c r="L92" s="3" t="s">
        <v>25</v>
      </c>
      <c r="M92" s="2" t="n">
        <v>0</v>
      </c>
      <c r="N92" s="3"/>
      <c r="O92" s="4" t="n">
        <v>54789</v>
      </c>
      <c r="P92" s="3"/>
      <c r="Q92" s="4" t="n">
        <v>32143</v>
      </c>
      <c r="R92" s="3" t="s">
        <v>23</v>
      </c>
    </row>
    <row r="93" customFormat="false" ht="25.5" hidden="true" customHeight="true" outlineLevel="0" collapsed="false">
      <c r="A93" s="2" t="n">
        <v>105</v>
      </c>
      <c r="B93" s="3" t="s">
        <v>154</v>
      </c>
      <c r="C93" s="3" t="s">
        <v>19</v>
      </c>
      <c r="D93" s="3" t="s">
        <v>27</v>
      </c>
      <c r="E93" s="3" t="s">
        <v>21</v>
      </c>
      <c r="F93" s="3" t="s">
        <v>153</v>
      </c>
      <c r="G93" s="2"/>
      <c r="H93" s="3" t="s">
        <v>23</v>
      </c>
      <c r="I93" s="2" t="n">
        <v>57</v>
      </c>
      <c r="J93" s="2" t="n">
        <v>57</v>
      </c>
      <c r="K93" s="3" t="s">
        <v>24</v>
      </c>
      <c r="L93" s="3" t="s">
        <v>155</v>
      </c>
      <c r="M93" s="2" t="n">
        <v>10000</v>
      </c>
      <c r="N93" s="3"/>
      <c r="O93" s="4" t="n">
        <v>54789</v>
      </c>
      <c r="P93" s="3"/>
      <c r="Q93" s="4" t="n">
        <v>34943</v>
      </c>
      <c r="R93" s="3" t="s">
        <v>23</v>
      </c>
    </row>
    <row r="94" customFormat="false" ht="38.25" hidden="true" customHeight="true" outlineLevel="0" collapsed="false">
      <c r="A94" s="2" t="n">
        <v>115</v>
      </c>
      <c r="B94" s="3" t="s">
        <v>156</v>
      </c>
      <c r="C94" s="3" t="s">
        <v>19</v>
      </c>
      <c r="D94" s="3" t="s">
        <v>20</v>
      </c>
      <c r="E94" s="3" t="s">
        <v>157</v>
      </c>
      <c r="F94" s="3" t="s">
        <v>22</v>
      </c>
      <c r="G94" s="2"/>
      <c r="H94" s="3" t="s">
        <v>23</v>
      </c>
      <c r="I94" s="2" t="n">
        <v>5</v>
      </c>
      <c r="J94" s="2" t="n">
        <v>5</v>
      </c>
      <c r="K94" s="3" t="s">
        <v>24</v>
      </c>
      <c r="L94" s="3" t="s">
        <v>25</v>
      </c>
      <c r="M94" s="2" t="n">
        <v>0</v>
      </c>
      <c r="N94" s="3"/>
      <c r="O94" s="4" t="n">
        <v>54789</v>
      </c>
      <c r="P94" s="3"/>
      <c r="Q94" s="4"/>
      <c r="R94" s="3" t="s">
        <v>23</v>
      </c>
    </row>
    <row r="95" customFormat="false" ht="25.5" hidden="true" customHeight="true" outlineLevel="0" collapsed="false">
      <c r="A95" s="2" t="n">
        <v>120</v>
      </c>
      <c r="B95" s="3" t="s">
        <v>158</v>
      </c>
      <c r="C95" s="3" t="s">
        <v>19</v>
      </c>
      <c r="D95" s="3" t="s">
        <v>20</v>
      </c>
      <c r="E95" s="3" t="s">
        <v>159</v>
      </c>
      <c r="F95" s="3" t="s">
        <v>22</v>
      </c>
      <c r="G95" s="2"/>
      <c r="H95" s="3" t="s">
        <v>23</v>
      </c>
      <c r="I95" s="2" t="n">
        <v>9.38</v>
      </c>
      <c r="J95" s="2" t="n">
        <v>9.38</v>
      </c>
      <c r="K95" s="3" t="s">
        <v>24</v>
      </c>
      <c r="L95" s="3" t="s">
        <v>25</v>
      </c>
      <c r="M95" s="2" t="n">
        <v>0</v>
      </c>
      <c r="N95" s="3"/>
      <c r="O95" s="4" t="n">
        <v>54789</v>
      </c>
      <c r="P95" s="3"/>
      <c r="Q95" s="4"/>
      <c r="R95" s="3" t="s">
        <v>23</v>
      </c>
    </row>
    <row r="96" customFormat="false" ht="25.5" hidden="true" customHeight="true" outlineLevel="0" collapsed="false">
      <c r="A96" s="2" t="n">
        <v>121</v>
      </c>
      <c r="B96" s="3" t="s">
        <v>160</v>
      </c>
      <c r="C96" s="3" t="s">
        <v>19</v>
      </c>
      <c r="D96" s="3" t="s">
        <v>38</v>
      </c>
      <c r="E96" s="3" t="s">
        <v>21</v>
      </c>
      <c r="F96" s="3" t="s">
        <v>39</v>
      </c>
      <c r="G96" s="2"/>
      <c r="H96" s="3" t="s">
        <v>23</v>
      </c>
      <c r="I96" s="2" t="n">
        <v>5.44</v>
      </c>
      <c r="J96" s="2" t="n">
        <v>5.5</v>
      </c>
      <c r="K96" s="3" t="s">
        <v>53</v>
      </c>
      <c r="L96" s="3" t="s">
        <v>97</v>
      </c>
      <c r="M96" s="2" t="n">
        <v>0</v>
      </c>
      <c r="N96" s="3"/>
      <c r="O96" s="4" t="n">
        <v>54789</v>
      </c>
      <c r="P96" s="3"/>
      <c r="Q96" s="4" t="n">
        <v>31048</v>
      </c>
      <c r="R96" s="3" t="s">
        <v>23</v>
      </c>
    </row>
    <row r="97" customFormat="false" ht="25.5" hidden="true" customHeight="true" outlineLevel="0" collapsed="false">
      <c r="A97" s="2" t="n">
        <v>122</v>
      </c>
      <c r="B97" s="3" t="s">
        <v>161</v>
      </c>
      <c r="C97" s="3" t="s">
        <v>19</v>
      </c>
      <c r="D97" s="3" t="s">
        <v>31</v>
      </c>
      <c r="E97" s="3" t="s">
        <v>162</v>
      </c>
      <c r="F97" s="3" t="s">
        <v>22</v>
      </c>
      <c r="G97" s="2"/>
      <c r="H97" s="3" t="s">
        <v>23</v>
      </c>
      <c r="I97" s="2" t="n">
        <v>19.75</v>
      </c>
      <c r="J97" s="2" t="n">
        <v>19.75</v>
      </c>
      <c r="K97" s="3" t="s">
        <v>24</v>
      </c>
      <c r="L97" s="3" t="s">
        <v>25</v>
      </c>
      <c r="M97" s="2" t="n">
        <v>0</v>
      </c>
      <c r="N97" s="3"/>
      <c r="O97" s="4" t="n">
        <v>54789</v>
      </c>
      <c r="P97" s="3"/>
      <c r="Q97" s="4"/>
      <c r="R97" s="3" t="s">
        <v>23</v>
      </c>
    </row>
    <row r="98" customFormat="false" ht="25.5" hidden="true" customHeight="true" outlineLevel="0" collapsed="false">
      <c r="A98" s="2" t="n">
        <v>123</v>
      </c>
      <c r="B98" s="3" t="s">
        <v>163</v>
      </c>
      <c r="C98" s="3" t="s">
        <v>19</v>
      </c>
      <c r="D98" s="3" t="s">
        <v>31</v>
      </c>
      <c r="E98" s="3" t="s">
        <v>21</v>
      </c>
      <c r="F98" s="3" t="s">
        <v>22</v>
      </c>
      <c r="G98" s="2"/>
      <c r="H98" s="3" t="s">
        <v>23</v>
      </c>
      <c r="I98" s="2" t="n">
        <v>1.2</v>
      </c>
      <c r="J98" s="2" t="n">
        <v>1.2</v>
      </c>
      <c r="K98" s="3" t="s">
        <v>24</v>
      </c>
      <c r="L98" s="3" t="s">
        <v>25</v>
      </c>
      <c r="M98" s="2" t="n">
        <v>0</v>
      </c>
      <c r="N98" s="3"/>
      <c r="O98" s="4" t="n">
        <v>54789</v>
      </c>
      <c r="P98" s="3"/>
      <c r="Q98" s="4"/>
      <c r="R98" s="3" t="s">
        <v>23</v>
      </c>
    </row>
    <row r="99" customFormat="false" ht="25.5" hidden="true" customHeight="true" outlineLevel="0" collapsed="false">
      <c r="A99" s="2" t="n">
        <v>130</v>
      </c>
      <c r="B99" s="3" t="s">
        <v>164</v>
      </c>
      <c r="C99" s="3" t="s">
        <v>19</v>
      </c>
      <c r="D99" s="3" t="s">
        <v>31</v>
      </c>
      <c r="E99" s="3" t="s">
        <v>165</v>
      </c>
      <c r="F99" s="3" t="s">
        <v>22</v>
      </c>
      <c r="G99" s="2"/>
      <c r="H99" s="3" t="s">
        <v>23</v>
      </c>
      <c r="I99" s="2" t="n">
        <v>13</v>
      </c>
      <c r="J99" s="2" t="n">
        <v>13</v>
      </c>
      <c r="K99" s="3" t="s">
        <v>24</v>
      </c>
      <c r="L99" s="3" t="s">
        <v>25</v>
      </c>
      <c r="M99" s="2" t="n">
        <v>0</v>
      </c>
      <c r="N99" s="3"/>
      <c r="O99" s="4" t="n">
        <v>54789</v>
      </c>
      <c r="P99" s="3"/>
      <c r="Q99" s="4"/>
      <c r="R99" s="3" t="s">
        <v>23</v>
      </c>
    </row>
    <row r="100" customFormat="false" ht="38.25" hidden="true" customHeight="true" outlineLevel="0" collapsed="false">
      <c r="A100" s="2" t="n">
        <v>136</v>
      </c>
      <c r="B100" s="3" t="s">
        <v>166</v>
      </c>
      <c r="C100" s="3" t="s">
        <v>19</v>
      </c>
      <c r="D100" s="3" t="s">
        <v>61</v>
      </c>
      <c r="E100" s="3" t="s">
        <v>167</v>
      </c>
      <c r="F100" s="3" t="s">
        <v>107</v>
      </c>
      <c r="G100" s="2"/>
      <c r="H100" s="3" t="s">
        <v>23</v>
      </c>
      <c r="I100" s="2" t="n">
        <v>3</v>
      </c>
      <c r="J100" s="2" t="n">
        <v>3</v>
      </c>
      <c r="K100" s="3" t="s">
        <v>24</v>
      </c>
      <c r="L100" s="3" t="s">
        <v>25</v>
      </c>
      <c r="M100" s="2" t="n">
        <v>0</v>
      </c>
      <c r="N100" s="3"/>
      <c r="O100" s="4" t="n">
        <v>54789</v>
      </c>
      <c r="P100" s="3"/>
      <c r="Q100" s="4" t="n">
        <v>32143</v>
      </c>
      <c r="R100" s="3" t="s">
        <v>23</v>
      </c>
    </row>
    <row r="101" customFormat="false" ht="38.25" hidden="true" customHeight="true" outlineLevel="0" collapsed="false">
      <c r="A101" s="2" t="n">
        <v>139</v>
      </c>
      <c r="B101" s="3" t="s">
        <v>168</v>
      </c>
      <c r="C101" s="3" t="s">
        <v>19</v>
      </c>
      <c r="D101" s="3" t="s">
        <v>20</v>
      </c>
      <c r="E101" s="3" t="s">
        <v>169</v>
      </c>
      <c r="F101" s="3" t="s">
        <v>22</v>
      </c>
      <c r="G101" s="2"/>
      <c r="H101" s="3" t="s">
        <v>23</v>
      </c>
      <c r="I101" s="2" t="n">
        <v>11.5</v>
      </c>
      <c r="J101" s="2" t="n">
        <v>11.5</v>
      </c>
      <c r="K101" s="3" t="s">
        <v>24</v>
      </c>
      <c r="L101" s="3" t="s">
        <v>25</v>
      </c>
      <c r="M101" s="2" t="n">
        <v>0</v>
      </c>
      <c r="N101" s="3"/>
      <c r="O101" s="4" t="n">
        <v>54789</v>
      </c>
      <c r="P101" s="3"/>
      <c r="Q101" s="4"/>
      <c r="R101" s="3" t="s">
        <v>23</v>
      </c>
    </row>
    <row r="102" customFormat="false" ht="25.5" hidden="true" customHeight="true" outlineLevel="0" collapsed="false">
      <c r="A102" s="2" t="n">
        <v>142</v>
      </c>
      <c r="B102" s="3" t="s">
        <v>170</v>
      </c>
      <c r="C102" s="3" t="s">
        <v>19</v>
      </c>
      <c r="D102" s="3" t="s">
        <v>27</v>
      </c>
      <c r="E102" s="3" t="s">
        <v>21</v>
      </c>
      <c r="F102" s="3" t="s">
        <v>29</v>
      </c>
      <c r="G102" s="2"/>
      <c r="H102" s="3" t="s">
        <v>23</v>
      </c>
      <c r="I102" s="2" t="n">
        <v>23</v>
      </c>
      <c r="J102" s="2" t="n">
        <v>23</v>
      </c>
      <c r="K102" s="3" t="s">
        <v>24</v>
      </c>
      <c r="L102" s="3" t="s">
        <v>102</v>
      </c>
      <c r="M102" s="2" t="n">
        <v>21248</v>
      </c>
      <c r="N102" s="3"/>
      <c r="O102" s="4" t="n">
        <v>54789</v>
      </c>
      <c r="P102" s="3"/>
      <c r="Q102" s="4" t="n">
        <v>30864</v>
      </c>
      <c r="R102" s="3" t="s">
        <v>23</v>
      </c>
    </row>
    <row r="103" customFormat="false" ht="25.5" hidden="true" customHeight="true" outlineLevel="0" collapsed="false">
      <c r="A103" s="2" t="n">
        <v>144</v>
      </c>
      <c r="B103" s="3" t="s">
        <v>171</v>
      </c>
      <c r="C103" s="3" t="s">
        <v>19</v>
      </c>
      <c r="D103" s="3" t="s">
        <v>27</v>
      </c>
      <c r="E103" s="3" t="s">
        <v>172</v>
      </c>
      <c r="F103" s="3" t="s">
        <v>75</v>
      </c>
      <c r="G103" s="2"/>
      <c r="H103" s="3" t="s">
        <v>23</v>
      </c>
      <c r="I103" s="2" t="n">
        <v>503</v>
      </c>
      <c r="J103" s="2" t="n">
        <v>508</v>
      </c>
      <c r="K103" s="3" t="s">
        <v>49</v>
      </c>
      <c r="L103" s="3" t="s">
        <v>111</v>
      </c>
      <c r="M103" s="2" t="n">
        <v>10836</v>
      </c>
      <c r="N103" s="3"/>
      <c r="O103" s="4" t="n">
        <v>54789</v>
      </c>
      <c r="P103" s="3"/>
      <c r="Q103" s="4" t="n">
        <v>29434</v>
      </c>
      <c r="R103" s="3" t="s">
        <v>23</v>
      </c>
    </row>
    <row r="104" customFormat="false" ht="25.5" hidden="true" customHeight="true" outlineLevel="0" collapsed="false">
      <c r="A104" s="2" t="n">
        <v>146</v>
      </c>
      <c r="B104" s="3" t="s">
        <v>173</v>
      </c>
      <c r="C104" s="3" t="s">
        <v>19</v>
      </c>
      <c r="D104" s="3" t="s">
        <v>27</v>
      </c>
      <c r="E104" s="3" t="s">
        <v>174</v>
      </c>
      <c r="F104" s="3" t="s">
        <v>29</v>
      </c>
      <c r="G104" s="2"/>
      <c r="H104" s="3" t="s">
        <v>23</v>
      </c>
      <c r="I104" s="2" t="n">
        <v>420</v>
      </c>
      <c r="J104" s="2" t="n">
        <v>420</v>
      </c>
      <c r="K104" s="3" t="s">
        <v>49</v>
      </c>
      <c r="L104" s="3" t="s">
        <v>50</v>
      </c>
      <c r="M104" s="2" t="n">
        <v>10463</v>
      </c>
      <c r="N104" s="3"/>
      <c r="O104" s="4" t="n">
        <v>54789</v>
      </c>
      <c r="P104" s="3"/>
      <c r="Q104" s="4" t="n">
        <v>31533</v>
      </c>
      <c r="R104" s="3" t="s">
        <v>23</v>
      </c>
    </row>
    <row r="105" customFormat="false" ht="25.5" hidden="true" customHeight="true" outlineLevel="0" collapsed="false">
      <c r="A105" s="2" t="n">
        <v>150</v>
      </c>
      <c r="B105" s="3" t="s">
        <v>175</v>
      </c>
      <c r="C105" s="3" t="s">
        <v>19</v>
      </c>
      <c r="D105" s="3" t="s">
        <v>20</v>
      </c>
      <c r="E105" s="3" t="s">
        <v>176</v>
      </c>
      <c r="F105" s="3" t="s">
        <v>22</v>
      </c>
      <c r="G105" s="2"/>
      <c r="H105" s="3" t="s">
        <v>23</v>
      </c>
      <c r="I105" s="2" t="n">
        <v>52.5</v>
      </c>
      <c r="J105" s="2" t="n">
        <v>52.5</v>
      </c>
      <c r="K105" s="3" t="s">
        <v>24</v>
      </c>
      <c r="L105" s="3" t="s">
        <v>102</v>
      </c>
      <c r="M105" s="2" t="n">
        <v>18400</v>
      </c>
      <c r="N105" s="3"/>
      <c r="O105" s="4" t="n">
        <v>54789</v>
      </c>
      <c r="P105" s="3"/>
      <c r="Q105" s="4"/>
      <c r="R105" s="3" t="s">
        <v>23</v>
      </c>
    </row>
    <row r="106" customFormat="false" ht="25.5" hidden="true" customHeight="true" outlineLevel="0" collapsed="false">
      <c r="A106" s="2" t="n">
        <v>155</v>
      </c>
      <c r="B106" s="3" t="s">
        <v>177</v>
      </c>
      <c r="C106" s="3" t="s">
        <v>19</v>
      </c>
      <c r="D106" s="3" t="s">
        <v>27</v>
      </c>
      <c r="E106" s="3" t="s">
        <v>177</v>
      </c>
      <c r="F106" s="3" t="s">
        <v>29</v>
      </c>
      <c r="G106" s="2"/>
      <c r="H106" s="3" t="s">
        <v>23</v>
      </c>
      <c r="I106" s="2" t="n">
        <v>1</v>
      </c>
      <c r="J106" s="2" t="n">
        <v>1</v>
      </c>
      <c r="K106" s="3" t="s">
        <v>53</v>
      </c>
      <c r="L106" s="3" t="s">
        <v>54</v>
      </c>
      <c r="M106" s="2" t="n">
        <v>12987</v>
      </c>
      <c r="N106" s="3"/>
      <c r="O106" s="4" t="n">
        <v>54789</v>
      </c>
      <c r="P106" s="3"/>
      <c r="Q106" s="4" t="n">
        <v>20302</v>
      </c>
      <c r="R106" s="3" t="s">
        <v>23</v>
      </c>
    </row>
    <row r="107" customFormat="false" ht="25.5" hidden="true" customHeight="true" outlineLevel="0" collapsed="false">
      <c r="A107" s="2" t="n">
        <v>155</v>
      </c>
      <c r="B107" s="3" t="s">
        <v>177</v>
      </c>
      <c r="C107" s="3" t="s">
        <v>19</v>
      </c>
      <c r="D107" s="3" t="s">
        <v>27</v>
      </c>
      <c r="E107" s="3" t="s">
        <v>177</v>
      </c>
      <c r="F107" s="3" t="s">
        <v>29</v>
      </c>
      <c r="G107" s="2"/>
      <c r="H107" s="3" t="s">
        <v>23</v>
      </c>
      <c r="I107" s="2" t="n">
        <v>1.25</v>
      </c>
      <c r="J107" s="2" t="n">
        <v>1.25</v>
      </c>
      <c r="K107" s="3" t="s">
        <v>53</v>
      </c>
      <c r="L107" s="3" t="s">
        <v>54</v>
      </c>
      <c r="M107" s="2" t="n">
        <v>12987</v>
      </c>
      <c r="N107" s="3"/>
      <c r="O107" s="4" t="n">
        <v>54789</v>
      </c>
      <c r="P107" s="3"/>
      <c r="Q107" s="4" t="n">
        <v>21794</v>
      </c>
      <c r="R107" s="3" t="s">
        <v>23</v>
      </c>
    </row>
    <row r="108" customFormat="false" ht="25.5" hidden="true" customHeight="true" outlineLevel="0" collapsed="false">
      <c r="A108" s="2" t="n">
        <v>155</v>
      </c>
      <c r="B108" s="3" t="s">
        <v>177</v>
      </c>
      <c r="C108" s="3" t="s">
        <v>19</v>
      </c>
      <c r="D108" s="3" t="s">
        <v>27</v>
      </c>
      <c r="E108" s="3" t="s">
        <v>177</v>
      </c>
      <c r="F108" s="3" t="s">
        <v>29</v>
      </c>
      <c r="G108" s="2"/>
      <c r="H108" s="3" t="s">
        <v>23</v>
      </c>
      <c r="I108" s="2" t="n">
        <v>1.25</v>
      </c>
      <c r="J108" s="2" t="n">
        <v>1.25</v>
      </c>
      <c r="K108" s="3" t="s">
        <v>53</v>
      </c>
      <c r="L108" s="3" t="s">
        <v>54</v>
      </c>
      <c r="M108" s="2" t="n">
        <v>12987</v>
      </c>
      <c r="N108" s="3"/>
      <c r="O108" s="4" t="n">
        <v>54789</v>
      </c>
      <c r="P108" s="3"/>
      <c r="Q108" s="4" t="n">
        <v>21794</v>
      </c>
      <c r="R108" s="3" t="s">
        <v>23</v>
      </c>
    </row>
    <row r="109" customFormat="false" ht="25.5" hidden="true" customHeight="true" outlineLevel="0" collapsed="false">
      <c r="A109" s="2" t="n">
        <v>155</v>
      </c>
      <c r="B109" s="3" t="s">
        <v>177</v>
      </c>
      <c r="C109" s="3" t="s">
        <v>19</v>
      </c>
      <c r="D109" s="3" t="s">
        <v>27</v>
      </c>
      <c r="E109" s="3" t="s">
        <v>177</v>
      </c>
      <c r="F109" s="3" t="s">
        <v>29</v>
      </c>
      <c r="G109" s="2"/>
      <c r="H109" s="3" t="s">
        <v>23</v>
      </c>
      <c r="I109" s="2" t="n">
        <v>7</v>
      </c>
      <c r="J109" s="2" t="n">
        <v>7</v>
      </c>
      <c r="K109" s="3" t="s">
        <v>53</v>
      </c>
      <c r="L109" s="3" t="s">
        <v>54</v>
      </c>
      <c r="M109" s="2" t="n">
        <v>8984</v>
      </c>
      <c r="N109" s="3"/>
      <c r="O109" s="4" t="n">
        <v>54789</v>
      </c>
      <c r="P109" s="3"/>
      <c r="Q109" s="4" t="n">
        <v>31686</v>
      </c>
      <c r="R109" s="3" t="s">
        <v>23</v>
      </c>
    </row>
    <row r="110" customFormat="false" ht="25.5" hidden="true" customHeight="true" outlineLevel="0" collapsed="false">
      <c r="A110" s="2" t="n">
        <v>155</v>
      </c>
      <c r="B110" s="3" t="s">
        <v>177</v>
      </c>
      <c r="C110" s="3" t="s">
        <v>19</v>
      </c>
      <c r="D110" s="3" t="s">
        <v>27</v>
      </c>
      <c r="E110" s="3" t="s">
        <v>177</v>
      </c>
      <c r="F110" s="3" t="s">
        <v>29</v>
      </c>
      <c r="G110" s="2"/>
      <c r="H110" s="3" t="s">
        <v>23</v>
      </c>
      <c r="I110" s="2" t="n">
        <v>2.5</v>
      </c>
      <c r="J110" s="2" t="n">
        <v>2.5</v>
      </c>
      <c r="K110" s="3" t="s">
        <v>53</v>
      </c>
      <c r="L110" s="3" t="s">
        <v>54</v>
      </c>
      <c r="M110" s="2" t="n">
        <v>12987</v>
      </c>
      <c r="N110" s="3"/>
      <c r="O110" s="4" t="n">
        <v>54789</v>
      </c>
      <c r="P110" s="3"/>
      <c r="Q110" s="4" t="n">
        <v>22647</v>
      </c>
      <c r="R110" s="3" t="s">
        <v>23</v>
      </c>
    </row>
    <row r="111" customFormat="false" ht="25.5" hidden="true" customHeight="true" outlineLevel="0" collapsed="false">
      <c r="A111" s="2" t="n">
        <v>155</v>
      </c>
      <c r="B111" s="3" t="s">
        <v>177</v>
      </c>
      <c r="C111" s="3" t="s">
        <v>19</v>
      </c>
      <c r="D111" s="3" t="s">
        <v>27</v>
      </c>
      <c r="E111" s="3" t="s">
        <v>177</v>
      </c>
      <c r="F111" s="3" t="s">
        <v>29</v>
      </c>
      <c r="G111" s="2"/>
      <c r="H111" s="3" t="s">
        <v>23</v>
      </c>
      <c r="I111" s="2" t="n">
        <v>1</v>
      </c>
      <c r="J111" s="2" t="n">
        <v>1</v>
      </c>
      <c r="K111" s="3" t="s">
        <v>53</v>
      </c>
      <c r="L111" s="3" t="s">
        <v>54</v>
      </c>
      <c r="M111" s="2" t="n">
        <v>12987</v>
      </c>
      <c r="N111" s="3"/>
      <c r="O111" s="4" t="n">
        <v>54789</v>
      </c>
      <c r="P111" s="3"/>
      <c r="Q111" s="4" t="n">
        <v>20821</v>
      </c>
      <c r="R111" s="3" t="s">
        <v>23</v>
      </c>
    </row>
    <row r="112" customFormat="false" ht="25.5" hidden="true" customHeight="true" outlineLevel="0" collapsed="false">
      <c r="A112" s="2" t="n">
        <v>157</v>
      </c>
      <c r="B112" s="3" t="s">
        <v>178</v>
      </c>
      <c r="C112" s="3" t="s">
        <v>19</v>
      </c>
      <c r="D112" s="3" t="s">
        <v>20</v>
      </c>
      <c r="E112" s="3" t="s">
        <v>179</v>
      </c>
      <c r="F112" s="3" t="s">
        <v>22</v>
      </c>
      <c r="G112" s="2"/>
      <c r="H112" s="3" t="s">
        <v>23</v>
      </c>
      <c r="I112" s="2" t="n">
        <v>5</v>
      </c>
      <c r="J112" s="2" t="n">
        <v>5</v>
      </c>
      <c r="K112" s="3" t="s">
        <v>24</v>
      </c>
      <c r="L112" s="3" t="s">
        <v>25</v>
      </c>
      <c r="M112" s="2" t="n">
        <v>0</v>
      </c>
      <c r="N112" s="3"/>
      <c r="O112" s="4" t="n">
        <v>54789</v>
      </c>
      <c r="P112" s="3"/>
      <c r="Q112" s="4"/>
      <c r="R112" s="3" t="s">
        <v>23</v>
      </c>
    </row>
    <row r="113" customFormat="false" ht="25.5" hidden="true" customHeight="true" outlineLevel="0" collapsed="false">
      <c r="A113" s="2" t="n">
        <v>162</v>
      </c>
      <c r="B113" s="3" t="s">
        <v>180</v>
      </c>
      <c r="C113" s="3" t="s">
        <v>19</v>
      </c>
      <c r="D113" s="3" t="s">
        <v>61</v>
      </c>
      <c r="E113" s="3" t="s">
        <v>181</v>
      </c>
      <c r="F113" s="3" t="s">
        <v>138</v>
      </c>
      <c r="G113" s="2"/>
      <c r="H113" s="3" t="s">
        <v>23</v>
      </c>
      <c r="I113" s="2" t="n">
        <v>24.12</v>
      </c>
      <c r="J113" s="2" t="n">
        <v>24.12</v>
      </c>
      <c r="K113" s="3" t="s">
        <v>24</v>
      </c>
      <c r="L113" s="3" t="s">
        <v>102</v>
      </c>
      <c r="M113" s="2" t="n">
        <v>23924</v>
      </c>
      <c r="N113" s="3"/>
      <c r="O113" s="4" t="n">
        <v>54789</v>
      </c>
      <c r="P113" s="3"/>
      <c r="Q113" s="4" t="n">
        <v>33604</v>
      </c>
      <c r="R113" s="3" t="s">
        <v>23</v>
      </c>
    </row>
    <row r="114" customFormat="false" ht="25.5" hidden="true" customHeight="true" outlineLevel="0" collapsed="false">
      <c r="A114" s="2" t="n">
        <v>165</v>
      </c>
      <c r="B114" s="3" t="s">
        <v>182</v>
      </c>
      <c r="C114" s="3" t="s">
        <v>19</v>
      </c>
      <c r="D114" s="3" t="s">
        <v>31</v>
      </c>
      <c r="E114" s="3" t="s">
        <v>183</v>
      </c>
      <c r="F114" s="3" t="s">
        <v>22</v>
      </c>
      <c r="G114" s="2"/>
      <c r="H114" s="3" t="s">
        <v>23</v>
      </c>
      <c r="I114" s="2" t="n">
        <v>11.4</v>
      </c>
      <c r="J114" s="2" t="n">
        <v>11.4</v>
      </c>
      <c r="K114" s="3" t="s">
        <v>24</v>
      </c>
      <c r="L114" s="3" t="s">
        <v>25</v>
      </c>
      <c r="M114" s="2" t="n">
        <v>0</v>
      </c>
      <c r="N114" s="3"/>
      <c r="O114" s="4" t="n">
        <v>54789</v>
      </c>
      <c r="P114" s="3"/>
      <c r="Q114" s="4"/>
      <c r="R114" s="3" t="s">
        <v>23</v>
      </c>
    </row>
    <row r="115" customFormat="false" ht="25.5" hidden="true" customHeight="true" outlineLevel="0" collapsed="false">
      <c r="A115" s="2" t="n">
        <v>167</v>
      </c>
      <c r="B115" s="3" t="s">
        <v>184</v>
      </c>
      <c r="C115" s="3" t="s">
        <v>19</v>
      </c>
      <c r="D115" s="3" t="s">
        <v>27</v>
      </c>
      <c r="E115" s="3" t="s">
        <v>185</v>
      </c>
      <c r="F115" s="3" t="s">
        <v>57</v>
      </c>
      <c r="G115" s="2"/>
      <c r="H115" s="3" t="s">
        <v>23</v>
      </c>
      <c r="I115" s="2" t="n">
        <v>520</v>
      </c>
      <c r="J115" s="2" t="n">
        <v>520</v>
      </c>
      <c r="K115" s="3" t="s">
        <v>49</v>
      </c>
      <c r="L115" s="3" t="s">
        <v>111</v>
      </c>
      <c r="M115" s="2" t="n">
        <v>9985</v>
      </c>
      <c r="N115" s="3"/>
      <c r="O115" s="4" t="n">
        <v>54789</v>
      </c>
      <c r="P115" s="3"/>
      <c r="Q115" s="4" t="n">
        <v>27334</v>
      </c>
      <c r="R115" s="3" t="s">
        <v>23</v>
      </c>
    </row>
    <row r="116" customFormat="false" ht="25.5" hidden="true" customHeight="true" outlineLevel="0" collapsed="false">
      <c r="A116" s="2" t="n">
        <v>167</v>
      </c>
      <c r="B116" s="3" t="s">
        <v>184</v>
      </c>
      <c r="C116" s="3" t="s">
        <v>19</v>
      </c>
      <c r="D116" s="3" t="s">
        <v>27</v>
      </c>
      <c r="E116" s="3" t="s">
        <v>185</v>
      </c>
      <c r="F116" s="3" t="s">
        <v>57</v>
      </c>
      <c r="G116" s="2"/>
      <c r="H116" s="3" t="s">
        <v>23</v>
      </c>
      <c r="I116" s="2" t="n">
        <v>520</v>
      </c>
      <c r="J116" s="2" t="n">
        <v>520</v>
      </c>
      <c r="K116" s="3" t="s">
        <v>49</v>
      </c>
      <c r="L116" s="3" t="s">
        <v>111</v>
      </c>
      <c r="M116" s="2" t="n">
        <v>9985</v>
      </c>
      <c r="N116" s="3"/>
      <c r="O116" s="4" t="n">
        <v>54789</v>
      </c>
      <c r="P116" s="3"/>
      <c r="Q116" s="4" t="n">
        <v>27729</v>
      </c>
      <c r="R116" s="3" t="s">
        <v>23</v>
      </c>
    </row>
    <row r="117" customFormat="false" ht="25.5" hidden="true" customHeight="true" outlineLevel="0" collapsed="false">
      <c r="A117" s="2" t="n">
        <v>167</v>
      </c>
      <c r="B117" s="3" t="s">
        <v>184</v>
      </c>
      <c r="C117" s="3" t="s">
        <v>19</v>
      </c>
      <c r="D117" s="3" t="s">
        <v>27</v>
      </c>
      <c r="E117" s="3" t="s">
        <v>185</v>
      </c>
      <c r="F117" s="3" t="s">
        <v>57</v>
      </c>
      <c r="G117" s="2"/>
      <c r="H117" s="3" t="s">
        <v>23</v>
      </c>
      <c r="I117" s="2" t="n">
        <v>520</v>
      </c>
      <c r="J117" s="2" t="n">
        <v>520</v>
      </c>
      <c r="K117" s="3" t="s">
        <v>49</v>
      </c>
      <c r="L117" s="3" t="s">
        <v>111</v>
      </c>
      <c r="M117" s="2" t="n">
        <v>9985</v>
      </c>
      <c r="N117" s="3"/>
      <c r="O117" s="4" t="n">
        <v>54789</v>
      </c>
      <c r="P117" s="3"/>
      <c r="Q117" s="4" t="n">
        <v>28004</v>
      </c>
      <c r="R117" s="3" t="s">
        <v>23</v>
      </c>
    </row>
    <row r="118" customFormat="false" ht="25.5" hidden="true" customHeight="true" outlineLevel="0" collapsed="false">
      <c r="A118" s="2" t="n">
        <v>167</v>
      </c>
      <c r="B118" s="3" t="s">
        <v>184</v>
      </c>
      <c r="C118" s="3" t="s">
        <v>19</v>
      </c>
      <c r="D118" s="3" t="s">
        <v>27</v>
      </c>
      <c r="E118" s="3" t="s">
        <v>185</v>
      </c>
      <c r="F118" s="3" t="s">
        <v>57</v>
      </c>
      <c r="G118" s="2"/>
      <c r="H118" s="3" t="s">
        <v>23</v>
      </c>
      <c r="I118" s="2" t="n">
        <v>520</v>
      </c>
      <c r="J118" s="2" t="n">
        <v>520</v>
      </c>
      <c r="K118" s="3" t="s">
        <v>49</v>
      </c>
      <c r="L118" s="3" t="s">
        <v>111</v>
      </c>
      <c r="M118" s="2" t="n">
        <v>9985</v>
      </c>
      <c r="N118" s="3"/>
      <c r="O118" s="4" t="n">
        <v>54789</v>
      </c>
      <c r="P118" s="3"/>
      <c r="Q118" s="4" t="n">
        <v>29160</v>
      </c>
      <c r="R118" s="3" t="s">
        <v>23</v>
      </c>
    </row>
    <row r="119" customFormat="false" ht="25.5" hidden="true" customHeight="true" outlineLevel="0" collapsed="false">
      <c r="A119" s="2" t="n">
        <v>170</v>
      </c>
      <c r="B119" s="3" t="s">
        <v>186</v>
      </c>
      <c r="C119" s="3" t="s">
        <v>19</v>
      </c>
      <c r="D119" s="3" t="s">
        <v>31</v>
      </c>
      <c r="E119" s="3" t="s">
        <v>187</v>
      </c>
      <c r="F119" s="3" t="s">
        <v>22</v>
      </c>
      <c r="G119" s="2"/>
      <c r="H119" s="3" t="s">
        <v>23</v>
      </c>
      <c r="I119" s="2" t="n">
        <v>42</v>
      </c>
      <c r="J119" s="2" t="n">
        <v>42</v>
      </c>
      <c r="K119" s="3" t="s">
        <v>53</v>
      </c>
      <c r="L119" s="3" t="s">
        <v>54</v>
      </c>
      <c r="M119" s="2" t="n">
        <v>11750</v>
      </c>
      <c r="N119" s="3"/>
      <c r="O119" s="4" t="n">
        <v>54789</v>
      </c>
      <c r="P119" s="3"/>
      <c r="Q119" s="4" t="n">
        <v>19725</v>
      </c>
      <c r="R119" s="3" t="s">
        <v>23</v>
      </c>
    </row>
    <row r="120" customFormat="false" ht="25.5" hidden="true" customHeight="true" outlineLevel="0" collapsed="false">
      <c r="A120" s="2" t="n">
        <v>170</v>
      </c>
      <c r="B120" s="3" t="s">
        <v>186</v>
      </c>
      <c r="C120" s="3" t="s">
        <v>19</v>
      </c>
      <c r="D120" s="3" t="s">
        <v>31</v>
      </c>
      <c r="E120" s="3" t="s">
        <v>187</v>
      </c>
      <c r="F120" s="3" t="s">
        <v>22</v>
      </c>
      <c r="G120" s="2"/>
      <c r="H120" s="3" t="s">
        <v>23</v>
      </c>
      <c r="I120" s="2" t="n">
        <v>42</v>
      </c>
      <c r="J120" s="2" t="n">
        <v>42</v>
      </c>
      <c r="K120" s="3" t="s">
        <v>53</v>
      </c>
      <c r="L120" s="3" t="s">
        <v>54</v>
      </c>
      <c r="M120" s="2" t="n">
        <v>11200</v>
      </c>
      <c r="N120" s="3"/>
      <c r="O120" s="4" t="n">
        <v>54789</v>
      </c>
      <c r="P120" s="3"/>
      <c r="Q120" s="4" t="n">
        <v>21002</v>
      </c>
      <c r="R120" s="3" t="s">
        <v>23</v>
      </c>
    </row>
    <row r="121" customFormat="false" ht="25.5" hidden="true" customHeight="true" outlineLevel="0" collapsed="false">
      <c r="A121" s="2" t="n">
        <v>170</v>
      </c>
      <c r="B121" s="3" t="s">
        <v>186</v>
      </c>
      <c r="C121" s="3" t="s">
        <v>19</v>
      </c>
      <c r="D121" s="3" t="s">
        <v>31</v>
      </c>
      <c r="E121" s="3" t="s">
        <v>187</v>
      </c>
      <c r="F121" s="3" t="s">
        <v>22</v>
      </c>
      <c r="G121" s="2"/>
      <c r="H121" s="3" t="s">
        <v>23</v>
      </c>
      <c r="I121" s="2" t="n">
        <v>66</v>
      </c>
      <c r="J121" s="2" t="n">
        <v>66</v>
      </c>
      <c r="K121" s="3" t="s">
        <v>53</v>
      </c>
      <c r="L121" s="3" t="s">
        <v>54</v>
      </c>
      <c r="M121" s="2" t="n">
        <v>10500</v>
      </c>
      <c r="N121" s="3"/>
      <c r="O121" s="4" t="n">
        <v>54789</v>
      </c>
      <c r="P121" s="3"/>
      <c r="Q121" s="4" t="n">
        <v>23894</v>
      </c>
      <c r="R121" s="3" t="s">
        <v>23</v>
      </c>
    </row>
    <row r="122" customFormat="false" ht="25.5" hidden="true" customHeight="true" outlineLevel="0" collapsed="false">
      <c r="A122" s="2" t="n">
        <v>172</v>
      </c>
      <c r="B122" s="3" t="s">
        <v>188</v>
      </c>
      <c r="C122" s="3" t="s">
        <v>19</v>
      </c>
      <c r="D122" s="3" t="s">
        <v>27</v>
      </c>
      <c r="E122" s="3" t="s">
        <v>21</v>
      </c>
      <c r="F122" s="3" t="s">
        <v>138</v>
      </c>
      <c r="G122" s="2"/>
      <c r="H122" s="3" t="s">
        <v>23</v>
      </c>
      <c r="I122" s="2" t="n">
        <v>2</v>
      </c>
      <c r="J122" s="2" t="n">
        <v>1.8</v>
      </c>
      <c r="K122" s="3" t="s">
        <v>71</v>
      </c>
      <c r="L122" s="3" t="s">
        <v>72</v>
      </c>
      <c r="M122" s="2" t="n">
        <v>10428</v>
      </c>
      <c r="N122" s="3"/>
      <c r="O122" s="4" t="n">
        <v>54789</v>
      </c>
      <c r="P122" s="3"/>
      <c r="Q122" s="4" t="n">
        <v>21916</v>
      </c>
      <c r="R122" s="3" t="s">
        <v>23</v>
      </c>
    </row>
    <row r="123" customFormat="false" ht="25.5" hidden="true" customHeight="true" outlineLevel="0" collapsed="false">
      <c r="A123" s="2" t="n">
        <v>172</v>
      </c>
      <c r="B123" s="3" t="s">
        <v>188</v>
      </c>
      <c r="C123" s="3" t="s">
        <v>19</v>
      </c>
      <c r="D123" s="3" t="s">
        <v>27</v>
      </c>
      <c r="E123" s="3" t="s">
        <v>21</v>
      </c>
      <c r="F123" s="3" t="s">
        <v>138</v>
      </c>
      <c r="G123" s="2"/>
      <c r="H123" s="3" t="s">
        <v>23</v>
      </c>
      <c r="I123" s="2" t="n">
        <v>2</v>
      </c>
      <c r="J123" s="2" t="n">
        <v>1.8</v>
      </c>
      <c r="K123" s="3" t="s">
        <v>71</v>
      </c>
      <c r="L123" s="3" t="s">
        <v>72</v>
      </c>
      <c r="M123" s="2" t="n">
        <v>10428</v>
      </c>
      <c r="N123" s="3"/>
      <c r="O123" s="4" t="n">
        <v>54789</v>
      </c>
      <c r="P123" s="3"/>
      <c r="Q123" s="4" t="n">
        <v>21916</v>
      </c>
      <c r="R123" s="3" t="s">
        <v>23</v>
      </c>
    </row>
    <row r="124" customFormat="false" ht="25.5" hidden="true" customHeight="true" outlineLevel="0" collapsed="false">
      <c r="A124" s="2" t="n">
        <v>172</v>
      </c>
      <c r="B124" s="3" t="s">
        <v>188</v>
      </c>
      <c r="C124" s="3" t="s">
        <v>19</v>
      </c>
      <c r="D124" s="3" t="s">
        <v>27</v>
      </c>
      <c r="E124" s="3" t="s">
        <v>21</v>
      </c>
      <c r="F124" s="3" t="s">
        <v>138</v>
      </c>
      <c r="G124" s="2"/>
      <c r="H124" s="3" t="s">
        <v>23</v>
      </c>
      <c r="I124" s="2" t="n">
        <v>2</v>
      </c>
      <c r="J124" s="2" t="n">
        <v>1.8</v>
      </c>
      <c r="K124" s="3" t="s">
        <v>71</v>
      </c>
      <c r="L124" s="3" t="s">
        <v>72</v>
      </c>
      <c r="M124" s="2" t="n">
        <v>10428</v>
      </c>
      <c r="N124" s="3"/>
      <c r="O124" s="4" t="n">
        <v>54789</v>
      </c>
      <c r="P124" s="3"/>
      <c r="Q124" s="4" t="n">
        <v>21916</v>
      </c>
      <c r="R124" s="3" t="s">
        <v>23</v>
      </c>
    </row>
    <row r="125" customFormat="false" ht="25.5" hidden="true" customHeight="true" outlineLevel="0" collapsed="false">
      <c r="A125" s="2" t="n">
        <v>173</v>
      </c>
      <c r="B125" s="3" t="s">
        <v>189</v>
      </c>
      <c r="C125" s="3" t="s">
        <v>19</v>
      </c>
      <c r="D125" s="3" t="s">
        <v>38</v>
      </c>
      <c r="E125" s="3" t="s">
        <v>190</v>
      </c>
      <c r="F125" s="3" t="s">
        <v>39</v>
      </c>
      <c r="G125" s="2"/>
      <c r="H125" s="3" t="s">
        <v>23</v>
      </c>
      <c r="I125" s="2" t="n">
        <v>74</v>
      </c>
      <c r="J125" s="2" t="n">
        <v>74</v>
      </c>
      <c r="K125" s="3" t="s">
        <v>53</v>
      </c>
      <c r="L125" s="3" t="s">
        <v>54</v>
      </c>
      <c r="M125" s="2" t="n">
        <v>10000</v>
      </c>
      <c r="N125" s="3"/>
      <c r="O125" s="4" t="n">
        <v>54789</v>
      </c>
      <c r="P125" s="3"/>
      <c r="Q125" s="4" t="n">
        <v>34335</v>
      </c>
      <c r="R125" s="3" t="s">
        <v>23</v>
      </c>
    </row>
    <row r="126" customFormat="false" ht="25.5" hidden="true" customHeight="true" outlineLevel="0" collapsed="false">
      <c r="A126" s="2" t="n">
        <v>174</v>
      </c>
      <c r="B126" s="3" t="s">
        <v>191</v>
      </c>
      <c r="C126" s="3" t="s">
        <v>19</v>
      </c>
      <c r="D126" s="3" t="s">
        <v>38</v>
      </c>
      <c r="E126" s="3" t="s">
        <v>190</v>
      </c>
      <c r="F126" s="3" t="s">
        <v>39</v>
      </c>
      <c r="G126" s="2"/>
      <c r="H126" s="3" t="s">
        <v>23</v>
      </c>
      <c r="I126" s="2" t="n">
        <v>75</v>
      </c>
      <c r="J126" s="2" t="n">
        <v>75</v>
      </c>
      <c r="K126" s="3" t="s">
        <v>53</v>
      </c>
      <c r="L126" s="3" t="s">
        <v>54</v>
      </c>
      <c r="M126" s="2" t="n">
        <v>10000</v>
      </c>
      <c r="N126" s="3"/>
      <c r="O126" s="4" t="n">
        <v>54789</v>
      </c>
      <c r="P126" s="3"/>
      <c r="Q126" s="4" t="n">
        <v>32874</v>
      </c>
      <c r="R126" s="3" t="s">
        <v>23</v>
      </c>
    </row>
    <row r="127" customFormat="false" ht="25.5" hidden="true" customHeight="true" outlineLevel="0" collapsed="false">
      <c r="A127" s="2" t="n">
        <v>177</v>
      </c>
      <c r="B127" s="3" t="s">
        <v>192</v>
      </c>
      <c r="C127" s="3" t="s">
        <v>19</v>
      </c>
      <c r="D127" s="3" t="s">
        <v>27</v>
      </c>
      <c r="E127" s="3" t="s">
        <v>21</v>
      </c>
      <c r="F127" s="3" t="s">
        <v>29</v>
      </c>
      <c r="G127" s="2"/>
      <c r="H127" s="3" t="s">
        <v>23</v>
      </c>
      <c r="I127" s="2" t="n">
        <v>2</v>
      </c>
      <c r="J127" s="2" t="n">
        <v>2</v>
      </c>
      <c r="K127" s="3" t="s">
        <v>24</v>
      </c>
      <c r="L127" s="3" t="s">
        <v>102</v>
      </c>
      <c r="M127" s="2" t="n">
        <v>41482</v>
      </c>
      <c r="N127" s="3"/>
      <c r="O127" s="4" t="n">
        <v>54789</v>
      </c>
      <c r="P127" s="3"/>
      <c r="Q127" s="4" t="n">
        <v>32143</v>
      </c>
      <c r="R127" s="3" t="s">
        <v>23</v>
      </c>
    </row>
    <row r="128" customFormat="false" ht="25.5" hidden="true" customHeight="true" outlineLevel="0" collapsed="false">
      <c r="A128" s="2" t="n">
        <v>177</v>
      </c>
      <c r="B128" s="3" t="s">
        <v>192</v>
      </c>
      <c r="C128" s="3" t="s">
        <v>19</v>
      </c>
      <c r="D128" s="3" t="s">
        <v>27</v>
      </c>
      <c r="E128" s="3" t="s">
        <v>21</v>
      </c>
      <c r="F128" s="3" t="s">
        <v>29</v>
      </c>
      <c r="G128" s="2"/>
      <c r="H128" s="3" t="s">
        <v>23</v>
      </c>
      <c r="I128" s="2" t="n">
        <v>0.75</v>
      </c>
      <c r="J128" s="2" t="n">
        <v>0.75</v>
      </c>
      <c r="K128" s="3" t="s">
        <v>24</v>
      </c>
      <c r="L128" s="3" t="s">
        <v>102</v>
      </c>
      <c r="M128" s="2" t="n">
        <v>41482</v>
      </c>
      <c r="N128" s="3"/>
      <c r="O128" s="4" t="n">
        <v>54789</v>
      </c>
      <c r="P128" s="3"/>
      <c r="Q128" s="4" t="n">
        <v>31048</v>
      </c>
      <c r="R128" s="3" t="s">
        <v>23</v>
      </c>
    </row>
    <row r="129" customFormat="false" ht="25.5" hidden="true" customHeight="true" outlineLevel="0" collapsed="false">
      <c r="A129" s="2" t="n">
        <v>177</v>
      </c>
      <c r="B129" s="3" t="s">
        <v>192</v>
      </c>
      <c r="C129" s="3" t="s">
        <v>19</v>
      </c>
      <c r="D129" s="3" t="s">
        <v>27</v>
      </c>
      <c r="E129" s="3" t="s">
        <v>21</v>
      </c>
      <c r="F129" s="3" t="s">
        <v>29</v>
      </c>
      <c r="G129" s="2"/>
      <c r="H129" s="3" t="s">
        <v>23</v>
      </c>
      <c r="I129" s="2" t="n">
        <v>0.75</v>
      </c>
      <c r="J129" s="2" t="n">
        <v>0.75</v>
      </c>
      <c r="K129" s="3" t="s">
        <v>24</v>
      </c>
      <c r="L129" s="3" t="s">
        <v>102</v>
      </c>
      <c r="M129" s="2" t="n">
        <v>41482</v>
      </c>
      <c r="N129" s="3"/>
      <c r="O129" s="4" t="n">
        <v>54789</v>
      </c>
      <c r="P129" s="3"/>
      <c r="Q129" s="4" t="n">
        <v>31048</v>
      </c>
      <c r="R129" s="3" t="s">
        <v>23</v>
      </c>
    </row>
    <row r="130" customFormat="false" ht="25.5" hidden="true" customHeight="true" outlineLevel="0" collapsed="false">
      <c r="A130" s="2" t="n">
        <v>177</v>
      </c>
      <c r="B130" s="3" t="s">
        <v>192</v>
      </c>
      <c r="C130" s="3" t="s">
        <v>19</v>
      </c>
      <c r="D130" s="3" t="s">
        <v>27</v>
      </c>
      <c r="E130" s="3" t="s">
        <v>21</v>
      </c>
      <c r="F130" s="3" t="s">
        <v>29</v>
      </c>
      <c r="G130" s="2"/>
      <c r="H130" s="3" t="s">
        <v>23</v>
      </c>
      <c r="I130" s="2" t="n">
        <v>0.75</v>
      </c>
      <c r="J130" s="2" t="n">
        <v>0.75</v>
      </c>
      <c r="K130" s="3" t="s">
        <v>24</v>
      </c>
      <c r="L130" s="3" t="s">
        <v>102</v>
      </c>
      <c r="M130" s="2" t="n">
        <v>41482</v>
      </c>
      <c r="N130" s="3"/>
      <c r="O130" s="4" t="n">
        <v>54789</v>
      </c>
      <c r="P130" s="3"/>
      <c r="Q130" s="4" t="n">
        <v>31048</v>
      </c>
      <c r="R130" s="3" t="s">
        <v>23</v>
      </c>
    </row>
    <row r="131" customFormat="false" ht="25.5" hidden="true" customHeight="true" outlineLevel="0" collapsed="false">
      <c r="A131" s="2" t="n">
        <v>177</v>
      </c>
      <c r="B131" s="3" t="s">
        <v>192</v>
      </c>
      <c r="C131" s="3" t="s">
        <v>19</v>
      </c>
      <c r="D131" s="3" t="s">
        <v>27</v>
      </c>
      <c r="E131" s="3" t="s">
        <v>21</v>
      </c>
      <c r="F131" s="3" t="s">
        <v>29</v>
      </c>
      <c r="G131" s="2"/>
      <c r="H131" s="3" t="s">
        <v>23</v>
      </c>
      <c r="I131" s="2" t="n">
        <v>0.75</v>
      </c>
      <c r="J131" s="2" t="n">
        <v>0.75</v>
      </c>
      <c r="K131" s="3" t="s">
        <v>24</v>
      </c>
      <c r="L131" s="3" t="s">
        <v>102</v>
      </c>
      <c r="M131" s="2" t="n">
        <v>41482</v>
      </c>
      <c r="N131" s="3"/>
      <c r="O131" s="4" t="n">
        <v>54789</v>
      </c>
      <c r="P131" s="3"/>
      <c r="Q131" s="4" t="n">
        <v>31048</v>
      </c>
      <c r="R131" s="3" t="s">
        <v>23</v>
      </c>
    </row>
    <row r="132" customFormat="false" ht="25.5" hidden="true" customHeight="true" outlineLevel="0" collapsed="false">
      <c r="A132" s="2" t="n">
        <v>177</v>
      </c>
      <c r="B132" s="3" t="s">
        <v>192</v>
      </c>
      <c r="C132" s="3" t="s">
        <v>19</v>
      </c>
      <c r="D132" s="3" t="s">
        <v>27</v>
      </c>
      <c r="E132" s="3" t="s">
        <v>21</v>
      </c>
      <c r="F132" s="3" t="s">
        <v>29</v>
      </c>
      <c r="G132" s="2"/>
      <c r="H132" s="3" t="s">
        <v>23</v>
      </c>
      <c r="I132" s="2" t="n">
        <v>7</v>
      </c>
      <c r="J132" s="2" t="n">
        <v>7</v>
      </c>
      <c r="K132" s="3" t="s">
        <v>24</v>
      </c>
      <c r="L132" s="3" t="s">
        <v>102</v>
      </c>
      <c r="M132" s="2" t="n">
        <v>41482</v>
      </c>
      <c r="N132" s="3"/>
      <c r="O132" s="4" t="n">
        <v>54789</v>
      </c>
      <c r="P132" s="3"/>
      <c r="Q132" s="4" t="n">
        <v>32782</v>
      </c>
      <c r="R132" s="3" t="s">
        <v>23</v>
      </c>
    </row>
    <row r="133" customFormat="false" ht="25.5" hidden="true" customHeight="true" outlineLevel="0" collapsed="false">
      <c r="A133" s="2" t="n">
        <v>182</v>
      </c>
      <c r="B133" s="3" t="s">
        <v>193</v>
      </c>
      <c r="C133" s="3" t="s">
        <v>19</v>
      </c>
      <c r="D133" s="3" t="s">
        <v>38</v>
      </c>
      <c r="E133" s="3" t="s">
        <v>21</v>
      </c>
      <c r="F133" s="3" t="s">
        <v>39</v>
      </c>
      <c r="G133" s="2"/>
      <c r="H133" s="3" t="s">
        <v>23</v>
      </c>
      <c r="I133" s="2" t="n">
        <v>60</v>
      </c>
      <c r="J133" s="2" t="n">
        <v>50</v>
      </c>
      <c r="K133" s="3" t="s">
        <v>71</v>
      </c>
      <c r="L133" s="3" t="s">
        <v>72</v>
      </c>
      <c r="M133" s="2" t="n">
        <v>11000</v>
      </c>
      <c r="N133" s="3"/>
      <c r="O133" s="4" t="n">
        <v>54789</v>
      </c>
      <c r="P133" s="3"/>
      <c r="Q133" s="4" t="n">
        <v>28307</v>
      </c>
      <c r="R133" s="3" t="s">
        <v>23</v>
      </c>
    </row>
    <row r="134" customFormat="false" ht="25.5" hidden="true" customHeight="true" outlineLevel="0" collapsed="false">
      <c r="A134" s="2" t="n">
        <v>182</v>
      </c>
      <c r="B134" s="3" t="s">
        <v>193</v>
      </c>
      <c r="C134" s="3" t="s">
        <v>19</v>
      </c>
      <c r="D134" s="3" t="s">
        <v>38</v>
      </c>
      <c r="E134" s="3" t="s">
        <v>21</v>
      </c>
      <c r="F134" s="3" t="s">
        <v>39</v>
      </c>
      <c r="G134" s="2"/>
      <c r="H134" s="3" t="s">
        <v>23</v>
      </c>
      <c r="I134" s="2" t="n">
        <v>60</v>
      </c>
      <c r="J134" s="2" t="n">
        <v>50</v>
      </c>
      <c r="K134" s="3" t="s">
        <v>71</v>
      </c>
      <c r="L134" s="3" t="s">
        <v>72</v>
      </c>
      <c r="M134" s="2" t="n">
        <v>11000</v>
      </c>
      <c r="N134" s="3"/>
      <c r="O134" s="4" t="n">
        <v>54789</v>
      </c>
      <c r="P134" s="3"/>
      <c r="Q134" s="4" t="n">
        <v>28277</v>
      </c>
      <c r="R134" s="3" t="s">
        <v>23</v>
      </c>
    </row>
    <row r="135" customFormat="false" ht="25.5" hidden="true" customHeight="true" outlineLevel="0" collapsed="false">
      <c r="A135" s="2" t="n">
        <v>183</v>
      </c>
      <c r="B135" s="3" t="s">
        <v>194</v>
      </c>
      <c r="C135" s="3" t="s">
        <v>19</v>
      </c>
      <c r="D135" s="3" t="s">
        <v>38</v>
      </c>
      <c r="E135" s="3" t="s">
        <v>195</v>
      </c>
      <c r="F135" s="3" t="s">
        <v>39</v>
      </c>
      <c r="G135" s="2"/>
      <c r="H135" s="3" t="s">
        <v>23</v>
      </c>
      <c r="I135" s="2" t="n">
        <v>0.8</v>
      </c>
      <c r="J135" s="2" t="n">
        <v>0.8</v>
      </c>
      <c r="K135" s="3" t="s">
        <v>71</v>
      </c>
      <c r="L135" s="3" t="s">
        <v>72</v>
      </c>
      <c r="M135" s="2" t="n">
        <v>11000</v>
      </c>
      <c r="N135" s="3"/>
      <c r="O135" s="4" t="n">
        <v>54789</v>
      </c>
      <c r="P135" s="3"/>
      <c r="Q135" s="4" t="n">
        <v>18629</v>
      </c>
      <c r="R135" s="3" t="s">
        <v>23</v>
      </c>
    </row>
    <row r="136" customFormat="false" ht="25.5" hidden="true" customHeight="true" outlineLevel="0" collapsed="false">
      <c r="A136" s="2" t="n">
        <v>183</v>
      </c>
      <c r="B136" s="3" t="s">
        <v>194</v>
      </c>
      <c r="C136" s="3" t="s">
        <v>19</v>
      </c>
      <c r="D136" s="3" t="s">
        <v>38</v>
      </c>
      <c r="E136" s="3" t="s">
        <v>195</v>
      </c>
      <c r="F136" s="3" t="s">
        <v>39</v>
      </c>
      <c r="G136" s="2"/>
      <c r="H136" s="3" t="s">
        <v>23</v>
      </c>
      <c r="I136" s="2" t="n">
        <v>2.5</v>
      </c>
      <c r="J136" s="2" t="n">
        <v>2.2</v>
      </c>
      <c r="K136" s="3" t="s">
        <v>71</v>
      </c>
      <c r="L136" s="3" t="s">
        <v>72</v>
      </c>
      <c r="M136" s="2" t="n">
        <v>11169</v>
      </c>
      <c r="N136" s="3"/>
      <c r="O136" s="4" t="n">
        <v>54789</v>
      </c>
      <c r="P136" s="3"/>
      <c r="Q136" s="4" t="n">
        <v>25204</v>
      </c>
      <c r="R136" s="3" t="s">
        <v>23</v>
      </c>
    </row>
    <row r="137" customFormat="false" ht="25.5" hidden="true" customHeight="true" outlineLevel="0" collapsed="false">
      <c r="A137" s="2" t="n">
        <v>183</v>
      </c>
      <c r="B137" s="3" t="s">
        <v>194</v>
      </c>
      <c r="C137" s="3" t="s">
        <v>19</v>
      </c>
      <c r="D137" s="3" t="s">
        <v>38</v>
      </c>
      <c r="E137" s="3" t="s">
        <v>195</v>
      </c>
      <c r="F137" s="3" t="s">
        <v>39</v>
      </c>
      <c r="G137" s="2"/>
      <c r="H137" s="3" t="s">
        <v>23</v>
      </c>
      <c r="I137" s="2" t="n">
        <v>2.8</v>
      </c>
      <c r="J137" s="2" t="n">
        <v>2.5</v>
      </c>
      <c r="K137" s="3" t="s">
        <v>71</v>
      </c>
      <c r="L137" s="3" t="s">
        <v>72</v>
      </c>
      <c r="M137" s="2" t="n">
        <v>10894</v>
      </c>
      <c r="N137" s="3"/>
      <c r="O137" s="4" t="n">
        <v>54789</v>
      </c>
      <c r="P137" s="3"/>
      <c r="Q137" s="4" t="n">
        <v>23743</v>
      </c>
      <c r="R137" s="3" t="s">
        <v>23</v>
      </c>
    </row>
    <row r="138" customFormat="false" ht="25.5" hidden="true" customHeight="true" outlineLevel="0" collapsed="false">
      <c r="A138" s="2" t="n">
        <v>183</v>
      </c>
      <c r="B138" s="3" t="s">
        <v>194</v>
      </c>
      <c r="C138" s="3" t="s">
        <v>19</v>
      </c>
      <c r="D138" s="3" t="s">
        <v>38</v>
      </c>
      <c r="E138" s="3" t="s">
        <v>195</v>
      </c>
      <c r="F138" s="3" t="s">
        <v>39</v>
      </c>
      <c r="G138" s="2"/>
      <c r="H138" s="3" t="s">
        <v>23</v>
      </c>
      <c r="I138" s="2" t="n">
        <v>1</v>
      </c>
      <c r="J138" s="2" t="n">
        <v>1</v>
      </c>
      <c r="K138" s="3" t="s">
        <v>71</v>
      </c>
      <c r="L138" s="3" t="s">
        <v>72</v>
      </c>
      <c r="M138" s="2" t="n">
        <v>11000</v>
      </c>
      <c r="N138" s="3"/>
      <c r="O138" s="4" t="n">
        <v>54789</v>
      </c>
      <c r="P138" s="3"/>
      <c r="Q138" s="4" t="n">
        <v>21916</v>
      </c>
      <c r="R138" s="3" t="s">
        <v>23</v>
      </c>
    </row>
    <row r="139" customFormat="false" ht="25.5" hidden="true" customHeight="true" outlineLevel="0" collapsed="false">
      <c r="A139" s="2" t="n">
        <v>184</v>
      </c>
      <c r="B139" s="3" t="s">
        <v>196</v>
      </c>
      <c r="C139" s="3" t="s">
        <v>19</v>
      </c>
      <c r="D139" s="3" t="s">
        <v>20</v>
      </c>
      <c r="E139" s="3" t="s">
        <v>197</v>
      </c>
      <c r="F139" s="3" t="s">
        <v>22</v>
      </c>
      <c r="G139" s="2"/>
      <c r="H139" s="3" t="s">
        <v>23</v>
      </c>
      <c r="I139" s="2" t="n">
        <v>3</v>
      </c>
      <c r="J139" s="2" t="n">
        <v>3</v>
      </c>
      <c r="K139" s="3" t="s">
        <v>24</v>
      </c>
      <c r="L139" s="3" t="s">
        <v>25</v>
      </c>
      <c r="M139" s="2" t="n">
        <v>0</v>
      </c>
      <c r="N139" s="3"/>
      <c r="O139" s="4" t="n">
        <v>54789</v>
      </c>
      <c r="P139" s="3"/>
      <c r="Q139" s="4"/>
      <c r="R139" s="3" t="s">
        <v>23</v>
      </c>
    </row>
    <row r="140" customFormat="false" ht="25.5" hidden="true" customHeight="true" outlineLevel="0" collapsed="false">
      <c r="A140" s="2" t="n">
        <v>185</v>
      </c>
      <c r="B140" s="3" t="s">
        <v>198</v>
      </c>
      <c r="C140" s="3" t="s">
        <v>19</v>
      </c>
      <c r="D140" s="3" t="s">
        <v>20</v>
      </c>
      <c r="E140" s="3" t="s">
        <v>21</v>
      </c>
      <c r="F140" s="3" t="s">
        <v>22</v>
      </c>
      <c r="G140" s="2"/>
      <c r="H140" s="3" t="s">
        <v>23</v>
      </c>
      <c r="I140" s="2" t="n">
        <v>20</v>
      </c>
      <c r="J140" s="2" t="n">
        <v>20</v>
      </c>
      <c r="K140" s="3" t="s">
        <v>24</v>
      </c>
      <c r="L140" s="3" t="s">
        <v>25</v>
      </c>
      <c r="M140" s="2" t="n">
        <v>0</v>
      </c>
      <c r="N140" s="3"/>
      <c r="O140" s="4" t="n">
        <v>54789</v>
      </c>
      <c r="P140" s="3"/>
      <c r="Q140" s="4"/>
      <c r="R140" s="3" t="s">
        <v>23</v>
      </c>
    </row>
    <row r="141" customFormat="false" ht="25.5" hidden="true" customHeight="true" outlineLevel="0" collapsed="false">
      <c r="A141" s="2" t="n">
        <v>186</v>
      </c>
      <c r="B141" s="3" t="s">
        <v>199</v>
      </c>
      <c r="C141" s="3" t="s">
        <v>19</v>
      </c>
      <c r="D141" s="3" t="s">
        <v>20</v>
      </c>
      <c r="E141" s="3" t="s">
        <v>197</v>
      </c>
      <c r="F141" s="3" t="s">
        <v>22</v>
      </c>
      <c r="G141" s="2"/>
      <c r="H141" s="3" t="s">
        <v>23</v>
      </c>
      <c r="I141" s="2" t="n">
        <v>31</v>
      </c>
      <c r="J141" s="2" t="n">
        <v>31</v>
      </c>
      <c r="K141" s="3" t="s">
        <v>24</v>
      </c>
      <c r="L141" s="3" t="s">
        <v>25</v>
      </c>
      <c r="M141" s="2" t="n">
        <v>12500</v>
      </c>
      <c r="N141" s="3"/>
      <c r="O141" s="4" t="n">
        <v>54789</v>
      </c>
      <c r="P141" s="3"/>
      <c r="Q141" s="4"/>
      <c r="R141" s="3" t="s">
        <v>23</v>
      </c>
    </row>
    <row r="142" customFormat="false" ht="25.5" hidden="true" customHeight="true" outlineLevel="0" collapsed="false">
      <c r="A142" s="2" t="n">
        <v>187</v>
      </c>
      <c r="B142" s="3" t="s">
        <v>200</v>
      </c>
      <c r="C142" s="3" t="s">
        <v>19</v>
      </c>
      <c r="D142" s="3" t="s">
        <v>20</v>
      </c>
      <c r="E142" s="3" t="s">
        <v>197</v>
      </c>
      <c r="F142" s="3" t="s">
        <v>22</v>
      </c>
      <c r="G142" s="2"/>
      <c r="H142" s="3" t="s">
        <v>23</v>
      </c>
      <c r="I142" s="2" t="n">
        <v>11.4</v>
      </c>
      <c r="J142" s="2" t="n">
        <v>11.4</v>
      </c>
      <c r="K142" s="3" t="s">
        <v>24</v>
      </c>
      <c r="L142" s="3" t="s">
        <v>25</v>
      </c>
      <c r="M142" s="2" t="n">
        <v>0</v>
      </c>
      <c r="N142" s="3"/>
      <c r="O142" s="4" t="n">
        <v>54789</v>
      </c>
      <c r="P142" s="3"/>
      <c r="Q142" s="4"/>
      <c r="R142" s="3" t="s">
        <v>23</v>
      </c>
    </row>
    <row r="143" customFormat="false" ht="25.5" hidden="true" customHeight="true" outlineLevel="0" collapsed="false">
      <c r="A143" s="2" t="n">
        <v>188</v>
      </c>
      <c r="B143" s="3" t="s">
        <v>201</v>
      </c>
      <c r="C143" s="3" t="s">
        <v>19</v>
      </c>
      <c r="D143" s="3" t="s">
        <v>27</v>
      </c>
      <c r="E143" s="3" t="s">
        <v>202</v>
      </c>
      <c r="F143" s="3" t="s">
        <v>75</v>
      </c>
      <c r="G143" s="2"/>
      <c r="H143" s="3" t="s">
        <v>23</v>
      </c>
      <c r="I143" s="2" t="n">
        <v>1.5</v>
      </c>
      <c r="J143" s="2" t="n">
        <v>1.5</v>
      </c>
      <c r="K143" s="3" t="s">
        <v>24</v>
      </c>
      <c r="L143" s="3" t="s">
        <v>25</v>
      </c>
      <c r="M143" s="2" t="n">
        <v>0</v>
      </c>
      <c r="N143" s="3"/>
      <c r="O143" s="4" t="n">
        <v>54789</v>
      </c>
      <c r="P143" s="3"/>
      <c r="Q143" s="4" t="n">
        <v>32143</v>
      </c>
      <c r="R143" s="3" t="s">
        <v>23</v>
      </c>
    </row>
    <row r="144" customFormat="false" ht="38.25" hidden="true" customHeight="true" outlineLevel="0" collapsed="false">
      <c r="A144" s="2" t="n">
        <v>194</v>
      </c>
      <c r="B144" s="3" t="s">
        <v>203</v>
      </c>
      <c r="C144" s="3" t="s">
        <v>19</v>
      </c>
      <c r="D144" s="3" t="s">
        <v>31</v>
      </c>
      <c r="E144" s="3" t="s">
        <v>187</v>
      </c>
      <c r="F144" s="3" t="s">
        <v>22</v>
      </c>
      <c r="G144" s="2"/>
      <c r="H144" s="3" t="s">
        <v>23</v>
      </c>
      <c r="I144" s="2" t="n">
        <v>11</v>
      </c>
      <c r="J144" s="2" t="n">
        <v>11</v>
      </c>
      <c r="K144" s="3" t="s">
        <v>24</v>
      </c>
      <c r="L144" s="3" t="s">
        <v>25</v>
      </c>
      <c r="M144" s="2" t="n">
        <v>0</v>
      </c>
      <c r="N144" s="3"/>
      <c r="O144" s="4" t="n">
        <v>54789</v>
      </c>
      <c r="P144" s="3"/>
      <c r="Q144" s="4"/>
      <c r="R144" s="3" t="s">
        <v>23</v>
      </c>
    </row>
    <row r="145" customFormat="false" ht="25.5" hidden="true" customHeight="true" outlineLevel="0" collapsed="false">
      <c r="A145" s="2" t="n">
        <v>197</v>
      </c>
      <c r="B145" s="3" t="s">
        <v>204</v>
      </c>
      <c r="C145" s="3" t="s">
        <v>19</v>
      </c>
      <c r="D145" s="3" t="s">
        <v>38</v>
      </c>
      <c r="E145" s="3" t="s">
        <v>205</v>
      </c>
      <c r="F145" s="3" t="s">
        <v>39</v>
      </c>
      <c r="G145" s="2"/>
      <c r="H145" s="3" t="s">
        <v>23</v>
      </c>
      <c r="I145" s="2" t="n">
        <v>49</v>
      </c>
      <c r="J145" s="2" t="n">
        <v>49</v>
      </c>
      <c r="K145" s="3" t="s">
        <v>49</v>
      </c>
      <c r="L145" s="3" t="s">
        <v>50</v>
      </c>
      <c r="M145" s="2" t="n">
        <v>10890</v>
      </c>
      <c r="N145" s="3"/>
      <c r="O145" s="4" t="n">
        <v>54789</v>
      </c>
      <c r="P145" s="3"/>
      <c r="Q145" s="4" t="n">
        <v>21916</v>
      </c>
      <c r="R145" s="3" t="s">
        <v>23</v>
      </c>
    </row>
    <row r="146" customFormat="false" ht="25.5" hidden="true" customHeight="true" outlineLevel="0" collapsed="false">
      <c r="A146" s="2" t="n">
        <v>197</v>
      </c>
      <c r="B146" s="3" t="s">
        <v>204</v>
      </c>
      <c r="C146" s="3" t="s">
        <v>19</v>
      </c>
      <c r="D146" s="3" t="s">
        <v>38</v>
      </c>
      <c r="E146" s="3" t="s">
        <v>205</v>
      </c>
      <c r="F146" s="3" t="s">
        <v>39</v>
      </c>
      <c r="G146" s="2"/>
      <c r="H146" s="3" t="s">
        <v>23</v>
      </c>
      <c r="I146" s="2" t="n">
        <v>23.7</v>
      </c>
      <c r="J146" s="2" t="n">
        <v>23.7</v>
      </c>
      <c r="K146" s="3" t="s">
        <v>49</v>
      </c>
      <c r="L146" s="3" t="s">
        <v>50</v>
      </c>
      <c r="M146" s="2" t="n">
        <v>12440</v>
      </c>
      <c r="N146" s="3"/>
      <c r="O146" s="4" t="n">
        <v>54789</v>
      </c>
      <c r="P146" s="3"/>
      <c r="Q146" s="4" t="n">
        <v>20821</v>
      </c>
      <c r="R146" s="3" t="s">
        <v>23</v>
      </c>
    </row>
    <row r="147" customFormat="false" ht="25.5" hidden="true" customHeight="true" outlineLevel="0" collapsed="false">
      <c r="A147" s="2" t="n">
        <v>200</v>
      </c>
      <c r="B147" s="3" t="s">
        <v>206</v>
      </c>
      <c r="C147" s="3" t="s">
        <v>19</v>
      </c>
      <c r="D147" s="3" t="s">
        <v>20</v>
      </c>
      <c r="E147" s="3" t="s">
        <v>21</v>
      </c>
      <c r="F147" s="3" t="s">
        <v>22</v>
      </c>
      <c r="G147" s="2"/>
      <c r="H147" s="3" t="s">
        <v>23</v>
      </c>
      <c r="I147" s="2" t="n">
        <v>169.75</v>
      </c>
      <c r="J147" s="2" t="n">
        <v>169.75</v>
      </c>
      <c r="K147" s="3" t="s">
        <v>24</v>
      </c>
      <c r="L147" s="3" t="s">
        <v>25</v>
      </c>
      <c r="M147" s="2" t="n">
        <v>0</v>
      </c>
      <c r="N147" s="3"/>
      <c r="O147" s="4" t="n">
        <v>54789</v>
      </c>
      <c r="P147" s="3"/>
      <c r="Q147" s="4"/>
      <c r="R147" s="3" t="s">
        <v>23</v>
      </c>
    </row>
    <row r="148" customFormat="false" ht="25.5" hidden="true" customHeight="true" outlineLevel="0" collapsed="false">
      <c r="A148" s="2" t="n">
        <v>201</v>
      </c>
      <c r="B148" s="3" t="s">
        <v>207</v>
      </c>
      <c r="C148" s="3" t="s">
        <v>19</v>
      </c>
      <c r="D148" s="3" t="s">
        <v>27</v>
      </c>
      <c r="E148" s="3" t="s">
        <v>21</v>
      </c>
      <c r="F148" s="3" t="s">
        <v>75</v>
      </c>
      <c r="G148" s="2"/>
      <c r="H148" s="3" t="s">
        <v>23</v>
      </c>
      <c r="I148" s="2" t="n">
        <v>1.3</v>
      </c>
      <c r="J148" s="2" t="n">
        <v>1.3</v>
      </c>
      <c r="K148" s="3" t="s">
        <v>24</v>
      </c>
      <c r="L148" s="3" t="s">
        <v>25</v>
      </c>
      <c r="M148" s="2" t="n">
        <v>0</v>
      </c>
      <c r="N148" s="3"/>
      <c r="O148" s="4" t="n">
        <v>54789</v>
      </c>
      <c r="P148" s="3"/>
      <c r="Q148" s="4" t="n">
        <v>32143</v>
      </c>
      <c r="R148" s="3" t="s">
        <v>23</v>
      </c>
    </row>
    <row r="149" customFormat="false" ht="25.5" hidden="true" customHeight="true" outlineLevel="0" collapsed="false">
      <c r="A149" s="2" t="n">
        <v>202</v>
      </c>
      <c r="B149" s="3" t="s">
        <v>208</v>
      </c>
      <c r="C149" s="3" t="s">
        <v>19</v>
      </c>
      <c r="D149" s="3" t="s">
        <v>31</v>
      </c>
      <c r="E149" s="3" t="s">
        <v>209</v>
      </c>
      <c r="F149" s="3" t="s">
        <v>22</v>
      </c>
      <c r="G149" s="2"/>
      <c r="H149" s="3" t="s">
        <v>23</v>
      </c>
      <c r="I149" s="2" t="n">
        <v>70.23</v>
      </c>
      <c r="J149" s="2" t="n">
        <v>70.23</v>
      </c>
      <c r="K149" s="3" t="s">
        <v>24</v>
      </c>
      <c r="L149" s="3" t="s">
        <v>25</v>
      </c>
      <c r="M149" s="2" t="n">
        <v>0</v>
      </c>
      <c r="N149" s="3"/>
      <c r="O149" s="4" t="n">
        <v>54789</v>
      </c>
      <c r="P149" s="3"/>
      <c r="Q149" s="4"/>
      <c r="R149" s="3" t="s">
        <v>23</v>
      </c>
    </row>
    <row r="150" customFormat="false" ht="25.5" hidden="true" customHeight="true" outlineLevel="0" collapsed="false">
      <c r="A150" s="2" t="n">
        <v>203</v>
      </c>
      <c r="B150" s="3" t="s">
        <v>210</v>
      </c>
      <c r="C150" s="3" t="s">
        <v>19</v>
      </c>
      <c r="D150" s="3" t="s">
        <v>31</v>
      </c>
      <c r="E150" s="3" t="s">
        <v>209</v>
      </c>
      <c r="F150" s="3" t="s">
        <v>22</v>
      </c>
      <c r="G150" s="2"/>
      <c r="H150" s="3" t="s">
        <v>23</v>
      </c>
      <c r="I150" s="2" t="n">
        <v>13</v>
      </c>
      <c r="J150" s="2" t="n">
        <v>13</v>
      </c>
      <c r="K150" s="3" t="s">
        <v>24</v>
      </c>
      <c r="L150" s="3" t="s">
        <v>25</v>
      </c>
      <c r="M150" s="2" t="n">
        <v>0</v>
      </c>
      <c r="N150" s="3"/>
      <c r="O150" s="4" t="n">
        <v>54789</v>
      </c>
      <c r="P150" s="3"/>
      <c r="Q150" s="4"/>
      <c r="R150" s="3" t="s">
        <v>23</v>
      </c>
    </row>
    <row r="151" customFormat="false" ht="25.5" hidden="true" customHeight="true" outlineLevel="0" collapsed="false">
      <c r="A151" s="2" t="n">
        <v>205</v>
      </c>
      <c r="B151" s="3" t="s">
        <v>211</v>
      </c>
      <c r="C151" s="3" t="s">
        <v>19</v>
      </c>
      <c r="D151" s="3" t="s">
        <v>27</v>
      </c>
      <c r="E151" s="3" t="s">
        <v>212</v>
      </c>
      <c r="F151" s="3" t="s">
        <v>29</v>
      </c>
      <c r="G151" s="2"/>
      <c r="H151" s="3" t="s">
        <v>23</v>
      </c>
      <c r="I151" s="2" t="n">
        <v>105</v>
      </c>
      <c r="J151" s="2" t="n">
        <v>105</v>
      </c>
      <c r="K151" s="3" t="s">
        <v>49</v>
      </c>
      <c r="L151" s="3" t="s">
        <v>50</v>
      </c>
      <c r="M151" s="2" t="n">
        <v>10500</v>
      </c>
      <c r="N151" s="3"/>
      <c r="O151" s="4" t="n">
        <v>54789</v>
      </c>
      <c r="P151" s="3"/>
      <c r="Q151" s="4" t="n">
        <v>21064</v>
      </c>
      <c r="R151" s="3" t="s">
        <v>23</v>
      </c>
    </row>
    <row r="152" customFormat="false" ht="25.5" hidden="true" customHeight="true" outlineLevel="0" collapsed="false">
      <c r="A152" s="2" t="n">
        <v>205</v>
      </c>
      <c r="B152" s="3" t="s">
        <v>211</v>
      </c>
      <c r="C152" s="3" t="s">
        <v>19</v>
      </c>
      <c r="D152" s="3" t="s">
        <v>27</v>
      </c>
      <c r="E152" s="3" t="s">
        <v>212</v>
      </c>
      <c r="F152" s="3" t="s">
        <v>29</v>
      </c>
      <c r="G152" s="2"/>
      <c r="H152" s="3" t="s">
        <v>23</v>
      </c>
      <c r="I152" s="2" t="n">
        <v>70</v>
      </c>
      <c r="J152" s="2" t="n">
        <v>70</v>
      </c>
      <c r="K152" s="3" t="s">
        <v>49</v>
      </c>
      <c r="L152" s="3" t="s">
        <v>50</v>
      </c>
      <c r="M152" s="2" t="n">
        <v>11200</v>
      </c>
      <c r="N152" s="3"/>
      <c r="O152" s="4" t="n">
        <v>54789</v>
      </c>
      <c r="P152" s="3"/>
      <c r="Q152" s="4" t="n">
        <v>20029</v>
      </c>
      <c r="R152" s="3" t="s">
        <v>23</v>
      </c>
    </row>
    <row r="153" customFormat="false" ht="25.5" hidden="true" customHeight="true" outlineLevel="0" collapsed="false">
      <c r="A153" s="2" t="n">
        <v>206</v>
      </c>
      <c r="B153" s="3" t="s">
        <v>213</v>
      </c>
      <c r="C153" s="3" t="s">
        <v>19</v>
      </c>
      <c r="D153" s="3" t="s">
        <v>20</v>
      </c>
      <c r="E153" s="3" t="s">
        <v>214</v>
      </c>
      <c r="F153" s="3" t="s">
        <v>22</v>
      </c>
      <c r="G153" s="2"/>
      <c r="H153" s="3" t="s">
        <v>23</v>
      </c>
      <c r="I153" s="2" t="n">
        <v>49.9</v>
      </c>
      <c r="J153" s="2" t="n">
        <v>49.9</v>
      </c>
      <c r="K153" s="3" t="s">
        <v>24</v>
      </c>
      <c r="L153" s="3" t="s">
        <v>25</v>
      </c>
      <c r="M153" s="2" t="n">
        <v>9000</v>
      </c>
      <c r="N153" s="3"/>
      <c r="O153" s="4" t="n">
        <v>54789</v>
      </c>
      <c r="P153" s="3"/>
      <c r="Q153" s="4"/>
      <c r="R153" s="3" t="s">
        <v>23</v>
      </c>
    </row>
    <row r="154" customFormat="false" ht="25.5" hidden="true" customHeight="true" outlineLevel="0" collapsed="false">
      <c r="A154" s="2" t="n">
        <v>210</v>
      </c>
      <c r="B154" s="3" t="s">
        <v>215</v>
      </c>
      <c r="C154" s="3" t="s">
        <v>19</v>
      </c>
      <c r="D154" s="3" t="s">
        <v>117</v>
      </c>
      <c r="E154" s="3" t="s">
        <v>21</v>
      </c>
      <c r="F154" s="3" t="s">
        <v>22</v>
      </c>
      <c r="G154" s="2"/>
      <c r="H154" s="3" t="s">
        <v>23</v>
      </c>
      <c r="I154" s="2" t="n">
        <v>6.5</v>
      </c>
      <c r="J154" s="2" t="n">
        <v>6.5</v>
      </c>
      <c r="K154" s="3" t="s">
        <v>24</v>
      </c>
      <c r="L154" s="3" t="s">
        <v>25</v>
      </c>
      <c r="M154" s="2" t="n">
        <v>0</v>
      </c>
      <c r="N154" s="3"/>
      <c r="O154" s="4" t="n">
        <v>54789</v>
      </c>
      <c r="P154" s="3"/>
      <c r="Q154" s="4"/>
      <c r="R154" s="3" t="s">
        <v>23</v>
      </c>
    </row>
    <row r="155" customFormat="false" ht="38.25" hidden="true" customHeight="true" outlineLevel="0" collapsed="false">
      <c r="A155" s="2" t="n">
        <v>211</v>
      </c>
      <c r="B155" s="3" t="s">
        <v>216</v>
      </c>
      <c r="C155" s="3" t="s">
        <v>19</v>
      </c>
      <c r="D155" s="3" t="s">
        <v>31</v>
      </c>
      <c r="E155" s="3" t="s">
        <v>125</v>
      </c>
      <c r="F155" s="3" t="s">
        <v>22</v>
      </c>
      <c r="G155" s="2"/>
      <c r="H155" s="3" t="s">
        <v>23</v>
      </c>
      <c r="I155" s="2" t="n">
        <v>50.5</v>
      </c>
      <c r="J155" s="2" t="n">
        <v>50.5</v>
      </c>
      <c r="K155" s="3" t="s">
        <v>24</v>
      </c>
      <c r="L155" s="3" t="s">
        <v>25</v>
      </c>
      <c r="M155" s="2" t="n">
        <v>8500</v>
      </c>
      <c r="N155" s="3"/>
      <c r="O155" s="4" t="n">
        <v>54789</v>
      </c>
      <c r="P155" s="3"/>
      <c r="Q155" s="4"/>
      <c r="R155" s="3" t="s">
        <v>23</v>
      </c>
    </row>
    <row r="156" customFormat="false" ht="25.5" hidden="true" customHeight="true" outlineLevel="0" collapsed="false">
      <c r="A156" s="2" t="n">
        <v>212</v>
      </c>
      <c r="B156" s="3" t="s">
        <v>217</v>
      </c>
      <c r="C156" s="3" t="s">
        <v>19</v>
      </c>
      <c r="D156" s="3" t="s">
        <v>20</v>
      </c>
      <c r="E156" s="3" t="s">
        <v>21</v>
      </c>
      <c r="F156" s="3" t="s">
        <v>22</v>
      </c>
      <c r="G156" s="2"/>
      <c r="H156" s="3" t="s">
        <v>23</v>
      </c>
      <c r="I156" s="2" t="n">
        <v>41.3</v>
      </c>
      <c r="J156" s="2" t="n">
        <v>41.3</v>
      </c>
      <c r="K156" s="3" t="s">
        <v>53</v>
      </c>
      <c r="L156" s="3" t="s">
        <v>54</v>
      </c>
      <c r="M156" s="2" t="n">
        <v>8909</v>
      </c>
      <c r="N156" s="3"/>
      <c r="O156" s="4" t="n">
        <v>54789</v>
      </c>
      <c r="P156" s="3"/>
      <c r="Q156" s="4"/>
      <c r="R156" s="3" t="s">
        <v>23</v>
      </c>
    </row>
    <row r="157" customFormat="false" ht="25.5" hidden="true" customHeight="true" outlineLevel="0" collapsed="false">
      <c r="A157" s="2" t="n">
        <v>212</v>
      </c>
      <c r="B157" s="3" t="s">
        <v>217</v>
      </c>
      <c r="C157" s="3" t="s">
        <v>19</v>
      </c>
      <c r="D157" s="3" t="s">
        <v>20</v>
      </c>
      <c r="E157" s="3" t="s">
        <v>21</v>
      </c>
      <c r="F157" s="3" t="s">
        <v>22</v>
      </c>
      <c r="G157" s="2"/>
      <c r="H157" s="3" t="s">
        <v>23</v>
      </c>
      <c r="I157" s="2" t="n">
        <v>59.5</v>
      </c>
      <c r="J157" s="2" t="n">
        <v>59.5</v>
      </c>
      <c r="K157" s="3" t="s">
        <v>53</v>
      </c>
      <c r="L157" s="3" t="s">
        <v>54</v>
      </c>
      <c r="M157" s="2" t="n">
        <v>8449</v>
      </c>
      <c r="N157" s="3"/>
      <c r="O157" s="4" t="n">
        <v>54789</v>
      </c>
      <c r="P157" s="3"/>
      <c r="Q157" s="4"/>
      <c r="R157" s="3" t="s">
        <v>23</v>
      </c>
    </row>
    <row r="158" customFormat="false" ht="25.5" hidden="true" customHeight="true" outlineLevel="0" collapsed="false">
      <c r="A158" s="2" t="n">
        <v>213</v>
      </c>
      <c r="B158" s="3" t="s">
        <v>218</v>
      </c>
      <c r="C158" s="3" t="s">
        <v>19</v>
      </c>
      <c r="D158" s="3" t="s">
        <v>31</v>
      </c>
      <c r="E158" s="3" t="s">
        <v>125</v>
      </c>
      <c r="F158" s="3" t="s">
        <v>22</v>
      </c>
      <c r="G158" s="2"/>
      <c r="H158" s="3" t="s">
        <v>23</v>
      </c>
      <c r="I158" s="2" t="n">
        <v>11.3</v>
      </c>
      <c r="J158" s="2" t="n">
        <v>11.3</v>
      </c>
      <c r="K158" s="3" t="s">
        <v>24</v>
      </c>
      <c r="L158" s="3" t="s">
        <v>25</v>
      </c>
      <c r="M158" s="2" t="n">
        <v>0</v>
      </c>
      <c r="N158" s="3"/>
      <c r="O158" s="4" t="n">
        <v>54789</v>
      </c>
      <c r="P158" s="3"/>
      <c r="Q158" s="4"/>
      <c r="R158" s="3" t="s">
        <v>23</v>
      </c>
    </row>
    <row r="159" customFormat="false" ht="25.5" hidden="true" customHeight="true" outlineLevel="0" collapsed="false">
      <c r="A159" s="2" t="n">
        <v>219</v>
      </c>
      <c r="B159" s="3" t="s">
        <v>219</v>
      </c>
      <c r="C159" s="3" t="s">
        <v>19</v>
      </c>
      <c r="D159" s="3" t="s">
        <v>31</v>
      </c>
      <c r="E159" s="3" t="s">
        <v>220</v>
      </c>
      <c r="F159" s="3" t="s">
        <v>22</v>
      </c>
      <c r="G159" s="2"/>
      <c r="H159" s="3" t="s">
        <v>23</v>
      </c>
      <c r="I159" s="2" t="n">
        <v>1.42</v>
      </c>
      <c r="J159" s="2" t="n">
        <v>1.42</v>
      </c>
      <c r="K159" s="3" t="s">
        <v>24</v>
      </c>
      <c r="L159" s="3" t="s">
        <v>25</v>
      </c>
      <c r="M159" s="2" t="n">
        <v>0</v>
      </c>
      <c r="N159" s="3"/>
      <c r="O159" s="4" t="n">
        <v>54789</v>
      </c>
      <c r="P159" s="3"/>
      <c r="Q159" s="4"/>
      <c r="R159" s="3" t="s">
        <v>23</v>
      </c>
    </row>
    <row r="160" customFormat="false" ht="38.25" hidden="true" customHeight="true" outlineLevel="0" collapsed="false">
      <c r="A160" s="2" t="n">
        <v>222</v>
      </c>
      <c r="B160" s="3" t="s">
        <v>221</v>
      </c>
      <c r="C160" s="3" t="s">
        <v>19</v>
      </c>
      <c r="D160" s="3" t="s">
        <v>31</v>
      </c>
      <c r="E160" s="3" t="s">
        <v>222</v>
      </c>
      <c r="F160" s="3" t="s">
        <v>22</v>
      </c>
      <c r="G160" s="2"/>
      <c r="H160" s="3" t="s">
        <v>23</v>
      </c>
      <c r="I160" s="2" t="n">
        <v>3.5</v>
      </c>
      <c r="J160" s="2" t="n">
        <v>3.5</v>
      </c>
      <c r="K160" s="3" t="s">
        <v>24</v>
      </c>
      <c r="L160" s="3" t="s">
        <v>25</v>
      </c>
      <c r="M160" s="2" t="n">
        <v>0</v>
      </c>
      <c r="N160" s="3"/>
      <c r="O160" s="4" t="n">
        <v>54789</v>
      </c>
      <c r="P160" s="3"/>
      <c r="Q160" s="4"/>
      <c r="R160" s="3" t="s">
        <v>23</v>
      </c>
    </row>
    <row r="161" customFormat="false" ht="25.5" hidden="true" customHeight="true" outlineLevel="0" collapsed="false">
      <c r="A161" s="2" t="n">
        <v>223</v>
      </c>
      <c r="B161" s="3" t="s">
        <v>223</v>
      </c>
      <c r="C161" s="3" t="s">
        <v>19</v>
      </c>
      <c r="D161" s="3" t="s">
        <v>38</v>
      </c>
      <c r="E161" s="3" t="s">
        <v>223</v>
      </c>
      <c r="F161" s="3" t="s">
        <v>39</v>
      </c>
      <c r="G161" s="2"/>
      <c r="H161" s="3" t="s">
        <v>23</v>
      </c>
      <c r="I161" s="2" t="n">
        <v>0.5</v>
      </c>
      <c r="J161" s="2" t="n">
        <v>0.5</v>
      </c>
      <c r="K161" s="3" t="s">
        <v>71</v>
      </c>
      <c r="L161" s="3" t="s">
        <v>72</v>
      </c>
      <c r="M161" s="2" t="n">
        <v>9230</v>
      </c>
      <c r="N161" s="3"/>
      <c r="O161" s="4" t="n">
        <v>54789</v>
      </c>
      <c r="P161" s="3"/>
      <c r="Q161" s="4" t="n">
        <v>23193</v>
      </c>
      <c r="R161" s="3" t="s">
        <v>23</v>
      </c>
    </row>
    <row r="162" customFormat="false" ht="25.5" hidden="true" customHeight="true" outlineLevel="0" collapsed="false">
      <c r="A162" s="2" t="n">
        <v>223</v>
      </c>
      <c r="B162" s="3" t="s">
        <v>223</v>
      </c>
      <c r="C162" s="3" t="s">
        <v>19</v>
      </c>
      <c r="D162" s="3" t="s">
        <v>38</v>
      </c>
      <c r="E162" s="3" t="s">
        <v>223</v>
      </c>
      <c r="F162" s="3" t="s">
        <v>39</v>
      </c>
      <c r="G162" s="2"/>
      <c r="H162" s="3" t="s">
        <v>23</v>
      </c>
      <c r="I162" s="2" t="n">
        <v>1</v>
      </c>
      <c r="J162" s="2" t="n">
        <v>1</v>
      </c>
      <c r="K162" s="3" t="s">
        <v>71</v>
      </c>
      <c r="L162" s="3" t="s">
        <v>72</v>
      </c>
      <c r="M162" s="2" t="n">
        <v>10565</v>
      </c>
      <c r="N162" s="3"/>
      <c r="O162" s="4" t="n">
        <v>54789</v>
      </c>
      <c r="P162" s="3"/>
      <c r="Q162" s="4" t="n">
        <v>21763</v>
      </c>
      <c r="R162" s="3" t="s">
        <v>23</v>
      </c>
    </row>
    <row r="163" customFormat="false" ht="25.5" hidden="true" customHeight="true" outlineLevel="0" collapsed="false">
      <c r="A163" s="2" t="n">
        <v>225</v>
      </c>
      <c r="B163" s="3" t="s">
        <v>224</v>
      </c>
      <c r="C163" s="3" t="s">
        <v>19</v>
      </c>
      <c r="D163" s="3" t="s">
        <v>31</v>
      </c>
      <c r="E163" s="3" t="s">
        <v>36</v>
      </c>
      <c r="F163" s="3" t="s">
        <v>22</v>
      </c>
      <c r="G163" s="2"/>
      <c r="H163" s="3" t="s">
        <v>23</v>
      </c>
      <c r="I163" s="2" t="n">
        <v>2.4</v>
      </c>
      <c r="J163" s="2" t="n">
        <v>2.4</v>
      </c>
      <c r="K163" s="3" t="s">
        <v>24</v>
      </c>
      <c r="L163" s="3" t="s">
        <v>25</v>
      </c>
      <c r="M163" s="2" t="n">
        <v>0</v>
      </c>
      <c r="N163" s="3"/>
      <c r="O163" s="4" t="n">
        <v>54789</v>
      </c>
      <c r="P163" s="3"/>
      <c r="Q163" s="4"/>
      <c r="R163" s="3" t="s">
        <v>23</v>
      </c>
    </row>
    <row r="164" customFormat="false" ht="25.5" hidden="true" customHeight="true" outlineLevel="0" collapsed="false">
      <c r="A164" s="2" t="n">
        <v>226</v>
      </c>
      <c r="B164" s="3" t="s">
        <v>225</v>
      </c>
      <c r="C164" s="3" t="s">
        <v>19</v>
      </c>
      <c r="D164" s="3" t="s">
        <v>31</v>
      </c>
      <c r="E164" s="3" t="s">
        <v>21</v>
      </c>
      <c r="F164" s="3" t="s">
        <v>22</v>
      </c>
      <c r="G164" s="2"/>
      <c r="H164" s="3" t="s">
        <v>23</v>
      </c>
      <c r="I164" s="2" t="n">
        <v>8</v>
      </c>
      <c r="J164" s="2" t="n">
        <v>8</v>
      </c>
      <c r="K164" s="3" t="s">
        <v>53</v>
      </c>
      <c r="L164" s="3" t="s">
        <v>54</v>
      </c>
      <c r="M164" s="2" t="n">
        <v>14158</v>
      </c>
      <c r="N164" s="3"/>
      <c r="O164" s="4" t="n">
        <v>54789</v>
      </c>
      <c r="P164" s="3"/>
      <c r="Q164" s="4"/>
      <c r="R164" s="3" t="s">
        <v>23</v>
      </c>
    </row>
    <row r="165" customFormat="false" ht="25.5" hidden="true" customHeight="true" outlineLevel="0" collapsed="false">
      <c r="A165" s="2" t="n">
        <v>228</v>
      </c>
      <c r="B165" s="3" t="s">
        <v>226</v>
      </c>
      <c r="C165" s="3" t="s">
        <v>19</v>
      </c>
      <c r="D165" s="3" t="s">
        <v>27</v>
      </c>
      <c r="E165" s="3" t="s">
        <v>227</v>
      </c>
      <c r="F165" s="3" t="s">
        <v>101</v>
      </c>
      <c r="G165" s="2"/>
      <c r="H165" s="3" t="s">
        <v>23</v>
      </c>
      <c r="I165" s="2" t="n">
        <v>670</v>
      </c>
      <c r="J165" s="2" t="n">
        <v>670</v>
      </c>
      <c r="K165" s="3" t="s">
        <v>49</v>
      </c>
      <c r="L165" s="3" t="s">
        <v>111</v>
      </c>
      <c r="M165" s="2" t="n">
        <v>10240</v>
      </c>
      <c r="N165" s="3"/>
      <c r="O165" s="4" t="n">
        <v>54789</v>
      </c>
      <c r="P165" s="3"/>
      <c r="Q165" s="4" t="n">
        <v>26846</v>
      </c>
      <c r="R165" s="3" t="s">
        <v>23</v>
      </c>
    </row>
    <row r="166" customFormat="false" ht="25.5" hidden="true" customHeight="true" outlineLevel="0" collapsed="false">
      <c r="A166" s="2" t="n">
        <v>228</v>
      </c>
      <c r="B166" s="3" t="s">
        <v>226</v>
      </c>
      <c r="C166" s="3" t="s">
        <v>19</v>
      </c>
      <c r="D166" s="3" t="s">
        <v>27</v>
      </c>
      <c r="E166" s="3" t="s">
        <v>227</v>
      </c>
      <c r="F166" s="3" t="s">
        <v>101</v>
      </c>
      <c r="G166" s="2"/>
      <c r="H166" s="3" t="s">
        <v>23</v>
      </c>
      <c r="I166" s="2" t="n">
        <v>670</v>
      </c>
      <c r="J166" s="2" t="n">
        <v>670</v>
      </c>
      <c r="K166" s="3" t="s">
        <v>49</v>
      </c>
      <c r="L166" s="3" t="s">
        <v>111</v>
      </c>
      <c r="M166" s="2" t="n">
        <v>10240</v>
      </c>
      <c r="N166" s="3"/>
      <c r="O166" s="4" t="n">
        <v>54789</v>
      </c>
      <c r="P166" s="3"/>
      <c r="Q166" s="4" t="n">
        <v>26634</v>
      </c>
      <c r="R166" s="3" t="s">
        <v>23</v>
      </c>
    </row>
    <row r="167" customFormat="false" ht="25.5" hidden="true" customHeight="true" outlineLevel="0" collapsed="false">
      <c r="A167" s="2" t="n">
        <v>229</v>
      </c>
      <c r="B167" s="3" t="s">
        <v>228</v>
      </c>
      <c r="C167" s="3" t="s">
        <v>19</v>
      </c>
      <c r="D167" s="3" t="s">
        <v>117</v>
      </c>
      <c r="E167" s="3" t="s">
        <v>229</v>
      </c>
      <c r="F167" s="3" t="s">
        <v>22</v>
      </c>
      <c r="G167" s="2"/>
      <c r="H167" s="3" t="s">
        <v>23</v>
      </c>
      <c r="I167" s="2" t="n">
        <v>46</v>
      </c>
      <c r="J167" s="2" t="n">
        <v>46</v>
      </c>
      <c r="K167" s="3" t="s">
        <v>24</v>
      </c>
      <c r="L167" s="3" t="s">
        <v>54</v>
      </c>
      <c r="M167" s="2" t="n">
        <v>9406</v>
      </c>
      <c r="N167" s="3"/>
      <c r="O167" s="4" t="n">
        <v>54789</v>
      </c>
      <c r="P167" s="3"/>
      <c r="Q167" s="4"/>
      <c r="R167" s="3" t="s">
        <v>23</v>
      </c>
    </row>
    <row r="168" customFormat="false" ht="25.5" hidden="true" customHeight="true" outlineLevel="0" collapsed="false">
      <c r="A168" s="2" t="n">
        <v>232</v>
      </c>
      <c r="B168" s="3" t="s">
        <v>230</v>
      </c>
      <c r="C168" s="3" t="s">
        <v>19</v>
      </c>
      <c r="D168" s="3" t="s">
        <v>38</v>
      </c>
      <c r="E168" s="3" t="s">
        <v>113</v>
      </c>
      <c r="F168" s="3" t="s">
        <v>39</v>
      </c>
      <c r="G168" s="2"/>
      <c r="H168" s="3" t="s">
        <v>23</v>
      </c>
      <c r="I168" s="2" t="n">
        <v>352</v>
      </c>
      <c r="J168" s="2" t="n">
        <v>352</v>
      </c>
      <c r="K168" s="3" t="s">
        <v>49</v>
      </c>
      <c r="L168" s="3" t="s">
        <v>50</v>
      </c>
      <c r="M168" s="2" t="n">
        <v>9630</v>
      </c>
      <c r="N168" s="3"/>
      <c r="O168" s="4" t="n">
        <v>54789</v>
      </c>
      <c r="P168" s="3"/>
      <c r="Q168" s="4" t="n">
        <v>24838</v>
      </c>
      <c r="R168" s="3" t="s">
        <v>23</v>
      </c>
    </row>
    <row r="169" customFormat="false" ht="25.5" hidden="true" customHeight="true" outlineLevel="0" collapsed="false">
      <c r="A169" s="2" t="n">
        <v>232</v>
      </c>
      <c r="B169" s="3" t="s">
        <v>230</v>
      </c>
      <c r="C169" s="3" t="s">
        <v>19</v>
      </c>
      <c r="D169" s="3" t="s">
        <v>38</v>
      </c>
      <c r="E169" s="3" t="s">
        <v>113</v>
      </c>
      <c r="F169" s="3" t="s">
        <v>39</v>
      </c>
      <c r="G169" s="2"/>
      <c r="H169" s="3" t="s">
        <v>23</v>
      </c>
      <c r="I169" s="2" t="n">
        <v>158</v>
      </c>
      <c r="J169" s="2" t="n">
        <v>158</v>
      </c>
      <c r="K169" s="3" t="s">
        <v>49</v>
      </c>
      <c r="L169" s="3" t="s">
        <v>50</v>
      </c>
      <c r="M169" s="2" t="n">
        <v>10130</v>
      </c>
      <c r="N169" s="3"/>
      <c r="O169" s="4" t="n">
        <v>54789</v>
      </c>
      <c r="P169" s="3"/>
      <c r="Q169" s="4" t="n">
        <v>22647</v>
      </c>
      <c r="R169" s="3" t="s">
        <v>23</v>
      </c>
    </row>
    <row r="170" customFormat="false" ht="25.5" hidden="true" customHeight="true" outlineLevel="0" collapsed="false">
      <c r="A170" s="2" t="n">
        <v>232</v>
      </c>
      <c r="B170" s="3" t="s">
        <v>230</v>
      </c>
      <c r="C170" s="3" t="s">
        <v>19</v>
      </c>
      <c r="D170" s="3" t="s">
        <v>38</v>
      </c>
      <c r="E170" s="3" t="s">
        <v>113</v>
      </c>
      <c r="F170" s="3" t="s">
        <v>39</v>
      </c>
      <c r="G170" s="2"/>
      <c r="H170" s="3" t="s">
        <v>23</v>
      </c>
      <c r="I170" s="2" t="n">
        <v>106</v>
      </c>
      <c r="J170" s="2" t="n">
        <v>106</v>
      </c>
      <c r="K170" s="3" t="s">
        <v>49</v>
      </c>
      <c r="L170" s="3" t="s">
        <v>50</v>
      </c>
      <c r="M170" s="2" t="n">
        <v>10450</v>
      </c>
      <c r="N170" s="3"/>
      <c r="O170" s="4" t="n">
        <v>54789</v>
      </c>
      <c r="P170" s="3"/>
      <c r="Q170" s="4" t="n">
        <v>21551</v>
      </c>
      <c r="R170" s="3" t="s">
        <v>23</v>
      </c>
    </row>
    <row r="171" customFormat="false" ht="25.5" hidden="true" customHeight="true" outlineLevel="0" collapsed="false">
      <c r="A171" s="2" t="n">
        <v>232</v>
      </c>
      <c r="B171" s="3" t="s">
        <v>230</v>
      </c>
      <c r="C171" s="3" t="s">
        <v>19</v>
      </c>
      <c r="D171" s="3" t="s">
        <v>38</v>
      </c>
      <c r="E171" s="3" t="s">
        <v>113</v>
      </c>
      <c r="F171" s="3" t="s">
        <v>39</v>
      </c>
      <c r="G171" s="2"/>
      <c r="H171" s="3" t="s">
        <v>23</v>
      </c>
      <c r="I171" s="2" t="n">
        <v>107</v>
      </c>
      <c r="J171" s="2" t="n">
        <v>107</v>
      </c>
      <c r="K171" s="3" t="s">
        <v>49</v>
      </c>
      <c r="L171" s="3" t="s">
        <v>50</v>
      </c>
      <c r="M171" s="2" t="n">
        <v>10080</v>
      </c>
      <c r="N171" s="3"/>
      <c r="O171" s="4" t="n">
        <v>54789</v>
      </c>
      <c r="P171" s="3"/>
      <c r="Q171" s="4" t="n">
        <v>20821</v>
      </c>
      <c r="R171" s="3" t="s">
        <v>23</v>
      </c>
    </row>
    <row r="172" customFormat="false" ht="25.5" hidden="true" customHeight="true" outlineLevel="0" collapsed="false">
      <c r="A172" s="2" t="n">
        <v>232</v>
      </c>
      <c r="B172" s="3" t="s">
        <v>230</v>
      </c>
      <c r="C172" s="3" t="s">
        <v>19</v>
      </c>
      <c r="D172" s="3" t="s">
        <v>38</v>
      </c>
      <c r="E172" s="3" t="s">
        <v>113</v>
      </c>
      <c r="F172" s="3" t="s">
        <v>39</v>
      </c>
      <c r="G172" s="2"/>
      <c r="H172" s="3" t="s">
        <v>23</v>
      </c>
      <c r="I172" s="2" t="n">
        <v>2.75</v>
      </c>
      <c r="J172" s="2" t="n">
        <v>2.75</v>
      </c>
      <c r="K172" s="3" t="s">
        <v>71</v>
      </c>
      <c r="L172" s="3" t="s">
        <v>72</v>
      </c>
      <c r="M172" s="2" t="n">
        <v>14000</v>
      </c>
      <c r="N172" s="3"/>
      <c r="O172" s="4" t="n">
        <v>54789</v>
      </c>
      <c r="P172" s="3"/>
      <c r="Q172" s="4" t="n">
        <v>32478</v>
      </c>
      <c r="R172" s="3" t="s">
        <v>23</v>
      </c>
    </row>
    <row r="173" customFormat="false" ht="25.5" hidden="true" customHeight="true" outlineLevel="0" collapsed="false">
      <c r="A173" s="2" t="n">
        <v>232</v>
      </c>
      <c r="B173" s="3" t="s">
        <v>230</v>
      </c>
      <c r="C173" s="3" t="s">
        <v>19</v>
      </c>
      <c r="D173" s="3" t="s">
        <v>38</v>
      </c>
      <c r="E173" s="3" t="s">
        <v>113</v>
      </c>
      <c r="F173" s="3" t="s">
        <v>39</v>
      </c>
      <c r="G173" s="2"/>
      <c r="H173" s="3" t="s">
        <v>23</v>
      </c>
      <c r="I173" s="2" t="n">
        <v>2.75</v>
      </c>
      <c r="J173" s="2" t="n">
        <v>2.75</v>
      </c>
      <c r="K173" s="3" t="s">
        <v>71</v>
      </c>
      <c r="L173" s="3" t="s">
        <v>72</v>
      </c>
      <c r="M173" s="2" t="n">
        <v>14000</v>
      </c>
      <c r="N173" s="3"/>
      <c r="O173" s="4" t="n">
        <v>54789</v>
      </c>
      <c r="P173" s="3"/>
      <c r="Q173" s="4" t="n">
        <v>24473</v>
      </c>
      <c r="R173" s="3" t="s">
        <v>23</v>
      </c>
    </row>
    <row r="174" customFormat="false" ht="38.25" hidden="true" customHeight="true" outlineLevel="0" collapsed="false">
      <c r="A174" s="2" t="n">
        <v>234</v>
      </c>
      <c r="B174" s="3" t="s">
        <v>231</v>
      </c>
      <c r="C174" s="3" t="s">
        <v>19</v>
      </c>
      <c r="D174" s="3" t="s">
        <v>20</v>
      </c>
      <c r="E174" s="3" t="s">
        <v>21</v>
      </c>
      <c r="F174" s="3" t="s">
        <v>22</v>
      </c>
      <c r="G174" s="2"/>
      <c r="H174" s="3" t="s">
        <v>23</v>
      </c>
      <c r="I174" s="2" t="n">
        <v>3</v>
      </c>
      <c r="J174" s="2" t="n">
        <v>3</v>
      </c>
      <c r="K174" s="3" t="s">
        <v>24</v>
      </c>
      <c r="L174" s="3" t="s">
        <v>25</v>
      </c>
      <c r="M174" s="2" t="n">
        <v>0</v>
      </c>
      <c r="N174" s="3"/>
      <c r="O174" s="4" t="n">
        <v>54789</v>
      </c>
      <c r="P174" s="3"/>
      <c r="Q174" s="4"/>
      <c r="R174" s="3" t="s">
        <v>23</v>
      </c>
    </row>
    <row r="175" customFormat="false" ht="25.5" hidden="true" customHeight="true" outlineLevel="0" collapsed="false">
      <c r="A175" s="2" t="n">
        <v>235</v>
      </c>
      <c r="B175" s="3" t="s">
        <v>232</v>
      </c>
      <c r="C175" s="3" t="s">
        <v>19</v>
      </c>
      <c r="D175" s="3" t="s">
        <v>31</v>
      </c>
      <c r="E175" s="3" t="s">
        <v>233</v>
      </c>
      <c r="F175" s="3" t="s">
        <v>22</v>
      </c>
      <c r="G175" s="2"/>
      <c r="H175" s="3" t="s">
        <v>23</v>
      </c>
      <c r="I175" s="2" t="n">
        <v>13.8</v>
      </c>
      <c r="J175" s="2" t="n">
        <v>13.8</v>
      </c>
      <c r="K175" s="3" t="s">
        <v>24</v>
      </c>
      <c r="L175" s="3" t="s">
        <v>25</v>
      </c>
      <c r="M175" s="2" t="n">
        <v>12000</v>
      </c>
      <c r="N175" s="3"/>
      <c r="O175" s="4" t="n">
        <v>54789</v>
      </c>
      <c r="P175" s="3"/>
      <c r="Q175" s="4"/>
      <c r="R175" s="3" t="s">
        <v>23</v>
      </c>
    </row>
    <row r="176" customFormat="false" ht="25.5" hidden="true" customHeight="true" outlineLevel="0" collapsed="false">
      <c r="A176" s="2" t="n">
        <v>236</v>
      </c>
      <c r="B176" s="3" t="s">
        <v>234</v>
      </c>
      <c r="C176" s="3" t="s">
        <v>19</v>
      </c>
      <c r="D176" s="3" t="s">
        <v>31</v>
      </c>
      <c r="E176" s="3" t="s">
        <v>233</v>
      </c>
      <c r="F176" s="3" t="s">
        <v>22</v>
      </c>
      <c r="G176" s="2"/>
      <c r="H176" s="3" t="s">
        <v>23</v>
      </c>
      <c r="I176" s="2" t="n">
        <v>6.9</v>
      </c>
      <c r="J176" s="2" t="n">
        <v>6.9</v>
      </c>
      <c r="K176" s="3" t="s">
        <v>24</v>
      </c>
      <c r="L176" s="3" t="s">
        <v>25</v>
      </c>
      <c r="M176" s="2" t="n">
        <v>12000</v>
      </c>
      <c r="N176" s="3"/>
      <c r="O176" s="4" t="n">
        <v>54789</v>
      </c>
      <c r="P176" s="3"/>
      <c r="Q176" s="4"/>
      <c r="R176" s="3" t="s">
        <v>23</v>
      </c>
    </row>
    <row r="177" customFormat="false" ht="25.5" hidden="true" customHeight="true" outlineLevel="0" collapsed="false">
      <c r="A177" s="2" t="n">
        <v>237</v>
      </c>
      <c r="B177" s="3" t="s">
        <v>235</v>
      </c>
      <c r="C177" s="3" t="s">
        <v>19</v>
      </c>
      <c r="D177" s="3" t="s">
        <v>117</v>
      </c>
      <c r="E177" s="3" t="s">
        <v>236</v>
      </c>
      <c r="F177" s="3" t="s">
        <v>22</v>
      </c>
      <c r="G177" s="2"/>
      <c r="H177" s="3" t="s">
        <v>23</v>
      </c>
      <c r="I177" s="2" t="n">
        <v>12.5</v>
      </c>
      <c r="J177" s="2" t="n">
        <v>12.5</v>
      </c>
      <c r="K177" s="3" t="s">
        <v>24</v>
      </c>
      <c r="L177" s="3" t="s">
        <v>25</v>
      </c>
      <c r="M177" s="2" t="n">
        <v>12500</v>
      </c>
      <c r="N177" s="3"/>
      <c r="O177" s="4" t="n">
        <v>54789</v>
      </c>
      <c r="P177" s="3"/>
      <c r="Q177" s="4"/>
      <c r="R177" s="3" t="s">
        <v>23</v>
      </c>
    </row>
    <row r="178" customFormat="false" ht="25.5" hidden="true" customHeight="true" outlineLevel="0" collapsed="false">
      <c r="A178" s="2" t="n">
        <v>238</v>
      </c>
      <c r="B178" s="3" t="s">
        <v>237</v>
      </c>
      <c r="C178" s="3" t="s">
        <v>19</v>
      </c>
      <c r="D178" s="3" t="s">
        <v>117</v>
      </c>
      <c r="E178" s="3" t="s">
        <v>236</v>
      </c>
      <c r="F178" s="3" t="s">
        <v>22</v>
      </c>
      <c r="G178" s="2"/>
      <c r="H178" s="3" t="s">
        <v>23</v>
      </c>
      <c r="I178" s="2" t="n">
        <v>6.9</v>
      </c>
      <c r="J178" s="2" t="n">
        <v>6.9</v>
      </c>
      <c r="K178" s="3" t="s">
        <v>24</v>
      </c>
      <c r="L178" s="3" t="s">
        <v>25</v>
      </c>
      <c r="M178" s="2" t="n">
        <v>12500</v>
      </c>
      <c r="N178" s="3"/>
      <c r="O178" s="4" t="n">
        <v>54789</v>
      </c>
      <c r="P178" s="3"/>
      <c r="Q178" s="4"/>
      <c r="R178" s="3" t="s">
        <v>23</v>
      </c>
    </row>
    <row r="179" customFormat="false" ht="25.5" hidden="true" customHeight="true" outlineLevel="0" collapsed="false">
      <c r="A179" s="2" t="n">
        <v>239</v>
      </c>
      <c r="B179" s="3" t="s">
        <v>238</v>
      </c>
      <c r="C179" s="3" t="s">
        <v>19</v>
      </c>
      <c r="D179" s="3" t="s">
        <v>117</v>
      </c>
      <c r="E179" s="3" t="s">
        <v>236</v>
      </c>
      <c r="F179" s="3" t="s">
        <v>22</v>
      </c>
      <c r="G179" s="2"/>
      <c r="H179" s="3" t="s">
        <v>23</v>
      </c>
      <c r="I179" s="2" t="n">
        <v>6.9</v>
      </c>
      <c r="J179" s="2" t="n">
        <v>6.9</v>
      </c>
      <c r="K179" s="3" t="s">
        <v>24</v>
      </c>
      <c r="L179" s="3" t="s">
        <v>25</v>
      </c>
      <c r="M179" s="2" t="n">
        <v>12500</v>
      </c>
      <c r="N179" s="3"/>
      <c r="O179" s="4" t="n">
        <v>54789</v>
      </c>
      <c r="P179" s="3"/>
      <c r="Q179" s="4"/>
      <c r="R179" s="3" t="s">
        <v>23</v>
      </c>
    </row>
    <row r="180" customFormat="false" ht="25.5" hidden="true" customHeight="true" outlineLevel="0" collapsed="false">
      <c r="A180" s="2" t="n">
        <v>240</v>
      </c>
      <c r="B180" s="3" t="s">
        <v>239</v>
      </c>
      <c r="C180" s="3" t="s">
        <v>19</v>
      </c>
      <c r="D180" s="3" t="s">
        <v>117</v>
      </c>
      <c r="E180" s="3" t="s">
        <v>240</v>
      </c>
      <c r="F180" s="3" t="s">
        <v>22</v>
      </c>
      <c r="G180" s="2"/>
      <c r="H180" s="3" t="s">
        <v>23</v>
      </c>
      <c r="I180" s="2" t="n">
        <v>12.5</v>
      </c>
      <c r="J180" s="2" t="n">
        <v>12.5</v>
      </c>
      <c r="K180" s="3" t="s">
        <v>24</v>
      </c>
      <c r="L180" s="3" t="s">
        <v>25</v>
      </c>
      <c r="M180" s="2" t="n">
        <v>0</v>
      </c>
      <c r="N180" s="3"/>
      <c r="O180" s="4" t="n">
        <v>54789</v>
      </c>
      <c r="P180" s="3"/>
      <c r="Q180" s="4"/>
      <c r="R180" s="3" t="s">
        <v>23</v>
      </c>
    </row>
    <row r="181" customFormat="false" ht="25.5" hidden="true" customHeight="true" outlineLevel="0" collapsed="false">
      <c r="A181" s="2" t="n">
        <v>242</v>
      </c>
      <c r="B181" s="3" t="s">
        <v>241</v>
      </c>
      <c r="C181" s="3" t="s">
        <v>19</v>
      </c>
      <c r="D181" s="3" t="s">
        <v>20</v>
      </c>
      <c r="E181" s="3" t="s">
        <v>21</v>
      </c>
      <c r="F181" s="3" t="s">
        <v>22</v>
      </c>
      <c r="G181" s="2"/>
      <c r="H181" s="3" t="s">
        <v>23</v>
      </c>
      <c r="I181" s="2" t="n">
        <v>41.5</v>
      </c>
      <c r="J181" s="2" t="n">
        <v>41.5</v>
      </c>
      <c r="K181" s="3" t="s">
        <v>24</v>
      </c>
      <c r="L181" s="3" t="s">
        <v>25</v>
      </c>
      <c r="M181" s="2" t="n">
        <v>0</v>
      </c>
      <c r="N181" s="3"/>
      <c r="O181" s="4" t="n">
        <v>54789</v>
      </c>
      <c r="P181" s="3"/>
      <c r="Q181" s="4"/>
      <c r="R181" s="3" t="s">
        <v>23</v>
      </c>
    </row>
    <row r="182" customFormat="false" ht="25.5" hidden="true" customHeight="true" outlineLevel="0" collapsed="false">
      <c r="A182" s="2" t="n">
        <v>244</v>
      </c>
      <c r="B182" s="3" t="s">
        <v>242</v>
      </c>
      <c r="C182" s="3" t="s">
        <v>19</v>
      </c>
      <c r="D182" s="3" t="s">
        <v>31</v>
      </c>
      <c r="E182" s="3" t="s">
        <v>36</v>
      </c>
      <c r="F182" s="3" t="s">
        <v>22</v>
      </c>
      <c r="G182" s="2"/>
      <c r="H182" s="3" t="s">
        <v>23</v>
      </c>
      <c r="I182" s="2" t="n">
        <v>1.05</v>
      </c>
      <c r="J182" s="2" t="n">
        <v>1.05</v>
      </c>
      <c r="K182" s="3" t="s">
        <v>24</v>
      </c>
      <c r="L182" s="3" t="s">
        <v>25</v>
      </c>
      <c r="M182" s="2" t="n">
        <v>0</v>
      </c>
      <c r="N182" s="3"/>
      <c r="O182" s="4" t="n">
        <v>54789</v>
      </c>
      <c r="P182" s="3"/>
      <c r="Q182" s="4"/>
      <c r="R182" s="3" t="s">
        <v>23</v>
      </c>
    </row>
    <row r="183" customFormat="false" ht="25.5" hidden="true" customHeight="true" outlineLevel="0" collapsed="false">
      <c r="A183" s="2" t="n">
        <v>248</v>
      </c>
      <c r="B183" s="3" t="s">
        <v>243</v>
      </c>
      <c r="C183" s="3" t="s">
        <v>19</v>
      </c>
      <c r="D183" s="3" t="s">
        <v>61</v>
      </c>
      <c r="E183" s="3" t="s">
        <v>244</v>
      </c>
      <c r="F183" s="3" t="s">
        <v>107</v>
      </c>
      <c r="G183" s="2"/>
      <c r="H183" s="3" t="s">
        <v>23</v>
      </c>
      <c r="I183" s="2" t="n">
        <v>64</v>
      </c>
      <c r="J183" s="2" t="n">
        <v>64</v>
      </c>
      <c r="K183" s="3" t="s">
        <v>24</v>
      </c>
      <c r="L183" s="3" t="s">
        <v>25</v>
      </c>
      <c r="M183" s="2" t="n">
        <v>0</v>
      </c>
      <c r="N183" s="3"/>
      <c r="O183" s="4" t="n">
        <v>54789</v>
      </c>
      <c r="P183" s="3"/>
      <c r="Q183" s="4" t="n">
        <v>32143</v>
      </c>
      <c r="R183" s="3" t="s">
        <v>23</v>
      </c>
    </row>
    <row r="184" customFormat="false" ht="25.5" hidden="true" customHeight="true" outlineLevel="0" collapsed="false">
      <c r="A184" s="2" t="n">
        <v>249</v>
      </c>
      <c r="B184" s="3" t="s">
        <v>245</v>
      </c>
      <c r="C184" s="3" t="s">
        <v>19</v>
      </c>
      <c r="D184" s="3" t="s">
        <v>61</v>
      </c>
      <c r="E184" s="3" t="s">
        <v>246</v>
      </c>
      <c r="F184" s="3" t="s">
        <v>63</v>
      </c>
      <c r="G184" s="2"/>
      <c r="H184" s="3" t="s">
        <v>23</v>
      </c>
      <c r="I184" s="2" t="n">
        <v>245</v>
      </c>
      <c r="J184" s="2" t="n">
        <v>245</v>
      </c>
      <c r="K184" s="3" t="s">
        <v>49</v>
      </c>
      <c r="L184" s="3" t="s">
        <v>50</v>
      </c>
      <c r="M184" s="2" t="n">
        <v>10362</v>
      </c>
      <c r="N184" s="3"/>
      <c r="O184" s="4" t="n">
        <v>54789</v>
      </c>
      <c r="P184" s="3"/>
      <c r="Q184" s="4" t="n">
        <v>28642</v>
      </c>
      <c r="R184" s="3" t="s">
        <v>23</v>
      </c>
    </row>
    <row r="185" customFormat="false" ht="25.5" hidden="true" customHeight="true" outlineLevel="0" collapsed="false">
      <c r="A185" s="2" t="n">
        <v>249</v>
      </c>
      <c r="B185" s="3" t="s">
        <v>245</v>
      </c>
      <c r="C185" s="3" t="s">
        <v>19</v>
      </c>
      <c r="D185" s="3" t="s">
        <v>61</v>
      </c>
      <c r="E185" s="3" t="s">
        <v>246</v>
      </c>
      <c r="F185" s="3" t="s">
        <v>63</v>
      </c>
      <c r="G185" s="2"/>
      <c r="H185" s="3" t="s">
        <v>23</v>
      </c>
      <c r="I185" s="2" t="n">
        <v>110</v>
      </c>
      <c r="J185" s="2" t="n">
        <v>110</v>
      </c>
      <c r="K185" s="3" t="s">
        <v>49</v>
      </c>
      <c r="L185" s="3" t="s">
        <v>50</v>
      </c>
      <c r="M185" s="2" t="n">
        <v>10378</v>
      </c>
      <c r="N185" s="3"/>
      <c r="O185" s="4" t="n">
        <v>54789</v>
      </c>
      <c r="P185" s="3"/>
      <c r="Q185" s="4" t="n">
        <v>22798</v>
      </c>
      <c r="R185" s="3" t="s">
        <v>23</v>
      </c>
    </row>
    <row r="186" customFormat="false" ht="25.5" hidden="true" customHeight="true" outlineLevel="0" collapsed="false">
      <c r="A186" s="2" t="n">
        <v>249</v>
      </c>
      <c r="B186" s="3" t="s">
        <v>245</v>
      </c>
      <c r="C186" s="3" t="s">
        <v>19</v>
      </c>
      <c r="D186" s="3" t="s">
        <v>61</v>
      </c>
      <c r="E186" s="3" t="s">
        <v>246</v>
      </c>
      <c r="F186" s="3" t="s">
        <v>63</v>
      </c>
      <c r="G186" s="2"/>
      <c r="H186" s="3" t="s">
        <v>23</v>
      </c>
      <c r="I186" s="2" t="n">
        <v>380</v>
      </c>
      <c r="J186" s="2" t="n">
        <v>380</v>
      </c>
      <c r="K186" s="3" t="s">
        <v>49</v>
      </c>
      <c r="L186" s="3" t="s">
        <v>50</v>
      </c>
      <c r="M186" s="2" t="n">
        <v>10395</v>
      </c>
      <c r="N186" s="3"/>
      <c r="O186" s="4" t="n">
        <v>54789</v>
      </c>
      <c r="P186" s="3"/>
      <c r="Q186" s="4" t="n">
        <v>29738</v>
      </c>
      <c r="R186" s="3" t="s">
        <v>23</v>
      </c>
    </row>
    <row r="187" customFormat="false" ht="25.5" hidden="true" customHeight="true" outlineLevel="0" collapsed="false">
      <c r="A187" s="2" t="n">
        <v>249</v>
      </c>
      <c r="B187" s="3" t="s">
        <v>245</v>
      </c>
      <c r="C187" s="3" t="s">
        <v>19</v>
      </c>
      <c r="D187" s="3" t="s">
        <v>61</v>
      </c>
      <c r="E187" s="3" t="s">
        <v>246</v>
      </c>
      <c r="F187" s="3" t="s">
        <v>63</v>
      </c>
      <c r="G187" s="2"/>
      <c r="H187" s="3" t="s">
        <v>23</v>
      </c>
      <c r="I187" s="2" t="n">
        <v>260</v>
      </c>
      <c r="J187" s="2" t="n">
        <v>260</v>
      </c>
      <c r="K187" s="3" t="s">
        <v>49</v>
      </c>
      <c r="L187" s="3" t="s">
        <v>50</v>
      </c>
      <c r="M187" s="2" t="n">
        <v>10399</v>
      </c>
      <c r="N187" s="3"/>
      <c r="O187" s="4" t="n">
        <v>54789</v>
      </c>
      <c r="P187" s="3"/>
      <c r="Q187" s="4" t="n">
        <v>29342</v>
      </c>
      <c r="R187" s="3" t="s">
        <v>23</v>
      </c>
    </row>
    <row r="188" customFormat="false" ht="25.5" hidden="true" customHeight="true" outlineLevel="0" collapsed="false">
      <c r="A188" s="2" t="n">
        <v>250</v>
      </c>
      <c r="B188" s="3" t="s">
        <v>247</v>
      </c>
      <c r="C188" s="3" t="s">
        <v>19</v>
      </c>
      <c r="D188" s="3" t="s">
        <v>20</v>
      </c>
      <c r="E188" s="3" t="s">
        <v>248</v>
      </c>
      <c r="F188" s="3" t="s">
        <v>22</v>
      </c>
      <c r="G188" s="2"/>
      <c r="H188" s="3" t="s">
        <v>249</v>
      </c>
      <c r="I188" s="2" t="n">
        <v>10.2</v>
      </c>
      <c r="J188" s="2" t="n">
        <v>10.2</v>
      </c>
      <c r="K188" s="3" t="s">
        <v>24</v>
      </c>
      <c r="L188" s="3" t="s">
        <v>25</v>
      </c>
      <c r="M188" s="2" t="n">
        <v>9700</v>
      </c>
      <c r="N188" s="3"/>
      <c r="O188" s="4" t="n">
        <v>2</v>
      </c>
      <c r="P188" s="3"/>
      <c r="Q188" s="4"/>
      <c r="R188" s="3" t="s">
        <v>249</v>
      </c>
    </row>
    <row r="189" customFormat="false" ht="25.5" hidden="true" customHeight="true" outlineLevel="0" collapsed="false">
      <c r="A189" s="2" t="n">
        <v>250</v>
      </c>
      <c r="B189" s="3" t="s">
        <v>247</v>
      </c>
      <c r="C189" s="3" t="s">
        <v>19</v>
      </c>
      <c r="D189" s="3" t="s">
        <v>20</v>
      </c>
      <c r="E189" s="3" t="s">
        <v>248</v>
      </c>
      <c r="F189" s="3" t="s">
        <v>22</v>
      </c>
      <c r="G189" s="2"/>
      <c r="H189" s="3" t="s">
        <v>249</v>
      </c>
      <c r="I189" s="2" t="n">
        <v>12.5</v>
      </c>
      <c r="J189" s="2" t="n">
        <v>12.5</v>
      </c>
      <c r="K189" s="3" t="s">
        <v>24</v>
      </c>
      <c r="L189" s="3" t="s">
        <v>25</v>
      </c>
      <c r="M189" s="2" t="n">
        <v>9700</v>
      </c>
      <c r="N189" s="3"/>
      <c r="O189" s="4" t="n">
        <v>2</v>
      </c>
      <c r="P189" s="3"/>
      <c r="Q189" s="4"/>
      <c r="R189" s="3" t="s">
        <v>249</v>
      </c>
    </row>
    <row r="190" customFormat="false" ht="25.5" hidden="true" customHeight="true" outlineLevel="0" collapsed="false">
      <c r="A190" s="2" t="n">
        <v>253</v>
      </c>
      <c r="B190" s="3" t="s">
        <v>250</v>
      </c>
      <c r="C190" s="3" t="s">
        <v>19</v>
      </c>
      <c r="D190" s="3" t="s">
        <v>61</v>
      </c>
      <c r="E190" s="3" t="s">
        <v>251</v>
      </c>
      <c r="F190" s="3" t="s">
        <v>138</v>
      </c>
      <c r="G190" s="2"/>
      <c r="H190" s="3" t="s">
        <v>23</v>
      </c>
      <c r="I190" s="2" t="n">
        <v>1.5</v>
      </c>
      <c r="J190" s="2" t="n">
        <v>1.5</v>
      </c>
      <c r="K190" s="3" t="s">
        <v>24</v>
      </c>
      <c r="L190" s="3" t="s">
        <v>25</v>
      </c>
      <c r="M190" s="2" t="n">
        <v>0</v>
      </c>
      <c r="N190" s="3"/>
      <c r="O190" s="4" t="n">
        <v>54789</v>
      </c>
      <c r="P190" s="3"/>
      <c r="Q190" s="4" t="n">
        <v>35796</v>
      </c>
      <c r="R190" s="3" t="s">
        <v>23</v>
      </c>
    </row>
    <row r="191" customFormat="false" ht="25.5" hidden="true" customHeight="true" outlineLevel="0" collapsed="false">
      <c r="A191" s="2" t="n">
        <v>254</v>
      </c>
      <c r="B191" s="3" t="s">
        <v>252</v>
      </c>
      <c r="C191" s="3" t="s">
        <v>19</v>
      </c>
      <c r="D191" s="3" t="s">
        <v>61</v>
      </c>
      <c r="E191" s="3" t="s">
        <v>253</v>
      </c>
      <c r="F191" s="3" t="s">
        <v>107</v>
      </c>
      <c r="G191" s="2"/>
      <c r="H191" s="3" t="s">
        <v>23</v>
      </c>
      <c r="I191" s="2" t="n">
        <v>6</v>
      </c>
      <c r="J191" s="2" t="n">
        <v>6</v>
      </c>
      <c r="K191" s="3" t="s">
        <v>24</v>
      </c>
      <c r="L191" s="3" t="s">
        <v>25</v>
      </c>
      <c r="M191" s="2" t="n">
        <v>0</v>
      </c>
      <c r="N191" s="3"/>
      <c r="O191" s="4" t="n">
        <v>54789</v>
      </c>
      <c r="P191" s="3"/>
      <c r="Q191" s="4" t="n">
        <v>32143</v>
      </c>
      <c r="R191" s="3" t="s">
        <v>23</v>
      </c>
    </row>
    <row r="192" customFormat="false" ht="25.5" hidden="true" customHeight="true" outlineLevel="0" collapsed="false">
      <c r="A192" s="2" t="n">
        <v>258</v>
      </c>
      <c r="B192" s="3" t="s">
        <v>254</v>
      </c>
      <c r="C192" s="3" t="s">
        <v>19</v>
      </c>
      <c r="D192" s="3" t="s">
        <v>31</v>
      </c>
      <c r="E192" s="3" t="s">
        <v>220</v>
      </c>
      <c r="F192" s="3" t="s">
        <v>22</v>
      </c>
      <c r="G192" s="2"/>
      <c r="H192" s="3" t="s">
        <v>23</v>
      </c>
      <c r="I192" s="2" t="n">
        <v>34.53</v>
      </c>
      <c r="J192" s="2" t="n">
        <v>34.53</v>
      </c>
      <c r="K192" s="3" t="s">
        <v>53</v>
      </c>
      <c r="L192" s="3" t="s">
        <v>54</v>
      </c>
      <c r="M192" s="2" t="n">
        <v>12687</v>
      </c>
      <c r="N192" s="3"/>
      <c r="O192" s="4" t="n">
        <v>54789</v>
      </c>
      <c r="P192" s="3"/>
      <c r="Q192" s="4"/>
      <c r="R192" s="3" t="s">
        <v>23</v>
      </c>
    </row>
    <row r="193" customFormat="false" ht="25.5" hidden="true" customHeight="true" outlineLevel="0" collapsed="false">
      <c r="A193" s="2" t="n">
        <v>259</v>
      </c>
      <c r="B193" s="3" t="s">
        <v>255</v>
      </c>
      <c r="C193" s="3" t="s">
        <v>19</v>
      </c>
      <c r="D193" s="3" t="s">
        <v>38</v>
      </c>
      <c r="E193" s="3" t="s">
        <v>256</v>
      </c>
      <c r="F193" s="3" t="s">
        <v>39</v>
      </c>
      <c r="G193" s="2"/>
      <c r="H193" s="3" t="s">
        <v>23</v>
      </c>
      <c r="I193" s="2" t="n">
        <v>24</v>
      </c>
      <c r="J193" s="2" t="n">
        <v>24</v>
      </c>
      <c r="K193" s="3" t="s">
        <v>49</v>
      </c>
      <c r="L193" s="3" t="s">
        <v>50</v>
      </c>
      <c r="M193" s="2" t="n">
        <v>12690</v>
      </c>
      <c r="N193" s="3"/>
      <c r="O193" s="4" t="n">
        <v>54789</v>
      </c>
      <c r="P193" s="3"/>
      <c r="Q193" s="4" t="n">
        <v>21855</v>
      </c>
      <c r="R193" s="3" t="s">
        <v>23</v>
      </c>
    </row>
    <row r="194" customFormat="false" ht="25.5" hidden="true" customHeight="true" outlineLevel="0" collapsed="false">
      <c r="A194" s="2" t="n">
        <v>259</v>
      </c>
      <c r="B194" s="3" t="s">
        <v>255</v>
      </c>
      <c r="C194" s="3" t="s">
        <v>19</v>
      </c>
      <c r="D194" s="3" t="s">
        <v>38</v>
      </c>
      <c r="E194" s="3" t="s">
        <v>256</v>
      </c>
      <c r="F194" s="3" t="s">
        <v>39</v>
      </c>
      <c r="G194" s="2"/>
      <c r="H194" s="3" t="s">
        <v>23</v>
      </c>
      <c r="I194" s="2" t="n">
        <v>19</v>
      </c>
      <c r="J194" s="2" t="n">
        <v>19</v>
      </c>
      <c r="K194" s="3" t="s">
        <v>49</v>
      </c>
      <c r="L194" s="3" t="s">
        <v>50</v>
      </c>
      <c r="M194" s="2" t="n">
        <v>13100</v>
      </c>
      <c r="N194" s="3"/>
      <c r="O194" s="4" t="n">
        <v>54789</v>
      </c>
      <c r="P194" s="3"/>
      <c r="Q194" s="4" t="n">
        <v>20333</v>
      </c>
      <c r="R194" s="3" t="s">
        <v>23</v>
      </c>
    </row>
    <row r="195" customFormat="false" ht="25.5" hidden="true" customHeight="true" outlineLevel="0" collapsed="false">
      <c r="A195" s="2" t="n">
        <v>260</v>
      </c>
      <c r="B195" s="3" t="s">
        <v>257</v>
      </c>
      <c r="C195" s="3" t="s">
        <v>19</v>
      </c>
      <c r="D195" s="3" t="s">
        <v>61</v>
      </c>
      <c r="E195" s="3" t="s">
        <v>258</v>
      </c>
      <c r="F195" s="3" t="s">
        <v>138</v>
      </c>
      <c r="G195" s="2"/>
      <c r="H195" s="3" t="s">
        <v>23</v>
      </c>
      <c r="I195" s="2" t="n">
        <v>42</v>
      </c>
      <c r="J195" s="2" t="n">
        <v>42</v>
      </c>
      <c r="K195" s="3" t="s">
        <v>53</v>
      </c>
      <c r="L195" s="3" t="s">
        <v>54</v>
      </c>
      <c r="M195" s="2" t="n">
        <v>11100</v>
      </c>
      <c r="N195" s="3"/>
      <c r="O195" s="4" t="n">
        <v>54789</v>
      </c>
      <c r="P195" s="3"/>
      <c r="Q195" s="4" t="n">
        <v>20424</v>
      </c>
      <c r="R195" s="3" t="s">
        <v>23</v>
      </c>
    </row>
    <row r="196" customFormat="false" ht="25.5" hidden="true" customHeight="true" outlineLevel="0" collapsed="false">
      <c r="A196" s="2" t="n">
        <v>260</v>
      </c>
      <c r="B196" s="3" t="s">
        <v>257</v>
      </c>
      <c r="C196" s="3" t="s">
        <v>19</v>
      </c>
      <c r="D196" s="3" t="s">
        <v>61</v>
      </c>
      <c r="E196" s="3" t="s">
        <v>258</v>
      </c>
      <c r="F196" s="3" t="s">
        <v>138</v>
      </c>
      <c r="G196" s="2"/>
      <c r="H196" s="3" t="s">
        <v>23</v>
      </c>
      <c r="I196" s="2" t="n">
        <v>69</v>
      </c>
      <c r="J196" s="2" t="n">
        <v>66</v>
      </c>
      <c r="K196" s="3" t="s">
        <v>53</v>
      </c>
      <c r="L196" s="3" t="s">
        <v>54</v>
      </c>
      <c r="M196" s="2" t="n">
        <v>10350</v>
      </c>
      <c r="N196" s="3"/>
      <c r="O196" s="4" t="n">
        <v>54789</v>
      </c>
      <c r="P196" s="3"/>
      <c r="Q196" s="4" t="n">
        <v>21002</v>
      </c>
      <c r="R196" s="3" t="s">
        <v>23</v>
      </c>
    </row>
    <row r="197" customFormat="false" ht="25.5" hidden="true" customHeight="true" outlineLevel="0" collapsed="false">
      <c r="A197" s="2" t="n">
        <v>260</v>
      </c>
      <c r="B197" s="3" t="s">
        <v>257</v>
      </c>
      <c r="C197" s="3" t="s">
        <v>19</v>
      </c>
      <c r="D197" s="3" t="s">
        <v>61</v>
      </c>
      <c r="E197" s="3" t="s">
        <v>258</v>
      </c>
      <c r="F197" s="3" t="s">
        <v>138</v>
      </c>
      <c r="G197" s="2"/>
      <c r="H197" s="3" t="s">
        <v>23</v>
      </c>
      <c r="I197" s="2" t="n">
        <v>59</v>
      </c>
      <c r="J197" s="2" t="n">
        <v>50</v>
      </c>
      <c r="K197" s="3" t="s">
        <v>53</v>
      </c>
      <c r="L197" s="3" t="s">
        <v>54</v>
      </c>
      <c r="M197" s="2" t="n">
        <v>13000</v>
      </c>
      <c r="N197" s="3"/>
      <c r="O197" s="4" t="n">
        <v>54789</v>
      </c>
      <c r="P197" s="3"/>
      <c r="Q197" s="4" t="n">
        <v>26816</v>
      </c>
      <c r="R197" s="3" t="s">
        <v>23</v>
      </c>
    </row>
    <row r="198" customFormat="false" ht="25.5" hidden="true" customHeight="true" outlineLevel="0" collapsed="false">
      <c r="A198" s="2" t="n">
        <v>260</v>
      </c>
      <c r="B198" s="3" t="s">
        <v>257</v>
      </c>
      <c r="C198" s="3" t="s">
        <v>19</v>
      </c>
      <c r="D198" s="3" t="s">
        <v>61</v>
      </c>
      <c r="E198" s="3" t="s">
        <v>258</v>
      </c>
      <c r="F198" s="3" t="s">
        <v>138</v>
      </c>
      <c r="G198" s="2"/>
      <c r="H198" s="3" t="s">
        <v>23</v>
      </c>
      <c r="I198" s="2" t="n">
        <v>486</v>
      </c>
      <c r="J198" s="2" t="n">
        <v>466</v>
      </c>
      <c r="K198" s="3" t="s">
        <v>53</v>
      </c>
      <c r="L198" s="3" t="s">
        <v>54</v>
      </c>
      <c r="M198" s="2" t="n">
        <v>7200</v>
      </c>
      <c r="N198" s="3"/>
      <c r="O198" s="4" t="n">
        <v>54789</v>
      </c>
      <c r="P198" s="3"/>
      <c r="Q198" s="4" t="n">
        <v>34090</v>
      </c>
      <c r="R198" s="3" t="s">
        <v>23</v>
      </c>
    </row>
    <row r="199" customFormat="false" ht="25.5" hidden="true" customHeight="true" outlineLevel="0" collapsed="false">
      <c r="A199" s="2" t="n">
        <v>260</v>
      </c>
      <c r="B199" s="3" t="s">
        <v>257</v>
      </c>
      <c r="C199" s="3" t="s">
        <v>19</v>
      </c>
      <c r="D199" s="3" t="s">
        <v>61</v>
      </c>
      <c r="E199" s="3" t="s">
        <v>258</v>
      </c>
      <c r="F199" s="3" t="s">
        <v>138</v>
      </c>
      <c r="G199" s="2"/>
      <c r="H199" s="3" t="s">
        <v>23</v>
      </c>
      <c r="I199" s="2" t="n">
        <v>70</v>
      </c>
      <c r="J199" s="2" t="n">
        <v>67</v>
      </c>
      <c r="K199" s="3" t="s">
        <v>53</v>
      </c>
      <c r="L199" s="3" t="s">
        <v>54</v>
      </c>
      <c r="M199" s="2" t="n">
        <v>11400</v>
      </c>
      <c r="N199" s="3"/>
      <c r="O199" s="4" t="n">
        <v>54789</v>
      </c>
      <c r="P199" s="3"/>
      <c r="Q199" s="4" t="n">
        <v>22463</v>
      </c>
      <c r="R199" s="3" t="s">
        <v>23</v>
      </c>
    </row>
    <row r="200" customFormat="false" ht="25.5" hidden="true" customHeight="true" outlineLevel="0" collapsed="false">
      <c r="A200" s="2" t="n">
        <v>263</v>
      </c>
      <c r="B200" s="3" t="s">
        <v>259</v>
      </c>
      <c r="C200" s="3" t="s">
        <v>19</v>
      </c>
      <c r="D200" s="3" t="s">
        <v>20</v>
      </c>
      <c r="E200" s="3" t="s">
        <v>21</v>
      </c>
      <c r="F200" s="3" t="s">
        <v>22</v>
      </c>
      <c r="G200" s="2"/>
      <c r="H200" s="3" t="s">
        <v>23</v>
      </c>
      <c r="I200" s="2" t="n">
        <v>2.5</v>
      </c>
      <c r="J200" s="2" t="n">
        <v>2.5</v>
      </c>
      <c r="K200" s="3" t="s">
        <v>24</v>
      </c>
      <c r="L200" s="3" t="s">
        <v>25</v>
      </c>
      <c r="M200" s="2" t="n">
        <v>0</v>
      </c>
      <c r="N200" s="3"/>
      <c r="O200" s="4" t="n">
        <v>54789</v>
      </c>
      <c r="P200" s="3"/>
      <c r="Q200" s="4"/>
      <c r="R200" s="3" t="s">
        <v>23</v>
      </c>
    </row>
    <row r="201" customFormat="false" ht="25.5" hidden="true" customHeight="true" outlineLevel="0" collapsed="false">
      <c r="A201" s="2" t="n">
        <v>268</v>
      </c>
      <c r="B201" s="3" t="s">
        <v>260</v>
      </c>
      <c r="C201" s="3" t="s">
        <v>19</v>
      </c>
      <c r="D201" s="3" t="s">
        <v>27</v>
      </c>
      <c r="E201" s="3" t="s">
        <v>261</v>
      </c>
      <c r="F201" s="3" t="s">
        <v>75</v>
      </c>
      <c r="G201" s="2"/>
      <c r="H201" s="3" t="s">
        <v>23</v>
      </c>
      <c r="I201" s="2" t="n">
        <v>7.5</v>
      </c>
      <c r="J201" s="2" t="n">
        <v>7.5</v>
      </c>
      <c r="K201" s="3" t="s">
        <v>24</v>
      </c>
      <c r="L201" s="3" t="s">
        <v>25</v>
      </c>
      <c r="M201" s="2" t="n">
        <v>0</v>
      </c>
      <c r="N201" s="3"/>
      <c r="O201" s="4" t="n">
        <v>54789</v>
      </c>
      <c r="P201" s="3"/>
      <c r="Q201" s="4" t="n">
        <v>32143</v>
      </c>
      <c r="R201" s="3" t="s">
        <v>23</v>
      </c>
    </row>
    <row r="202" customFormat="false" ht="25.5" hidden="true" customHeight="true" outlineLevel="0" collapsed="false">
      <c r="A202" s="2" t="n">
        <v>269</v>
      </c>
      <c r="B202" s="3" t="s">
        <v>262</v>
      </c>
      <c r="C202" s="3" t="s">
        <v>19</v>
      </c>
      <c r="D202" s="3" t="s">
        <v>31</v>
      </c>
      <c r="E202" s="3" t="s">
        <v>21</v>
      </c>
      <c r="F202" s="3" t="s">
        <v>22</v>
      </c>
      <c r="G202" s="2"/>
      <c r="H202" s="3" t="s">
        <v>23</v>
      </c>
      <c r="I202" s="2" t="n">
        <v>20</v>
      </c>
      <c r="J202" s="2" t="n">
        <v>20</v>
      </c>
      <c r="K202" s="3" t="s">
        <v>53</v>
      </c>
      <c r="L202" s="3" t="s">
        <v>54</v>
      </c>
      <c r="M202" s="2" t="n">
        <v>14400</v>
      </c>
      <c r="N202" s="3"/>
      <c r="O202" s="4" t="n">
        <v>54789</v>
      </c>
      <c r="P202" s="3"/>
      <c r="Q202" s="4"/>
      <c r="R202" s="3" t="s">
        <v>23</v>
      </c>
    </row>
    <row r="203" customFormat="false" ht="25.5" hidden="true" customHeight="true" outlineLevel="0" collapsed="false">
      <c r="A203" s="2" t="n">
        <v>269</v>
      </c>
      <c r="B203" s="3" t="s">
        <v>262</v>
      </c>
      <c r="C203" s="3" t="s">
        <v>19</v>
      </c>
      <c r="D203" s="3" t="s">
        <v>31</v>
      </c>
      <c r="E203" s="3" t="s">
        <v>21</v>
      </c>
      <c r="F203" s="3" t="s">
        <v>22</v>
      </c>
      <c r="G203" s="2"/>
      <c r="H203" s="3" t="s">
        <v>23</v>
      </c>
      <c r="I203" s="2" t="n">
        <v>20</v>
      </c>
      <c r="J203" s="2" t="n">
        <v>20</v>
      </c>
      <c r="K203" s="3" t="s">
        <v>53</v>
      </c>
      <c r="L203" s="3" t="s">
        <v>54</v>
      </c>
      <c r="M203" s="2" t="n">
        <v>14400</v>
      </c>
      <c r="N203" s="3"/>
      <c r="O203" s="4" t="n">
        <v>54789</v>
      </c>
      <c r="P203" s="3"/>
      <c r="Q203" s="4"/>
      <c r="R203" s="3" t="s">
        <v>23</v>
      </c>
    </row>
    <row r="204" customFormat="false" ht="25.5" hidden="true" customHeight="true" outlineLevel="0" collapsed="false">
      <c r="A204" s="2" t="n">
        <v>269</v>
      </c>
      <c r="B204" s="3" t="s">
        <v>262</v>
      </c>
      <c r="C204" s="3" t="s">
        <v>19</v>
      </c>
      <c r="D204" s="3" t="s">
        <v>31</v>
      </c>
      <c r="E204" s="3" t="s">
        <v>21</v>
      </c>
      <c r="F204" s="3" t="s">
        <v>22</v>
      </c>
      <c r="G204" s="2"/>
      <c r="H204" s="3" t="s">
        <v>23</v>
      </c>
      <c r="I204" s="2" t="n">
        <v>20</v>
      </c>
      <c r="J204" s="2" t="n">
        <v>20</v>
      </c>
      <c r="K204" s="3" t="s">
        <v>53</v>
      </c>
      <c r="L204" s="3" t="s">
        <v>54</v>
      </c>
      <c r="M204" s="2" t="n">
        <v>14400</v>
      </c>
      <c r="N204" s="3"/>
      <c r="O204" s="4" t="n">
        <v>54789</v>
      </c>
      <c r="P204" s="3"/>
      <c r="Q204" s="4"/>
      <c r="R204" s="3" t="s">
        <v>23</v>
      </c>
    </row>
    <row r="205" customFormat="false" ht="25.5" hidden="true" customHeight="true" outlineLevel="0" collapsed="false">
      <c r="A205" s="2" t="n">
        <v>269</v>
      </c>
      <c r="B205" s="3" t="s">
        <v>262</v>
      </c>
      <c r="C205" s="3" t="s">
        <v>19</v>
      </c>
      <c r="D205" s="3" t="s">
        <v>31</v>
      </c>
      <c r="E205" s="3" t="s">
        <v>21</v>
      </c>
      <c r="F205" s="3" t="s">
        <v>22</v>
      </c>
      <c r="G205" s="2"/>
      <c r="H205" s="3" t="s">
        <v>23</v>
      </c>
      <c r="I205" s="2" t="n">
        <v>20</v>
      </c>
      <c r="J205" s="2" t="n">
        <v>20</v>
      </c>
      <c r="K205" s="3" t="s">
        <v>53</v>
      </c>
      <c r="L205" s="3" t="s">
        <v>54</v>
      </c>
      <c r="M205" s="2" t="n">
        <v>14400</v>
      </c>
      <c r="N205" s="3"/>
      <c r="O205" s="4" t="n">
        <v>54789</v>
      </c>
      <c r="P205" s="3"/>
      <c r="Q205" s="4"/>
      <c r="R205" s="3" t="s">
        <v>23</v>
      </c>
    </row>
    <row r="206" customFormat="false" ht="38.25" hidden="true" customHeight="true" outlineLevel="0" collapsed="false">
      <c r="A206" s="2" t="n">
        <v>271</v>
      </c>
      <c r="B206" s="3" t="s">
        <v>263</v>
      </c>
      <c r="C206" s="3" t="s">
        <v>19</v>
      </c>
      <c r="D206" s="3" t="s">
        <v>20</v>
      </c>
      <c r="E206" s="3" t="s">
        <v>233</v>
      </c>
      <c r="F206" s="3" t="s">
        <v>22</v>
      </c>
      <c r="G206" s="2"/>
      <c r="H206" s="3" t="s">
        <v>23</v>
      </c>
      <c r="I206" s="2" t="n">
        <v>38.44</v>
      </c>
      <c r="J206" s="2" t="n">
        <v>38.44</v>
      </c>
      <c r="K206" s="3" t="s">
        <v>24</v>
      </c>
      <c r="L206" s="3" t="s">
        <v>25</v>
      </c>
      <c r="M206" s="2" t="n">
        <v>12000</v>
      </c>
      <c r="N206" s="3"/>
      <c r="O206" s="4" t="n">
        <v>54789</v>
      </c>
      <c r="P206" s="3"/>
      <c r="Q206" s="4"/>
      <c r="R206" s="3" t="s">
        <v>23</v>
      </c>
    </row>
    <row r="207" customFormat="false" ht="38.25" hidden="true" customHeight="true" outlineLevel="0" collapsed="false">
      <c r="A207" s="2" t="n">
        <v>272</v>
      </c>
      <c r="B207" s="3" t="s">
        <v>264</v>
      </c>
      <c r="C207" s="3" t="s">
        <v>19</v>
      </c>
      <c r="D207" s="3" t="s">
        <v>20</v>
      </c>
      <c r="E207" s="3" t="s">
        <v>233</v>
      </c>
      <c r="F207" s="3" t="s">
        <v>22</v>
      </c>
      <c r="G207" s="2"/>
      <c r="H207" s="3" t="s">
        <v>23</v>
      </c>
      <c r="I207" s="2" t="n">
        <v>6.8</v>
      </c>
      <c r="J207" s="2" t="n">
        <v>6.8</v>
      </c>
      <c r="K207" s="3" t="s">
        <v>24</v>
      </c>
      <c r="L207" s="3" t="s">
        <v>25</v>
      </c>
      <c r="M207" s="2" t="n">
        <v>12000</v>
      </c>
      <c r="N207" s="3"/>
      <c r="O207" s="4" t="n">
        <v>54789</v>
      </c>
      <c r="P207" s="3"/>
      <c r="Q207" s="4"/>
      <c r="R207" s="3" t="s">
        <v>23</v>
      </c>
    </row>
    <row r="208" customFormat="false" ht="25.5" hidden="true" customHeight="true" outlineLevel="0" collapsed="false">
      <c r="A208" s="2" t="n">
        <v>275</v>
      </c>
      <c r="B208" s="3" t="s">
        <v>265</v>
      </c>
      <c r="C208" s="3" t="s">
        <v>19</v>
      </c>
      <c r="D208" s="3" t="s">
        <v>27</v>
      </c>
      <c r="E208" s="3" t="s">
        <v>21</v>
      </c>
      <c r="F208" s="3" t="s">
        <v>75</v>
      </c>
      <c r="G208" s="2"/>
      <c r="H208" s="3" t="s">
        <v>23</v>
      </c>
      <c r="I208" s="2" t="n">
        <v>0.73</v>
      </c>
      <c r="J208" s="2" t="n">
        <v>0.73</v>
      </c>
      <c r="K208" s="3" t="s">
        <v>24</v>
      </c>
      <c r="L208" s="3" t="s">
        <v>40</v>
      </c>
      <c r="M208" s="2" t="n">
        <v>0</v>
      </c>
      <c r="N208" s="3"/>
      <c r="O208" s="4" t="n">
        <v>54789</v>
      </c>
      <c r="P208" s="3"/>
      <c r="Q208" s="4" t="n">
        <v>34973</v>
      </c>
      <c r="R208" s="3" t="s">
        <v>23</v>
      </c>
    </row>
    <row r="209" customFormat="false" ht="25.5" hidden="true" customHeight="true" outlineLevel="0" collapsed="false">
      <c r="A209" s="2" t="n">
        <v>275</v>
      </c>
      <c r="B209" s="3" t="s">
        <v>265</v>
      </c>
      <c r="C209" s="3" t="s">
        <v>19</v>
      </c>
      <c r="D209" s="3" t="s">
        <v>27</v>
      </c>
      <c r="E209" s="3" t="s">
        <v>21</v>
      </c>
      <c r="F209" s="3" t="s">
        <v>75</v>
      </c>
      <c r="G209" s="2"/>
      <c r="H209" s="3" t="s">
        <v>23</v>
      </c>
      <c r="I209" s="2" t="n">
        <v>0.73</v>
      </c>
      <c r="J209" s="2" t="n">
        <v>0.73</v>
      </c>
      <c r="K209" s="3" t="s">
        <v>24</v>
      </c>
      <c r="L209" s="3" t="s">
        <v>40</v>
      </c>
      <c r="M209" s="2" t="n">
        <v>0</v>
      </c>
      <c r="N209" s="3"/>
      <c r="O209" s="4" t="n">
        <v>54789</v>
      </c>
      <c r="P209" s="3"/>
      <c r="Q209" s="4" t="n">
        <v>34973</v>
      </c>
      <c r="R209" s="3" t="s">
        <v>23</v>
      </c>
    </row>
    <row r="210" customFormat="false" ht="25.5" hidden="true" customHeight="true" outlineLevel="0" collapsed="false">
      <c r="A210" s="2" t="n">
        <v>275</v>
      </c>
      <c r="B210" s="3" t="s">
        <v>265</v>
      </c>
      <c r="C210" s="3" t="s">
        <v>19</v>
      </c>
      <c r="D210" s="3" t="s">
        <v>27</v>
      </c>
      <c r="E210" s="3" t="s">
        <v>21</v>
      </c>
      <c r="F210" s="3" t="s">
        <v>75</v>
      </c>
      <c r="G210" s="2"/>
      <c r="H210" s="3" t="s">
        <v>23</v>
      </c>
      <c r="I210" s="2" t="n">
        <v>0.73</v>
      </c>
      <c r="J210" s="2" t="n">
        <v>0.73</v>
      </c>
      <c r="K210" s="3" t="s">
        <v>24</v>
      </c>
      <c r="L210" s="3" t="s">
        <v>40</v>
      </c>
      <c r="M210" s="2" t="n">
        <v>0</v>
      </c>
      <c r="N210" s="3"/>
      <c r="O210" s="4" t="n">
        <v>54789</v>
      </c>
      <c r="P210" s="3"/>
      <c r="Q210" s="4" t="n">
        <v>34973</v>
      </c>
      <c r="R210" s="3" t="s">
        <v>23</v>
      </c>
    </row>
    <row r="211" customFormat="false" ht="25.5" hidden="true" customHeight="true" outlineLevel="0" collapsed="false">
      <c r="A211" s="2" t="n">
        <v>276</v>
      </c>
      <c r="B211" s="3" t="s">
        <v>266</v>
      </c>
      <c r="C211" s="3" t="s">
        <v>19</v>
      </c>
      <c r="D211" s="3" t="s">
        <v>20</v>
      </c>
      <c r="E211" s="3" t="s">
        <v>21</v>
      </c>
      <c r="F211" s="3" t="s">
        <v>22</v>
      </c>
      <c r="G211" s="2"/>
      <c r="H211" s="3" t="s">
        <v>23</v>
      </c>
      <c r="I211" s="2" t="n">
        <v>48</v>
      </c>
      <c r="J211" s="2" t="n">
        <v>46</v>
      </c>
      <c r="K211" s="3" t="s">
        <v>53</v>
      </c>
      <c r="L211" s="3" t="s">
        <v>54</v>
      </c>
      <c r="M211" s="2" t="n">
        <v>0</v>
      </c>
      <c r="N211" s="3"/>
      <c r="O211" s="4" t="n">
        <v>54789</v>
      </c>
      <c r="P211" s="3"/>
      <c r="Q211" s="4"/>
      <c r="R211" s="3" t="s">
        <v>23</v>
      </c>
    </row>
    <row r="212" customFormat="false" ht="25.5" hidden="true" customHeight="true" outlineLevel="0" collapsed="false">
      <c r="A212" s="2" t="n">
        <v>278</v>
      </c>
      <c r="B212" s="3" t="s">
        <v>267</v>
      </c>
      <c r="C212" s="3" t="s">
        <v>19</v>
      </c>
      <c r="D212" s="3" t="s">
        <v>27</v>
      </c>
      <c r="E212" s="3" t="s">
        <v>268</v>
      </c>
      <c r="F212" s="3" t="s">
        <v>75</v>
      </c>
      <c r="G212" s="2"/>
      <c r="H212" s="3" t="s">
        <v>23</v>
      </c>
      <c r="I212" s="2" t="n">
        <v>7.5</v>
      </c>
      <c r="J212" s="2" t="n">
        <v>7.5</v>
      </c>
      <c r="K212" s="3" t="s">
        <v>24</v>
      </c>
      <c r="L212" s="3" t="s">
        <v>25</v>
      </c>
      <c r="M212" s="2" t="n">
        <v>0</v>
      </c>
      <c r="N212" s="3"/>
      <c r="O212" s="4" t="n">
        <v>54789</v>
      </c>
      <c r="P212" s="3"/>
      <c r="Q212" s="4" t="n">
        <v>32143</v>
      </c>
      <c r="R212" s="3" t="s">
        <v>23</v>
      </c>
    </row>
    <row r="213" customFormat="false" ht="25.5" hidden="true" customHeight="true" outlineLevel="0" collapsed="false">
      <c r="A213" s="2" t="n">
        <v>279</v>
      </c>
      <c r="B213" s="3" t="s">
        <v>269</v>
      </c>
      <c r="C213" s="3" t="s">
        <v>19</v>
      </c>
      <c r="D213" s="3" t="s">
        <v>31</v>
      </c>
      <c r="E213" s="3" t="s">
        <v>21</v>
      </c>
      <c r="F213" s="3" t="s">
        <v>22</v>
      </c>
      <c r="G213" s="2"/>
      <c r="H213" s="3" t="s">
        <v>23</v>
      </c>
      <c r="I213" s="2" t="n">
        <v>102</v>
      </c>
      <c r="J213" s="2" t="n">
        <v>102</v>
      </c>
      <c r="K213" s="3" t="s">
        <v>53</v>
      </c>
      <c r="L213" s="3" t="s">
        <v>54</v>
      </c>
      <c r="M213" s="2" t="n">
        <v>0</v>
      </c>
      <c r="N213" s="3"/>
      <c r="O213" s="4" t="n">
        <v>54789</v>
      </c>
      <c r="P213" s="3"/>
      <c r="Q213" s="4"/>
      <c r="R213" s="3" t="s">
        <v>23</v>
      </c>
    </row>
    <row r="214" customFormat="false" ht="25.5" hidden="true" customHeight="true" outlineLevel="0" collapsed="false">
      <c r="A214" s="2" t="n">
        <v>280</v>
      </c>
      <c r="B214" s="3" t="s">
        <v>270</v>
      </c>
      <c r="C214" s="3" t="s">
        <v>19</v>
      </c>
      <c r="D214" s="3" t="s">
        <v>20</v>
      </c>
      <c r="E214" s="3" t="s">
        <v>271</v>
      </c>
      <c r="F214" s="3" t="s">
        <v>22</v>
      </c>
      <c r="G214" s="2"/>
      <c r="H214" s="3" t="s">
        <v>23</v>
      </c>
      <c r="I214" s="2" t="n">
        <v>3.82</v>
      </c>
      <c r="J214" s="2" t="n">
        <v>3.32</v>
      </c>
      <c r="K214" s="3" t="s">
        <v>53</v>
      </c>
      <c r="L214" s="3" t="s">
        <v>54</v>
      </c>
      <c r="M214" s="2" t="n">
        <v>13200</v>
      </c>
      <c r="N214" s="3"/>
      <c r="O214" s="4" t="n">
        <v>54789</v>
      </c>
      <c r="P214" s="3"/>
      <c r="Q214" s="4"/>
      <c r="R214" s="3" t="s">
        <v>23</v>
      </c>
    </row>
    <row r="215" customFormat="false" ht="25.5" hidden="true" customHeight="true" outlineLevel="0" collapsed="false">
      <c r="A215" s="2" t="n">
        <v>280</v>
      </c>
      <c r="B215" s="3" t="s">
        <v>270</v>
      </c>
      <c r="C215" s="3" t="s">
        <v>19</v>
      </c>
      <c r="D215" s="3" t="s">
        <v>20</v>
      </c>
      <c r="E215" s="3" t="s">
        <v>271</v>
      </c>
      <c r="F215" s="3" t="s">
        <v>22</v>
      </c>
      <c r="G215" s="2"/>
      <c r="H215" s="3" t="s">
        <v>23</v>
      </c>
      <c r="I215" s="2" t="n">
        <v>3.82</v>
      </c>
      <c r="J215" s="2" t="n">
        <v>3.32</v>
      </c>
      <c r="K215" s="3" t="s">
        <v>53</v>
      </c>
      <c r="L215" s="3" t="s">
        <v>54</v>
      </c>
      <c r="M215" s="2" t="n">
        <v>13200</v>
      </c>
      <c r="N215" s="3"/>
      <c r="O215" s="4" t="n">
        <v>54789</v>
      </c>
      <c r="P215" s="3"/>
      <c r="Q215" s="4"/>
      <c r="R215" s="3" t="s">
        <v>23</v>
      </c>
    </row>
    <row r="216" customFormat="false" ht="25.5" hidden="true" customHeight="true" outlineLevel="0" collapsed="false">
      <c r="A216" s="2" t="n">
        <v>281</v>
      </c>
      <c r="B216" s="3" t="s">
        <v>272</v>
      </c>
      <c r="C216" s="3" t="s">
        <v>19</v>
      </c>
      <c r="D216" s="3" t="s">
        <v>61</v>
      </c>
      <c r="E216" s="3" t="s">
        <v>21</v>
      </c>
      <c r="F216" s="3" t="s">
        <v>107</v>
      </c>
      <c r="G216" s="2"/>
      <c r="H216" s="3" t="s">
        <v>23</v>
      </c>
      <c r="I216" s="2" t="n">
        <v>2.5</v>
      </c>
      <c r="J216" s="2" t="n">
        <v>2.5</v>
      </c>
      <c r="K216" s="3" t="s">
        <v>24</v>
      </c>
      <c r="L216" s="3" t="s">
        <v>25</v>
      </c>
      <c r="M216" s="2" t="n">
        <v>0</v>
      </c>
      <c r="N216" s="3"/>
      <c r="O216" s="4" t="n">
        <v>54789</v>
      </c>
      <c r="P216" s="3"/>
      <c r="Q216" s="4" t="n">
        <v>32143</v>
      </c>
      <c r="R216" s="3" t="s">
        <v>23</v>
      </c>
    </row>
    <row r="217" customFormat="false" ht="25.5" hidden="true" customHeight="true" outlineLevel="0" collapsed="false">
      <c r="A217" s="2" t="n">
        <v>286</v>
      </c>
      <c r="B217" s="3" t="s">
        <v>273</v>
      </c>
      <c r="C217" s="3" t="s">
        <v>19</v>
      </c>
      <c r="D217" s="3" t="s">
        <v>20</v>
      </c>
      <c r="E217" s="3" t="s">
        <v>21</v>
      </c>
      <c r="F217" s="3" t="s">
        <v>22</v>
      </c>
      <c r="G217" s="2"/>
      <c r="H217" s="3" t="s">
        <v>23</v>
      </c>
      <c r="I217" s="2" t="n">
        <v>12.2</v>
      </c>
      <c r="J217" s="2" t="n">
        <v>12.2</v>
      </c>
      <c r="K217" s="3" t="s">
        <v>24</v>
      </c>
      <c r="L217" s="3" t="s">
        <v>25</v>
      </c>
      <c r="M217" s="2" t="n">
        <v>0</v>
      </c>
      <c r="N217" s="3"/>
      <c r="O217" s="4" t="n">
        <v>54789</v>
      </c>
      <c r="P217" s="3"/>
      <c r="Q217" s="4"/>
      <c r="R217" s="3" t="s">
        <v>23</v>
      </c>
    </row>
    <row r="218" customFormat="false" ht="38.25" hidden="true" customHeight="true" outlineLevel="0" collapsed="false">
      <c r="A218" s="2" t="n">
        <v>287</v>
      </c>
      <c r="B218" s="3" t="s">
        <v>274</v>
      </c>
      <c r="C218" s="3" t="s">
        <v>19</v>
      </c>
      <c r="D218" s="3" t="s">
        <v>20</v>
      </c>
      <c r="E218" s="3" t="s">
        <v>21</v>
      </c>
      <c r="F218" s="3" t="s">
        <v>22</v>
      </c>
      <c r="G218" s="2"/>
      <c r="H218" s="3" t="s">
        <v>23</v>
      </c>
      <c r="I218" s="2" t="n">
        <v>12</v>
      </c>
      <c r="J218" s="2" t="n">
        <v>12</v>
      </c>
      <c r="K218" s="3" t="s">
        <v>24</v>
      </c>
      <c r="L218" s="3" t="s">
        <v>25</v>
      </c>
      <c r="M218" s="2" t="n">
        <v>0</v>
      </c>
      <c r="N218" s="3"/>
      <c r="O218" s="4" t="n">
        <v>54789</v>
      </c>
      <c r="P218" s="3"/>
      <c r="Q218" s="4"/>
      <c r="R218" s="3" t="s">
        <v>23</v>
      </c>
    </row>
    <row r="219" customFormat="false" ht="25.5" hidden="true" customHeight="true" outlineLevel="0" collapsed="false">
      <c r="A219" s="2" t="n">
        <v>288</v>
      </c>
      <c r="B219" s="3" t="s">
        <v>275</v>
      </c>
      <c r="C219" s="3" t="s">
        <v>19</v>
      </c>
      <c r="D219" s="3" t="s">
        <v>27</v>
      </c>
      <c r="E219" s="3" t="s">
        <v>275</v>
      </c>
      <c r="F219" s="3" t="s">
        <v>153</v>
      </c>
      <c r="G219" s="2"/>
      <c r="H219" s="3" t="s">
        <v>23</v>
      </c>
      <c r="I219" s="2" t="n">
        <v>307</v>
      </c>
      <c r="J219" s="2" t="n">
        <v>307</v>
      </c>
      <c r="K219" s="3" t="s">
        <v>49</v>
      </c>
      <c r="L219" s="3" t="s">
        <v>111</v>
      </c>
      <c r="M219" s="2" t="n">
        <v>11166</v>
      </c>
      <c r="N219" s="3"/>
      <c r="O219" s="4" t="n">
        <v>54789</v>
      </c>
      <c r="P219" s="3"/>
      <c r="Q219" s="4" t="n">
        <v>27699</v>
      </c>
      <c r="R219" s="3" t="s">
        <v>23</v>
      </c>
    </row>
    <row r="220" customFormat="false" ht="25.5" hidden="true" customHeight="true" outlineLevel="0" collapsed="false">
      <c r="A220" s="2" t="n">
        <v>288</v>
      </c>
      <c r="B220" s="3" t="s">
        <v>275</v>
      </c>
      <c r="C220" s="3" t="s">
        <v>19</v>
      </c>
      <c r="D220" s="3" t="s">
        <v>27</v>
      </c>
      <c r="E220" s="3" t="s">
        <v>275</v>
      </c>
      <c r="F220" s="3" t="s">
        <v>153</v>
      </c>
      <c r="G220" s="2"/>
      <c r="H220" s="3" t="s">
        <v>23</v>
      </c>
      <c r="I220" s="2" t="n">
        <v>302</v>
      </c>
      <c r="J220" s="2" t="n">
        <v>302</v>
      </c>
      <c r="K220" s="3" t="s">
        <v>49</v>
      </c>
      <c r="L220" s="3" t="s">
        <v>111</v>
      </c>
      <c r="M220" s="2" t="n">
        <v>11186</v>
      </c>
      <c r="N220" s="3"/>
      <c r="O220" s="4" t="n">
        <v>54789</v>
      </c>
      <c r="P220" s="3"/>
      <c r="Q220" s="4" t="n">
        <v>27973</v>
      </c>
      <c r="R220" s="3" t="s">
        <v>23</v>
      </c>
    </row>
    <row r="221" customFormat="false" ht="25.5" hidden="true" customHeight="true" outlineLevel="0" collapsed="false">
      <c r="A221" s="2" t="n">
        <v>288</v>
      </c>
      <c r="B221" s="3" t="s">
        <v>275</v>
      </c>
      <c r="C221" s="3" t="s">
        <v>19</v>
      </c>
      <c r="D221" s="3" t="s">
        <v>27</v>
      </c>
      <c r="E221" s="3" t="s">
        <v>275</v>
      </c>
      <c r="F221" s="3" t="s">
        <v>153</v>
      </c>
      <c r="G221" s="2"/>
      <c r="H221" s="3" t="s">
        <v>23</v>
      </c>
      <c r="I221" s="2" t="n">
        <v>740</v>
      </c>
      <c r="J221" s="2" t="n">
        <v>740</v>
      </c>
      <c r="K221" s="3" t="s">
        <v>49</v>
      </c>
      <c r="L221" s="3" t="s">
        <v>111</v>
      </c>
      <c r="M221" s="2" t="n">
        <v>10850</v>
      </c>
      <c r="N221" s="3"/>
      <c r="O221" s="4" t="n">
        <v>54789</v>
      </c>
      <c r="P221" s="3"/>
      <c r="Q221" s="4" t="n">
        <v>31503</v>
      </c>
      <c r="R221" s="3" t="s">
        <v>23</v>
      </c>
    </row>
    <row r="222" customFormat="false" ht="25.5" hidden="true" customHeight="true" outlineLevel="0" collapsed="false">
      <c r="A222" s="2" t="n">
        <v>288</v>
      </c>
      <c r="B222" s="3" t="s">
        <v>275</v>
      </c>
      <c r="C222" s="3" t="s">
        <v>19</v>
      </c>
      <c r="D222" s="3" t="s">
        <v>27</v>
      </c>
      <c r="E222" s="3" t="s">
        <v>275</v>
      </c>
      <c r="F222" s="3" t="s">
        <v>153</v>
      </c>
      <c r="G222" s="2"/>
      <c r="H222" s="3" t="s">
        <v>23</v>
      </c>
      <c r="I222" s="2" t="n">
        <v>727</v>
      </c>
      <c r="J222" s="2" t="n">
        <v>727</v>
      </c>
      <c r="K222" s="3" t="s">
        <v>49</v>
      </c>
      <c r="L222" s="3" t="s">
        <v>111</v>
      </c>
      <c r="M222" s="2" t="n">
        <v>10449</v>
      </c>
      <c r="N222" s="3"/>
      <c r="O222" s="4" t="n">
        <v>54789</v>
      </c>
      <c r="P222" s="3"/>
      <c r="Q222" s="4" t="n">
        <v>30682</v>
      </c>
      <c r="R222" s="3" t="s">
        <v>23</v>
      </c>
    </row>
    <row r="223" customFormat="false" ht="25.5" hidden="true" customHeight="true" outlineLevel="0" collapsed="false">
      <c r="A223" s="2" t="n">
        <v>289</v>
      </c>
      <c r="B223" s="3" t="s">
        <v>276</v>
      </c>
      <c r="C223" s="3" t="s">
        <v>19</v>
      </c>
      <c r="D223" s="3" t="s">
        <v>27</v>
      </c>
      <c r="E223" s="3" t="s">
        <v>275</v>
      </c>
      <c r="F223" s="3" t="s">
        <v>153</v>
      </c>
      <c r="G223" s="2"/>
      <c r="H223" s="3" t="s">
        <v>23</v>
      </c>
      <c r="I223" s="2" t="n">
        <v>41.51</v>
      </c>
      <c r="J223" s="2" t="n">
        <v>41.51</v>
      </c>
      <c r="K223" s="3" t="s">
        <v>24</v>
      </c>
      <c r="L223" s="3" t="s">
        <v>25</v>
      </c>
      <c r="M223" s="2" t="n">
        <v>0</v>
      </c>
      <c r="N223" s="3"/>
      <c r="O223" s="4" t="n">
        <v>54789</v>
      </c>
      <c r="P223" s="3"/>
      <c r="Q223" s="4" t="n">
        <v>32143</v>
      </c>
      <c r="R223" s="3" t="s">
        <v>23</v>
      </c>
    </row>
    <row r="224" customFormat="false" ht="25.5" hidden="true" customHeight="true" outlineLevel="0" collapsed="false">
      <c r="A224" s="2" t="n">
        <v>291</v>
      </c>
      <c r="B224" s="3" t="s">
        <v>277</v>
      </c>
      <c r="C224" s="3" t="s">
        <v>19</v>
      </c>
      <c r="D224" s="3" t="s">
        <v>38</v>
      </c>
      <c r="E224" s="3" t="s">
        <v>278</v>
      </c>
      <c r="F224" s="3" t="s">
        <v>39</v>
      </c>
      <c r="G224" s="2"/>
      <c r="H224" s="3" t="s">
        <v>23</v>
      </c>
      <c r="I224" s="2" t="n">
        <v>325</v>
      </c>
      <c r="J224" s="2" t="n">
        <v>325</v>
      </c>
      <c r="K224" s="3" t="s">
        <v>49</v>
      </c>
      <c r="L224" s="3" t="s">
        <v>50</v>
      </c>
      <c r="M224" s="2" t="n">
        <v>10320</v>
      </c>
      <c r="N224" s="3"/>
      <c r="O224" s="4" t="n">
        <v>54789</v>
      </c>
      <c r="P224" s="3"/>
      <c r="Q224" s="4" t="n">
        <v>26665</v>
      </c>
      <c r="R224" s="3" t="s">
        <v>23</v>
      </c>
    </row>
    <row r="225" customFormat="false" ht="25.5" hidden="true" customHeight="true" outlineLevel="0" collapsed="false">
      <c r="A225" s="2" t="n">
        <v>291</v>
      </c>
      <c r="B225" s="3" t="s">
        <v>277</v>
      </c>
      <c r="C225" s="3" t="s">
        <v>19</v>
      </c>
      <c r="D225" s="3" t="s">
        <v>38</v>
      </c>
      <c r="E225" s="3" t="s">
        <v>278</v>
      </c>
      <c r="F225" s="3" t="s">
        <v>39</v>
      </c>
      <c r="G225" s="2"/>
      <c r="H225" s="3" t="s">
        <v>23</v>
      </c>
      <c r="I225" s="2" t="n">
        <v>335</v>
      </c>
      <c r="J225" s="2" t="n">
        <v>335</v>
      </c>
      <c r="K225" s="3" t="s">
        <v>49</v>
      </c>
      <c r="L225" s="3" t="s">
        <v>50</v>
      </c>
      <c r="M225" s="2" t="n">
        <v>10150</v>
      </c>
      <c r="N225" s="3"/>
      <c r="O225" s="4" t="n">
        <v>54789</v>
      </c>
      <c r="P225" s="3"/>
      <c r="Q225" s="4" t="n">
        <v>27791</v>
      </c>
      <c r="R225" s="3" t="s">
        <v>23</v>
      </c>
    </row>
    <row r="226" customFormat="false" ht="25.5" hidden="true" customHeight="true" outlineLevel="0" collapsed="false">
      <c r="A226" s="2" t="n">
        <v>294</v>
      </c>
      <c r="B226" s="3" t="s">
        <v>279</v>
      </c>
      <c r="C226" s="3" t="s">
        <v>19</v>
      </c>
      <c r="D226" s="3" t="s">
        <v>31</v>
      </c>
      <c r="E226" s="3" t="s">
        <v>21</v>
      </c>
      <c r="F226" s="3" t="s">
        <v>22</v>
      </c>
      <c r="G226" s="2"/>
      <c r="H226" s="3" t="s">
        <v>23</v>
      </c>
      <c r="I226" s="2" t="n">
        <v>72</v>
      </c>
      <c r="J226" s="2" t="n">
        <v>72</v>
      </c>
      <c r="K226" s="3" t="s">
        <v>24</v>
      </c>
      <c r="L226" s="3" t="s">
        <v>280</v>
      </c>
      <c r="M226" s="2" t="n">
        <v>0</v>
      </c>
      <c r="N226" s="3"/>
      <c r="O226" s="4" t="n">
        <v>54789</v>
      </c>
      <c r="P226" s="3"/>
      <c r="Q226" s="4"/>
      <c r="R226" s="3" t="s">
        <v>23</v>
      </c>
    </row>
    <row r="227" customFormat="false" ht="25.5" hidden="true" customHeight="true" outlineLevel="0" collapsed="false">
      <c r="A227" s="2" t="n">
        <v>294</v>
      </c>
      <c r="B227" s="3" t="s">
        <v>279</v>
      </c>
      <c r="C227" s="3" t="s">
        <v>19</v>
      </c>
      <c r="D227" s="3" t="s">
        <v>31</v>
      </c>
      <c r="E227" s="3" t="s">
        <v>21</v>
      </c>
      <c r="F227" s="3" t="s">
        <v>22</v>
      </c>
      <c r="G227" s="2"/>
      <c r="H227" s="3" t="s">
        <v>23</v>
      </c>
      <c r="I227" s="2" t="n">
        <v>153</v>
      </c>
      <c r="J227" s="2" t="n">
        <v>153</v>
      </c>
      <c r="K227" s="3" t="s">
        <v>53</v>
      </c>
      <c r="L227" s="3" t="s">
        <v>54</v>
      </c>
      <c r="M227" s="2" t="n">
        <v>0</v>
      </c>
      <c r="N227" s="3"/>
      <c r="O227" s="4" t="n">
        <v>54789</v>
      </c>
      <c r="P227" s="3"/>
      <c r="Q227" s="4"/>
      <c r="R227" s="3" t="s">
        <v>23</v>
      </c>
    </row>
    <row r="228" customFormat="false" ht="25.5" hidden="true" customHeight="true" outlineLevel="0" collapsed="false">
      <c r="A228" s="2" t="n">
        <v>295</v>
      </c>
      <c r="B228" s="3" t="s">
        <v>281</v>
      </c>
      <c r="C228" s="3" t="s">
        <v>19</v>
      </c>
      <c r="D228" s="3" t="s">
        <v>31</v>
      </c>
      <c r="E228" s="3" t="s">
        <v>21</v>
      </c>
      <c r="F228" s="3" t="s">
        <v>22</v>
      </c>
      <c r="G228" s="2"/>
      <c r="H228" s="3" t="s">
        <v>23</v>
      </c>
      <c r="I228" s="2" t="n">
        <v>72</v>
      </c>
      <c r="J228" s="2" t="n">
        <v>72</v>
      </c>
      <c r="K228" s="3" t="s">
        <v>24</v>
      </c>
      <c r="L228" s="3" t="s">
        <v>280</v>
      </c>
      <c r="M228" s="2" t="n">
        <v>0</v>
      </c>
      <c r="N228" s="3"/>
      <c r="O228" s="4" t="n">
        <v>54789</v>
      </c>
      <c r="P228" s="3"/>
      <c r="Q228" s="4"/>
      <c r="R228" s="3" t="s">
        <v>23</v>
      </c>
    </row>
    <row r="229" customFormat="false" ht="25.5" hidden="true" customHeight="true" outlineLevel="0" collapsed="false">
      <c r="A229" s="2" t="n">
        <v>295</v>
      </c>
      <c r="B229" s="3" t="s">
        <v>281</v>
      </c>
      <c r="C229" s="3" t="s">
        <v>19</v>
      </c>
      <c r="D229" s="3" t="s">
        <v>31</v>
      </c>
      <c r="E229" s="3" t="s">
        <v>21</v>
      </c>
      <c r="F229" s="3" t="s">
        <v>22</v>
      </c>
      <c r="G229" s="2"/>
      <c r="H229" s="3" t="s">
        <v>23</v>
      </c>
      <c r="I229" s="2" t="n">
        <v>153</v>
      </c>
      <c r="J229" s="2" t="n">
        <v>153</v>
      </c>
      <c r="K229" s="3" t="s">
        <v>53</v>
      </c>
      <c r="L229" s="3" t="s">
        <v>54</v>
      </c>
      <c r="M229" s="2" t="n">
        <v>0</v>
      </c>
      <c r="N229" s="3"/>
      <c r="O229" s="4" t="n">
        <v>54789</v>
      </c>
      <c r="P229" s="3"/>
      <c r="Q229" s="4"/>
      <c r="R229" s="3" t="s">
        <v>23</v>
      </c>
    </row>
    <row r="230" customFormat="false" ht="38.25" hidden="true" customHeight="true" outlineLevel="0" collapsed="false">
      <c r="A230" s="2" t="n">
        <v>297</v>
      </c>
      <c r="B230" s="3" t="s">
        <v>282</v>
      </c>
      <c r="C230" s="3" t="s">
        <v>19</v>
      </c>
      <c r="D230" s="3" t="s">
        <v>31</v>
      </c>
      <c r="E230" s="3" t="s">
        <v>283</v>
      </c>
      <c r="F230" s="3" t="s">
        <v>22</v>
      </c>
      <c r="G230" s="2"/>
      <c r="H230" s="3" t="s">
        <v>23</v>
      </c>
      <c r="I230" s="2" t="n">
        <v>11.5</v>
      </c>
      <c r="J230" s="2" t="n">
        <v>11.5</v>
      </c>
      <c r="K230" s="3" t="s">
        <v>24</v>
      </c>
      <c r="L230" s="3" t="s">
        <v>25</v>
      </c>
      <c r="M230" s="2" t="n">
        <v>0</v>
      </c>
      <c r="N230" s="3"/>
      <c r="O230" s="4" t="n">
        <v>54789</v>
      </c>
      <c r="P230" s="3"/>
      <c r="Q230" s="4"/>
      <c r="R230" s="3" t="s">
        <v>23</v>
      </c>
    </row>
    <row r="231" customFormat="false" ht="25.5" hidden="true" customHeight="true" outlineLevel="0" collapsed="false">
      <c r="A231" s="2" t="n">
        <v>299</v>
      </c>
      <c r="B231" s="3" t="s">
        <v>284</v>
      </c>
      <c r="C231" s="3" t="s">
        <v>19</v>
      </c>
      <c r="D231" s="3" t="s">
        <v>20</v>
      </c>
      <c r="E231" s="3" t="s">
        <v>285</v>
      </c>
      <c r="F231" s="3" t="s">
        <v>22</v>
      </c>
      <c r="G231" s="2"/>
      <c r="H231" s="3" t="s">
        <v>23</v>
      </c>
      <c r="I231" s="2" t="n">
        <v>43.41</v>
      </c>
      <c r="J231" s="2" t="n">
        <v>43.41</v>
      </c>
      <c r="K231" s="3" t="s">
        <v>24</v>
      </c>
      <c r="L231" s="3" t="s">
        <v>25</v>
      </c>
      <c r="M231" s="2" t="n">
        <v>0</v>
      </c>
      <c r="N231" s="3"/>
      <c r="O231" s="4" t="n">
        <v>54789</v>
      </c>
      <c r="P231" s="3"/>
      <c r="Q231" s="4"/>
      <c r="R231" s="3" t="s">
        <v>23</v>
      </c>
    </row>
    <row r="232" customFormat="false" ht="25.5" hidden="true" customHeight="true" outlineLevel="0" collapsed="false">
      <c r="A232" s="2" t="n">
        <v>300</v>
      </c>
      <c r="B232" s="3" t="s">
        <v>286</v>
      </c>
      <c r="C232" s="3" t="s">
        <v>19</v>
      </c>
      <c r="D232" s="3" t="s">
        <v>20</v>
      </c>
      <c r="E232" s="3" t="s">
        <v>287</v>
      </c>
      <c r="F232" s="3" t="s">
        <v>22</v>
      </c>
      <c r="G232" s="2"/>
      <c r="H232" s="3" t="s">
        <v>23</v>
      </c>
      <c r="I232" s="2" t="n">
        <v>340</v>
      </c>
      <c r="J232" s="2" t="n">
        <v>340</v>
      </c>
      <c r="K232" s="3" t="s">
        <v>53</v>
      </c>
      <c r="L232" s="3" t="s">
        <v>54</v>
      </c>
      <c r="M232" s="2" t="n">
        <v>9385</v>
      </c>
      <c r="N232" s="3"/>
      <c r="O232" s="4" t="n">
        <v>54789</v>
      </c>
      <c r="P232" s="3"/>
      <c r="Q232" s="4" t="n">
        <v>23529</v>
      </c>
      <c r="R232" s="3" t="s">
        <v>23</v>
      </c>
    </row>
    <row r="233" customFormat="false" ht="25.5" hidden="true" customHeight="true" outlineLevel="0" collapsed="false">
      <c r="A233" s="2" t="n">
        <v>300</v>
      </c>
      <c r="B233" s="3" t="s">
        <v>286</v>
      </c>
      <c r="C233" s="3" t="s">
        <v>19</v>
      </c>
      <c r="D233" s="3" t="s">
        <v>20</v>
      </c>
      <c r="E233" s="3" t="s">
        <v>287</v>
      </c>
      <c r="F233" s="3" t="s">
        <v>22</v>
      </c>
      <c r="G233" s="2"/>
      <c r="H233" s="3" t="s">
        <v>23</v>
      </c>
      <c r="I233" s="2" t="n">
        <v>340</v>
      </c>
      <c r="J233" s="2" t="n">
        <v>340</v>
      </c>
      <c r="K233" s="3" t="s">
        <v>53</v>
      </c>
      <c r="L233" s="3" t="s">
        <v>54</v>
      </c>
      <c r="M233" s="2" t="n">
        <v>9555</v>
      </c>
      <c r="N233" s="3"/>
      <c r="O233" s="4" t="n">
        <v>54789</v>
      </c>
      <c r="P233" s="3"/>
      <c r="Q233" s="4" t="n">
        <v>23590</v>
      </c>
      <c r="R233" s="3" t="s">
        <v>23</v>
      </c>
    </row>
    <row r="234" customFormat="false" ht="25.5" hidden="true" customHeight="true" outlineLevel="0" collapsed="false">
      <c r="A234" s="2" t="n">
        <v>301</v>
      </c>
      <c r="B234" s="3" t="s">
        <v>288</v>
      </c>
      <c r="C234" s="3" t="s">
        <v>19</v>
      </c>
      <c r="D234" s="3" t="s">
        <v>20</v>
      </c>
      <c r="E234" s="3" t="s">
        <v>21</v>
      </c>
      <c r="F234" s="3" t="s">
        <v>22</v>
      </c>
      <c r="G234" s="2"/>
      <c r="H234" s="3" t="s">
        <v>23</v>
      </c>
      <c r="I234" s="2" t="n">
        <v>15</v>
      </c>
      <c r="J234" s="2" t="n">
        <v>15</v>
      </c>
      <c r="K234" s="3" t="s">
        <v>71</v>
      </c>
      <c r="L234" s="3" t="s">
        <v>72</v>
      </c>
      <c r="M234" s="2" t="n">
        <v>14000</v>
      </c>
      <c r="N234" s="3"/>
      <c r="O234" s="4" t="n">
        <v>54789</v>
      </c>
      <c r="P234" s="3"/>
      <c r="Q234" s="4"/>
      <c r="R234" s="3" t="s">
        <v>23</v>
      </c>
    </row>
    <row r="235" customFormat="false" ht="25.5" hidden="true" customHeight="true" outlineLevel="0" collapsed="false">
      <c r="A235" s="2" t="n">
        <v>301</v>
      </c>
      <c r="B235" s="3" t="s">
        <v>288</v>
      </c>
      <c r="C235" s="3" t="s">
        <v>19</v>
      </c>
      <c r="D235" s="3" t="s">
        <v>20</v>
      </c>
      <c r="E235" s="3" t="s">
        <v>21</v>
      </c>
      <c r="F235" s="3" t="s">
        <v>22</v>
      </c>
      <c r="G235" s="2"/>
      <c r="H235" s="3" t="s">
        <v>23</v>
      </c>
      <c r="I235" s="2" t="n">
        <v>15</v>
      </c>
      <c r="J235" s="2" t="n">
        <v>15</v>
      </c>
      <c r="K235" s="3" t="s">
        <v>71</v>
      </c>
      <c r="L235" s="3" t="s">
        <v>72</v>
      </c>
      <c r="M235" s="2" t="n">
        <v>0</v>
      </c>
      <c r="N235" s="3"/>
      <c r="O235" s="4" t="n">
        <v>54789</v>
      </c>
      <c r="P235" s="3"/>
      <c r="Q235" s="4"/>
      <c r="R235" s="3" t="s">
        <v>23</v>
      </c>
    </row>
    <row r="236" customFormat="false" ht="25.5" hidden="true" customHeight="true" outlineLevel="0" collapsed="false">
      <c r="A236" s="2" t="n">
        <v>301</v>
      </c>
      <c r="B236" s="3" t="s">
        <v>288</v>
      </c>
      <c r="C236" s="3" t="s">
        <v>19</v>
      </c>
      <c r="D236" s="3" t="s">
        <v>20</v>
      </c>
      <c r="E236" s="3" t="s">
        <v>21</v>
      </c>
      <c r="F236" s="3" t="s">
        <v>22</v>
      </c>
      <c r="G236" s="2"/>
      <c r="H236" s="3" t="s">
        <v>23</v>
      </c>
      <c r="I236" s="2" t="n">
        <v>15</v>
      </c>
      <c r="J236" s="2" t="n">
        <v>15</v>
      </c>
      <c r="K236" s="3" t="s">
        <v>71</v>
      </c>
      <c r="L236" s="3" t="s">
        <v>72</v>
      </c>
      <c r="M236" s="2" t="n">
        <v>0</v>
      </c>
      <c r="N236" s="3"/>
      <c r="O236" s="4" t="n">
        <v>54789</v>
      </c>
      <c r="P236" s="3"/>
      <c r="Q236" s="4"/>
      <c r="R236" s="3" t="s">
        <v>23</v>
      </c>
    </row>
    <row r="237" customFormat="false" ht="25.5" hidden="true" customHeight="true" outlineLevel="0" collapsed="false">
      <c r="A237" s="2" t="n">
        <v>303</v>
      </c>
      <c r="B237" s="3" t="s">
        <v>289</v>
      </c>
      <c r="C237" s="3" t="s">
        <v>19</v>
      </c>
      <c r="D237" s="3" t="s">
        <v>31</v>
      </c>
      <c r="E237" s="3" t="s">
        <v>36</v>
      </c>
      <c r="F237" s="3" t="s">
        <v>22</v>
      </c>
      <c r="G237" s="2"/>
      <c r="H237" s="3" t="s">
        <v>23</v>
      </c>
      <c r="I237" s="2" t="n">
        <v>2.7</v>
      </c>
      <c r="J237" s="2" t="n">
        <v>2.7</v>
      </c>
      <c r="K237" s="3" t="s">
        <v>24</v>
      </c>
      <c r="L237" s="3" t="s">
        <v>25</v>
      </c>
      <c r="M237" s="2" t="n">
        <v>0</v>
      </c>
      <c r="N237" s="3"/>
      <c r="O237" s="4" t="n">
        <v>54789</v>
      </c>
      <c r="P237" s="3"/>
      <c r="Q237" s="4"/>
      <c r="R237" s="3" t="s">
        <v>23</v>
      </c>
    </row>
    <row r="238" customFormat="false" ht="25.5" hidden="true" customHeight="true" outlineLevel="0" collapsed="false">
      <c r="A238" s="2" t="n">
        <v>304</v>
      </c>
      <c r="B238" s="3" t="s">
        <v>290</v>
      </c>
      <c r="C238" s="3" t="s">
        <v>19</v>
      </c>
      <c r="D238" s="3" t="s">
        <v>31</v>
      </c>
      <c r="E238" s="3" t="s">
        <v>21</v>
      </c>
      <c r="F238" s="3" t="s">
        <v>22</v>
      </c>
      <c r="G238" s="2"/>
      <c r="H238" s="3" t="s">
        <v>23</v>
      </c>
      <c r="I238" s="2" t="n">
        <v>65</v>
      </c>
      <c r="J238" s="2" t="n">
        <v>65</v>
      </c>
      <c r="K238" s="3" t="s">
        <v>53</v>
      </c>
      <c r="L238" s="3" t="s">
        <v>54</v>
      </c>
      <c r="M238" s="2" t="n">
        <v>10428</v>
      </c>
      <c r="N238" s="3"/>
      <c r="O238" s="4" t="n">
        <v>54789</v>
      </c>
      <c r="P238" s="3"/>
      <c r="Q238" s="4" t="n">
        <v>22433</v>
      </c>
      <c r="R238" s="3" t="s">
        <v>23</v>
      </c>
    </row>
    <row r="239" customFormat="false" ht="25.5" hidden="true" customHeight="true" outlineLevel="0" collapsed="false">
      <c r="A239" s="2" t="n">
        <v>304</v>
      </c>
      <c r="B239" s="3" t="s">
        <v>290</v>
      </c>
      <c r="C239" s="3" t="s">
        <v>19</v>
      </c>
      <c r="D239" s="3" t="s">
        <v>31</v>
      </c>
      <c r="E239" s="3" t="s">
        <v>21</v>
      </c>
      <c r="F239" s="3" t="s">
        <v>22</v>
      </c>
      <c r="G239" s="2"/>
      <c r="H239" s="3" t="s">
        <v>23</v>
      </c>
      <c r="I239" s="2" t="n">
        <v>81</v>
      </c>
      <c r="J239" s="2" t="n">
        <v>81</v>
      </c>
      <c r="K239" s="3" t="s">
        <v>53</v>
      </c>
      <c r="L239" s="3" t="s">
        <v>54</v>
      </c>
      <c r="M239" s="2" t="n">
        <v>10430</v>
      </c>
      <c r="N239" s="3"/>
      <c r="O239" s="4" t="n">
        <v>54789</v>
      </c>
      <c r="P239" s="3"/>
      <c r="Q239" s="4" t="n">
        <v>23498</v>
      </c>
      <c r="R239" s="3" t="s">
        <v>23</v>
      </c>
    </row>
    <row r="240" customFormat="false" ht="25.5" hidden="true" customHeight="true" outlineLevel="0" collapsed="false">
      <c r="A240" s="2" t="n">
        <v>304</v>
      </c>
      <c r="B240" s="3" t="s">
        <v>290</v>
      </c>
      <c r="C240" s="3" t="s">
        <v>19</v>
      </c>
      <c r="D240" s="3" t="s">
        <v>31</v>
      </c>
      <c r="E240" s="3" t="s">
        <v>21</v>
      </c>
      <c r="F240" s="3" t="s">
        <v>22</v>
      </c>
      <c r="G240" s="2"/>
      <c r="H240" s="3" t="s">
        <v>23</v>
      </c>
      <c r="I240" s="2" t="n">
        <v>256</v>
      </c>
      <c r="J240" s="2" t="n">
        <v>241</v>
      </c>
      <c r="K240" s="3" t="s">
        <v>53</v>
      </c>
      <c r="L240" s="3" t="s">
        <v>54</v>
      </c>
      <c r="M240" s="2" t="n">
        <v>0</v>
      </c>
      <c r="N240" s="3"/>
      <c r="O240" s="4" t="n">
        <v>54789</v>
      </c>
      <c r="P240" s="3"/>
      <c r="Q240" s="4" t="n">
        <v>28611</v>
      </c>
      <c r="R240" s="3" t="s">
        <v>23</v>
      </c>
    </row>
    <row r="241" customFormat="false" ht="25.5" hidden="true" customHeight="true" outlineLevel="0" collapsed="false">
      <c r="A241" s="2" t="n">
        <v>304</v>
      </c>
      <c r="B241" s="3" t="s">
        <v>290</v>
      </c>
      <c r="C241" s="3" t="s">
        <v>19</v>
      </c>
      <c r="D241" s="3" t="s">
        <v>31</v>
      </c>
      <c r="E241" s="3" t="s">
        <v>21</v>
      </c>
      <c r="F241" s="3" t="s">
        <v>22</v>
      </c>
      <c r="G241" s="2"/>
      <c r="H241" s="3" t="s">
        <v>23</v>
      </c>
      <c r="I241" s="2" t="n">
        <v>256</v>
      </c>
      <c r="J241" s="2" t="n">
        <v>241</v>
      </c>
      <c r="K241" s="3" t="s">
        <v>53</v>
      </c>
      <c r="L241" s="3" t="s">
        <v>54</v>
      </c>
      <c r="M241" s="2" t="n">
        <v>0</v>
      </c>
      <c r="N241" s="3"/>
      <c r="O241" s="4" t="n">
        <v>54789</v>
      </c>
      <c r="P241" s="3"/>
      <c r="Q241" s="4" t="n">
        <v>28703</v>
      </c>
      <c r="R241" s="3" t="s">
        <v>23</v>
      </c>
    </row>
    <row r="242" customFormat="false" ht="25.5" hidden="true" customHeight="true" outlineLevel="0" collapsed="false">
      <c r="A242" s="2" t="n">
        <v>309</v>
      </c>
      <c r="B242" s="3" t="s">
        <v>291</v>
      </c>
      <c r="C242" s="3" t="s">
        <v>19</v>
      </c>
      <c r="D242" s="3" t="s">
        <v>61</v>
      </c>
      <c r="E242" s="3" t="s">
        <v>129</v>
      </c>
      <c r="F242" s="3" t="s">
        <v>130</v>
      </c>
      <c r="G242" s="2"/>
      <c r="H242" s="3" t="s">
        <v>23</v>
      </c>
      <c r="I242" s="2" t="n">
        <v>71</v>
      </c>
      <c r="J242" s="2" t="n">
        <v>69</v>
      </c>
      <c r="K242" s="3" t="s">
        <v>53</v>
      </c>
      <c r="L242" s="3" t="s">
        <v>54</v>
      </c>
      <c r="M242" s="2" t="n">
        <v>15800</v>
      </c>
      <c r="N242" s="3"/>
      <c r="O242" s="4" t="n">
        <v>54789</v>
      </c>
      <c r="P242" s="3"/>
      <c r="Q242" s="4" t="n">
        <v>29403</v>
      </c>
      <c r="R242" s="3" t="s">
        <v>23</v>
      </c>
    </row>
    <row r="243" customFormat="false" ht="25.5" hidden="true" customHeight="true" outlineLevel="0" collapsed="false">
      <c r="A243" s="2" t="n">
        <v>310</v>
      </c>
      <c r="B243" s="3" t="s">
        <v>292</v>
      </c>
      <c r="C243" s="3" t="s">
        <v>19</v>
      </c>
      <c r="D243" s="3" t="s">
        <v>27</v>
      </c>
      <c r="E243" s="3" t="s">
        <v>293</v>
      </c>
      <c r="F243" s="3" t="s">
        <v>75</v>
      </c>
      <c r="G243" s="2"/>
      <c r="H243" s="3" t="s">
        <v>23</v>
      </c>
      <c r="I243" s="2" t="n">
        <v>3</v>
      </c>
      <c r="J243" s="2" t="n">
        <v>3</v>
      </c>
      <c r="K243" s="3" t="s">
        <v>24</v>
      </c>
      <c r="L243" s="3" t="s">
        <v>25</v>
      </c>
      <c r="M243" s="2" t="n">
        <v>0</v>
      </c>
      <c r="N243" s="3"/>
      <c r="O243" s="4" t="n">
        <v>54789</v>
      </c>
      <c r="P243" s="3"/>
      <c r="Q243" s="4" t="n">
        <v>32143</v>
      </c>
      <c r="R243" s="3" t="s">
        <v>23</v>
      </c>
    </row>
    <row r="244" customFormat="false" ht="25.5" hidden="true" customHeight="true" outlineLevel="0" collapsed="false">
      <c r="A244" s="2" t="n">
        <v>311</v>
      </c>
      <c r="B244" s="3" t="s">
        <v>294</v>
      </c>
      <c r="C244" s="3" t="s">
        <v>19</v>
      </c>
      <c r="D244" s="3" t="s">
        <v>27</v>
      </c>
      <c r="E244" s="3" t="s">
        <v>295</v>
      </c>
      <c r="F244" s="3" t="s">
        <v>153</v>
      </c>
      <c r="G244" s="2"/>
      <c r="H244" s="3" t="s">
        <v>23</v>
      </c>
      <c r="I244" s="2" t="n">
        <v>160</v>
      </c>
      <c r="J244" s="2" t="n">
        <v>160</v>
      </c>
      <c r="K244" s="3" t="s">
        <v>49</v>
      </c>
      <c r="L244" s="3" t="s">
        <v>111</v>
      </c>
      <c r="M244" s="2" t="n">
        <v>11011</v>
      </c>
      <c r="N244" s="3"/>
      <c r="O244" s="4" t="n">
        <v>54789</v>
      </c>
      <c r="P244" s="3"/>
      <c r="Q244" s="4" t="n">
        <v>24929</v>
      </c>
      <c r="R244" s="3" t="s">
        <v>23</v>
      </c>
    </row>
    <row r="245" customFormat="false" ht="25.5" hidden="true" customHeight="true" outlineLevel="0" collapsed="false">
      <c r="A245" s="2" t="n">
        <v>313</v>
      </c>
      <c r="B245" s="3" t="s">
        <v>296</v>
      </c>
      <c r="C245" s="3" t="s">
        <v>19</v>
      </c>
      <c r="D245" s="3" t="s">
        <v>20</v>
      </c>
      <c r="E245" s="3" t="s">
        <v>297</v>
      </c>
      <c r="F245" s="3" t="s">
        <v>22</v>
      </c>
      <c r="G245" s="2"/>
      <c r="H245" s="3" t="s">
        <v>23</v>
      </c>
      <c r="I245" s="2" t="n">
        <v>2.81</v>
      </c>
      <c r="J245" s="2" t="n">
        <v>2.81</v>
      </c>
      <c r="K245" s="3" t="s">
        <v>24</v>
      </c>
      <c r="L245" s="3" t="s">
        <v>25</v>
      </c>
      <c r="M245" s="2" t="n">
        <v>0</v>
      </c>
      <c r="N245" s="3"/>
      <c r="O245" s="4" t="n">
        <v>54789</v>
      </c>
      <c r="P245" s="3"/>
      <c r="Q245" s="4"/>
      <c r="R245" s="3" t="s">
        <v>23</v>
      </c>
    </row>
    <row r="246" customFormat="false" ht="25.5" hidden="true" customHeight="true" outlineLevel="0" collapsed="false">
      <c r="A246" s="2" t="n">
        <v>315</v>
      </c>
      <c r="B246" s="3" t="s">
        <v>298</v>
      </c>
      <c r="C246" s="3" t="s">
        <v>19</v>
      </c>
      <c r="D246" s="3" t="s">
        <v>31</v>
      </c>
      <c r="E246" s="3" t="s">
        <v>299</v>
      </c>
      <c r="F246" s="3" t="s">
        <v>22</v>
      </c>
      <c r="G246" s="2"/>
      <c r="H246" s="3" t="s">
        <v>23</v>
      </c>
      <c r="I246" s="2" t="n">
        <v>3.2</v>
      </c>
      <c r="J246" s="2" t="n">
        <v>3.2</v>
      </c>
      <c r="K246" s="3" t="s">
        <v>24</v>
      </c>
      <c r="L246" s="3" t="s">
        <v>25</v>
      </c>
      <c r="M246" s="2" t="n">
        <v>0</v>
      </c>
      <c r="N246" s="3"/>
      <c r="O246" s="4" t="n">
        <v>54789</v>
      </c>
      <c r="P246" s="3"/>
      <c r="Q246" s="4"/>
      <c r="R246" s="3" t="s">
        <v>23</v>
      </c>
    </row>
    <row r="247" customFormat="false" ht="25.5" hidden="true" customHeight="true" outlineLevel="0" collapsed="false">
      <c r="A247" s="2" t="n">
        <v>316</v>
      </c>
      <c r="B247" s="3" t="s">
        <v>300</v>
      </c>
      <c r="C247" s="3" t="s">
        <v>19</v>
      </c>
      <c r="D247" s="3" t="s">
        <v>31</v>
      </c>
      <c r="E247" s="3" t="s">
        <v>299</v>
      </c>
      <c r="F247" s="3" t="s">
        <v>22</v>
      </c>
      <c r="G247" s="2"/>
      <c r="H247" s="3" t="s">
        <v>23</v>
      </c>
      <c r="I247" s="2" t="n">
        <v>47</v>
      </c>
      <c r="J247" s="2" t="n">
        <v>47</v>
      </c>
      <c r="K247" s="3" t="s">
        <v>24</v>
      </c>
      <c r="L247" s="3" t="s">
        <v>54</v>
      </c>
      <c r="M247" s="2" t="n">
        <v>9387</v>
      </c>
      <c r="N247" s="3"/>
      <c r="O247" s="4" t="n">
        <v>54789</v>
      </c>
      <c r="P247" s="3"/>
      <c r="Q247" s="4"/>
      <c r="R247" s="3" t="s">
        <v>23</v>
      </c>
    </row>
    <row r="248" customFormat="false" ht="25.5" hidden="true" customHeight="true" outlineLevel="0" collapsed="false">
      <c r="A248" s="2" t="n">
        <v>317</v>
      </c>
      <c r="B248" s="3" t="s">
        <v>301</v>
      </c>
      <c r="C248" s="3" t="s">
        <v>19</v>
      </c>
      <c r="D248" s="3" t="s">
        <v>61</v>
      </c>
      <c r="E248" s="3" t="s">
        <v>62</v>
      </c>
      <c r="F248" s="3" t="s">
        <v>63</v>
      </c>
      <c r="G248" s="2"/>
      <c r="H248" s="3" t="s">
        <v>23</v>
      </c>
      <c r="I248" s="2" t="n">
        <v>365</v>
      </c>
      <c r="J248" s="2" t="n">
        <v>365</v>
      </c>
      <c r="K248" s="3" t="s">
        <v>49</v>
      </c>
      <c r="L248" s="3" t="s">
        <v>50</v>
      </c>
      <c r="M248" s="2" t="n">
        <v>10214</v>
      </c>
      <c r="N248" s="3"/>
      <c r="O248" s="4" t="n">
        <v>54789</v>
      </c>
      <c r="P248" s="3"/>
      <c r="Q248" s="4" t="n">
        <v>29190</v>
      </c>
      <c r="R248" s="3" t="s">
        <v>23</v>
      </c>
    </row>
    <row r="249" customFormat="false" ht="25.5" hidden="true" customHeight="true" outlineLevel="0" collapsed="false">
      <c r="A249" s="2" t="n">
        <v>317</v>
      </c>
      <c r="B249" s="3" t="s">
        <v>301</v>
      </c>
      <c r="C249" s="3" t="s">
        <v>19</v>
      </c>
      <c r="D249" s="3" t="s">
        <v>61</v>
      </c>
      <c r="E249" s="3" t="s">
        <v>62</v>
      </c>
      <c r="F249" s="3" t="s">
        <v>63</v>
      </c>
      <c r="G249" s="2"/>
      <c r="H249" s="3" t="s">
        <v>23</v>
      </c>
      <c r="I249" s="2" t="n">
        <v>365</v>
      </c>
      <c r="J249" s="2" t="n">
        <v>365</v>
      </c>
      <c r="K249" s="3" t="s">
        <v>49</v>
      </c>
      <c r="L249" s="3" t="s">
        <v>50</v>
      </c>
      <c r="M249" s="2" t="n">
        <v>10214</v>
      </c>
      <c r="N249" s="3"/>
      <c r="O249" s="4" t="n">
        <v>54789</v>
      </c>
      <c r="P249" s="3"/>
      <c r="Q249" s="4" t="n">
        <v>29495</v>
      </c>
      <c r="R249" s="3" t="s">
        <v>23</v>
      </c>
    </row>
    <row r="250" customFormat="false" ht="25.5" hidden="true" customHeight="true" outlineLevel="0" collapsed="false">
      <c r="A250" s="2" t="n">
        <v>318</v>
      </c>
      <c r="B250" s="3" t="s">
        <v>302</v>
      </c>
      <c r="C250" s="3" t="s">
        <v>19</v>
      </c>
      <c r="D250" s="3" t="s">
        <v>27</v>
      </c>
      <c r="E250" s="3" t="s">
        <v>21</v>
      </c>
      <c r="F250" s="3" t="s">
        <v>101</v>
      </c>
      <c r="G250" s="2"/>
      <c r="H250" s="3" t="s">
        <v>23</v>
      </c>
      <c r="I250" s="2" t="n">
        <v>15</v>
      </c>
      <c r="J250" s="2" t="n">
        <v>15</v>
      </c>
      <c r="K250" s="3" t="s">
        <v>24</v>
      </c>
      <c r="L250" s="3" t="s">
        <v>25</v>
      </c>
      <c r="M250" s="2" t="n">
        <v>0</v>
      </c>
      <c r="N250" s="3"/>
      <c r="O250" s="4" t="n">
        <v>54789</v>
      </c>
      <c r="P250" s="3"/>
      <c r="Q250" s="4" t="n">
        <v>32143</v>
      </c>
      <c r="R250" s="3" t="s">
        <v>23</v>
      </c>
    </row>
    <row r="251" customFormat="false" ht="12.75" hidden="true" customHeight="true" outlineLevel="0" collapsed="false">
      <c r="A251" s="2" t="n">
        <v>1000</v>
      </c>
      <c r="B251" s="3" t="s">
        <v>303</v>
      </c>
      <c r="C251" s="3"/>
      <c r="D251" s="3" t="s">
        <v>25</v>
      </c>
      <c r="E251" s="3"/>
      <c r="F251" s="3"/>
      <c r="G251" s="2"/>
      <c r="H251" s="3" t="s">
        <v>25</v>
      </c>
      <c r="I251" s="2" t="n">
        <v>0</v>
      </c>
      <c r="J251" s="2" t="n">
        <v>0</v>
      </c>
      <c r="K251" s="3" t="s">
        <v>25</v>
      </c>
      <c r="L251" s="3"/>
      <c r="M251" s="2"/>
      <c r="N251" s="3"/>
      <c r="O251" s="4"/>
      <c r="P251" s="3"/>
      <c r="Q251" s="4"/>
      <c r="R251" s="3" t="s">
        <v>25</v>
      </c>
    </row>
    <row r="252" customFormat="false" ht="25.5" hidden="true" customHeight="true" outlineLevel="0" collapsed="false">
      <c r="A252" s="2" t="n">
        <v>323</v>
      </c>
      <c r="B252" s="3" t="s">
        <v>304</v>
      </c>
      <c r="C252" s="3" t="s">
        <v>19</v>
      </c>
      <c r="D252" s="3" t="s">
        <v>31</v>
      </c>
      <c r="E252" s="3" t="s">
        <v>305</v>
      </c>
      <c r="F252" s="3" t="s">
        <v>22</v>
      </c>
      <c r="G252" s="2"/>
      <c r="H252" s="3" t="s">
        <v>23</v>
      </c>
      <c r="I252" s="2" t="n">
        <v>30</v>
      </c>
      <c r="J252" s="2" t="n">
        <v>30</v>
      </c>
      <c r="K252" s="3" t="s">
        <v>24</v>
      </c>
      <c r="L252" s="3" t="s">
        <v>46</v>
      </c>
      <c r="M252" s="2" t="n">
        <v>0</v>
      </c>
      <c r="N252" s="3"/>
      <c r="O252" s="4" t="n">
        <v>54789</v>
      </c>
      <c r="P252" s="3"/>
      <c r="Q252" s="4"/>
      <c r="R252" s="3" t="s">
        <v>23</v>
      </c>
    </row>
    <row r="253" customFormat="false" ht="25.5" hidden="true" customHeight="true" outlineLevel="0" collapsed="false">
      <c r="A253" s="2" t="n">
        <v>323</v>
      </c>
      <c r="B253" s="3" t="s">
        <v>304</v>
      </c>
      <c r="C253" s="3" t="s">
        <v>19</v>
      </c>
      <c r="D253" s="3" t="s">
        <v>31</v>
      </c>
      <c r="E253" s="3" t="s">
        <v>305</v>
      </c>
      <c r="F253" s="3" t="s">
        <v>22</v>
      </c>
      <c r="G253" s="2"/>
      <c r="H253" s="3" t="s">
        <v>23</v>
      </c>
      <c r="I253" s="2" t="n">
        <v>30</v>
      </c>
      <c r="J253" s="2" t="n">
        <v>30</v>
      </c>
      <c r="K253" s="3" t="s">
        <v>24</v>
      </c>
      <c r="L253" s="3" t="s">
        <v>46</v>
      </c>
      <c r="M253" s="2" t="n">
        <v>0</v>
      </c>
      <c r="N253" s="3"/>
      <c r="O253" s="4" t="n">
        <v>54789</v>
      </c>
      <c r="P253" s="3"/>
      <c r="Q253" s="4"/>
      <c r="R253" s="3" t="s">
        <v>23</v>
      </c>
    </row>
    <row r="254" customFormat="false" ht="25.5" hidden="true" customHeight="true" outlineLevel="0" collapsed="false">
      <c r="A254" s="2" t="n">
        <v>323</v>
      </c>
      <c r="B254" s="3" t="s">
        <v>304</v>
      </c>
      <c r="C254" s="3" t="s">
        <v>19</v>
      </c>
      <c r="D254" s="3" t="s">
        <v>31</v>
      </c>
      <c r="E254" s="3" t="s">
        <v>305</v>
      </c>
      <c r="F254" s="3" t="s">
        <v>22</v>
      </c>
      <c r="G254" s="2"/>
      <c r="H254" s="3" t="s">
        <v>23</v>
      </c>
      <c r="I254" s="2" t="n">
        <v>30</v>
      </c>
      <c r="J254" s="2" t="n">
        <v>30</v>
      </c>
      <c r="K254" s="3" t="s">
        <v>24</v>
      </c>
      <c r="L254" s="3" t="s">
        <v>46</v>
      </c>
      <c r="M254" s="2" t="n">
        <v>0</v>
      </c>
      <c r="N254" s="3"/>
      <c r="O254" s="4" t="n">
        <v>54789</v>
      </c>
      <c r="P254" s="3"/>
      <c r="Q254" s="4"/>
      <c r="R254" s="3" t="s">
        <v>23</v>
      </c>
    </row>
    <row r="255" customFormat="false" ht="25.5" hidden="true" customHeight="true" outlineLevel="0" collapsed="false">
      <c r="A255" s="2" t="n">
        <v>324</v>
      </c>
      <c r="B255" s="3" t="s">
        <v>306</v>
      </c>
      <c r="C255" s="3" t="s">
        <v>19</v>
      </c>
      <c r="D255" s="3" t="s">
        <v>31</v>
      </c>
      <c r="E255" s="3" t="s">
        <v>305</v>
      </c>
      <c r="F255" s="3" t="s">
        <v>22</v>
      </c>
      <c r="G255" s="2"/>
      <c r="H255" s="3" t="s">
        <v>23</v>
      </c>
      <c r="I255" s="2" t="n">
        <v>30.73</v>
      </c>
      <c r="J255" s="2" t="n">
        <v>30.73</v>
      </c>
      <c r="K255" s="3" t="s">
        <v>24</v>
      </c>
      <c r="L255" s="3" t="s">
        <v>46</v>
      </c>
      <c r="M255" s="2" t="n">
        <v>0</v>
      </c>
      <c r="N255" s="3"/>
      <c r="O255" s="4" t="n">
        <v>54789</v>
      </c>
      <c r="P255" s="3"/>
      <c r="Q255" s="4"/>
      <c r="R255" s="3" t="s">
        <v>23</v>
      </c>
    </row>
    <row r="256" customFormat="false" ht="25.5" hidden="true" customHeight="true" outlineLevel="0" collapsed="false">
      <c r="A256" s="2" t="n">
        <v>324</v>
      </c>
      <c r="B256" s="3" t="s">
        <v>306</v>
      </c>
      <c r="C256" s="3" t="s">
        <v>19</v>
      </c>
      <c r="D256" s="3" t="s">
        <v>31</v>
      </c>
      <c r="E256" s="3" t="s">
        <v>305</v>
      </c>
      <c r="F256" s="3" t="s">
        <v>22</v>
      </c>
      <c r="G256" s="2"/>
      <c r="H256" s="3" t="s">
        <v>23</v>
      </c>
      <c r="I256" s="2" t="n">
        <v>30.73</v>
      </c>
      <c r="J256" s="2" t="n">
        <v>30.73</v>
      </c>
      <c r="K256" s="3" t="s">
        <v>24</v>
      </c>
      <c r="L256" s="3" t="s">
        <v>46</v>
      </c>
      <c r="M256" s="2" t="n">
        <v>0</v>
      </c>
      <c r="N256" s="3"/>
      <c r="O256" s="4" t="n">
        <v>54789</v>
      </c>
      <c r="P256" s="3"/>
      <c r="Q256" s="4"/>
      <c r="R256" s="3" t="s">
        <v>23</v>
      </c>
    </row>
    <row r="257" customFormat="false" ht="25.5" hidden="true" customHeight="true" outlineLevel="0" collapsed="false">
      <c r="A257" s="2" t="n">
        <v>324</v>
      </c>
      <c r="B257" s="3" t="s">
        <v>306</v>
      </c>
      <c r="C257" s="3" t="s">
        <v>19</v>
      </c>
      <c r="D257" s="3" t="s">
        <v>31</v>
      </c>
      <c r="E257" s="3" t="s">
        <v>305</v>
      </c>
      <c r="F257" s="3" t="s">
        <v>22</v>
      </c>
      <c r="G257" s="2"/>
      <c r="H257" s="3" t="s">
        <v>23</v>
      </c>
      <c r="I257" s="2" t="n">
        <v>30.73</v>
      </c>
      <c r="J257" s="2" t="n">
        <v>30.73</v>
      </c>
      <c r="K257" s="3" t="s">
        <v>24</v>
      </c>
      <c r="L257" s="3" t="s">
        <v>46</v>
      </c>
      <c r="M257" s="2" t="n">
        <v>0</v>
      </c>
      <c r="N257" s="3"/>
      <c r="O257" s="4" t="n">
        <v>54789</v>
      </c>
      <c r="P257" s="3"/>
      <c r="Q257" s="4"/>
      <c r="R257" s="3" t="s">
        <v>23</v>
      </c>
    </row>
    <row r="258" customFormat="false" ht="25.5" hidden="true" customHeight="true" outlineLevel="0" collapsed="false">
      <c r="A258" s="2" t="n">
        <v>325</v>
      </c>
      <c r="B258" s="3" t="s">
        <v>307</v>
      </c>
      <c r="C258" s="3" t="s">
        <v>19</v>
      </c>
      <c r="D258" s="3" t="s">
        <v>31</v>
      </c>
      <c r="E258" s="3" t="s">
        <v>305</v>
      </c>
      <c r="F258" s="3" t="s">
        <v>22</v>
      </c>
      <c r="G258" s="2"/>
      <c r="H258" s="3" t="s">
        <v>23</v>
      </c>
      <c r="I258" s="2" t="n">
        <v>30</v>
      </c>
      <c r="J258" s="2" t="n">
        <v>30</v>
      </c>
      <c r="K258" s="3" t="s">
        <v>24</v>
      </c>
      <c r="L258" s="3" t="s">
        <v>46</v>
      </c>
      <c r="M258" s="2" t="n">
        <v>0</v>
      </c>
      <c r="N258" s="3"/>
      <c r="O258" s="4" t="n">
        <v>54789</v>
      </c>
      <c r="P258" s="3"/>
      <c r="Q258" s="4"/>
      <c r="R258" s="3" t="s">
        <v>23</v>
      </c>
    </row>
    <row r="259" customFormat="false" ht="25.5" hidden="true" customHeight="true" outlineLevel="0" collapsed="false">
      <c r="A259" s="2" t="n">
        <v>325</v>
      </c>
      <c r="B259" s="3" t="s">
        <v>307</v>
      </c>
      <c r="C259" s="3" t="s">
        <v>19</v>
      </c>
      <c r="D259" s="3" t="s">
        <v>31</v>
      </c>
      <c r="E259" s="3" t="s">
        <v>305</v>
      </c>
      <c r="F259" s="3" t="s">
        <v>22</v>
      </c>
      <c r="G259" s="2"/>
      <c r="H259" s="3" t="s">
        <v>23</v>
      </c>
      <c r="I259" s="2" t="n">
        <v>30</v>
      </c>
      <c r="J259" s="2" t="n">
        <v>30</v>
      </c>
      <c r="K259" s="3" t="s">
        <v>24</v>
      </c>
      <c r="L259" s="3" t="s">
        <v>46</v>
      </c>
      <c r="M259" s="2" t="n">
        <v>0</v>
      </c>
      <c r="N259" s="3"/>
      <c r="O259" s="4" t="n">
        <v>54789</v>
      </c>
      <c r="P259" s="3"/>
      <c r="Q259" s="4"/>
      <c r="R259" s="3" t="s">
        <v>23</v>
      </c>
    </row>
    <row r="260" customFormat="false" ht="25.5" hidden="true" customHeight="true" outlineLevel="0" collapsed="false">
      <c r="A260" s="2" t="n">
        <v>325</v>
      </c>
      <c r="B260" s="3" t="s">
        <v>307</v>
      </c>
      <c r="C260" s="3" t="s">
        <v>19</v>
      </c>
      <c r="D260" s="3" t="s">
        <v>31</v>
      </c>
      <c r="E260" s="3" t="s">
        <v>305</v>
      </c>
      <c r="F260" s="3" t="s">
        <v>22</v>
      </c>
      <c r="G260" s="2"/>
      <c r="H260" s="3" t="s">
        <v>23</v>
      </c>
      <c r="I260" s="2" t="n">
        <v>30</v>
      </c>
      <c r="J260" s="2" t="n">
        <v>30</v>
      </c>
      <c r="K260" s="3" t="s">
        <v>24</v>
      </c>
      <c r="L260" s="3" t="s">
        <v>46</v>
      </c>
      <c r="M260" s="2" t="n">
        <v>0</v>
      </c>
      <c r="N260" s="3"/>
      <c r="O260" s="4" t="n">
        <v>54789</v>
      </c>
      <c r="P260" s="3"/>
      <c r="Q260" s="4"/>
      <c r="R260" s="3" t="s">
        <v>23</v>
      </c>
    </row>
    <row r="261" customFormat="false" ht="25.5" hidden="true" customHeight="true" outlineLevel="0" collapsed="false">
      <c r="A261" s="2" t="n">
        <v>328</v>
      </c>
      <c r="B261" s="3" t="s">
        <v>308</v>
      </c>
      <c r="C261" s="3" t="s">
        <v>19</v>
      </c>
      <c r="D261" s="3" t="s">
        <v>38</v>
      </c>
      <c r="E261" s="3" t="s">
        <v>21</v>
      </c>
      <c r="F261" s="3" t="s">
        <v>39</v>
      </c>
      <c r="G261" s="2"/>
      <c r="H261" s="3" t="s">
        <v>23</v>
      </c>
      <c r="I261" s="2" t="n">
        <v>0.53</v>
      </c>
      <c r="J261" s="2" t="n">
        <v>0.55</v>
      </c>
      <c r="K261" s="3" t="s">
        <v>24</v>
      </c>
      <c r="L261" s="3" t="s">
        <v>309</v>
      </c>
      <c r="M261" s="2" t="n">
        <v>0</v>
      </c>
      <c r="N261" s="3"/>
      <c r="O261" s="4" t="n">
        <v>54789</v>
      </c>
      <c r="P261" s="3"/>
      <c r="Q261" s="4" t="n">
        <v>31413</v>
      </c>
      <c r="R261" s="3" t="s">
        <v>23</v>
      </c>
    </row>
    <row r="262" customFormat="false" ht="25.5" hidden="true" customHeight="true" outlineLevel="0" collapsed="false">
      <c r="A262" s="2" t="n">
        <v>331</v>
      </c>
      <c r="B262" s="3" t="s">
        <v>310</v>
      </c>
      <c r="C262" s="3" t="s">
        <v>19</v>
      </c>
      <c r="D262" s="3" t="s">
        <v>20</v>
      </c>
      <c r="E262" s="3" t="s">
        <v>311</v>
      </c>
      <c r="F262" s="3" t="s">
        <v>22</v>
      </c>
      <c r="G262" s="2"/>
      <c r="H262" s="3" t="s">
        <v>23</v>
      </c>
      <c r="I262" s="2" t="n">
        <v>5</v>
      </c>
      <c r="J262" s="2" t="n">
        <v>5</v>
      </c>
      <c r="K262" s="3" t="s">
        <v>24</v>
      </c>
      <c r="L262" s="3" t="s">
        <v>25</v>
      </c>
      <c r="M262" s="2" t="n">
        <v>0</v>
      </c>
      <c r="N262" s="3"/>
      <c r="O262" s="4" t="n">
        <v>54789</v>
      </c>
      <c r="P262" s="3"/>
      <c r="Q262" s="4"/>
      <c r="R262" s="3" t="s">
        <v>23</v>
      </c>
    </row>
    <row r="263" customFormat="false" ht="25.5" hidden="true" customHeight="true" outlineLevel="0" collapsed="false">
      <c r="A263" s="2" t="n">
        <v>333</v>
      </c>
      <c r="B263" s="3" t="s">
        <v>312</v>
      </c>
      <c r="C263" s="3" t="s">
        <v>19</v>
      </c>
      <c r="D263" s="3" t="s">
        <v>27</v>
      </c>
      <c r="E263" s="3" t="s">
        <v>312</v>
      </c>
      <c r="F263" s="3" t="s">
        <v>101</v>
      </c>
      <c r="G263" s="2"/>
      <c r="H263" s="3" t="s">
        <v>23</v>
      </c>
      <c r="I263" s="2" t="n">
        <v>1.73</v>
      </c>
      <c r="J263" s="2" t="n">
        <v>1.73</v>
      </c>
      <c r="K263" s="3" t="s">
        <v>24</v>
      </c>
      <c r="L263" s="3" t="s">
        <v>25</v>
      </c>
      <c r="M263" s="2" t="n">
        <v>0</v>
      </c>
      <c r="N263" s="3"/>
      <c r="O263" s="4" t="n">
        <v>54789</v>
      </c>
      <c r="P263" s="3"/>
      <c r="Q263" s="4" t="n">
        <v>32143</v>
      </c>
      <c r="R263" s="3" t="s">
        <v>23</v>
      </c>
    </row>
    <row r="264" customFormat="false" ht="25.5" hidden="true" customHeight="true" outlineLevel="0" collapsed="false">
      <c r="A264" s="2" t="n">
        <v>335</v>
      </c>
      <c r="B264" s="3" t="s">
        <v>313</v>
      </c>
      <c r="C264" s="3" t="s">
        <v>19</v>
      </c>
      <c r="D264" s="3" t="s">
        <v>31</v>
      </c>
      <c r="E264" s="3" t="s">
        <v>314</v>
      </c>
      <c r="F264" s="3" t="s">
        <v>22</v>
      </c>
      <c r="G264" s="2"/>
      <c r="H264" s="3" t="s">
        <v>23</v>
      </c>
      <c r="I264" s="2" t="n">
        <v>20</v>
      </c>
      <c r="J264" s="2" t="n">
        <v>20</v>
      </c>
      <c r="K264" s="3" t="s">
        <v>24</v>
      </c>
      <c r="L264" s="3" t="s">
        <v>40</v>
      </c>
      <c r="M264" s="2" t="n">
        <v>0</v>
      </c>
      <c r="N264" s="3"/>
      <c r="O264" s="4" t="n">
        <v>54789</v>
      </c>
      <c r="P264" s="3"/>
      <c r="Q264" s="4"/>
      <c r="R264" s="3" t="s">
        <v>23</v>
      </c>
    </row>
    <row r="265" customFormat="false" ht="25.5" hidden="true" customHeight="true" outlineLevel="0" collapsed="false">
      <c r="A265" s="2" t="n">
        <v>337</v>
      </c>
      <c r="B265" s="3" t="s">
        <v>315</v>
      </c>
      <c r="C265" s="3" t="s">
        <v>19</v>
      </c>
      <c r="D265" s="3" t="s">
        <v>27</v>
      </c>
      <c r="E265" s="3" t="s">
        <v>172</v>
      </c>
      <c r="F265" s="3" t="s">
        <v>75</v>
      </c>
      <c r="G265" s="2"/>
      <c r="H265" s="3" t="s">
        <v>23</v>
      </c>
      <c r="I265" s="2" t="n">
        <v>163</v>
      </c>
      <c r="J265" s="2" t="n">
        <v>138</v>
      </c>
      <c r="K265" s="3" t="s">
        <v>53</v>
      </c>
      <c r="L265" s="3" t="s">
        <v>54</v>
      </c>
      <c r="M265" s="2" t="n">
        <v>10917</v>
      </c>
      <c r="N265" s="3"/>
      <c r="O265" s="4" t="n">
        <v>54789</v>
      </c>
      <c r="P265" s="3"/>
      <c r="Q265" s="4"/>
      <c r="R265" s="3" t="s">
        <v>23</v>
      </c>
    </row>
    <row r="266" customFormat="false" ht="25.5" hidden="true" customHeight="true" outlineLevel="0" collapsed="false">
      <c r="A266" s="2" t="n">
        <v>337</v>
      </c>
      <c r="B266" s="3" t="s">
        <v>315</v>
      </c>
      <c r="C266" s="3" t="s">
        <v>19</v>
      </c>
      <c r="D266" s="3" t="s">
        <v>27</v>
      </c>
      <c r="E266" s="3" t="s">
        <v>172</v>
      </c>
      <c r="F266" s="3" t="s">
        <v>75</v>
      </c>
      <c r="G266" s="2"/>
      <c r="H266" s="3" t="s">
        <v>23</v>
      </c>
      <c r="I266" s="2" t="n">
        <v>241</v>
      </c>
      <c r="J266" s="2" t="n">
        <v>218</v>
      </c>
      <c r="K266" s="3" t="s">
        <v>53</v>
      </c>
      <c r="L266" s="3" t="s">
        <v>97</v>
      </c>
      <c r="M266" s="2" t="n">
        <v>0</v>
      </c>
      <c r="N266" s="3"/>
      <c r="O266" s="4" t="n">
        <v>54789</v>
      </c>
      <c r="P266" s="3"/>
      <c r="Q266" s="4" t="n">
        <v>35004</v>
      </c>
      <c r="R266" s="3" t="s">
        <v>23</v>
      </c>
    </row>
    <row r="267" customFormat="false" ht="25.5" hidden="true" customHeight="true" outlineLevel="0" collapsed="false">
      <c r="A267" s="2" t="n">
        <v>338</v>
      </c>
      <c r="B267" s="3" t="s">
        <v>316</v>
      </c>
      <c r="C267" s="3" t="s">
        <v>19</v>
      </c>
      <c r="D267" s="3" t="s">
        <v>38</v>
      </c>
      <c r="E267" s="3" t="s">
        <v>316</v>
      </c>
      <c r="F267" s="3" t="s">
        <v>39</v>
      </c>
      <c r="G267" s="2"/>
      <c r="H267" s="3" t="s">
        <v>23</v>
      </c>
      <c r="I267" s="2" t="n">
        <v>428</v>
      </c>
      <c r="J267" s="2" t="n">
        <v>428</v>
      </c>
      <c r="K267" s="3" t="s">
        <v>49</v>
      </c>
      <c r="L267" s="3" t="s">
        <v>50</v>
      </c>
      <c r="M267" s="2" t="n">
        <v>10644</v>
      </c>
      <c r="N267" s="3"/>
      <c r="O267" s="4" t="n">
        <v>54789</v>
      </c>
      <c r="P267" s="3"/>
      <c r="Q267" s="4" t="n">
        <v>29403</v>
      </c>
      <c r="R267" s="3" t="s">
        <v>23</v>
      </c>
    </row>
    <row r="268" customFormat="false" ht="25.5" hidden="true" customHeight="true" outlineLevel="0" collapsed="false">
      <c r="A268" s="2" t="n">
        <v>338</v>
      </c>
      <c r="B268" s="3" t="s">
        <v>316</v>
      </c>
      <c r="C268" s="3" t="s">
        <v>19</v>
      </c>
      <c r="D268" s="3" t="s">
        <v>38</v>
      </c>
      <c r="E268" s="3" t="s">
        <v>316</v>
      </c>
      <c r="F268" s="3" t="s">
        <v>39</v>
      </c>
      <c r="G268" s="2"/>
      <c r="H268" s="3" t="s">
        <v>23</v>
      </c>
      <c r="I268" s="2" t="n">
        <v>408</v>
      </c>
      <c r="J268" s="2" t="n">
        <v>408</v>
      </c>
      <c r="K268" s="3" t="s">
        <v>49</v>
      </c>
      <c r="L268" s="3" t="s">
        <v>50</v>
      </c>
      <c r="M268" s="2" t="n">
        <v>10612</v>
      </c>
      <c r="N268" s="3"/>
      <c r="O268" s="4" t="n">
        <v>54789</v>
      </c>
      <c r="P268" s="3"/>
      <c r="Q268" s="4" t="n">
        <v>30956</v>
      </c>
      <c r="R268" s="3" t="s">
        <v>23</v>
      </c>
    </row>
    <row r="269" customFormat="false" ht="25.5" hidden="true" customHeight="true" outlineLevel="0" collapsed="false">
      <c r="A269" s="2" t="n">
        <v>338</v>
      </c>
      <c r="B269" s="3" t="s">
        <v>316</v>
      </c>
      <c r="C269" s="3" t="s">
        <v>19</v>
      </c>
      <c r="D269" s="3" t="s">
        <v>38</v>
      </c>
      <c r="E269" s="3" t="s">
        <v>316</v>
      </c>
      <c r="F269" s="3" t="s">
        <v>39</v>
      </c>
      <c r="G269" s="2"/>
      <c r="H269" s="3" t="s">
        <v>23</v>
      </c>
      <c r="I269" s="2" t="n">
        <v>428</v>
      </c>
      <c r="J269" s="2" t="n">
        <v>428</v>
      </c>
      <c r="K269" s="3" t="s">
        <v>49</v>
      </c>
      <c r="L269" s="3" t="s">
        <v>50</v>
      </c>
      <c r="M269" s="2" t="n">
        <v>10644</v>
      </c>
      <c r="N269" s="3"/>
      <c r="O269" s="4" t="n">
        <v>54789</v>
      </c>
      <c r="P269" s="3"/>
      <c r="Q269" s="4" t="n">
        <v>29221</v>
      </c>
      <c r="R269" s="3" t="s">
        <v>23</v>
      </c>
    </row>
    <row r="270" customFormat="false" ht="38.25" hidden="true" customHeight="true" outlineLevel="0" collapsed="false">
      <c r="A270" s="2" t="n">
        <v>342</v>
      </c>
      <c r="B270" s="3" t="s">
        <v>317</v>
      </c>
      <c r="C270" s="3" t="s">
        <v>19</v>
      </c>
      <c r="D270" s="3" t="s">
        <v>20</v>
      </c>
      <c r="E270" s="3" t="s">
        <v>21</v>
      </c>
      <c r="F270" s="3" t="s">
        <v>22</v>
      </c>
      <c r="G270" s="2"/>
      <c r="H270" s="3" t="s">
        <v>23</v>
      </c>
      <c r="I270" s="2" t="n">
        <v>240</v>
      </c>
      <c r="J270" s="2" t="n">
        <v>240</v>
      </c>
      <c r="K270" s="3" t="s">
        <v>53</v>
      </c>
      <c r="L270" s="3" t="s">
        <v>54</v>
      </c>
      <c r="M270" s="2" t="n">
        <v>9192</v>
      </c>
      <c r="N270" s="3" t="s">
        <v>318</v>
      </c>
      <c r="O270" s="4" t="n">
        <v>54789</v>
      </c>
      <c r="P270" s="3" t="s">
        <v>318</v>
      </c>
      <c r="Q270" s="4"/>
      <c r="R270" s="3" t="s">
        <v>23</v>
      </c>
    </row>
    <row r="271" customFormat="false" ht="25.5" hidden="true" customHeight="true" outlineLevel="0" collapsed="false">
      <c r="A271" s="2" t="n">
        <v>345</v>
      </c>
      <c r="B271" s="3" t="s">
        <v>319</v>
      </c>
      <c r="C271" s="3" t="s">
        <v>19</v>
      </c>
      <c r="D271" s="3" t="s">
        <v>27</v>
      </c>
      <c r="E271" s="3" t="s">
        <v>21</v>
      </c>
      <c r="F271" s="3" t="s">
        <v>101</v>
      </c>
      <c r="G271" s="2"/>
      <c r="H271" s="3" t="s">
        <v>23</v>
      </c>
      <c r="I271" s="2" t="n">
        <v>2.75</v>
      </c>
      <c r="J271" s="2" t="n">
        <v>2.75</v>
      </c>
      <c r="K271" s="3" t="s">
        <v>71</v>
      </c>
      <c r="L271" s="3" t="s">
        <v>72</v>
      </c>
      <c r="M271" s="2" t="n">
        <v>12000</v>
      </c>
      <c r="N271" s="3"/>
      <c r="O271" s="4" t="n">
        <v>54789</v>
      </c>
      <c r="P271" s="3"/>
      <c r="Q271" s="4" t="n">
        <v>25538</v>
      </c>
      <c r="R271" s="3" t="s">
        <v>23</v>
      </c>
    </row>
    <row r="272" customFormat="false" ht="38.25" hidden="true" customHeight="true" outlineLevel="0" collapsed="false">
      <c r="A272" s="2" t="n">
        <v>347</v>
      </c>
      <c r="B272" s="3" t="s">
        <v>320</v>
      </c>
      <c r="C272" s="3" t="s">
        <v>19</v>
      </c>
      <c r="D272" s="3" t="s">
        <v>31</v>
      </c>
      <c r="E272" s="3" t="s">
        <v>36</v>
      </c>
      <c r="F272" s="3" t="s">
        <v>22</v>
      </c>
      <c r="G272" s="2"/>
      <c r="H272" s="3" t="s">
        <v>23</v>
      </c>
      <c r="I272" s="2" t="n">
        <v>4</v>
      </c>
      <c r="J272" s="2" t="n">
        <v>4</v>
      </c>
      <c r="K272" s="3" t="s">
        <v>53</v>
      </c>
      <c r="L272" s="3" t="s">
        <v>53</v>
      </c>
      <c r="M272" s="2" t="n">
        <v>16277</v>
      </c>
      <c r="N272" s="3"/>
      <c r="O272" s="4" t="n">
        <v>54789</v>
      </c>
      <c r="P272" s="3"/>
      <c r="Q272" s="4"/>
      <c r="R272" s="3" t="s">
        <v>23</v>
      </c>
    </row>
    <row r="273" customFormat="false" ht="25.5" hidden="true" customHeight="true" outlineLevel="0" collapsed="false">
      <c r="A273" s="2" t="n">
        <v>349</v>
      </c>
      <c r="B273" s="3" t="s">
        <v>321</v>
      </c>
      <c r="C273" s="3" t="s">
        <v>19</v>
      </c>
      <c r="D273" s="3" t="s">
        <v>20</v>
      </c>
      <c r="E273" s="3" t="s">
        <v>322</v>
      </c>
      <c r="F273" s="3" t="s">
        <v>22</v>
      </c>
      <c r="G273" s="2"/>
      <c r="H273" s="3" t="s">
        <v>23</v>
      </c>
      <c r="I273" s="2" t="n">
        <v>2.2</v>
      </c>
      <c r="J273" s="2" t="n">
        <v>2.2</v>
      </c>
      <c r="K273" s="3" t="s">
        <v>24</v>
      </c>
      <c r="L273" s="3" t="s">
        <v>25</v>
      </c>
      <c r="M273" s="2" t="n">
        <v>0</v>
      </c>
      <c r="N273" s="3"/>
      <c r="O273" s="4" t="n">
        <v>54789</v>
      </c>
      <c r="P273" s="3"/>
      <c r="Q273" s="4"/>
      <c r="R273" s="3" t="s">
        <v>23</v>
      </c>
    </row>
    <row r="274" customFormat="false" ht="25.5" hidden="true" customHeight="true" outlineLevel="0" collapsed="false">
      <c r="A274" s="2" t="n">
        <v>354</v>
      </c>
      <c r="B274" s="3" t="s">
        <v>323</v>
      </c>
      <c r="C274" s="3" t="s">
        <v>19</v>
      </c>
      <c r="D274" s="3" t="s">
        <v>31</v>
      </c>
      <c r="E274" s="3" t="s">
        <v>21</v>
      </c>
      <c r="F274" s="3" t="s">
        <v>22</v>
      </c>
      <c r="G274" s="2"/>
      <c r="H274" s="3" t="s">
        <v>23</v>
      </c>
      <c r="I274" s="2" t="n">
        <v>1.3</v>
      </c>
      <c r="J274" s="2" t="n">
        <v>1.3</v>
      </c>
      <c r="K274" s="3" t="s">
        <v>24</v>
      </c>
      <c r="L274" s="3" t="s">
        <v>25</v>
      </c>
      <c r="M274" s="2" t="n">
        <v>0</v>
      </c>
      <c r="N274" s="3"/>
      <c r="O274" s="4" t="n">
        <v>54789</v>
      </c>
      <c r="P274" s="3"/>
      <c r="Q274" s="4"/>
      <c r="R274" s="3" t="s">
        <v>23</v>
      </c>
    </row>
    <row r="275" customFormat="false" ht="38.25" hidden="true" customHeight="true" outlineLevel="0" collapsed="false">
      <c r="A275" s="2" t="n">
        <v>355</v>
      </c>
      <c r="B275" s="3" t="s">
        <v>324</v>
      </c>
      <c r="C275" s="3" t="s">
        <v>19</v>
      </c>
      <c r="D275" s="3" t="s">
        <v>27</v>
      </c>
      <c r="E275" s="3" t="s">
        <v>21</v>
      </c>
      <c r="F275" s="3" t="s">
        <v>101</v>
      </c>
      <c r="G275" s="2"/>
      <c r="H275" s="3" t="s">
        <v>23</v>
      </c>
      <c r="I275" s="2" t="n">
        <v>12.67</v>
      </c>
      <c r="J275" s="2" t="n">
        <v>12.67</v>
      </c>
      <c r="K275" s="3" t="s">
        <v>24</v>
      </c>
      <c r="L275" s="3" t="s">
        <v>25</v>
      </c>
      <c r="M275" s="2" t="n">
        <v>0</v>
      </c>
      <c r="N275" s="3"/>
      <c r="O275" s="4" t="n">
        <v>54789</v>
      </c>
      <c r="P275" s="3"/>
      <c r="Q275" s="4" t="n">
        <v>32143</v>
      </c>
      <c r="R275" s="3" t="s">
        <v>23</v>
      </c>
    </row>
    <row r="276" customFormat="false" ht="38.25" hidden="true" customHeight="true" outlineLevel="0" collapsed="false">
      <c r="A276" s="2" t="n">
        <v>356</v>
      </c>
      <c r="B276" s="3" t="s">
        <v>325</v>
      </c>
      <c r="C276" s="3" t="s">
        <v>19</v>
      </c>
      <c r="D276" s="3" t="s">
        <v>27</v>
      </c>
      <c r="E276" s="3" t="s">
        <v>21</v>
      </c>
      <c r="F276" s="3" t="s">
        <v>101</v>
      </c>
      <c r="G276" s="2"/>
      <c r="H276" s="3" t="s">
        <v>23</v>
      </c>
      <c r="I276" s="2" t="n">
        <v>14.85</v>
      </c>
      <c r="J276" s="2" t="n">
        <v>14.85</v>
      </c>
      <c r="K276" s="3" t="s">
        <v>24</v>
      </c>
      <c r="L276" s="3" t="s">
        <v>25</v>
      </c>
      <c r="M276" s="2" t="n">
        <v>0</v>
      </c>
      <c r="N276" s="3"/>
      <c r="O276" s="4" t="n">
        <v>54789</v>
      </c>
      <c r="P276" s="3"/>
      <c r="Q276" s="4" t="n">
        <v>32143</v>
      </c>
      <c r="R276" s="3" t="s">
        <v>23</v>
      </c>
    </row>
    <row r="277" customFormat="false" ht="25.5" hidden="true" customHeight="true" outlineLevel="0" collapsed="false">
      <c r="A277" s="2" t="n">
        <v>360</v>
      </c>
      <c r="B277" s="3" t="s">
        <v>326</v>
      </c>
      <c r="C277" s="3" t="s">
        <v>19</v>
      </c>
      <c r="D277" s="3" t="s">
        <v>27</v>
      </c>
      <c r="E277" s="3" t="s">
        <v>21</v>
      </c>
      <c r="F277" s="3" t="s">
        <v>75</v>
      </c>
      <c r="G277" s="2"/>
      <c r="H277" s="3" t="s">
        <v>23</v>
      </c>
      <c r="I277" s="2" t="n">
        <v>7.5</v>
      </c>
      <c r="J277" s="2" t="n">
        <v>7.5</v>
      </c>
      <c r="K277" s="3" t="s">
        <v>24</v>
      </c>
      <c r="L277" s="3" t="s">
        <v>25</v>
      </c>
      <c r="M277" s="2" t="n">
        <v>0</v>
      </c>
      <c r="N277" s="3"/>
      <c r="O277" s="4" t="n">
        <v>54789</v>
      </c>
      <c r="P277" s="3"/>
      <c r="Q277" s="4" t="n">
        <v>32143</v>
      </c>
      <c r="R277" s="3" t="s">
        <v>23</v>
      </c>
    </row>
    <row r="278" customFormat="false" ht="38.25" hidden="true" customHeight="true" outlineLevel="0" collapsed="false">
      <c r="A278" s="2" t="n">
        <v>363</v>
      </c>
      <c r="B278" s="3" t="s">
        <v>327</v>
      </c>
      <c r="C278" s="3" t="s">
        <v>19</v>
      </c>
      <c r="D278" s="3" t="s">
        <v>61</v>
      </c>
      <c r="E278" s="3" t="s">
        <v>328</v>
      </c>
      <c r="F278" s="3" t="s">
        <v>63</v>
      </c>
      <c r="G278" s="2"/>
      <c r="H278" s="3" t="s">
        <v>23</v>
      </c>
      <c r="I278" s="2" t="n">
        <v>5.22</v>
      </c>
      <c r="J278" s="2" t="n">
        <v>5.22</v>
      </c>
      <c r="K278" s="3" t="s">
        <v>24</v>
      </c>
      <c r="L278" s="3" t="s">
        <v>25</v>
      </c>
      <c r="M278" s="2" t="n">
        <v>0</v>
      </c>
      <c r="N278" s="3"/>
      <c r="O278" s="4" t="n">
        <v>54789</v>
      </c>
      <c r="P278" s="3"/>
      <c r="Q278" s="4" t="n">
        <v>32143</v>
      </c>
      <c r="R278" s="3" t="s">
        <v>23</v>
      </c>
    </row>
    <row r="279" customFormat="false" ht="25.5" hidden="true" customHeight="true" outlineLevel="0" collapsed="false">
      <c r="A279" s="2" t="n">
        <v>367</v>
      </c>
      <c r="B279" s="3" t="s">
        <v>329</v>
      </c>
      <c r="C279" s="3" t="s">
        <v>19</v>
      </c>
      <c r="D279" s="3" t="s">
        <v>117</v>
      </c>
      <c r="E279" s="3" t="s">
        <v>330</v>
      </c>
      <c r="F279" s="3" t="s">
        <v>22</v>
      </c>
      <c r="G279" s="2"/>
      <c r="H279" s="3" t="s">
        <v>23</v>
      </c>
      <c r="I279" s="2" t="n">
        <v>57.11</v>
      </c>
      <c r="J279" s="2" t="n">
        <v>57.11</v>
      </c>
      <c r="K279" s="3" t="s">
        <v>24</v>
      </c>
      <c r="L279" s="3" t="s">
        <v>331</v>
      </c>
      <c r="M279" s="2" t="n">
        <v>0</v>
      </c>
      <c r="N279" s="3"/>
      <c r="O279" s="4" t="n">
        <v>54789</v>
      </c>
      <c r="P279" s="3"/>
      <c r="Q279" s="4"/>
      <c r="R279" s="3" t="s">
        <v>23</v>
      </c>
    </row>
    <row r="280" customFormat="false" ht="25.5" hidden="true" customHeight="true" outlineLevel="0" collapsed="false">
      <c r="A280" s="2" t="n">
        <v>368</v>
      </c>
      <c r="B280" s="3" t="s">
        <v>332</v>
      </c>
      <c r="C280" s="3" t="s">
        <v>19</v>
      </c>
      <c r="D280" s="3" t="s">
        <v>38</v>
      </c>
      <c r="E280" s="3" t="s">
        <v>333</v>
      </c>
      <c r="F280" s="3" t="s">
        <v>39</v>
      </c>
      <c r="G280" s="2"/>
      <c r="H280" s="3" t="s">
        <v>23</v>
      </c>
      <c r="I280" s="2" t="n">
        <v>2</v>
      </c>
      <c r="J280" s="2" t="n">
        <v>1.85</v>
      </c>
      <c r="K280" s="3" t="s">
        <v>53</v>
      </c>
      <c r="L280" s="3" t="s">
        <v>54</v>
      </c>
      <c r="M280" s="2" t="n">
        <v>11860</v>
      </c>
      <c r="N280" s="3"/>
      <c r="O280" s="4" t="n">
        <v>54789</v>
      </c>
      <c r="P280" s="3"/>
      <c r="Q280" s="4" t="n">
        <v>20455</v>
      </c>
      <c r="R280" s="3" t="s">
        <v>23</v>
      </c>
    </row>
    <row r="281" customFormat="false" ht="25.5" hidden="true" customHeight="true" outlineLevel="0" collapsed="false">
      <c r="A281" s="2" t="n">
        <v>368</v>
      </c>
      <c r="B281" s="3" t="s">
        <v>332</v>
      </c>
      <c r="C281" s="3" t="s">
        <v>19</v>
      </c>
      <c r="D281" s="3" t="s">
        <v>38</v>
      </c>
      <c r="E281" s="3" t="s">
        <v>333</v>
      </c>
      <c r="F281" s="3" t="s">
        <v>39</v>
      </c>
      <c r="G281" s="2"/>
      <c r="H281" s="3" t="s">
        <v>23</v>
      </c>
      <c r="I281" s="2" t="n">
        <v>1</v>
      </c>
      <c r="J281" s="2" t="n">
        <v>1</v>
      </c>
      <c r="K281" s="3" t="s">
        <v>53</v>
      </c>
      <c r="L281" s="3" t="s">
        <v>54</v>
      </c>
      <c r="M281" s="2" t="n">
        <v>11860</v>
      </c>
      <c r="N281" s="3"/>
      <c r="O281" s="4" t="n">
        <v>54789</v>
      </c>
      <c r="P281" s="3"/>
      <c r="Q281" s="4" t="n">
        <v>17899</v>
      </c>
      <c r="R281" s="3" t="s">
        <v>23</v>
      </c>
    </row>
    <row r="282" customFormat="false" ht="25.5" hidden="true" customHeight="true" outlineLevel="0" collapsed="false">
      <c r="A282" s="2" t="n">
        <v>368</v>
      </c>
      <c r="B282" s="3" t="s">
        <v>332</v>
      </c>
      <c r="C282" s="3" t="s">
        <v>19</v>
      </c>
      <c r="D282" s="3" t="s">
        <v>38</v>
      </c>
      <c r="E282" s="3" t="s">
        <v>333</v>
      </c>
      <c r="F282" s="3" t="s">
        <v>39</v>
      </c>
      <c r="G282" s="2"/>
      <c r="H282" s="3" t="s">
        <v>23</v>
      </c>
      <c r="I282" s="2" t="n">
        <v>0.13</v>
      </c>
      <c r="J282" s="2" t="n">
        <v>0.13</v>
      </c>
      <c r="K282" s="3" t="s">
        <v>71</v>
      </c>
      <c r="L282" s="3" t="s">
        <v>72</v>
      </c>
      <c r="M282" s="2" t="n">
        <v>13700</v>
      </c>
      <c r="N282" s="3"/>
      <c r="O282" s="4" t="n">
        <v>54789</v>
      </c>
      <c r="P282" s="3"/>
      <c r="Q282" s="4" t="n">
        <v>13516</v>
      </c>
      <c r="R282" s="3" t="s">
        <v>23</v>
      </c>
    </row>
    <row r="283" customFormat="false" ht="25.5" hidden="true" customHeight="true" outlineLevel="0" collapsed="false">
      <c r="A283" s="2" t="n">
        <v>368</v>
      </c>
      <c r="B283" s="3" t="s">
        <v>332</v>
      </c>
      <c r="C283" s="3" t="s">
        <v>19</v>
      </c>
      <c r="D283" s="3" t="s">
        <v>38</v>
      </c>
      <c r="E283" s="3" t="s">
        <v>333</v>
      </c>
      <c r="F283" s="3" t="s">
        <v>39</v>
      </c>
      <c r="G283" s="2"/>
      <c r="H283" s="3" t="s">
        <v>23</v>
      </c>
      <c r="I283" s="2" t="n">
        <v>0.13</v>
      </c>
      <c r="J283" s="2" t="n">
        <v>0.13</v>
      </c>
      <c r="K283" s="3" t="s">
        <v>71</v>
      </c>
      <c r="L283" s="3" t="s">
        <v>72</v>
      </c>
      <c r="M283" s="2" t="n">
        <v>13700</v>
      </c>
      <c r="N283" s="3"/>
      <c r="O283" s="4" t="n">
        <v>54789</v>
      </c>
      <c r="P283" s="3"/>
      <c r="Q283" s="4" t="n">
        <v>13516</v>
      </c>
      <c r="R283" s="3" t="s">
        <v>23</v>
      </c>
    </row>
    <row r="284" customFormat="false" ht="25.5" hidden="true" customHeight="true" outlineLevel="0" collapsed="false">
      <c r="A284" s="2" t="n">
        <v>368</v>
      </c>
      <c r="B284" s="3" t="s">
        <v>332</v>
      </c>
      <c r="C284" s="3" t="s">
        <v>19</v>
      </c>
      <c r="D284" s="3" t="s">
        <v>38</v>
      </c>
      <c r="E284" s="3" t="s">
        <v>333</v>
      </c>
      <c r="F284" s="3" t="s">
        <v>39</v>
      </c>
      <c r="G284" s="2"/>
      <c r="H284" s="3" t="s">
        <v>23</v>
      </c>
      <c r="I284" s="2" t="n">
        <v>0.17</v>
      </c>
      <c r="J284" s="2" t="n">
        <v>0.17</v>
      </c>
      <c r="K284" s="3" t="s">
        <v>71</v>
      </c>
      <c r="L284" s="3" t="s">
        <v>72</v>
      </c>
      <c r="M284" s="2" t="n">
        <v>13700</v>
      </c>
      <c r="N284" s="3"/>
      <c r="O284" s="4" t="n">
        <v>54789</v>
      </c>
      <c r="P284" s="3"/>
      <c r="Q284" s="4" t="n">
        <v>13881</v>
      </c>
      <c r="R284" s="3" t="s">
        <v>23</v>
      </c>
    </row>
    <row r="285" customFormat="false" ht="25.5" hidden="true" customHeight="true" outlineLevel="0" collapsed="false">
      <c r="A285" s="2" t="n">
        <v>368</v>
      </c>
      <c r="B285" s="3" t="s">
        <v>332</v>
      </c>
      <c r="C285" s="3" t="s">
        <v>19</v>
      </c>
      <c r="D285" s="3" t="s">
        <v>38</v>
      </c>
      <c r="E285" s="3" t="s">
        <v>333</v>
      </c>
      <c r="F285" s="3" t="s">
        <v>39</v>
      </c>
      <c r="G285" s="2"/>
      <c r="H285" s="3" t="s">
        <v>23</v>
      </c>
      <c r="I285" s="2" t="n">
        <v>0.4</v>
      </c>
      <c r="J285" s="2" t="n">
        <v>0.4</v>
      </c>
      <c r="K285" s="3" t="s">
        <v>53</v>
      </c>
      <c r="L285" s="3" t="s">
        <v>54</v>
      </c>
      <c r="M285" s="2" t="n">
        <v>11860</v>
      </c>
      <c r="N285" s="3"/>
      <c r="O285" s="4" t="n">
        <v>54789</v>
      </c>
      <c r="P285" s="3"/>
      <c r="Q285" s="4" t="n">
        <v>14246</v>
      </c>
      <c r="R285" s="3" t="s">
        <v>23</v>
      </c>
    </row>
    <row r="286" customFormat="false" ht="25.5" hidden="true" customHeight="true" outlineLevel="0" collapsed="false">
      <c r="A286" s="2" t="n">
        <v>368</v>
      </c>
      <c r="B286" s="3" t="s">
        <v>332</v>
      </c>
      <c r="C286" s="3" t="s">
        <v>19</v>
      </c>
      <c r="D286" s="3" t="s">
        <v>38</v>
      </c>
      <c r="E286" s="3" t="s">
        <v>333</v>
      </c>
      <c r="F286" s="3" t="s">
        <v>39</v>
      </c>
      <c r="G286" s="2"/>
      <c r="H286" s="3" t="s">
        <v>23</v>
      </c>
      <c r="I286" s="2" t="n">
        <v>1</v>
      </c>
      <c r="J286" s="2" t="n">
        <v>1</v>
      </c>
      <c r="K286" s="3" t="s">
        <v>53</v>
      </c>
      <c r="L286" s="3" t="s">
        <v>54</v>
      </c>
      <c r="M286" s="2" t="n">
        <v>11860</v>
      </c>
      <c r="N286" s="3"/>
      <c r="O286" s="4" t="n">
        <v>54789</v>
      </c>
      <c r="P286" s="3"/>
      <c r="Q286" s="4" t="n">
        <v>16438</v>
      </c>
      <c r="R286" s="3" t="s">
        <v>23</v>
      </c>
    </row>
    <row r="287" customFormat="false" ht="25.5" hidden="true" customHeight="true" outlineLevel="0" collapsed="false">
      <c r="A287" s="2" t="n">
        <v>371</v>
      </c>
      <c r="B287" s="3" t="s">
        <v>334</v>
      </c>
      <c r="C287" s="3" t="s">
        <v>19</v>
      </c>
      <c r="D287" s="3" t="s">
        <v>61</v>
      </c>
      <c r="E287" s="3" t="s">
        <v>335</v>
      </c>
      <c r="F287" s="3" t="s">
        <v>138</v>
      </c>
      <c r="G287" s="2"/>
      <c r="H287" s="3" t="s">
        <v>23</v>
      </c>
      <c r="I287" s="2" t="n">
        <v>11</v>
      </c>
      <c r="J287" s="2" t="n">
        <v>9.9</v>
      </c>
      <c r="K287" s="3" t="s">
        <v>24</v>
      </c>
      <c r="L287" s="3" t="s">
        <v>102</v>
      </c>
      <c r="M287" s="2" t="n">
        <v>0</v>
      </c>
      <c r="N287" s="3"/>
      <c r="O287" s="4" t="n">
        <v>54789</v>
      </c>
      <c r="P287" s="3"/>
      <c r="Q287" s="4" t="n">
        <v>31048</v>
      </c>
      <c r="R287" s="3" t="s">
        <v>23</v>
      </c>
    </row>
    <row r="288" customFormat="false" ht="25.5" hidden="true" customHeight="true" outlineLevel="0" collapsed="false">
      <c r="A288" s="2" t="n">
        <v>375</v>
      </c>
      <c r="B288" s="3" t="s">
        <v>336</v>
      </c>
      <c r="C288" s="3" t="s">
        <v>19</v>
      </c>
      <c r="D288" s="3" t="s">
        <v>117</v>
      </c>
      <c r="E288" s="3" t="s">
        <v>118</v>
      </c>
      <c r="F288" s="3" t="s">
        <v>22</v>
      </c>
      <c r="G288" s="2"/>
      <c r="H288" s="3" t="s">
        <v>23</v>
      </c>
      <c r="I288" s="2" t="n">
        <v>31.01</v>
      </c>
      <c r="J288" s="2" t="n">
        <v>31.01</v>
      </c>
      <c r="K288" s="3" t="s">
        <v>24</v>
      </c>
      <c r="L288" s="3" t="s">
        <v>25</v>
      </c>
      <c r="M288" s="2" t="n">
        <v>0</v>
      </c>
      <c r="N288" s="3"/>
      <c r="O288" s="4" t="n">
        <v>54789</v>
      </c>
      <c r="P288" s="3"/>
      <c r="Q288" s="4"/>
      <c r="R288" s="3" t="s">
        <v>23</v>
      </c>
    </row>
    <row r="289" customFormat="false" ht="25.5" hidden="true" customHeight="true" outlineLevel="0" collapsed="false">
      <c r="A289" s="2" t="n">
        <v>377</v>
      </c>
      <c r="B289" s="3" t="s">
        <v>337</v>
      </c>
      <c r="C289" s="3" t="s">
        <v>19</v>
      </c>
      <c r="D289" s="3" t="s">
        <v>117</v>
      </c>
      <c r="E289" s="3" t="s">
        <v>338</v>
      </c>
      <c r="F289" s="3" t="s">
        <v>22</v>
      </c>
      <c r="G289" s="2"/>
      <c r="H289" s="3" t="s">
        <v>23</v>
      </c>
      <c r="I289" s="2" t="n">
        <v>1073</v>
      </c>
      <c r="J289" s="2" t="n">
        <v>1073</v>
      </c>
      <c r="K289" s="3" t="s">
        <v>339</v>
      </c>
      <c r="L289" s="3" t="s">
        <v>340</v>
      </c>
      <c r="M289" s="2" t="n">
        <v>10455</v>
      </c>
      <c r="N289" s="3"/>
      <c r="O289" s="4" t="n">
        <v>54789</v>
      </c>
      <c r="P289" s="3"/>
      <c r="Q289" s="4" t="n">
        <v>31168</v>
      </c>
      <c r="R289" s="3" t="s">
        <v>23</v>
      </c>
    </row>
    <row r="290" customFormat="false" ht="25.5" hidden="true" customHeight="true" outlineLevel="0" collapsed="false">
      <c r="A290" s="2" t="n">
        <v>377</v>
      </c>
      <c r="B290" s="3" t="s">
        <v>337</v>
      </c>
      <c r="C290" s="3" t="s">
        <v>19</v>
      </c>
      <c r="D290" s="3" t="s">
        <v>117</v>
      </c>
      <c r="E290" s="3" t="s">
        <v>338</v>
      </c>
      <c r="F290" s="3" t="s">
        <v>22</v>
      </c>
      <c r="G290" s="2"/>
      <c r="H290" s="3" t="s">
        <v>23</v>
      </c>
      <c r="I290" s="2" t="n">
        <v>1087</v>
      </c>
      <c r="J290" s="2" t="n">
        <v>1087</v>
      </c>
      <c r="K290" s="3" t="s">
        <v>339</v>
      </c>
      <c r="L290" s="3" t="s">
        <v>340</v>
      </c>
      <c r="M290" s="2" t="n">
        <v>10503</v>
      </c>
      <c r="N290" s="3"/>
      <c r="O290" s="4" t="n">
        <v>54789</v>
      </c>
      <c r="P290" s="3"/>
      <c r="Q290" s="4" t="n">
        <v>31472</v>
      </c>
      <c r="R290" s="3" t="s">
        <v>23</v>
      </c>
    </row>
    <row r="291" customFormat="false" ht="25.5" hidden="true" customHeight="true" outlineLevel="0" collapsed="false">
      <c r="A291" s="2" t="n">
        <v>378</v>
      </c>
      <c r="B291" s="3" t="s">
        <v>341</v>
      </c>
      <c r="C291" s="3" t="s">
        <v>19</v>
      </c>
      <c r="D291" s="3" t="s">
        <v>20</v>
      </c>
      <c r="E291" s="3" t="s">
        <v>297</v>
      </c>
      <c r="F291" s="3" t="s">
        <v>22</v>
      </c>
      <c r="G291" s="2"/>
      <c r="H291" s="3" t="s">
        <v>23</v>
      </c>
      <c r="I291" s="2" t="n">
        <v>4.5</v>
      </c>
      <c r="J291" s="2" t="n">
        <v>4.5</v>
      </c>
      <c r="K291" s="3" t="s">
        <v>24</v>
      </c>
      <c r="L291" s="3" t="s">
        <v>25</v>
      </c>
      <c r="M291" s="2" t="n">
        <v>0</v>
      </c>
      <c r="N291" s="3"/>
      <c r="O291" s="4" t="n">
        <v>54789</v>
      </c>
      <c r="P291" s="3"/>
      <c r="Q291" s="4"/>
      <c r="R291" s="3" t="s">
        <v>23</v>
      </c>
    </row>
    <row r="292" customFormat="false" ht="25.5" hidden="true" customHeight="true" outlineLevel="0" collapsed="false">
      <c r="A292" s="2" t="n">
        <v>381</v>
      </c>
      <c r="B292" s="3" t="s">
        <v>342</v>
      </c>
      <c r="C292" s="3" t="s">
        <v>19</v>
      </c>
      <c r="D292" s="3" t="s">
        <v>27</v>
      </c>
      <c r="E292" s="3" t="s">
        <v>343</v>
      </c>
      <c r="F292" s="3" t="s">
        <v>75</v>
      </c>
      <c r="G292" s="2"/>
      <c r="H292" s="3" t="s">
        <v>23</v>
      </c>
      <c r="I292" s="2" t="n">
        <v>51.5</v>
      </c>
      <c r="J292" s="2" t="n">
        <v>51.5</v>
      </c>
      <c r="K292" s="3" t="s">
        <v>24</v>
      </c>
      <c r="L292" s="3" t="s">
        <v>25</v>
      </c>
      <c r="M292" s="2" t="n">
        <v>0</v>
      </c>
      <c r="N292" s="3"/>
      <c r="O292" s="4" t="n">
        <v>54789</v>
      </c>
      <c r="P292" s="3"/>
      <c r="Q292" s="4" t="n">
        <v>32143</v>
      </c>
      <c r="R292" s="3" t="s">
        <v>23</v>
      </c>
    </row>
    <row r="293" customFormat="false" ht="25.5" hidden="true" customHeight="true" outlineLevel="0" collapsed="false">
      <c r="A293" s="2" t="n">
        <v>385</v>
      </c>
      <c r="B293" s="3" t="s">
        <v>344</v>
      </c>
      <c r="C293" s="3" t="s">
        <v>19</v>
      </c>
      <c r="D293" s="3" t="s">
        <v>20</v>
      </c>
      <c r="E293" s="3" t="s">
        <v>21</v>
      </c>
      <c r="F293" s="3" t="s">
        <v>22</v>
      </c>
      <c r="G293" s="2"/>
      <c r="H293" s="3" t="s">
        <v>23</v>
      </c>
      <c r="I293" s="2" t="n">
        <v>17.44</v>
      </c>
      <c r="J293" s="2" t="n">
        <v>17.44</v>
      </c>
      <c r="K293" s="3" t="s">
        <v>24</v>
      </c>
      <c r="L293" s="3" t="s">
        <v>25</v>
      </c>
      <c r="M293" s="2" t="n">
        <v>0</v>
      </c>
      <c r="N293" s="3"/>
      <c r="O293" s="4" t="n">
        <v>54789</v>
      </c>
      <c r="P293" s="3"/>
      <c r="Q293" s="4"/>
      <c r="R293" s="3" t="s">
        <v>23</v>
      </c>
    </row>
    <row r="294" customFormat="false" ht="25.5" hidden="true" customHeight="true" outlineLevel="0" collapsed="false">
      <c r="A294" s="2" t="n">
        <v>386</v>
      </c>
      <c r="B294" s="3" t="s">
        <v>345</v>
      </c>
      <c r="C294" s="3" t="s">
        <v>19</v>
      </c>
      <c r="D294" s="3" t="s">
        <v>20</v>
      </c>
      <c r="E294" s="3" t="s">
        <v>346</v>
      </c>
      <c r="F294" s="3" t="s">
        <v>22</v>
      </c>
      <c r="G294" s="2"/>
      <c r="H294" s="3" t="s">
        <v>23</v>
      </c>
      <c r="I294" s="2" t="n">
        <v>11.5</v>
      </c>
      <c r="J294" s="2" t="n">
        <v>11.5</v>
      </c>
      <c r="K294" s="3" t="s">
        <v>24</v>
      </c>
      <c r="L294" s="3" t="s">
        <v>25</v>
      </c>
      <c r="M294" s="2" t="n">
        <v>0</v>
      </c>
      <c r="N294" s="3"/>
      <c r="O294" s="4" t="n">
        <v>54789</v>
      </c>
      <c r="P294" s="3"/>
      <c r="Q294" s="4"/>
      <c r="R294" s="3" t="s">
        <v>23</v>
      </c>
    </row>
    <row r="295" customFormat="false" ht="25.5" hidden="true" customHeight="true" outlineLevel="0" collapsed="false">
      <c r="A295" s="2" t="n">
        <v>388</v>
      </c>
      <c r="B295" s="3" t="s">
        <v>347</v>
      </c>
      <c r="C295" s="3" t="s">
        <v>19</v>
      </c>
      <c r="D295" s="3" t="s">
        <v>31</v>
      </c>
      <c r="E295" s="3" t="s">
        <v>36</v>
      </c>
      <c r="F295" s="3" t="s">
        <v>22</v>
      </c>
      <c r="G295" s="2"/>
      <c r="H295" s="3" t="s">
        <v>23</v>
      </c>
      <c r="I295" s="2" t="n">
        <v>19</v>
      </c>
      <c r="J295" s="2" t="n">
        <v>16</v>
      </c>
      <c r="K295" s="3" t="s">
        <v>71</v>
      </c>
      <c r="L295" s="3" t="s">
        <v>72</v>
      </c>
      <c r="M295" s="2" t="n">
        <v>16000</v>
      </c>
      <c r="N295" s="3"/>
      <c r="O295" s="4" t="n">
        <v>54789</v>
      </c>
      <c r="P295" s="3"/>
      <c r="Q295" s="4"/>
      <c r="R295" s="3" t="s">
        <v>23</v>
      </c>
    </row>
    <row r="296" customFormat="false" ht="25.5" hidden="true" customHeight="true" outlineLevel="0" collapsed="false">
      <c r="A296" s="2" t="n">
        <v>388</v>
      </c>
      <c r="B296" s="3" t="s">
        <v>347</v>
      </c>
      <c r="C296" s="3" t="s">
        <v>19</v>
      </c>
      <c r="D296" s="3" t="s">
        <v>31</v>
      </c>
      <c r="E296" s="3" t="s">
        <v>36</v>
      </c>
      <c r="F296" s="3" t="s">
        <v>22</v>
      </c>
      <c r="G296" s="2"/>
      <c r="H296" s="3" t="s">
        <v>23</v>
      </c>
      <c r="I296" s="2" t="n">
        <v>21.2</v>
      </c>
      <c r="J296" s="2" t="n">
        <v>21.2</v>
      </c>
      <c r="K296" s="3" t="s">
        <v>53</v>
      </c>
      <c r="L296" s="3" t="s">
        <v>97</v>
      </c>
      <c r="M296" s="2" t="n">
        <v>16000</v>
      </c>
      <c r="N296" s="3"/>
      <c r="O296" s="4" t="n">
        <v>54789</v>
      </c>
      <c r="P296" s="3"/>
      <c r="Q296" s="4"/>
      <c r="R296" s="3" t="s">
        <v>23</v>
      </c>
    </row>
    <row r="297" customFormat="false" ht="25.5" hidden="true" customHeight="true" outlineLevel="0" collapsed="false">
      <c r="A297" s="2" t="n">
        <v>391</v>
      </c>
      <c r="B297" s="3" t="s">
        <v>348</v>
      </c>
      <c r="C297" s="3" t="s">
        <v>19</v>
      </c>
      <c r="D297" s="3" t="s">
        <v>61</v>
      </c>
      <c r="E297" s="3" t="s">
        <v>349</v>
      </c>
      <c r="F297" s="3" t="s">
        <v>138</v>
      </c>
      <c r="G297" s="2"/>
      <c r="H297" s="3" t="s">
        <v>23</v>
      </c>
      <c r="I297" s="2" t="n">
        <v>56</v>
      </c>
      <c r="J297" s="2" t="n">
        <v>56</v>
      </c>
      <c r="K297" s="3" t="s">
        <v>24</v>
      </c>
      <c r="L297" s="3" t="s">
        <v>25</v>
      </c>
      <c r="M297" s="2" t="n">
        <v>0</v>
      </c>
      <c r="N297" s="3"/>
      <c r="O297" s="4" t="n">
        <v>54789</v>
      </c>
      <c r="P297" s="3"/>
      <c r="Q297" s="4" t="n">
        <v>32143</v>
      </c>
      <c r="R297" s="3" t="s">
        <v>23</v>
      </c>
    </row>
    <row r="298" customFormat="false" ht="25.5" hidden="true" customHeight="true" outlineLevel="0" collapsed="false">
      <c r="A298" s="2" t="n">
        <v>392</v>
      </c>
      <c r="B298" s="3" t="s">
        <v>350</v>
      </c>
      <c r="C298" s="3" t="s">
        <v>19</v>
      </c>
      <c r="D298" s="3" t="s">
        <v>61</v>
      </c>
      <c r="E298" s="3" t="s">
        <v>21</v>
      </c>
      <c r="F298" s="3" t="s">
        <v>138</v>
      </c>
      <c r="G298" s="2"/>
      <c r="H298" s="3" t="s">
        <v>23</v>
      </c>
      <c r="I298" s="2" t="n">
        <v>25</v>
      </c>
      <c r="J298" s="2" t="n">
        <v>25</v>
      </c>
      <c r="K298" s="3" t="s">
        <v>24</v>
      </c>
      <c r="L298" s="3" t="s">
        <v>25</v>
      </c>
      <c r="M298" s="2" t="n">
        <v>0</v>
      </c>
      <c r="N298" s="3"/>
      <c r="O298" s="4" t="n">
        <v>54789</v>
      </c>
      <c r="P298" s="3"/>
      <c r="Q298" s="4" t="n">
        <v>32143</v>
      </c>
      <c r="R298" s="3" t="s">
        <v>23</v>
      </c>
    </row>
    <row r="299" customFormat="false" ht="25.5" hidden="true" customHeight="true" outlineLevel="0" collapsed="false">
      <c r="A299" s="2" t="n">
        <v>396</v>
      </c>
      <c r="B299" s="3" t="s">
        <v>351</v>
      </c>
      <c r="C299" s="3" t="s">
        <v>19</v>
      </c>
      <c r="D299" s="3" t="s">
        <v>20</v>
      </c>
      <c r="E299" s="3" t="s">
        <v>118</v>
      </c>
      <c r="F299" s="3" t="s">
        <v>22</v>
      </c>
      <c r="G299" s="2"/>
      <c r="H299" s="3" t="s">
        <v>23</v>
      </c>
      <c r="I299" s="2" t="n">
        <v>48</v>
      </c>
      <c r="J299" s="2" t="n">
        <v>48</v>
      </c>
      <c r="K299" s="3" t="s">
        <v>24</v>
      </c>
      <c r="L299" s="3" t="s">
        <v>25</v>
      </c>
      <c r="M299" s="2" t="n">
        <v>0</v>
      </c>
      <c r="N299" s="3"/>
      <c r="O299" s="4" t="n">
        <v>54789</v>
      </c>
      <c r="P299" s="3"/>
      <c r="Q299" s="4"/>
      <c r="R299" s="3" t="s">
        <v>23</v>
      </c>
    </row>
    <row r="300" customFormat="false" ht="25.5" hidden="true" customHeight="true" outlineLevel="0" collapsed="false">
      <c r="A300" s="2" t="n">
        <v>398</v>
      </c>
      <c r="B300" s="3" t="s">
        <v>352</v>
      </c>
      <c r="C300" s="3" t="s">
        <v>19</v>
      </c>
      <c r="D300" s="3" t="s">
        <v>61</v>
      </c>
      <c r="E300" s="3" t="s">
        <v>21</v>
      </c>
      <c r="F300" s="3" t="s">
        <v>63</v>
      </c>
      <c r="G300" s="2"/>
      <c r="H300" s="3" t="s">
        <v>23</v>
      </c>
      <c r="I300" s="2" t="n">
        <v>20.7</v>
      </c>
      <c r="J300" s="2" t="n">
        <v>20.7</v>
      </c>
      <c r="K300" s="3" t="s">
        <v>71</v>
      </c>
      <c r="L300" s="3" t="s">
        <v>72</v>
      </c>
      <c r="M300" s="2" t="n">
        <v>13797</v>
      </c>
      <c r="N300" s="3"/>
      <c r="O300" s="4" t="n">
        <v>54789</v>
      </c>
      <c r="P300" s="3"/>
      <c r="Q300" s="4" t="n">
        <v>26420</v>
      </c>
      <c r="R300" s="3" t="s">
        <v>23</v>
      </c>
    </row>
    <row r="301" customFormat="false" ht="25.5" hidden="true" customHeight="true" outlineLevel="0" collapsed="false">
      <c r="A301" s="2" t="n">
        <v>399</v>
      </c>
      <c r="B301" s="3" t="s">
        <v>353</v>
      </c>
      <c r="C301" s="3" t="s">
        <v>19</v>
      </c>
      <c r="D301" s="3" t="s">
        <v>20</v>
      </c>
      <c r="E301" s="3" t="s">
        <v>21</v>
      </c>
      <c r="F301" s="3" t="s">
        <v>22</v>
      </c>
      <c r="G301" s="2"/>
      <c r="H301" s="3" t="s">
        <v>23</v>
      </c>
      <c r="I301" s="2" t="n">
        <v>0.71</v>
      </c>
      <c r="J301" s="2" t="n">
        <v>0.69</v>
      </c>
      <c r="K301" s="3" t="s">
        <v>71</v>
      </c>
      <c r="L301" s="3" t="s">
        <v>72</v>
      </c>
      <c r="M301" s="2" t="n">
        <v>13088</v>
      </c>
      <c r="N301" s="3"/>
      <c r="O301" s="4" t="n">
        <v>54789</v>
      </c>
      <c r="P301" s="3"/>
      <c r="Q301" s="4"/>
      <c r="R301" s="3" t="s">
        <v>23</v>
      </c>
    </row>
    <row r="302" customFormat="false" ht="38.25" hidden="true" customHeight="true" outlineLevel="0" collapsed="false">
      <c r="A302" s="2" t="n">
        <v>400</v>
      </c>
      <c r="B302" s="3" t="s">
        <v>354</v>
      </c>
      <c r="C302" s="3" t="s">
        <v>19</v>
      </c>
      <c r="D302" s="3" t="s">
        <v>38</v>
      </c>
      <c r="E302" s="3" t="s">
        <v>21</v>
      </c>
      <c r="F302" s="3" t="s">
        <v>39</v>
      </c>
      <c r="G302" s="2"/>
      <c r="H302" s="3" t="s">
        <v>23</v>
      </c>
      <c r="I302" s="2" t="n">
        <v>1.23</v>
      </c>
      <c r="J302" s="2" t="n">
        <v>1.23</v>
      </c>
      <c r="K302" s="3" t="s">
        <v>24</v>
      </c>
      <c r="L302" s="3" t="s">
        <v>25</v>
      </c>
      <c r="M302" s="2" t="n">
        <v>0</v>
      </c>
      <c r="N302" s="3"/>
      <c r="O302" s="4" t="n">
        <v>54789</v>
      </c>
      <c r="P302" s="3"/>
      <c r="Q302" s="4" t="n">
        <v>32143</v>
      </c>
      <c r="R302" s="3" t="s">
        <v>23</v>
      </c>
    </row>
    <row r="303" customFormat="false" ht="25.5" hidden="true" customHeight="true" outlineLevel="0" collapsed="false">
      <c r="A303" s="2" t="n">
        <v>401</v>
      </c>
      <c r="B303" s="3" t="s">
        <v>355</v>
      </c>
      <c r="C303" s="3" t="s">
        <v>19</v>
      </c>
      <c r="D303" s="3" t="s">
        <v>38</v>
      </c>
      <c r="E303" s="3" t="s">
        <v>356</v>
      </c>
      <c r="F303" s="3" t="s">
        <v>39</v>
      </c>
      <c r="G303" s="2"/>
      <c r="H303" s="3" t="s">
        <v>23</v>
      </c>
      <c r="I303" s="2" t="n">
        <v>133</v>
      </c>
      <c r="J303" s="2" t="n">
        <v>133</v>
      </c>
      <c r="K303" s="3" t="s">
        <v>49</v>
      </c>
      <c r="L303" s="3" t="s">
        <v>50</v>
      </c>
      <c r="M303" s="2" t="n">
        <v>10488</v>
      </c>
      <c r="N303" s="3"/>
      <c r="O303" s="4" t="n">
        <v>54789</v>
      </c>
      <c r="P303" s="3"/>
      <c r="Q303" s="4" t="n">
        <v>27211</v>
      </c>
      <c r="R303" s="3" t="s">
        <v>23</v>
      </c>
    </row>
    <row r="304" customFormat="false" ht="25.5" hidden="true" customHeight="true" outlineLevel="0" collapsed="false">
      <c r="A304" s="2" t="n">
        <v>401</v>
      </c>
      <c r="B304" s="3" t="s">
        <v>355</v>
      </c>
      <c r="C304" s="3" t="s">
        <v>19</v>
      </c>
      <c r="D304" s="3" t="s">
        <v>38</v>
      </c>
      <c r="E304" s="3" t="s">
        <v>356</v>
      </c>
      <c r="F304" s="3" t="s">
        <v>39</v>
      </c>
      <c r="G304" s="2"/>
      <c r="H304" s="3" t="s">
        <v>23</v>
      </c>
      <c r="I304" s="2" t="n">
        <v>79</v>
      </c>
      <c r="J304" s="2" t="n">
        <v>79</v>
      </c>
      <c r="K304" s="3" t="s">
        <v>49</v>
      </c>
      <c r="L304" s="3" t="s">
        <v>50</v>
      </c>
      <c r="M304" s="2" t="n">
        <v>11421</v>
      </c>
      <c r="N304" s="3"/>
      <c r="O304" s="4" t="n">
        <v>54789</v>
      </c>
      <c r="P304" s="3"/>
      <c r="Q304" s="4" t="n">
        <v>25112</v>
      </c>
      <c r="R304" s="3" t="s">
        <v>23</v>
      </c>
    </row>
    <row r="305" customFormat="false" ht="25.5" hidden="true" customHeight="true" outlineLevel="0" collapsed="false">
      <c r="A305" s="2" t="n">
        <v>401</v>
      </c>
      <c r="B305" s="3" t="s">
        <v>355</v>
      </c>
      <c r="C305" s="3" t="s">
        <v>19</v>
      </c>
      <c r="D305" s="3" t="s">
        <v>38</v>
      </c>
      <c r="E305" s="3" t="s">
        <v>356</v>
      </c>
      <c r="F305" s="3" t="s">
        <v>39</v>
      </c>
      <c r="G305" s="2"/>
      <c r="H305" s="3" t="s">
        <v>23</v>
      </c>
      <c r="I305" s="2" t="n">
        <v>47</v>
      </c>
      <c r="J305" s="2" t="n">
        <v>47</v>
      </c>
      <c r="K305" s="3" t="s">
        <v>49</v>
      </c>
      <c r="L305" s="3" t="s">
        <v>50</v>
      </c>
      <c r="M305" s="2" t="n">
        <v>11592</v>
      </c>
      <c r="N305" s="3"/>
      <c r="O305" s="4" t="n">
        <v>54789</v>
      </c>
      <c r="P305" s="3"/>
      <c r="Q305" s="4" t="n">
        <v>22951</v>
      </c>
      <c r="R305" s="3" t="s">
        <v>23</v>
      </c>
    </row>
    <row r="306" customFormat="false" ht="25.5" hidden="true" customHeight="true" outlineLevel="0" collapsed="false">
      <c r="A306" s="2" t="n">
        <v>415</v>
      </c>
      <c r="B306" s="3" t="s">
        <v>357</v>
      </c>
      <c r="C306" s="3" t="s">
        <v>19</v>
      </c>
      <c r="D306" s="3" t="s">
        <v>20</v>
      </c>
      <c r="E306" s="3" t="s">
        <v>21</v>
      </c>
      <c r="F306" s="3" t="s">
        <v>22</v>
      </c>
      <c r="G306" s="2"/>
      <c r="H306" s="3" t="s">
        <v>23</v>
      </c>
      <c r="I306" s="2" t="n">
        <v>27.3</v>
      </c>
      <c r="J306" s="2" t="n">
        <v>27.3</v>
      </c>
      <c r="K306" s="3" t="s">
        <v>24</v>
      </c>
      <c r="L306" s="3" t="s">
        <v>25</v>
      </c>
      <c r="M306" s="2" t="n">
        <v>0</v>
      </c>
      <c r="N306" s="3"/>
      <c r="O306" s="4" t="n">
        <v>54789</v>
      </c>
      <c r="P306" s="3"/>
      <c r="Q306" s="4"/>
      <c r="R306" s="3" t="s">
        <v>23</v>
      </c>
    </row>
    <row r="307" customFormat="false" ht="25.5" hidden="true" customHeight="true" outlineLevel="0" collapsed="false">
      <c r="A307" s="2" t="n">
        <v>416</v>
      </c>
      <c r="B307" s="3" t="s">
        <v>358</v>
      </c>
      <c r="C307" s="3" t="s">
        <v>19</v>
      </c>
      <c r="D307" s="3" t="s">
        <v>27</v>
      </c>
      <c r="E307" s="3" t="s">
        <v>21</v>
      </c>
      <c r="F307" s="3" t="s">
        <v>101</v>
      </c>
      <c r="G307" s="2"/>
      <c r="H307" s="3" t="s">
        <v>23</v>
      </c>
      <c r="I307" s="2" t="n">
        <v>80.36</v>
      </c>
      <c r="J307" s="2" t="n">
        <v>69.7</v>
      </c>
      <c r="K307" s="3" t="s">
        <v>53</v>
      </c>
      <c r="L307" s="3" t="s">
        <v>54</v>
      </c>
      <c r="M307" s="2" t="n">
        <v>0</v>
      </c>
      <c r="N307" s="3"/>
      <c r="O307" s="4" t="n">
        <v>54789</v>
      </c>
      <c r="P307" s="3"/>
      <c r="Q307" s="4" t="n">
        <v>36404</v>
      </c>
      <c r="R307" s="3" t="s">
        <v>23</v>
      </c>
    </row>
    <row r="308" customFormat="false" ht="25.5" hidden="true" customHeight="true" outlineLevel="0" collapsed="false">
      <c r="A308" s="2" t="n">
        <v>418</v>
      </c>
      <c r="B308" s="3" t="s">
        <v>359</v>
      </c>
      <c r="C308" s="3" t="s">
        <v>19</v>
      </c>
      <c r="D308" s="3" t="s">
        <v>20</v>
      </c>
      <c r="E308" s="3" t="s">
        <v>360</v>
      </c>
      <c r="F308" s="3" t="s">
        <v>22</v>
      </c>
      <c r="G308" s="2"/>
      <c r="H308" s="3" t="s">
        <v>23</v>
      </c>
      <c r="I308" s="2" t="n">
        <v>38</v>
      </c>
      <c r="J308" s="2" t="n">
        <v>38</v>
      </c>
      <c r="K308" s="3" t="s">
        <v>53</v>
      </c>
      <c r="L308" s="3" t="s">
        <v>54</v>
      </c>
      <c r="M308" s="2" t="n">
        <v>0</v>
      </c>
      <c r="N308" s="3"/>
      <c r="O308" s="4" t="n">
        <v>54789</v>
      </c>
      <c r="P308" s="3"/>
      <c r="Q308" s="4"/>
      <c r="R308" s="3" t="s">
        <v>23</v>
      </c>
    </row>
    <row r="309" customFormat="false" ht="38.25" hidden="true" customHeight="true" outlineLevel="0" collapsed="false">
      <c r="A309" s="2" t="n">
        <v>419</v>
      </c>
      <c r="B309" s="3" t="s">
        <v>361</v>
      </c>
      <c r="C309" s="3" t="s">
        <v>19</v>
      </c>
      <c r="D309" s="3" t="s">
        <v>31</v>
      </c>
      <c r="E309" s="3" t="s">
        <v>362</v>
      </c>
      <c r="F309" s="3" t="s">
        <v>22</v>
      </c>
      <c r="G309" s="2"/>
      <c r="H309" s="3" t="s">
        <v>23</v>
      </c>
      <c r="I309" s="2" t="n">
        <v>48.5</v>
      </c>
      <c r="J309" s="2" t="n">
        <v>48.5</v>
      </c>
      <c r="K309" s="3" t="s">
        <v>53</v>
      </c>
      <c r="L309" s="3" t="s">
        <v>54</v>
      </c>
      <c r="M309" s="2" t="n">
        <v>12531</v>
      </c>
      <c r="N309" s="3"/>
      <c r="O309" s="4" t="n">
        <v>54789</v>
      </c>
      <c r="P309" s="3"/>
      <c r="Q309" s="4"/>
      <c r="R309" s="3" t="s">
        <v>23</v>
      </c>
    </row>
    <row r="310" customFormat="false" ht="38.25" hidden="true" customHeight="true" outlineLevel="0" collapsed="false">
      <c r="A310" s="2" t="n">
        <v>426</v>
      </c>
      <c r="B310" s="3" t="s">
        <v>363</v>
      </c>
      <c r="C310" s="3" t="s">
        <v>19</v>
      </c>
      <c r="D310" s="3" t="s">
        <v>20</v>
      </c>
      <c r="E310" s="3" t="s">
        <v>364</v>
      </c>
      <c r="F310" s="3" t="s">
        <v>22</v>
      </c>
      <c r="G310" s="2"/>
      <c r="H310" s="3" t="s">
        <v>23</v>
      </c>
      <c r="I310" s="2" t="n">
        <v>20.5</v>
      </c>
      <c r="J310" s="2" t="n">
        <v>20.5</v>
      </c>
      <c r="K310" s="3" t="s">
        <v>24</v>
      </c>
      <c r="L310" s="3" t="s">
        <v>25</v>
      </c>
      <c r="M310" s="2" t="n">
        <v>0</v>
      </c>
      <c r="N310" s="3"/>
      <c r="O310" s="4" t="n">
        <v>54789</v>
      </c>
      <c r="P310" s="3"/>
      <c r="Q310" s="4"/>
      <c r="R310" s="3" t="s">
        <v>23</v>
      </c>
    </row>
    <row r="311" customFormat="false" ht="25.5" hidden="true" customHeight="true" outlineLevel="0" collapsed="false">
      <c r="A311" s="2" t="n">
        <v>427</v>
      </c>
      <c r="B311" s="3" t="s">
        <v>365</v>
      </c>
      <c r="C311" s="3" t="s">
        <v>19</v>
      </c>
      <c r="D311" s="3" t="s">
        <v>27</v>
      </c>
      <c r="E311" s="3" t="s">
        <v>21</v>
      </c>
      <c r="F311" s="3" t="s">
        <v>101</v>
      </c>
      <c r="G311" s="2"/>
      <c r="H311" s="3" t="s">
        <v>23</v>
      </c>
      <c r="I311" s="2" t="n">
        <v>0.4</v>
      </c>
      <c r="J311" s="2" t="n">
        <v>0.4</v>
      </c>
      <c r="K311" s="3" t="s">
        <v>71</v>
      </c>
      <c r="L311" s="3" t="s">
        <v>72</v>
      </c>
      <c r="M311" s="2" t="n">
        <v>12432</v>
      </c>
      <c r="N311" s="3"/>
      <c r="O311" s="4" t="n">
        <v>54789</v>
      </c>
      <c r="P311" s="3"/>
      <c r="Q311" s="4" t="n">
        <v>17533</v>
      </c>
      <c r="R311" s="3" t="s">
        <v>23</v>
      </c>
    </row>
    <row r="312" customFormat="false" ht="25.5" hidden="true" customHeight="true" outlineLevel="0" collapsed="false">
      <c r="A312" s="2" t="n">
        <v>427</v>
      </c>
      <c r="B312" s="3" t="s">
        <v>365</v>
      </c>
      <c r="C312" s="3" t="s">
        <v>19</v>
      </c>
      <c r="D312" s="3" t="s">
        <v>27</v>
      </c>
      <c r="E312" s="3" t="s">
        <v>21</v>
      </c>
      <c r="F312" s="3" t="s">
        <v>101</v>
      </c>
      <c r="G312" s="2"/>
      <c r="H312" s="3" t="s">
        <v>23</v>
      </c>
      <c r="I312" s="2" t="n">
        <v>0.4</v>
      </c>
      <c r="J312" s="2" t="n">
        <v>0.4</v>
      </c>
      <c r="K312" s="3" t="s">
        <v>71</v>
      </c>
      <c r="L312" s="3" t="s">
        <v>72</v>
      </c>
      <c r="M312" s="2" t="n">
        <v>12432</v>
      </c>
      <c r="N312" s="3"/>
      <c r="O312" s="4" t="n">
        <v>54789</v>
      </c>
      <c r="P312" s="3"/>
      <c r="Q312" s="4" t="n">
        <v>17533</v>
      </c>
      <c r="R312" s="3" t="s">
        <v>23</v>
      </c>
    </row>
    <row r="313" customFormat="false" ht="25.5" hidden="true" customHeight="true" outlineLevel="0" collapsed="false">
      <c r="A313" s="2" t="n">
        <v>431</v>
      </c>
      <c r="B313" s="3" t="s">
        <v>366</v>
      </c>
      <c r="C313" s="3" t="s">
        <v>19</v>
      </c>
      <c r="D313" s="3" t="s">
        <v>31</v>
      </c>
      <c r="E313" s="3" t="s">
        <v>21</v>
      </c>
      <c r="F313" s="3" t="s">
        <v>22</v>
      </c>
      <c r="G313" s="2"/>
      <c r="H313" s="3" t="s">
        <v>23</v>
      </c>
      <c r="I313" s="2" t="n">
        <v>20</v>
      </c>
      <c r="J313" s="2" t="n">
        <v>16</v>
      </c>
      <c r="K313" s="3" t="s">
        <v>53</v>
      </c>
      <c r="L313" s="3" t="s">
        <v>54</v>
      </c>
      <c r="M313" s="2" t="n">
        <v>16300</v>
      </c>
      <c r="N313" s="3"/>
      <c r="O313" s="4" t="n">
        <v>54789</v>
      </c>
      <c r="P313" s="3"/>
      <c r="Q313" s="4"/>
      <c r="R313" s="3" t="s">
        <v>23</v>
      </c>
    </row>
    <row r="314" customFormat="false" ht="25.5" hidden="true" customHeight="true" outlineLevel="0" collapsed="false">
      <c r="A314" s="2" t="n">
        <v>432</v>
      </c>
      <c r="B314" s="3" t="s">
        <v>367</v>
      </c>
      <c r="C314" s="3" t="s">
        <v>19</v>
      </c>
      <c r="D314" s="3" t="s">
        <v>31</v>
      </c>
      <c r="E314" s="3" t="s">
        <v>368</v>
      </c>
      <c r="F314" s="3" t="s">
        <v>22</v>
      </c>
      <c r="G314" s="2"/>
      <c r="H314" s="3" t="s">
        <v>23</v>
      </c>
      <c r="I314" s="2" t="n">
        <v>48</v>
      </c>
      <c r="J314" s="2" t="n">
        <v>48</v>
      </c>
      <c r="K314" s="3" t="s">
        <v>53</v>
      </c>
      <c r="L314" s="3" t="s">
        <v>54</v>
      </c>
      <c r="M314" s="2" t="n">
        <v>11500</v>
      </c>
      <c r="N314" s="3"/>
      <c r="O314" s="4" t="n">
        <v>54789</v>
      </c>
      <c r="P314" s="3"/>
      <c r="Q314" s="4" t="n">
        <v>21125</v>
      </c>
      <c r="R314" s="3" t="s">
        <v>23</v>
      </c>
    </row>
    <row r="315" customFormat="false" ht="25.5" hidden="true" customHeight="true" outlineLevel="0" collapsed="false">
      <c r="A315" s="2" t="n">
        <v>432</v>
      </c>
      <c r="B315" s="3" t="s">
        <v>367</v>
      </c>
      <c r="C315" s="3" t="s">
        <v>19</v>
      </c>
      <c r="D315" s="3" t="s">
        <v>31</v>
      </c>
      <c r="E315" s="3" t="s">
        <v>368</v>
      </c>
      <c r="F315" s="3" t="s">
        <v>22</v>
      </c>
      <c r="G315" s="2"/>
      <c r="H315" s="3" t="s">
        <v>23</v>
      </c>
      <c r="I315" s="2" t="n">
        <v>80</v>
      </c>
      <c r="J315" s="2" t="n">
        <v>80</v>
      </c>
      <c r="K315" s="3" t="s">
        <v>53</v>
      </c>
      <c r="L315" s="3" t="s">
        <v>54</v>
      </c>
      <c r="M315" s="2" t="n">
        <v>10000</v>
      </c>
      <c r="N315" s="3"/>
      <c r="O315" s="4" t="n">
        <v>54789</v>
      </c>
      <c r="P315" s="3"/>
      <c r="Q315" s="4" t="n">
        <v>25051</v>
      </c>
      <c r="R315" s="3" t="s">
        <v>23</v>
      </c>
    </row>
    <row r="316" customFormat="false" ht="25.5" hidden="true" customHeight="true" outlineLevel="0" collapsed="false">
      <c r="A316" s="2" t="n">
        <v>432</v>
      </c>
      <c r="B316" s="3" t="s">
        <v>367</v>
      </c>
      <c r="C316" s="3" t="s">
        <v>19</v>
      </c>
      <c r="D316" s="3" t="s">
        <v>31</v>
      </c>
      <c r="E316" s="3" t="s">
        <v>368</v>
      </c>
      <c r="F316" s="3" t="s">
        <v>22</v>
      </c>
      <c r="G316" s="2"/>
      <c r="H316" s="3" t="s">
        <v>23</v>
      </c>
      <c r="I316" s="2" t="n">
        <v>115</v>
      </c>
      <c r="J316" s="2" t="n">
        <v>115</v>
      </c>
      <c r="K316" s="3" t="s">
        <v>53</v>
      </c>
      <c r="L316" s="3" t="s">
        <v>54</v>
      </c>
      <c r="M316" s="2" t="n">
        <v>11800</v>
      </c>
      <c r="N316" s="3"/>
      <c r="O316" s="4" t="n">
        <v>54789</v>
      </c>
      <c r="P316" s="3"/>
      <c r="Q316" s="4"/>
      <c r="R316" s="3" t="s">
        <v>23</v>
      </c>
    </row>
    <row r="317" customFormat="false" ht="25.5" hidden="true" customHeight="true" outlineLevel="0" collapsed="false">
      <c r="A317" s="2" t="n">
        <v>433</v>
      </c>
      <c r="B317" s="3" t="s">
        <v>369</v>
      </c>
      <c r="C317" s="3" t="s">
        <v>19</v>
      </c>
      <c r="D317" s="3" t="s">
        <v>61</v>
      </c>
      <c r="E317" s="3"/>
      <c r="F317" s="3" t="s">
        <v>107</v>
      </c>
      <c r="G317" s="2"/>
      <c r="H317" s="3" t="s">
        <v>23</v>
      </c>
      <c r="I317" s="2" t="n">
        <v>197</v>
      </c>
      <c r="J317" s="2" t="n">
        <v>182</v>
      </c>
      <c r="K317" s="3" t="s">
        <v>53</v>
      </c>
      <c r="L317" s="3" t="s">
        <v>54</v>
      </c>
      <c r="M317" s="2" t="n">
        <v>7100</v>
      </c>
      <c r="N317" s="3"/>
      <c r="O317" s="4" t="n">
        <v>54789</v>
      </c>
      <c r="P317" s="3"/>
      <c r="Q317" s="4" t="n">
        <v>36465</v>
      </c>
      <c r="R317" s="3" t="s">
        <v>23</v>
      </c>
    </row>
    <row r="318" customFormat="false" ht="25.5" hidden="true" customHeight="true" outlineLevel="0" collapsed="false">
      <c r="A318" s="2" t="n">
        <v>433</v>
      </c>
      <c r="B318" s="3" t="s">
        <v>369</v>
      </c>
      <c r="C318" s="3" t="s">
        <v>19</v>
      </c>
      <c r="D318" s="3" t="s">
        <v>61</v>
      </c>
      <c r="E318" s="3"/>
      <c r="F318" s="3" t="s">
        <v>107</v>
      </c>
      <c r="G318" s="2"/>
      <c r="H318" s="3" t="s">
        <v>23</v>
      </c>
      <c r="I318" s="2" t="n">
        <v>168</v>
      </c>
      <c r="J318" s="2" t="n">
        <v>155</v>
      </c>
      <c r="K318" s="3" t="s">
        <v>53</v>
      </c>
      <c r="L318" s="3" t="s">
        <v>54</v>
      </c>
      <c r="M318" s="2" t="n">
        <v>7100</v>
      </c>
      <c r="N318" s="3"/>
      <c r="O318" s="4" t="n">
        <v>54789</v>
      </c>
      <c r="P318" s="3"/>
      <c r="Q318" s="4" t="n">
        <v>36465</v>
      </c>
      <c r="R318" s="3" t="s">
        <v>23</v>
      </c>
    </row>
    <row r="319" customFormat="false" ht="25.5" hidden="true" customHeight="true" outlineLevel="0" collapsed="false">
      <c r="A319" s="2" t="n">
        <v>433</v>
      </c>
      <c r="B319" s="3" t="s">
        <v>369</v>
      </c>
      <c r="C319" s="3" t="s">
        <v>19</v>
      </c>
      <c r="D319" s="3" t="s">
        <v>61</v>
      </c>
      <c r="E319" s="3"/>
      <c r="F319" s="3" t="s">
        <v>107</v>
      </c>
      <c r="G319" s="2"/>
      <c r="H319" s="3" t="s">
        <v>23</v>
      </c>
      <c r="I319" s="2" t="n">
        <v>168</v>
      </c>
      <c r="J319" s="2" t="n">
        <v>155</v>
      </c>
      <c r="K319" s="3" t="s">
        <v>53</v>
      </c>
      <c r="L319" s="3" t="s">
        <v>54</v>
      </c>
      <c r="M319" s="2" t="n">
        <v>7100</v>
      </c>
      <c r="N319" s="3"/>
      <c r="O319" s="4" t="n">
        <v>54789</v>
      </c>
      <c r="P319" s="3"/>
      <c r="Q319" s="4" t="n">
        <v>36465</v>
      </c>
      <c r="R319" s="3" t="s">
        <v>23</v>
      </c>
    </row>
    <row r="320" customFormat="false" ht="38.25" hidden="true" customHeight="true" outlineLevel="0" collapsed="false">
      <c r="A320" s="2" t="n">
        <v>435</v>
      </c>
      <c r="B320" s="3" t="s">
        <v>370</v>
      </c>
      <c r="C320" s="3" t="s">
        <v>19</v>
      </c>
      <c r="D320" s="3" t="s">
        <v>20</v>
      </c>
      <c r="E320" s="3" t="s">
        <v>311</v>
      </c>
      <c r="F320" s="3" t="s">
        <v>22</v>
      </c>
      <c r="G320" s="2"/>
      <c r="H320" s="3" t="s">
        <v>23</v>
      </c>
      <c r="I320" s="2" t="n">
        <v>2.6</v>
      </c>
      <c r="J320" s="2" t="n">
        <v>2.6</v>
      </c>
      <c r="K320" s="3" t="s">
        <v>24</v>
      </c>
      <c r="L320" s="3" t="s">
        <v>25</v>
      </c>
      <c r="M320" s="2" t="n">
        <v>0</v>
      </c>
      <c r="N320" s="3"/>
      <c r="O320" s="4" t="n">
        <v>54789</v>
      </c>
      <c r="P320" s="3"/>
      <c r="Q320" s="4"/>
      <c r="R320" s="3" t="s">
        <v>23</v>
      </c>
    </row>
    <row r="321" customFormat="false" ht="25.5" hidden="true" customHeight="true" outlineLevel="0" collapsed="false">
      <c r="A321" s="2" t="n">
        <v>436</v>
      </c>
      <c r="B321" s="3" t="s">
        <v>371</v>
      </c>
      <c r="C321" s="3" t="s">
        <v>19</v>
      </c>
      <c r="D321" s="3" t="s">
        <v>20</v>
      </c>
      <c r="E321" s="3" t="s">
        <v>372</v>
      </c>
      <c r="F321" s="3" t="s">
        <v>22</v>
      </c>
      <c r="G321" s="2"/>
      <c r="H321" s="3" t="s">
        <v>23</v>
      </c>
      <c r="I321" s="2" t="n">
        <v>12.5</v>
      </c>
      <c r="J321" s="2" t="n">
        <v>12.5</v>
      </c>
      <c r="K321" s="3" t="s">
        <v>24</v>
      </c>
      <c r="L321" s="3" t="s">
        <v>25</v>
      </c>
      <c r="M321" s="2" t="n">
        <v>0</v>
      </c>
      <c r="N321" s="3"/>
      <c r="O321" s="4" t="n">
        <v>54789</v>
      </c>
      <c r="P321" s="3"/>
      <c r="Q321" s="4"/>
      <c r="R321" s="3" t="s">
        <v>23</v>
      </c>
    </row>
    <row r="322" customFormat="false" ht="25.5" hidden="true" customHeight="true" outlineLevel="0" collapsed="false">
      <c r="A322" s="2" t="n">
        <v>437</v>
      </c>
      <c r="B322" s="3" t="s">
        <v>373</v>
      </c>
      <c r="C322" s="3" t="s">
        <v>19</v>
      </c>
      <c r="D322" s="3" t="s">
        <v>31</v>
      </c>
      <c r="E322" s="3" t="s">
        <v>373</v>
      </c>
      <c r="F322" s="3" t="s">
        <v>22</v>
      </c>
      <c r="G322" s="2"/>
      <c r="H322" s="3" t="s">
        <v>23</v>
      </c>
      <c r="I322" s="2" t="n">
        <v>175</v>
      </c>
      <c r="J322" s="2" t="n">
        <v>175</v>
      </c>
      <c r="K322" s="3" t="s">
        <v>53</v>
      </c>
      <c r="L322" s="3" t="s">
        <v>54</v>
      </c>
      <c r="M322" s="2" t="n">
        <v>10667</v>
      </c>
      <c r="N322" s="3"/>
      <c r="O322" s="4" t="n">
        <v>54789</v>
      </c>
      <c r="P322" s="3"/>
      <c r="Q322" s="4" t="n">
        <v>20210</v>
      </c>
      <c r="R322" s="3" t="s">
        <v>23</v>
      </c>
    </row>
    <row r="323" customFormat="false" ht="25.5" hidden="true" customHeight="true" outlineLevel="0" collapsed="false">
      <c r="A323" s="2" t="n">
        <v>437</v>
      </c>
      <c r="B323" s="3" t="s">
        <v>373</v>
      </c>
      <c r="C323" s="3" t="s">
        <v>19</v>
      </c>
      <c r="D323" s="3" t="s">
        <v>31</v>
      </c>
      <c r="E323" s="3" t="s">
        <v>373</v>
      </c>
      <c r="F323" s="3" t="s">
        <v>22</v>
      </c>
      <c r="G323" s="2"/>
      <c r="H323" s="3" t="s">
        <v>23</v>
      </c>
      <c r="I323" s="2" t="n">
        <v>175</v>
      </c>
      <c r="J323" s="2" t="n">
        <v>175</v>
      </c>
      <c r="K323" s="3" t="s">
        <v>53</v>
      </c>
      <c r="L323" s="3" t="s">
        <v>54</v>
      </c>
      <c r="M323" s="2" t="n">
        <v>10620</v>
      </c>
      <c r="N323" s="3"/>
      <c r="O323" s="4" t="n">
        <v>54789</v>
      </c>
      <c r="P323" s="3"/>
      <c r="Q323" s="4" t="n">
        <v>20668</v>
      </c>
      <c r="R323" s="3" t="s">
        <v>23</v>
      </c>
    </row>
    <row r="324" customFormat="false" ht="25.5" hidden="true" customHeight="true" outlineLevel="0" collapsed="false">
      <c r="A324" s="2" t="n">
        <v>437</v>
      </c>
      <c r="B324" s="3" t="s">
        <v>373</v>
      </c>
      <c r="C324" s="3" t="s">
        <v>19</v>
      </c>
      <c r="D324" s="3" t="s">
        <v>31</v>
      </c>
      <c r="E324" s="3" t="s">
        <v>373</v>
      </c>
      <c r="F324" s="3" t="s">
        <v>22</v>
      </c>
      <c r="G324" s="2"/>
      <c r="H324" s="3" t="s">
        <v>23</v>
      </c>
      <c r="I324" s="2" t="n">
        <v>335</v>
      </c>
      <c r="J324" s="2" t="n">
        <v>335</v>
      </c>
      <c r="K324" s="3" t="s">
        <v>53</v>
      </c>
      <c r="L324" s="3" t="s">
        <v>54</v>
      </c>
      <c r="M324" s="2" t="n">
        <v>9723</v>
      </c>
      <c r="N324" s="3"/>
      <c r="O324" s="4" t="n">
        <v>54789</v>
      </c>
      <c r="P324" s="3"/>
      <c r="Q324" s="4" t="n">
        <v>23590</v>
      </c>
      <c r="R324" s="3" t="s">
        <v>23</v>
      </c>
    </row>
    <row r="325" customFormat="false" ht="25.5" hidden="true" customHeight="true" outlineLevel="0" collapsed="false">
      <c r="A325" s="2" t="n">
        <v>437</v>
      </c>
      <c r="B325" s="3" t="s">
        <v>373</v>
      </c>
      <c r="C325" s="3" t="s">
        <v>19</v>
      </c>
      <c r="D325" s="3" t="s">
        <v>31</v>
      </c>
      <c r="E325" s="3" t="s">
        <v>373</v>
      </c>
      <c r="F325" s="3" t="s">
        <v>22</v>
      </c>
      <c r="G325" s="2"/>
      <c r="H325" s="3" t="s">
        <v>23</v>
      </c>
      <c r="I325" s="2" t="n">
        <v>335</v>
      </c>
      <c r="J325" s="2" t="n">
        <v>335</v>
      </c>
      <c r="K325" s="3" t="s">
        <v>53</v>
      </c>
      <c r="L325" s="3" t="s">
        <v>54</v>
      </c>
      <c r="M325" s="2" t="n">
        <v>9593</v>
      </c>
      <c r="N325" s="3"/>
      <c r="O325" s="4" t="n">
        <v>54789</v>
      </c>
      <c r="P325" s="3"/>
      <c r="Q325" s="4" t="n">
        <v>23833</v>
      </c>
      <c r="R325" s="3" t="s">
        <v>23</v>
      </c>
    </row>
    <row r="326" customFormat="false" ht="25.5" hidden="true" customHeight="true" outlineLevel="0" collapsed="false">
      <c r="A326" s="2" t="n">
        <v>438</v>
      </c>
      <c r="B326" s="3" t="s">
        <v>374</v>
      </c>
      <c r="C326" s="3" t="s">
        <v>19</v>
      </c>
      <c r="D326" s="3" t="s">
        <v>31</v>
      </c>
      <c r="E326" s="3" t="s">
        <v>373</v>
      </c>
      <c r="F326" s="3" t="s">
        <v>22</v>
      </c>
      <c r="G326" s="2"/>
      <c r="H326" s="3" t="s">
        <v>23</v>
      </c>
      <c r="I326" s="2" t="n">
        <v>136.7</v>
      </c>
      <c r="J326" s="2" t="n">
        <v>136.7</v>
      </c>
      <c r="K326" s="3" t="s">
        <v>24</v>
      </c>
      <c r="L326" s="3" t="s">
        <v>25</v>
      </c>
      <c r="M326" s="2" t="n">
        <v>0</v>
      </c>
      <c r="N326" s="3"/>
      <c r="O326" s="4" t="n">
        <v>54789</v>
      </c>
      <c r="P326" s="3"/>
      <c r="Q326" s="4"/>
      <c r="R326" s="3" t="s">
        <v>23</v>
      </c>
    </row>
    <row r="327" customFormat="false" ht="25.5" hidden="true" customHeight="true" outlineLevel="0" collapsed="false">
      <c r="A327" s="2" t="n">
        <v>443</v>
      </c>
      <c r="B327" s="3" t="s">
        <v>375</v>
      </c>
      <c r="C327" s="3" t="s">
        <v>19</v>
      </c>
      <c r="D327" s="3" t="s">
        <v>27</v>
      </c>
      <c r="E327" s="3" t="s">
        <v>21</v>
      </c>
      <c r="F327" s="3" t="s">
        <v>57</v>
      </c>
      <c r="G327" s="2"/>
      <c r="H327" s="3" t="s">
        <v>23</v>
      </c>
      <c r="I327" s="2" t="n">
        <v>2.5</v>
      </c>
      <c r="J327" s="2" t="n">
        <v>2.5</v>
      </c>
      <c r="K327" s="3" t="s">
        <v>24</v>
      </c>
      <c r="L327" s="3" t="s">
        <v>25</v>
      </c>
      <c r="M327" s="2" t="n">
        <v>0</v>
      </c>
      <c r="N327" s="3"/>
      <c r="O327" s="4" t="n">
        <v>54789</v>
      </c>
      <c r="P327" s="3"/>
      <c r="Q327" s="4" t="n">
        <v>32143</v>
      </c>
      <c r="R327" s="3" t="s">
        <v>23</v>
      </c>
    </row>
    <row r="328" customFormat="false" ht="25.5" hidden="true" customHeight="true" outlineLevel="0" collapsed="false">
      <c r="A328" s="2" t="n">
        <v>446</v>
      </c>
      <c r="B328" s="3" t="s">
        <v>376</v>
      </c>
      <c r="C328" s="3" t="s">
        <v>19</v>
      </c>
      <c r="D328" s="3" t="s">
        <v>27</v>
      </c>
      <c r="E328" s="3" t="s">
        <v>21</v>
      </c>
      <c r="F328" s="3" t="s">
        <v>138</v>
      </c>
      <c r="G328" s="2"/>
      <c r="H328" s="3" t="s">
        <v>23</v>
      </c>
      <c r="I328" s="2" t="n">
        <v>0.94</v>
      </c>
      <c r="J328" s="2" t="n">
        <v>0.93</v>
      </c>
      <c r="K328" s="3" t="s">
        <v>71</v>
      </c>
      <c r="L328" s="3" t="s">
        <v>72</v>
      </c>
      <c r="M328" s="2" t="n">
        <v>0</v>
      </c>
      <c r="N328" s="3"/>
      <c r="O328" s="4" t="n">
        <v>54789</v>
      </c>
      <c r="P328" s="3"/>
      <c r="Q328" s="4" t="n">
        <v>17899</v>
      </c>
      <c r="R328" s="3" t="s">
        <v>23</v>
      </c>
    </row>
    <row r="329" customFormat="false" ht="25.5" hidden="true" customHeight="true" outlineLevel="0" collapsed="false">
      <c r="A329" s="2" t="n">
        <v>446</v>
      </c>
      <c r="B329" s="3" t="s">
        <v>376</v>
      </c>
      <c r="C329" s="3" t="s">
        <v>19</v>
      </c>
      <c r="D329" s="3" t="s">
        <v>27</v>
      </c>
      <c r="E329" s="3" t="s">
        <v>21</v>
      </c>
      <c r="F329" s="3" t="s">
        <v>138</v>
      </c>
      <c r="G329" s="2"/>
      <c r="H329" s="3" t="s">
        <v>23</v>
      </c>
      <c r="I329" s="2" t="n">
        <v>1.36</v>
      </c>
      <c r="J329" s="2" t="n">
        <v>1.34</v>
      </c>
      <c r="K329" s="3" t="s">
        <v>71</v>
      </c>
      <c r="L329" s="3" t="s">
        <v>72</v>
      </c>
      <c r="M329" s="2" t="n">
        <v>0</v>
      </c>
      <c r="N329" s="3"/>
      <c r="O329" s="4" t="n">
        <v>54789</v>
      </c>
      <c r="P329" s="3"/>
      <c r="Q329" s="4" t="n">
        <v>19725</v>
      </c>
      <c r="R329" s="3" t="s">
        <v>23</v>
      </c>
    </row>
    <row r="330" customFormat="false" ht="25.5" hidden="true" customHeight="true" outlineLevel="0" collapsed="false">
      <c r="A330" s="2" t="n">
        <v>446</v>
      </c>
      <c r="B330" s="3" t="s">
        <v>376</v>
      </c>
      <c r="C330" s="3" t="s">
        <v>19</v>
      </c>
      <c r="D330" s="3" t="s">
        <v>27</v>
      </c>
      <c r="E330" s="3" t="s">
        <v>21</v>
      </c>
      <c r="F330" s="3" t="s">
        <v>138</v>
      </c>
      <c r="G330" s="2"/>
      <c r="H330" s="3" t="s">
        <v>23</v>
      </c>
      <c r="I330" s="2" t="n">
        <v>0.94</v>
      </c>
      <c r="J330" s="2" t="n">
        <v>0.93</v>
      </c>
      <c r="K330" s="3" t="s">
        <v>71</v>
      </c>
      <c r="L330" s="3" t="s">
        <v>72</v>
      </c>
      <c r="M330" s="2" t="n">
        <v>0</v>
      </c>
      <c r="N330" s="3"/>
      <c r="O330" s="4" t="n">
        <v>54789</v>
      </c>
      <c r="P330" s="3"/>
      <c r="Q330" s="4" t="n">
        <v>17168</v>
      </c>
      <c r="R330" s="3" t="s">
        <v>23</v>
      </c>
    </row>
    <row r="331" customFormat="false" ht="25.5" hidden="true" customHeight="true" outlineLevel="0" collapsed="false">
      <c r="A331" s="2" t="n">
        <v>446</v>
      </c>
      <c r="B331" s="3" t="s">
        <v>376</v>
      </c>
      <c r="C331" s="3" t="s">
        <v>19</v>
      </c>
      <c r="D331" s="3" t="s">
        <v>27</v>
      </c>
      <c r="E331" s="3" t="s">
        <v>21</v>
      </c>
      <c r="F331" s="3" t="s">
        <v>138</v>
      </c>
      <c r="G331" s="2"/>
      <c r="H331" s="3" t="s">
        <v>23</v>
      </c>
      <c r="I331" s="2" t="n">
        <v>0.45</v>
      </c>
      <c r="J331" s="2" t="n">
        <v>0.44</v>
      </c>
      <c r="K331" s="3" t="s">
        <v>71</v>
      </c>
      <c r="L331" s="3" t="s">
        <v>72</v>
      </c>
      <c r="M331" s="2" t="n">
        <v>0</v>
      </c>
      <c r="N331" s="3"/>
      <c r="O331" s="4" t="n">
        <v>54789</v>
      </c>
      <c r="P331" s="3"/>
      <c r="Q331" s="4" t="n">
        <v>12785</v>
      </c>
      <c r="R331" s="3" t="s">
        <v>23</v>
      </c>
    </row>
    <row r="332" customFormat="false" ht="25.5" hidden="true" customHeight="true" outlineLevel="0" collapsed="false">
      <c r="A332" s="2" t="n">
        <v>447</v>
      </c>
      <c r="B332" s="3" t="s">
        <v>377</v>
      </c>
      <c r="C332" s="3" t="s">
        <v>19</v>
      </c>
      <c r="D332" s="3" t="s">
        <v>27</v>
      </c>
      <c r="E332" s="3" t="s">
        <v>21</v>
      </c>
      <c r="F332" s="3" t="s">
        <v>75</v>
      </c>
      <c r="G332" s="2"/>
      <c r="H332" s="3" t="s">
        <v>23</v>
      </c>
      <c r="I332" s="2" t="n">
        <v>2.8</v>
      </c>
      <c r="J332" s="2" t="n">
        <v>2.8</v>
      </c>
      <c r="K332" s="3" t="s">
        <v>24</v>
      </c>
      <c r="L332" s="3" t="s">
        <v>25</v>
      </c>
      <c r="M332" s="2" t="n">
        <v>0</v>
      </c>
      <c r="N332" s="3"/>
      <c r="O332" s="4" t="n">
        <v>54789</v>
      </c>
      <c r="P332" s="3"/>
      <c r="Q332" s="4" t="n">
        <v>32143</v>
      </c>
      <c r="R332" s="3" t="s">
        <v>23</v>
      </c>
    </row>
    <row r="333" customFormat="false" ht="25.5" hidden="true" customHeight="true" outlineLevel="0" collapsed="false">
      <c r="A333" s="2" t="n">
        <v>448</v>
      </c>
      <c r="B333" s="3" t="s">
        <v>378</v>
      </c>
      <c r="C333" s="3" t="s">
        <v>19</v>
      </c>
      <c r="D333" s="3" t="s">
        <v>31</v>
      </c>
      <c r="E333" s="3" t="s">
        <v>21</v>
      </c>
      <c r="F333" s="3" t="s">
        <v>22</v>
      </c>
      <c r="G333" s="2"/>
      <c r="H333" s="3" t="s">
        <v>23</v>
      </c>
      <c r="I333" s="2" t="n">
        <v>53</v>
      </c>
      <c r="J333" s="2" t="n">
        <v>48</v>
      </c>
      <c r="K333" s="3" t="s">
        <v>53</v>
      </c>
      <c r="L333" s="3" t="s">
        <v>54</v>
      </c>
      <c r="M333" s="2" t="n">
        <v>14950</v>
      </c>
      <c r="N333" s="3"/>
      <c r="O333" s="4" t="n">
        <v>54789</v>
      </c>
      <c r="P333" s="3"/>
      <c r="Q333" s="4"/>
      <c r="R333" s="3" t="s">
        <v>23</v>
      </c>
    </row>
    <row r="334" customFormat="false" ht="25.5" hidden="true" customHeight="true" outlineLevel="0" collapsed="false">
      <c r="A334" s="2" t="n">
        <v>451</v>
      </c>
      <c r="B334" s="3" t="s">
        <v>379</v>
      </c>
      <c r="C334" s="3" t="s">
        <v>19</v>
      </c>
      <c r="D334" s="3" t="s">
        <v>27</v>
      </c>
      <c r="E334" s="3" t="s">
        <v>380</v>
      </c>
      <c r="F334" s="3" t="s">
        <v>88</v>
      </c>
      <c r="G334" s="2"/>
      <c r="H334" s="3" t="s">
        <v>23</v>
      </c>
      <c r="I334" s="2" t="n">
        <v>14</v>
      </c>
      <c r="J334" s="2" t="n">
        <v>14</v>
      </c>
      <c r="K334" s="3" t="s">
        <v>24</v>
      </c>
      <c r="L334" s="3" t="s">
        <v>25</v>
      </c>
      <c r="M334" s="2" t="n">
        <v>0</v>
      </c>
      <c r="N334" s="3"/>
      <c r="O334" s="4" t="n">
        <v>54789</v>
      </c>
      <c r="P334" s="3"/>
      <c r="Q334" s="4" t="n">
        <v>32143</v>
      </c>
      <c r="R334" s="3" t="s">
        <v>23</v>
      </c>
    </row>
    <row r="335" customFormat="false" ht="25.5" hidden="true" customHeight="true" outlineLevel="0" collapsed="false">
      <c r="A335" s="2" t="n">
        <v>452</v>
      </c>
      <c r="B335" s="3" t="s">
        <v>381</v>
      </c>
      <c r="C335" s="3" t="s">
        <v>19</v>
      </c>
      <c r="D335" s="3" t="s">
        <v>61</v>
      </c>
      <c r="E335" s="3" t="s">
        <v>382</v>
      </c>
      <c r="F335" s="3" t="s">
        <v>138</v>
      </c>
      <c r="G335" s="2"/>
      <c r="H335" s="3" t="s">
        <v>23</v>
      </c>
      <c r="I335" s="2" t="n">
        <v>4.8</v>
      </c>
      <c r="J335" s="2" t="n">
        <v>4.8</v>
      </c>
      <c r="K335" s="3" t="s">
        <v>24</v>
      </c>
      <c r="L335" s="3" t="s">
        <v>25</v>
      </c>
      <c r="M335" s="2" t="n">
        <v>0</v>
      </c>
      <c r="N335" s="3"/>
      <c r="O335" s="4" t="n">
        <v>54789</v>
      </c>
      <c r="P335" s="3"/>
      <c r="Q335" s="4" t="n">
        <v>32143</v>
      </c>
      <c r="R335" s="3" t="s">
        <v>23</v>
      </c>
    </row>
    <row r="336" customFormat="false" ht="25.5" hidden="true" customHeight="true" outlineLevel="0" collapsed="false">
      <c r="A336" s="2" t="n">
        <v>453</v>
      </c>
      <c r="B336" s="3" t="s">
        <v>383</v>
      </c>
      <c r="C336" s="3" t="s">
        <v>19</v>
      </c>
      <c r="D336" s="3" t="s">
        <v>31</v>
      </c>
      <c r="E336" s="3" t="s">
        <v>384</v>
      </c>
      <c r="F336" s="3" t="s">
        <v>22</v>
      </c>
      <c r="G336" s="2"/>
      <c r="H336" s="3" t="s">
        <v>23</v>
      </c>
      <c r="I336" s="2" t="n">
        <v>107</v>
      </c>
      <c r="J336" s="2" t="n">
        <v>107</v>
      </c>
      <c r="K336" s="3" t="s">
        <v>53</v>
      </c>
      <c r="L336" s="3" t="s">
        <v>54</v>
      </c>
      <c r="M336" s="2" t="n">
        <v>10300</v>
      </c>
      <c r="N336" s="3"/>
      <c r="O336" s="4" t="n">
        <v>54789</v>
      </c>
      <c r="P336" s="3"/>
      <c r="Q336" s="4" t="n">
        <v>20029</v>
      </c>
      <c r="R336" s="3" t="s">
        <v>23</v>
      </c>
    </row>
    <row r="337" customFormat="false" ht="25.5" hidden="true" customHeight="true" outlineLevel="0" collapsed="false">
      <c r="A337" s="2" t="n">
        <v>453</v>
      </c>
      <c r="B337" s="3" t="s">
        <v>383</v>
      </c>
      <c r="C337" s="3" t="s">
        <v>19</v>
      </c>
      <c r="D337" s="3" t="s">
        <v>31</v>
      </c>
      <c r="E337" s="3" t="s">
        <v>384</v>
      </c>
      <c r="F337" s="3" t="s">
        <v>22</v>
      </c>
      <c r="G337" s="2"/>
      <c r="H337" s="3" t="s">
        <v>23</v>
      </c>
      <c r="I337" s="2" t="n">
        <v>104</v>
      </c>
      <c r="J337" s="2" t="n">
        <v>104</v>
      </c>
      <c r="K337" s="3" t="s">
        <v>53</v>
      </c>
      <c r="L337" s="3" t="s">
        <v>54</v>
      </c>
      <c r="M337" s="2" t="n">
        <v>10300</v>
      </c>
      <c r="N337" s="3"/>
      <c r="O337" s="4" t="n">
        <v>54789</v>
      </c>
      <c r="P337" s="3"/>
      <c r="Q337" s="4" t="n">
        <v>20637</v>
      </c>
      <c r="R337" s="3" t="s">
        <v>23</v>
      </c>
    </row>
    <row r="338" customFormat="false" ht="25.5" hidden="true" customHeight="true" outlineLevel="0" collapsed="false">
      <c r="A338" s="2" t="n">
        <v>453</v>
      </c>
      <c r="B338" s="3" t="s">
        <v>383</v>
      </c>
      <c r="C338" s="3" t="s">
        <v>19</v>
      </c>
      <c r="D338" s="3" t="s">
        <v>31</v>
      </c>
      <c r="E338" s="3" t="s">
        <v>384</v>
      </c>
      <c r="F338" s="3" t="s">
        <v>22</v>
      </c>
      <c r="G338" s="2"/>
      <c r="H338" s="3" t="s">
        <v>23</v>
      </c>
      <c r="I338" s="2" t="n">
        <v>110</v>
      </c>
      <c r="J338" s="2" t="n">
        <v>110</v>
      </c>
      <c r="K338" s="3" t="s">
        <v>53</v>
      </c>
      <c r="L338" s="3" t="s">
        <v>54</v>
      </c>
      <c r="M338" s="2" t="n">
        <v>10400</v>
      </c>
      <c r="N338" s="3"/>
      <c r="O338" s="4" t="n">
        <v>54789</v>
      </c>
      <c r="P338" s="3"/>
      <c r="Q338" s="4" t="n">
        <v>21398</v>
      </c>
      <c r="R338" s="3" t="s">
        <v>23</v>
      </c>
    </row>
    <row r="339" customFormat="false" ht="25.5" hidden="true" customHeight="true" outlineLevel="0" collapsed="false">
      <c r="A339" s="2" t="n">
        <v>453</v>
      </c>
      <c r="B339" s="3" t="s">
        <v>383</v>
      </c>
      <c r="C339" s="3" t="s">
        <v>19</v>
      </c>
      <c r="D339" s="3" t="s">
        <v>31</v>
      </c>
      <c r="E339" s="3" t="s">
        <v>384</v>
      </c>
      <c r="F339" s="3" t="s">
        <v>22</v>
      </c>
      <c r="G339" s="2"/>
      <c r="H339" s="3" t="s">
        <v>23</v>
      </c>
      <c r="I339" s="2" t="n">
        <v>300</v>
      </c>
      <c r="J339" s="2" t="n">
        <v>300</v>
      </c>
      <c r="K339" s="3" t="s">
        <v>53</v>
      </c>
      <c r="L339" s="3" t="s">
        <v>54</v>
      </c>
      <c r="M339" s="2" t="n">
        <v>10200</v>
      </c>
      <c r="N339" s="3"/>
      <c r="O339" s="4" t="n">
        <v>54789</v>
      </c>
      <c r="P339" s="3"/>
      <c r="Q339" s="4" t="n">
        <v>26969</v>
      </c>
      <c r="R339" s="3" t="s">
        <v>23</v>
      </c>
    </row>
    <row r="340" customFormat="false" ht="25.5" hidden="true" customHeight="true" outlineLevel="0" collapsed="false">
      <c r="A340" s="2" t="n">
        <v>453</v>
      </c>
      <c r="B340" s="3" t="s">
        <v>383</v>
      </c>
      <c r="C340" s="3" t="s">
        <v>19</v>
      </c>
      <c r="D340" s="3" t="s">
        <v>31</v>
      </c>
      <c r="E340" s="3" t="s">
        <v>384</v>
      </c>
      <c r="F340" s="3" t="s">
        <v>22</v>
      </c>
      <c r="G340" s="2"/>
      <c r="H340" s="3" t="s">
        <v>23</v>
      </c>
      <c r="I340" s="2" t="n">
        <v>330</v>
      </c>
      <c r="J340" s="2" t="n">
        <v>330</v>
      </c>
      <c r="K340" s="3" t="s">
        <v>53</v>
      </c>
      <c r="L340" s="3" t="s">
        <v>54</v>
      </c>
      <c r="M340" s="2" t="n">
        <v>9620</v>
      </c>
      <c r="N340" s="3"/>
      <c r="O340" s="4" t="n">
        <v>54789</v>
      </c>
      <c r="P340" s="3"/>
      <c r="Q340" s="4" t="n">
        <v>28795</v>
      </c>
      <c r="R340" s="3" t="s">
        <v>23</v>
      </c>
    </row>
    <row r="341" customFormat="false" ht="25.5" hidden="true" customHeight="true" outlineLevel="0" collapsed="false">
      <c r="A341" s="2" t="n">
        <v>453</v>
      </c>
      <c r="B341" s="3" t="s">
        <v>383</v>
      </c>
      <c r="C341" s="3" t="s">
        <v>19</v>
      </c>
      <c r="D341" s="3" t="s">
        <v>31</v>
      </c>
      <c r="E341" s="3" t="s">
        <v>384</v>
      </c>
      <c r="F341" s="3" t="s">
        <v>22</v>
      </c>
      <c r="G341" s="2"/>
      <c r="H341" s="3" t="s">
        <v>23</v>
      </c>
      <c r="I341" s="2" t="n">
        <v>18</v>
      </c>
      <c r="J341" s="2" t="n">
        <v>16</v>
      </c>
      <c r="K341" s="3" t="s">
        <v>53</v>
      </c>
      <c r="L341" s="3" t="s">
        <v>54</v>
      </c>
      <c r="M341" s="2" t="n">
        <v>16800</v>
      </c>
      <c r="N341" s="3"/>
      <c r="O341" s="4" t="n">
        <v>54789</v>
      </c>
      <c r="P341" s="3"/>
      <c r="Q341" s="4"/>
      <c r="R341" s="3" t="s">
        <v>23</v>
      </c>
    </row>
    <row r="342" customFormat="false" ht="25.5" hidden="true" customHeight="true" outlineLevel="0" collapsed="false">
      <c r="A342" s="2" t="n">
        <v>454</v>
      </c>
      <c r="B342" s="3" t="s">
        <v>385</v>
      </c>
      <c r="C342" s="3" t="s">
        <v>19</v>
      </c>
      <c r="D342" s="3" t="s">
        <v>31</v>
      </c>
      <c r="E342" s="3" t="s">
        <v>384</v>
      </c>
      <c r="F342" s="3" t="s">
        <v>22</v>
      </c>
      <c r="G342" s="2"/>
      <c r="H342" s="3" t="s">
        <v>23</v>
      </c>
      <c r="I342" s="2" t="n">
        <v>1.43</v>
      </c>
      <c r="J342" s="2" t="n">
        <v>1.43</v>
      </c>
      <c r="K342" s="3" t="s">
        <v>24</v>
      </c>
      <c r="L342" s="3" t="s">
        <v>25</v>
      </c>
      <c r="M342" s="2" t="n">
        <v>0</v>
      </c>
      <c r="N342" s="3"/>
      <c r="O342" s="4" t="n">
        <v>54789</v>
      </c>
      <c r="P342" s="3"/>
      <c r="Q342" s="4"/>
      <c r="R342" s="3" t="s">
        <v>23</v>
      </c>
    </row>
    <row r="343" customFormat="false" ht="25.5" hidden="true" customHeight="true" outlineLevel="0" collapsed="false">
      <c r="A343" s="2" t="n">
        <v>455</v>
      </c>
      <c r="B343" s="3" t="s">
        <v>386</v>
      </c>
      <c r="C343" s="3" t="s">
        <v>19</v>
      </c>
      <c r="D343" s="3" t="s">
        <v>27</v>
      </c>
      <c r="E343" s="3" t="s">
        <v>387</v>
      </c>
      <c r="F343" s="3" t="s">
        <v>101</v>
      </c>
      <c r="G343" s="2"/>
      <c r="H343" s="3" t="s">
        <v>23</v>
      </c>
      <c r="I343" s="2" t="n">
        <v>170.19</v>
      </c>
      <c r="J343" s="2" t="n">
        <v>170.19</v>
      </c>
      <c r="K343" s="3" t="s">
        <v>53</v>
      </c>
      <c r="L343" s="3" t="s">
        <v>54</v>
      </c>
      <c r="M343" s="2" t="n">
        <v>10000</v>
      </c>
      <c r="N343" s="3"/>
      <c r="O343" s="4" t="n">
        <v>54789</v>
      </c>
      <c r="P343" s="3"/>
      <c r="Q343" s="4" t="n">
        <v>33970</v>
      </c>
      <c r="R343" s="3" t="s">
        <v>23</v>
      </c>
    </row>
    <row r="344" customFormat="false" ht="51" hidden="true" customHeight="true" outlineLevel="0" collapsed="false">
      <c r="A344" s="2" t="n">
        <v>456</v>
      </c>
      <c r="B344" s="3" t="s">
        <v>388</v>
      </c>
      <c r="C344" s="3" t="s">
        <v>19</v>
      </c>
      <c r="D344" s="3" t="s">
        <v>31</v>
      </c>
      <c r="E344" s="3" t="s">
        <v>32</v>
      </c>
      <c r="F344" s="3" t="s">
        <v>22</v>
      </c>
      <c r="G344" s="2"/>
      <c r="H344" s="3" t="s">
        <v>23</v>
      </c>
      <c r="I344" s="2" t="n">
        <v>4</v>
      </c>
      <c r="J344" s="2" t="n">
        <v>4</v>
      </c>
      <c r="K344" s="3" t="s">
        <v>24</v>
      </c>
      <c r="L344" s="3" t="s">
        <v>25</v>
      </c>
      <c r="M344" s="2" t="n">
        <v>0</v>
      </c>
      <c r="N344" s="3"/>
      <c r="O344" s="4" t="n">
        <v>54789</v>
      </c>
      <c r="P344" s="3"/>
      <c r="Q344" s="4"/>
      <c r="R344" s="3" t="s">
        <v>23</v>
      </c>
    </row>
    <row r="345" customFormat="false" ht="38.25" hidden="true" customHeight="true" outlineLevel="0" collapsed="false">
      <c r="A345" s="2" t="n">
        <v>457</v>
      </c>
      <c r="B345" s="3" t="s">
        <v>389</v>
      </c>
      <c r="C345" s="3" t="s">
        <v>19</v>
      </c>
      <c r="D345" s="3" t="s">
        <v>61</v>
      </c>
      <c r="E345" s="3" t="s">
        <v>390</v>
      </c>
      <c r="F345" s="3" t="s">
        <v>107</v>
      </c>
      <c r="G345" s="2"/>
      <c r="H345" s="3" t="s">
        <v>391</v>
      </c>
      <c r="I345" s="2" t="n">
        <v>210</v>
      </c>
      <c r="J345" s="2" t="n">
        <v>210</v>
      </c>
      <c r="K345" s="3" t="s">
        <v>49</v>
      </c>
      <c r="L345" s="3" t="s">
        <v>111</v>
      </c>
      <c r="M345" s="2" t="n">
        <v>0</v>
      </c>
      <c r="N345" s="3"/>
      <c r="O345" s="4" t="n">
        <v>54789</v>
      </c>
      <c r="P345" s="3"/>
      <c r="Q345" s="4" t="n">
        <v>38718</v>
      </c>
      <c r="R345" s="3" t="s">
        <v>391</v>
      </c>
    </row>
    <row r="346" customFormat="false" ht="25.5" hidden="true" customHeight="true" outlineLevel="0" collapsed="false">
      <c r="A346" s="2" t="n">
        <v>457</v>
      </c>
      <c r="B346" s="3" t="s">
        <v>389</v>
      </c>
      <c r="C346" s="3" t="s">
        <v>19</v>
      </c>
      <c r="D346" s="3" t="s">
        <v>61</v>
      </c>
      <c r="E346" s="3" t="s">
        <v>390</v>
      </c>
      <c r="F346" s="3" t="s">
        <v>107</v>
      </c>
      <c r="G346" s="2"/>
      <c r="H346" s="3" t="s">
        <v>23</v>
      </c>
      <c r="I346" s="2" t="n">
        <v>235</v>
      </c>
      <c r="J346" s="2" t="n">
        <v>235</v>
      </c>
      <c r="K346" s="3" t="s">
        <v>49</v>
      </c>
      <c r="L346" s="3" t="s">
        <v>111</v>
      </c>
      <c r="M346" s="2" t="n">
        <v>10407</v>
      </c>
      <c r="N346" s="3"/>
      <c r="O346" s="4" t="n">
        <v>54789</v>
      </c>
      <c r="P346" s="3"/>
      <c r="Q346" s="4" t="n">
        <v>31017</v>
      </c>
      <c r="R346" s="3" t="s">
        <v>23</v>
      </c>
    </row>
    <row r="347" customFormat="false" ht="38.25" hidden="true" customHeight="true" outlineLevel="0" collapsed="false">
      <c r="A347" s="2" t="n">
        <v>458</v>
      </c>
      <c r="B347" s="3" t="s">
        <v>392</v>
      </c>
      <c r="C347" s="3" t="s">
        <v>19</v>
      </c>
      <c r="D347" s="3" t="s">
        <v>27</v>
      </c>
      <c r="E347" s="3" t="s">
        <v>393</v>
      </c>
      <c r="F347" s="3" t="s">
        <v>29</v>
      </c>
      <c r="G347" s="2"/>
      <c r="H347" s="3" t="s">
        <v>23</v>
      </c>
      <c r="I347" s="2" t="n">
        <v>6</v>
      </c>
      <c r="J347" s="2" t="n">
        <v>6</v>
      </c>
      <c r="K347" s="3" t="s">
        <v>24</v>
      </c>
      <c r="L347" s="3" t="s">
        <v>25</v>
      </c>
      <c r="M347" s="2" t="n">
        <v>0</v>
      </c>
      <c r="N347" s="3"/>
      <c r="O347" s="4" t="n">
        <v>54789</v>
      </c>
      <c r="P347" s="3"/>
      <c r="Q347" s="4" t="n">
        <v>32143</v>
      </c>
      <c r="R347" s="3" t="s">
        <v>23</v>
      </c>
    </row>
    <row r="348" customFormat="false" ht="25.5" hidden="true" customHeight="true" outlineLevel="0" collapsed="false">
      <c r="A348" s="2" t="n">
        <v>460</v>
      </c>
      <c r="B348" s="3" t="s">
        <v>394</v>
      </c>
      <c r="C348" s="3" t="s">
        <v>19</v>
      </c>
      <c r="D348" s="3" t="s">
        <v>31</v>
      </c>
      <c r="E348" s="3" t="s">
        <v>394</v>
      </c>
      <c r="F348" s="3" t="s">
        <v>22</v>
      </c>
      <c r="G348" s="2"/>
      <c r="H348" s="3" t="s">
        <v>23</v>
      </c>
      <c r="I348" s="2" t="n">
        <v>132</v>
      </c>
      <c r="J348" s="2" t="n">
        <v>132</v>
      </c>
      <c r="K348" s="3" t="s">
        <v>53</v>
      </c>
      <c r="L348" s="3" t="s">
        <v>54</v>
      </c>
      <c r="M348" s="2" t="n">
        <v>11143</v>
      </c>
      <c r="N348" s="3"/>
      <c r="O348" s="4" t="n">
        <v>54789</v>
      </c>
      <c r="P348" s="3"/>
      <c r="Q348" s="4" t="n">
        <v>19541</v>
      </c>
      <c r="R348" s="3" t="s">
        <v>23</v>
      </c>
    </row>
    <row r="349" customFormat="false" ht="25.5" hidden="true" customHeight="true" outlineLevel="0" collapsed="false">
      <c r="A349" s="2" t="n">
        <v>460</v>
      </c>
      <c r="B349" s="3" t="s">
        <v>394</v>
      </c>
      <c r="C349" s="3" t="s">
        <v>19</v>
      </c>
      <c r="D349" s="3" t="s">
        <v>31</v>
      </c>
      <c r="E349" s="3" t="s">
        <v>394</v>
      </c>
      <c r="F349" s="3" t="s">
        <v>22</v>
      </c>
      <c r="G349" s="2"/>
      <c r="H349" s="3" t="s">
        <v>23</v>
      </c>
      <c r="I349" s="2" t="n">
        <v>132</v>
      </c>
      <c r="J349" s="2" t="n">
        <v>132</v>
      </c>
      <c r="K349" s="3" t="s">
        <v>53</v>
      </c>
      <c r="L349" s="3" t="s">
        <v>54</v>
      </c>
      <c r="M349" s="2" t="n">
        <v>11151</v>
      </c>
      <c r="N349" s="3"/>
      <c r="O349" s="4" t="n">
        <v>54789</v>
      </c>
      <c r="P349" s="3"/>
      <c r="Q349" s="4" t="n">
        <v>19664</v>
      </c>
      <c r="R349" s="3" t="s">
        <v>23</v>
      </c>
    </row>
    <row r="350" customFormat="false" ht="25.5" hidden="true" customHeight="true" outlineLevel="0" collapsed="false">
      <c r="A350" s="2" t="n">
        <v>460</v>
      </c>
      <c r="B350" s="3" t="s">
        <v>394</v>
      </c>
      <c r="C350" s="3" t="s">
        <v>19</v>
      </c>
      <c r="D350" s="3" t="s">
        <v>31</v>
      </c>
      <c r="E350" s="3" t="s">
        <v>394</v>
      </c>
      <c r="F350" s="3" t="s">
        <v>22</v>
      </c>
      <c r="G350" s="2"/>
      <c r="H350" s="3" t="s">
        <v>23</v>
      </c>
      <c r="I350" s="2" t="n">
        <v>320</v>
      </c>
      <c r="J350" s="2" t="n">
        <v>320</v>
      </c>
      <c r="K350" s="3" t="s">
        <v>53</v>
      </c>
      <c r="L350" s="3" t="s">
        <v>54</v>
      </c>
      <c r="M350" s="2" t="n">
        <v>9616</v>
      </c>
      <c r="N350" s="3"/>
      <c r="O350" s="4" t="n">
        <v>54789</v>
      </c>
      <c r="P350" s="3"/>
      <c r="Q350" s="4" t="n">
        <v>19480</v>
      </c>
      <c r="R350" s="3" t="s">
        <v>23</v>
      </c>
    </row>
    <row r="351" customFormat="false" ht="25.5" hidden="true" customHeight="true" outlineLevel="0" collapsed="false">
      <c r="A351" s="2" t="n">
        <v>460</v>
      </c>
      <c r="B351" s="3" t="s">
        <v>394</v>
      </c>
      <c r="C351" s="3" t="s">
        <v>19</v>
      </c>
      <c r="D351" s="3" t="s">
        <v>31</v>
      </c>
      <c r="E351" s="3" t="s">
        <v>394</v>
      </c>
      <c r="F351" s="3" t="s">
        <v>22</v>
      </c>
      <c r="G351" s="2"/>
      <c r="H351" s="3" t="s">
        <v>23</v>
      </c>
      <c r="I351" s="2" t="n">
        <v>320</v>
      </c>
      <c r="J351" s="2" t="n">
        <v>320</v>
      </c>
      <c r="K351" s="3" t="s">
        <v>53</v>
      </c>
      <c r="L351" s="3" t="s">
        <v>54</v>
      </c>
      <c r="M351" s="2" t="n">
        <v>9601</v>
      </c>
      <c r="N351" s="3"/>
      <c r="O351" s="4" t="n">
        <v>54789</v>
      </c>
      <c r="P351" s="3"/>
      <c r="Q351" s="4" t="n">
        <v>23285</v>
      </c>
      <c r="R351" s="3" t="s">
        <v>23</v>
      </c>
    </row>
    <row r="352" customFormat="false" ht="25.5" hidden="true" customHeight="true" outlineLevel="0" collapsed="false">
      <c r="A352" s="2" t="n">
        <v>460</v>
      </c>
      <c r="B352" s="3" t="s">
        <v>394</v>
      </c>
      <c r="C352" s="3" t="s">
        <v>19</v>
      </c>
      <c r="D352" s="3" t="s">
        <v>31</v>
      </c>
      <c r="E352" s="3" t="s">
        <v>394</v>
      </c>
      <c r="F352" s="3" t="s">
        <v>22</v>
      </c>
      <c r="G352" s="2"/>
      <c r="H352" s="3" t="s">
        <v>23</v>
      </c>
      <c r="I352" s="2" t="n">
        <v>142</v>
      </c>
      <c r="J352" s="2" t="n">
        <v>126</v>
      </c>
      <c r="K352" s="3" t="s">
        <v>53</v>
      </c>
      <c r="L352" s="3" t="s">
        <v>54</v>
      </c>
      <c r="M352" s="2" t="n">
        <v>20006</v>
      </c>
      <c r="N352" s="3"/>
      <c r="O352" s="4" t="n">
        <v>54789</v>
      </c>
      <c r="P352" s="3"/>
      <c r="Q352" s="4" t="n">
        <v>25204</v>
      </c>
      <c r="R352" s="3" t="s">
        <v>23</v>
      </c>
    </row>
    <row r="353" customFormat="false" ht="25.5" hidden="true" customHeight="true" outlineLevel="0" collapsed="false">
      <c r="A353" s="2" t="n">
        <v>462</v>
      </c>
      <c r="B353" s="3" t="s">
        <v>395</v>
      </c>
      <c r="C353" s="3" t="s">
        <v>19</v>
      </c>
      <c r="D353" s="3" t="s">
        <v>27</v>
      </c>
      <c r="E353" s="3" t="s">
        <v>21</v>
      </c>
      <c r="F353" s="3" t="s">
        <v>75</v>
      </c>
      <c r="G353" s="2"/>
      <c r="H353" s="3" t="s">
        <v>23</v>
      </c>
      <c r="I353" s="2" t="n">
        <v>5.43</v>
      </c>
      <c r="J353" s="2" t="n">
        <v>5.43</v>
      </c>
      <c r="K353" s="3" t="s">
        <v>24</v>
      </c>
      <c r="L353" s="3" t="s">
        <v>25</v>
      </c>
      <c r="M353" s="2" t="n">
        <v>0</v>
      </c>
      <c r="N353" s="3"/>
      <c r="O353" s="4" t="n">
        <v>54789</v>
      </c>
      <c r="P353" s="3"/>
      <c r="Q353" s="4" t="n">
        <v>32143</v>
      </c>
      <c r="R353" s="3" t="s">
        <v>23</v>
      </c>
    </row>
    <row r="354" customFormat="false" ht="38.25" hidden="true" customHeight="true" outlineLevel="0" collapsed="false">
      <c r="A354" s="2" t="n">
        <v>465</v>
      </c>
      <c r="B354" s="3" t="s">
        <v>396</v>
      </c>
      <c r="C354" s="3" t="s">
        <v>19</v>
      </c>
      <c r="D354" s="3" t="s">
        <v>38</v>
      </c>
      <c r="E354" s="3" t="s">
        <v>397</v>
      </c>
      <c r="F354" s="3" t="s">
        <v>39</v>
      </c>
      <c r="G354" s="2"/>
      <c r="H354" s="3" t="s">
        <v>23</v>
      </c>
      <c r="I354" s="2" t="n">
        <v>3.98</v>
      </c>
      <c r="J354" s="2" t="n">
        <v>3.98</v>
      </c>
      <c r="K354" s="3" t="s">
        <v>24</v>
      </c>
      <c r="L354" s="3" t="s">
        <v>25</v>
      </c>
      <c r="M354" s="2" t="n">
        <v>0</v>
      </c>
      <c r="N354" s="3"/>
      <c r="O354" s="4" t="n">
        <v>54789</v>
      </c>
      <c r="P354" s="3"/>
      <c r="Q354" s="4" t="n">
        <v>35796</v>
      </c>
      <c r="R354" s="3" t="s">
        <v>23</v>
      </c>
    </row>
    <row r="355" customFormat="false" ht="25.5" hidden="true" customHeight="true" outlineLevel="0" collapsed="false">
      <c r="A355" s="2" t="n">
        <v>466</v>
      </c>
      <c r="B355" s="3" t="s">
        <v>398</v>
      </c>
      <c r="C355" s="3" t="s">
        <v>19</v>
      </c>
      <c r="D355" s="3" t="s">
        <v>20</v>
      </c>
      <c r="E355" s="3" t="s">
        <v>399</v>
      </c>
      <c r="F355" s="3" t="s">
        <v>22</v>
      </c>
      <c r="G355" s="2"/>
      <c r="H355" s="3" t="s">
        <v>23</v>
      </c>
      <c r="I355" s="2" t="n">
        <v>17.25</v>
      </c>
      <c r="J355" s="2" t="n">
        <v>17.25</v>
      </c>
      <c r="K355" s="3" t="s">
        <v>24</v>
      </c>
      <c r="L355" s="3" t="s">
        <v>280</v>
      </c>
      <c r="M355" s="2" t="n">
        <v>0</v>
      </c>
      <c r="N355" s="3"/>
      <c r="O355" s="4" t="n">
        <v>54789</v>
      </c>
      <c r="P355" s="3"/>
      <c r="Q355" s="4"/>
      <c r="R355" s="3" t="s">
        <v>23</v>
      </c>
    </row>
    <row r="356" customFormat="false" ht="25.5" hidden="true" customHeight="true" outlineLevel="0" collapsed="false">
      <c r="A356" s="2" t="n">
        <v>469</v>
      </c>
      <c r="B356" s="3" t="s">
        <v>349</v>
      </c>
      <c r="C356" s="3" t="s">
        <v>19</v>
      </c>
      <c r="D356" s="3" t="s">
        <v>27</v>
      </c>
      <c r="E356" s="3" t="s">
        <v>21</v>
      </c>
      <c r="F356" s="3" t="s">
        <v>138</v>
      </c>
      <c r="G356" s="2"/>
      <c r="H356" s="3" t="s">
        <v>23</v>
      </c>
      <c r="I356" s="2" t="n">
        <v>1.8</v>
      </c>
      <c r="J356" s="2" t="n">
        <v>1.7</v>
      </c>
      <c r="K356" s="3" t="s">
        <v>71</v>
      </c>
      <c r="L356" s="3" t="s">
        <v>72</v>
      </c>
      <c r="M356" s="2" t="n">
        <v>9803</v>
      </c>
      <c r="N356" s="3"/>
      <c r="O356" s="4" t="n">
        <v>54789</v>
      </c>
      <c r="P356" s="3"/>
      <c r="Q356" s="4" t="n">
        <v>24108</v>
      </c>
      <c r="R356" s="3" t="s">
        <v>23</v>
      </c>
    </row>
    <row r="357" customFormat="false" ht="38.25" hidden="true" customHeight="true" outlineLevel="0" collapsed="false">
      <c r="A357" s="2" t="n">
        <v>472</v>
      </c>
      <c r="B357" s="3" t="s">
        <v>400</v>
      </c>
      <c r="C357" s="3" t="s">
        <v>19</v>
      </c>
      <c r="D357" s="3" t="s">
        <v>27</v>
      </c>
      <c r="E357" s="3" t="s">
        <v>21</v>
      </c>
      <c r="F357" s="3" t="s">
        <v>101</v>
      </c>
      <c r="G357" s="2"/>
      <c r="H357" s="3" t="s">
        <v>401</v>
      </c>
      <c r="I357" s="2" t="n">
        <v>30</v>
      </c>
      <c r="J357" s="2" t="n">
        <v>30</v>
      </c>
      <c r="K357" s="3" t="s">
        <v>24</v>
      </c>
      <c r="L357" s="3" t="s">
        <v>102</v>
      </c>
      <c r="M357" s="2" t="n">
        <v>0</v>
      </c>
      <c r="N357" s="3"/>
      <c r="O357" s="4" t="n">
        <v>54789</v>
      </c>
      <c r="P357" s="3"/>
      <c r="Q357" s="4" t="n">
        <v>36220</v>
      </c>
      <c r="R357" s="3" t="s">
        <v>401</v>
      </c>
    </row>
    <row r="358" customFormat="false" ht="25.5" hidden="true" customHeight="true" outlineLevel="0" collapsed="false">
      <c r="A358" s="2" t="n">
        <v>473</v>
      </c>
      <c r="B358" s="3" t="s">
        <v>402</v>
      </c>
      <c r="C358" s="3" t="s">
        <v>19</v>
      </c>
      <c r="D358" s="3" t="s">
        <v>27</v>
      </c>
      <c r="E358" s="3" t="s">
        <v>403</v>
      </c>
      <c r="F358" s="3" t="s">
        <v>88</v>
      </c>
      <c r="G358" s="2"/>
      <c r="H358" s="3" t="s">
        <v>23</v>
      </c>
      <c r="I358" s="2" t="n">
        <v>9.1</v>
      </c>
      <c r="J358" s="2" t="n">
        <v>9.1</v>
      </c>
      <c r="K358" s="3" t="s">
        <v>24</v>
      </c>
      <c r="L358" s="3" t="s">
        <v>25</v>
      </c>
      <c r="M358" s="2" t="n">
        <v>0</v>
      </c>
      <c r="N358" s="3"/>
      <c r="O358" s="4" t="n">
        <v>54789</v>
      </c>
      <c r="P358" s="3"/>
      <c r="Q358" s="4" t="n">
        <v>32143</v>
      </c>
      <c r="R358" s="3" t="s">
        <v>23</v>
      </c>
    </row>
    <row r="359" customFormat="false" ht="25.5" hidden="true" customHeight="true" outlineLevel="0" collapsed="false">
      <c r="A359" s="2" t="n">
        <v>474</v>
      </c>
      <c r="B359" s="3" t="s">
        <v>404</v>
      </c>
      <c r="C359" s="3" t="s">
        <v>19</v>
      </c>
      <c r="D359" s="3" t="s">
        <v>27</v>
      </c>
      <c r="E359" s="3" t="s">
        <v>21</v>
      </c>
      <c r="F359" s="3" t="s">
        <v>138</v>
      </c>
      <c r="G359" s="2"/>
      <c r="H359" s="3" t="s">
        <v>23</v>
      </c>
      <c r="I359" s="2" t="n">
        <v>2</v>
      </c>
      <c r="J359" s="2" t="n">
        <v>1</v>
      </c>
      <c r="K359" s="3" t="s">
        <v>24</v>
      </c>
      <c r="L359" s="3" t="s">
        <v>102</v>
      </c>
      <c r="M359" s="2" t="n">
        <v>23924</v>
      </c>
      <c r="N359" s="3"/>
      <c r="O359" s="4" t="n">
        <v>54789</v>
      </c>
      <c r="P359" s="3"/>
      <c r="Q359" s="4" t="n">
        <v>32143</v>
      </c>
      <c r="R359" s="3" t="s">
        <v>23</v>
      </c>
    </row>
    <row r="360" customFormat="false" ht="25.5" hidden="true" customHeight="true" outlineLevel="0" collapsed="false">
      <c r="A360" s="2" t="n">
        <v>474</v>
      </c>
      <c r="B360" s="3" t="s">
        <v>404</v>
      </c>
      <c r="C360" s="3" t="s">
        <v>19</v>
      </c>
      <c r="D360" s="3" t="s">
        <v>27</v>
      </c>
      <c r="E360" s="3" t="s">
        <v>21</v>
      </c>
      <c r="F360" s="3" t="s">
        <v>138</v>
      </c>
      <c r="G360" s="2"/>
      <c r="H360" s="3" t="s">
        <v>23</v>
      </c>
      <c r="I360" s="2" t="n">
        <v>13</v>
      </c>
      <c r="J360" s="2" t="n">
        <v>9</v>
      </c>
      <c r="K360" s="3" t="s">
        <v>24</v>
      </c>
      <c r="L360" s="3" t="s">
        <v>102</v>
      </c>
      <c r="M360" s="2" t="n">
        <v>23924</v>
      </c>
      <c r="N360" s="3"/>
      <c r="O360" s="4" t="n">
        <v>54789</v>
      </c>
      <c r="P360" s="3"/>
      <c r="Q360" s="4" t="n">
        <v>33604</v>
      </c>
      <c r="R360" s="3" t="s">
        <v>23</v>
      </c>
    </row>
    <row r="361" customFormat="false" ht="25.5" hidden="true" customHeight="true" outlineLevel="0" collapsed="false">
      <c r="A361" s="2" t="n">
        <v>474</v>
      </c>
      <c r="B361" s="3" t="s">
        <v>404</v>
      </c>
      <c r="C361" s="3" t="s">
        <v>19</v>
      </c>
      <c r="D361" s="3" t="s">
        <v>27</v>
      </c>
      <c r="E361" s="3" t="s">
        <v>21</v>
      </c>
      <c r="F361" s="3" t="s">
        <v>138</v>
      </c>
      <c r="G361" s="2"/>
      <c r="H361" s="3" t="s">
        <v>23</v>
      </c>
      <c r="I361" s="2" t="n">
        <v>13</v>
      </c>
      <c r="J361" s="2" t="n">
        <v>9</v>
      </c>
      <c r="K361" s="3" t="s">
        <v>24</v>
      </c>
      <c r="L361" s="3" t="s">
        <v>102</v>
      </c>
      <c r="M361" s="2" t="n">
        <v>23924</v>
      </c>
      <c r="N361" s="3"/>
      <c r="O361" s="4" t="n">
        <v>54789</v>
      </c>
      <c r="P361" s="3"/>
      <c r="Q361" s="4" t="n">
        <v>33604</v>
      </c>
      <c r="R361" s="3" t="s">
        <v>23</v>
      </c>
    </row>
    <row r="362" customFormat="false" ht="25.5" hidden="true" customHeight="true" outlineLevel="0" collapsed="false">
      <c r="A362" s="2" t="n">
        <v>474</v>
      </c>
      <c r="B362" s="3" t="s">
        <v>404</v>
      </c>
      <c r="C362" s="3" t="s">
        <v>19</v>
      </c>
      <c r="D362" s="3" t="s">
        <v>27</v>
      </c>
      <c r="E362" s="3" t="s">
        <v>21</v>
      </c>
      <c r="F362" s="3" t="s">
        <v>138</v>
      </c>
      <c r="G362" s="2"/>
      <c r="H362" s="3" t="s">
        <v>23</v>
      </c>
      <c r="I362" s="2" t="n">
        <v>5</v>
      </c>
      <c r="J362" s="2" t="n">
        <v>4</v>
      </c>
      <c r="K362" s="3" t="s">
        <v>24</v>
      </c>
      <c r="L362" s="3" t="s">
        <v>102</v>
      </c>
      <c r="M362" s="2" t="n">
        <v>23924</v>
      </c>
      <c r="N362" s="3"/>
      <c r="O362" s="4" t="n">
        <v>54789</v>
      </c>
      <c r="P362" s="3"/>
      <c r="Q362" s="4" t="n">
        <v>31413</v>
      </c>
      <c r="R362" s="3" t="s">
        <v>23</v>
      </c>
    </row>
    <row r="363" customFormat="false" ht="25.5" hidden="true" customHeight="true" outlineLevel="0" collapsed="false">
      <c r="A363" s="2" t="n">
        <v>477</v>
      </c>
      <c r="B363" s="3" t="s">
        <v>405</v>
      </c>
      <c r="C363" s="3" t="s">
        <v>19</v>
      </c>
      <c r="D363" s="3" t="s">
        <v>20</v>
      </c>
      <c r="E363" s="3" t="s">
        <v>406</v>
      </c>
      <c r="F363" s="3" t="s">
        <v>22</v>
      </c>
      <c r="G363" s="2"/>
      <c r="H363" s="3" t="s">
        <v>23</v>
      </c>
      <c r="I363" s="2" t="n">
        <v>7.5</v>
      </c>
      <c r="J363" s="2" t="n">
        <v>7.5</v>
      </c>
      <c r="K363" s="3" t="s">
        <v>24</v>
      </c>
      <c r="L363" s="3" t="s">
        <v>25</v>
      </c>
      <c r="M363" s="2" t="n">
        <v>0</v>
      </c>
      <c r="N363" s="3"/>
      <c r="O363" s="4" t="n">
        <v>54789</v>
      </c>
      <c r="P363" s="3"/>
      <c r="Q363" s="4"/>
      <c r="R363" s="3" t="s">
        <v>23</v>
      </c>
    </row>
    <row r="364" customFormat="false" ht="38.25" hidden="true" customHeight="true" outlineLevel="0" collapsed="false">
      <c r="A364" s="2" t="n">
        <v>478</v>
      </c>
      <c r="B364" s="3" t="s">
        <v>407</v>
      </c>
      <c r="C364" s="3" t="s">
        <v>19</v>
      </c>
      <c r="D364" s="3" t="s">
        <v>20</v>
      </c>
      <c r="E364" s="3" t="s">
        <v>285</v>
      </c>
      <c r="F364" s="3" t="s">
        <v>22</v>
      </c>
      <c r="G364" s="2"/>
      <c r="H364" s="3" t="s">
        <v>23</v>
      </c>
      <c r="I364" s="2" t="n">
        <v>33</v>
      </c>
      <c r="J364" s="2" t="n">
        <v>33</v>
      </c>
      <c r="K364" s="3" t="s">
        <v>24</v>
      </c>
      <c r="L364" s="3" t="s">
        <v>25</v>
      </c>
      <c r="M364" s="2" t="n">
        <v>0</v>
      </c>
      <c r="N364" s="3"/>
      <c r="O364" s="4" t="n">
        <v>54789</v>
      </c>
      <c r="P364" s="3"/>
      <c r="Q364" s="4"/>
      <c r="R364" s="3" t="s">
        <v>23</v>
      </c>
    </row>
    <row r="365" customFormat="false" ht="38.25" hidden="true" customHeight="true" outlineLevel="0" collapsed="false">
      <c r="A365" s="2" t="n">
        <v>480</v>
      </c>
      <c r="B365" s="3" t="s">
        <v>408</v>
      </c>
      <c r="C365" s="3" t="s">
        <v>19</v>
      </c>
      <c r="D365" s="3" t="s">
        <v>27</v>
      </c>
      <c r="E365" s="3" t="s">
        <v>21</v>
      </c>
      <c r="F365" s="3" t="s">
        <v>88</v>
      </c>
      <c r="G365" s="2"/>
      <c r="H365" s="3" t="s">
        <v>23</v>
      </c>
      <c r="I365" s="2" t="n">
        <v>7.5</v>
      </c>
      <c r="J365" s="2" t="n">
        <v>7.5</v>
      </c>
      <c r="K365" s="3" t="s">
        <v>24</v>
      </c>
      <c r="L365" s="3" t="s">
        <v>25</v>
      </c>
      <c r="M365" s="2" t="n">
        <v>0</v>
      </c>
      <c r="N365" s="3"/>
      <c r="O365" s="4" t="n">
        <v>54789</v>
      </c>
      <c r="P365" s="3"/>
      <c r="Q365" s="4" t="n">
        <v>32143</v>
      </c>
      <c r="R365" s="3" t="s">
        <v>23</v>
      </c>
    </row>
    <row r="366" customFormat="false" ht="25.5" hidden="true" customHeight="true" outlineLevel="0" collapsed="false">
      <c r="A366" s="2" t="n">
        <v>481</v>
      </c>
      <c r="B366" s="3" t="s">
        <v>409</v>
      </c>
      <c r="C366" s="3" t="s">
        <v>19</v>
      </c>
      <c r="D366" s="3" t="s">
        <v>27</v>
      </c>
      <c r="E366" s="3" t="s">
        <v>21</v>
      </c>
      <c r="F366" s="3" t="s">
        <v>75</v>
      </c>
      <c r="G366" s="2"/>
      <c r="H366" s="3" t="s">
        <v>23</v>
      </c>
      <c r="I366" s="2" t="n">
        <v>1.9</v>
      </c>
      <c r="J366" s="2" t="n">
        <v>1.9</v>
      </c>
      <c r="K366" s="3" t="s">
        <v>24</v>
      </c>
      <c r="L366" s="3" t="s">
        <v>25</v>
      </c>
      <c r="M366" s="2" t="n">
        <v>0</v>
      </c>
      <c r="N366" s="3"/>
      <c r="O366" s="4" t="n">
        <v>54789</v>
      </c>
      <c r="P366" s="3"/>
      <c r="Q366" s="4" t="n">
        <v>32143</v>
      </c>
      <c r="R366" s="3" t="s">
        <v>23</v>
      </c>
    </row>
    <row r="367" customFormat="false" ht="25.5" hidden="true" customHeight="true" outlineLevel="0" collapsed="false">
      <c r="A367" s="2" t="n">
        <v>482</v>
      </c>
      <c r="B367" s="3" t="s">
        <v>410</v>
      </c>
      <c r="C367" s="3" t="s">
        <v>19</v>
      </c>
      <c r="D367" s="3" t="s">
        <v>20</v>
      </c>
      <c r="E367" s="3" t="s">
        <v>21</v>
      </c>
      <c r="F367" s="3" t="s">
        <v>22</v>
      </c>
      <c r="G367" s="2"/>
      <c r="H367" s="3" t="s">
        <v>23</v>
      </c>
      <c r="I367" s="2" t="n">
        <v>3</v>
      </c>
      <c r="J367" s="2" t="n">
        <v>3</v>
      </c>
      <c r="K367" s="3" t="s">
        <v>24</v>
      </c>
      <c r="L367" s="3" t="s">
        <v>25</v>
      </c>
      <c r="M367" s="2" t="n">
        <v>0</v>
      </c>
      <c r="N367" s="3"/>
      <c r="O367" s="4" t="n">
        <v>54789</v>
      </c>
      <c r="P367" s="3"/>
      <c r="Q367" s="4"/>
      <c r="R367" s="3" t="s">
        <v>23</v>
      </c>
    </row>
    <row r="368" customFormat="false" ht="25.5" hidden="true" customHeight="true" outlineLevel="0" collapsed="false">
      <c r="A368" s="2" t="n">
        <v>484</v>
      </c>
      <c r="B368" s="3" t="s">
        <v>411</v>
      </c>
      <c r="C368" s="3" t="s">
        <v>19</v>
      </c>
      <c r="D368" s="3" t="s">
        <v>20</v>
      </c>
      <c r="E368" s="3" t="s">
        <v>115</v>
      </c>
      <c r="F368" s="3" t="s">
        <v>22</v>
      </c>
      <c r="G368" s="2"/>
      <c r="H368" s="3" t="s">
        <v>23</v>
      </c>
      <c r="I368" s="2" t="n">
        <v>21.84</v>
      </c>
      <c r="J368" s="2" t="n">
        <v>21.84</v>
      </c>
      <c r="K368" s="3" t="s">
        <v>24</v>
      </c>
      <c r="L368" s="3" t="s">
        <v>25</v>
      </c>
      <c r="M368" s="2" t="n">
        <v>0</v>
      </c>
      <c r="N368" s="3"/>
      <c r="O368" s="4" t="n">
        <v>54789</v>
      </c>
      <c r="P368" s="3"/>
      <c r="Q368" s="4"/>
      <c r="R368" s="3" t="s">
        <v>23</v>
      </c>
    </row>
    <row r="369" customFormat="false" ht="38.25" hidden="true" customHeight="true" outlineLevel="0" collapsed="false">
      <c r="A369" s="2" t="n">
        <v>485</v>
      </c>
      <c r="B369" s="3" t="s">
        <v>412</v>
      </c>
      <c r="C369" s="3" t="s">
        <v>19</v>
      </c>
      <c r="D369" s="3" t="s">
        <v>27</v>
      </c>
      <c r="E369" s="3" t="s">
        <v>413</v>
      </c>
      <c r="F369" s="3" t="s">
        <v>88</v>
      </c>
      <c r="G369" s="2"/>
      <c r="H369" s="3" t="s">
        <v>23</v>
      </c>
      <c r="I369" s="2" t="n">
        <v>11.26</v>
      </c>
      <c r="J369" s="2" t="n">
        <v>11.26</v>
      </c>
      <c r="K369" s="3" t="s">
        <v>24</v>
      </c>
      <c r="L369" s="3" t="s">
        <v>25</v>
      </c>
      <c r="M369" s="2" t="n">
        <v>0</v>
      </c>
      <c r="N369" s="3"/>
      <c r="O369" s="4" t="n">
        <v>54789</v>
      </c>
      <c r="P369" s="3"/>
      <c r="Q369" s="4" t="n">
        <v>32143</v>
      </c>
      <c r="R369" s="3" t="s">
        <v>23</v>
      </c>
    </row>
    <row r="370" customFormat="false" ht="38.25" hidden="true" customHeight="true" outlineLevel="0" collapsed="false">
      <c r="A370" s="2" t="n">
        <v>487</v>
      </c>
      <c r="B370" s="3" t="s">
        <v>414</v>
      </c>
      <c r="C370" s="3" t="s">
        <v>19</v>
      </c>
      <c r="D370" s="3" t="s">
        <v>61</v>
      </c>
      <c r="E370" s="3" t="s">
        <v>21</v>
      </c>
      <c r="F370" s="3" t="s">
        <v>138</v>
      </c>
      <c r="G370" s="2"/>
      <c r="H370" s="3" t="s">
        <v>23</v>
      </c>
      <c r="I370" s="2" t="n">
        <v>22</v>
      </c>
      <c r="J370" s="2" t="n">
        <v>22</v>
      </c>
      <c r="K370" s="3" t="s">
        <v>24</v>
      </c>
      <c r="L370" s="3" t="s">
        <v>25</v>
      </c>
      <c r="M370" s="2" t="n">
        <v>0</v>
      </c>
      <c r="N370" s="3"/>
      <c r="O370" s="4" t="n">
        <v>54789</v>
      </c>
      <c r="P370" s="3"/>
      <c r="Q370" s="4" t="n">
        <v>32143</v>
      </c>
      <c r="R370" s="3" t="s">
        <v>23</v>
      </c>
    </row>
    <row r="371" customFormat="false" ht="38.25" hidden="true" customHeight="true" outlineLevel="0" collapsed="false">
      <c r="A371" s="2" t="n">
        <v>493</v>
      </c>
      <c r="B371" s="3" t="s">
        <v>415</v>
      </c>
      <c r="C371" s="3" t="s">
        <v>19</v>
      </c>
      <c r="D371" s="3" t="s">
        <v>20</v>
      </c>
      <c r="E371" s="3" t="s">
        <v>115</v>
      </c>
      <c r="F371" s="3" t="s">
        <v>22</v>
      </c>
      <c r="G371" s="2"/>
      <c r="H371" s="3" t="s">
        <v>23</v>
      </c>
      <c r="I371" s="2" t="n">
        <v>2.53</v>
      </c>
      <c r="J371" s="2" t="n">
        <v>2.53</v>
      </c>
      <c r="K371" s="3" t="s">
        <v>24</v>
      </c>
      <c r="L371" s="3" t="s">
        <v>25</v>
      </c>
      <c r="M371" s="2" t="n">
        <v>0</v>
      </c>
      <c r="N371" s="3"/>
      <c r="O371" s="4" t="n">
        <v>54789</v>
      </c>
      <c r="P371" s="3"/>
      <c r="Q371" s="4"/>
      <c r="R371" s="3" t="s">
        <v>23</v>
      </c>
    </row>
    <row r="372" customFormat="false" ht="25.5" hidden="true" customHeight="true" outlineLevel="0" collapsed="false">
      <c r="A372" s="2" t="n">
        <v>503</v>
      </c>
      <c r="B372" s="3" t="s">
        <v>416</v>
      </c>
      <c r="C372" s="3" t="s">
        <v>19</v>
      </c>
      <c r="D372" s="3" t="s">
        <v>61</v>
      </c>
      <c r="E372" s="3" t="s">
        <v>21</v>
      </c>
      <c r="F372" s="3" t="s">
        <v>107</v>
      </c>
      <c r="G372" s="2"/>
      <c r="H372" s="3" t="s">
        <v>23</v>
      </c>
      <c r="I372" s="2" t="n">
        <v>1.5</v>
      </c>
      <c r="J372" s="2" t="n">
        <v>1.5</v>
      </c>
      <c r="K372" s="3" t="s">
        <v>24</v>
      </c>
      <c r="L372" s="3" t="s">
        <v>25</v>
      </c>
      <c r="M372" s="2" t="n">
        <v>0</v>
      </c>
      <c r="N372" s="3"/>
      <c r="O372" s="4" t="n">
        <v>54789</v>
      </c>
      <c r="P372" s="3"/>
      <c r="Q372" s="4" t="n">
        <v>32143</v>
      </c>
      <c r="R372" s="3" t="s">
        <v>23</v>
      </c>
    </row>
    <row r="373" customFormat="false" ht="38.25" hidden="true" customHeight="true" outlineLevel="0" collapsed="false">
      <c r="A373" s="2" t="n">
        <v>505</v>
      </c>
      <c r="B373" s="3" t="s">
        <v>417</v>
      </c>
      <c r="C373" s="3" t="s">
        <v>19</v>
      </c>
      <c r="D373" s="3" t="s">
        <v>20</v>
      </c>
      <c r="E373" s="3" t="s">
        <v>21</v>
      </c>
      <c r="F373" s="3" t="s">
        <v>22</v>
      </c>
      <c r="G373" s="2"/>
      <c r="H373" s="3" t="s">
        <v>23</v>
      </c>
      <c r="I373" s="2" t="n">
        <v>15</v>
      </c>
      <c r="J373" s="2" t="n">
        <v>15</v>
      </c>
      <c r="K373" s="3" t="s">
        <v>24</v>
      </c>
      <c r="L373" s="3" t="s">
        <v>331</v>
      </c>
      <c r="M373" s="2" t="n">
        <v>0</v>
      </c>
      <c r="N373" s="3"/>
      <c r="O373" s="4" t="n">
        <v>54789</v>
      </c>
      <c r="P373" s="3"/>
      <c r="Q373" s="4"/>
      <c r="R373" s="3" t="s">
        <v>23</v>
      </c>
    </row>
    <row r="374" customFormat="false" ht="25.5" hidden="true" customHeight="true" outlineLevel="0" collapsed="false">
      <c r="A374" s="2" t="n">
        <v>506</v>
      </c>
      <c r="B374" s="3" t="s">
        <v>418</v>
      </c>
      <c r="C374" s="3" t="s">
        <v>19</v>
      </c>
      <c r="D374" s="3" t="s">
        <v>27</v>
      </c>
      <c r="E374" s="3" t="s">
        <v>419</v>
      </c>
      <c r="F374" s="3" t="s">
        <v>138</v>
      </c>
      <c r="G374" s="2"/>
      <c r="H374" s="3" t="s">
        <v>23</v>
      </c>
      <c r="I374" s="2" t="n">
        <v>113</v>
      </c>
      <c r="J374" s="2" t="n">
        <v>113</v>
      </c>
      <c r="K374" s="3" t="s">
        <v>53</v>
      </c>
      <c r="L374" s="3" t="s">
        <v>54</v>
      </c>
      <c r="M374" s="2" t="n">
        <v>10183</v>
      </c>
      <c r="N374" s="3"/>
      <c r="O374" s="4" t="n">
        <v>54789</v>
      </c>
      <c r="P374" s="3"/>
      <c r="Q374" s="4" t="n">
        <v>25082</v>
      </c>
      <c r="R374" s="3" t="s">
        <v>23</v>
      </c>
    </row>
    <row r="375" customFormat="false" ht="12" hidden="false" customHeight="true" outlineLevel="0" collapsed="false">
      <c r="A375" s="2" t="n">
        <v>506</v>
      </c>
      <c r="B375" s="3" t="s">
        <v>418</v>
      </c>
      <c r="C375" s="3" t="s">
        <v>19</v>
      </c>
      <c r="D375" s="3" t="s">
        <v>27</v>
      </c>
      <c r="E375" s="3" t="s">
        <v>419</v>
      </c>
      <c r="F375" s="3" t="s">
        <v>138</v>
      </c>
      <c r="G375" s="2"/>
      <c r="H375" s="3" t="s">
        <v>23</v>
      </c>
      <c r="I375" s="2" t="n">
        <v>113</v>
      </c>
      <c r="J375" s="2" t="n">
        <v>113</v>
      </c>
      <c r="K375" s="3" t="s">
        <v>53</v>
      </c>
      <c r="L375" s="3" t="s">
        <v>54</v>
      </c>
      <c r="M375" s="2" t="n">
        <v>10295</v>
      </c>
      <c r="N375" s="3"/>
      <c r="O375" s="4" t="n">
        <v>54789</v>
      </c>
      <c r="P375" s="3"/>
      <c r="Q375" s="4" t="n">
        <v>26177</v>
      </c>
      <c r="R375" s="3" t="s">
        <v>23</v>
      </c>
    </row>
    <row r="376" customFormat="false" ht="12" hidden="false" customHeight="true" outlineLevel="0" collapsed="false">
      <c r="A376" s="2" t="n">
        <v>507</v>
      </c>
      <c r="B376" s="3" t="s">
        <v>420</v>
      </c>
      <c r="C376" s="3" t="s">
        <v>19</v>
      </c>
      <c r="D376" s="3" t="s">
        <v>38</v>
      </c>
      <c r="E376" s="3" t="s">
        <v>420</v>
      </c>
      <c r="F376" s="3" t="s">
        <v>39</v>
      </c>
      <c r="G376" s="2"/>
      <c r="H376" s="3" t="s">
        <v>23</v>
      </c>
      <c r="I376" s="2" t="n">
        <v>50</v>
      </c>
      <c r="J376" s="2" t="n">
        <v>40</v>
      </c>
      <c r="K376" s="3" t="s">
        <v>53</v>
      </c>
      <c r="L376" s="3" t="s">
        <v>54</v>
      </c>
      <c r="M376" s="2" t="n">
        <v>13970</v>
      </c>
      <c r="N376" s="3"/>
      <c r="O376" s="4" t="n">
        <v>54789</v>
      </c>
      <c r="P376" s="3"/>
      <c r="Q376" s="4" t="n">
        <v>26299</v>
      </c>
      <c r="R376" s="3" t="s">
        <v>23</v>
      </c>
    </row>
    <row r="377" customFormat="false" ht="12" hidden="false" customHeight="true" outlineLevel="0" collapsed="false">
      <c r="A377" s="2" t="n">
        <v>507</v>
      </c>
      <c r="B377" s="3" t="s">
        <v>420</v>
      </c>
      <c r="C377" s="3" t="s">
        <v>19</v>
      </c>
      <c r="D377" s="3" t="s">
        <v>38</v>
      </c>
      <c r="E377" s="3" t="s">
        <v>420</v>
      </c>
      <c r="F377" s="3" t="s">
        <v>39</v>
      </c>
      <c r="G377" s="2"/>
      <c r="H377" s="3" t="s">
        <v>23</v>
      </c>
      <c r="I377" s="2" t="n">
        <v>50</v>
      </c>
      <c r="J377" s="2" t="n">
        <v>40</v>
      </c>
      <c r="K377" s="3" t="s">
        <v>53</v>
      </c>
      <c r="L377" s="3" t="s">
        <v>54</v>
      </c>
      <c r="M377" s="2" t="n">
        <v>14150</v>
      </c>
      <c r="N377" s="3"/>
      <c r="O377" s="4" t="n">
        <v>54789</v>
      </c>
      <c r="P377" s="3"/>
      <c r="Q377" s="4" t="n">
        <v>26299</v>
      </c>
      <c r="R377" s="3" t="s">
        <v>23</v>
      </c>
    </row>
    <row r="378" customFormat="false" ht="12" hidden="false" customHeight="true" outlineLevel="0" collapsed="false">
      <c r="A378" s="2" t="n">
        <v>508</v>
      </c>
      <c r="B378" s="3" t="s">
        <v>421</v>
      </c>
      <c r="C378" s="3" t="s">
        <v>19</v>
      </c>
      <c r="D378" s="3" t="s">
        <v>38</v>
      </c>
      <c r="E378" s="3" t="s">
        <v>422</v>
      </c>
      <c r="F378" s="3" t="s">
        <v>39</v>
      </c>
      <c r="G378" s="2"/>
      <c r="H378" s="3" t="s">
        <v>391</v>
      </c>
      <c r="I378" s="2" t="n">
        <v>214</v>
      </c>
      <c r="J378" s="2" t="n">
        <v>214</v>
      </c>
      <c r="K378" s="3" t="s">
        <v>53</v>
      </c>
      <c r="L378" s="3" t="s">
        <v>54</v>
      </c>
      <c r="M378" s="2" t="n">
        <v>0</v>
      </c>
      <c r="N378" s="3"/>
      <c r="O378" s="4" t="n">
        <v>54789</v>
      </c>
      <c r="P378" s="3"/>
      <c r="Q378" s="4" t="n">
        <v>36982</v>
      </c>
      <c r="R378" s="3" t="s">
        <v>391</v>
      </c>
    </row>
    <row r="379" customFormat="false" ht="25.5" hidden="true" customHeight="true" outlineLevel="0" collapsed="false">
      <c r="A379" s="2" t="n">
        <v>508</v>
      </c>
      <c r="B379" s="3" t="s">
        <v>421</v>
      </c>
      <c r="C379" s="3" t="s">
        <v>19</v>
      </c>
      <c r="D379" s="3" t="s">
        <v>38</v>
      </c>
      <c r="E379" s="3" t="s">
        <v>422</v>
      </c>
      <c r="F379" s="3" t="s">
        <v>39</v>
      </c>
      <c r="G379" s="2"/>
      <c r="H379" s="3" t="s">
        <v>23</v>
      </c>
      <c r="I379" s="2" t="n">
        <v>242</v>
      </c>
      <c r="J379" s="2" t="n">
        <v>241</v>
      </c>
      <c r="K379" s="3" t="s">
        <v>53</v>
      </c>
      <c r="L379" s="3" t="s">
        <v>54</v>
      </c>
      <c r="M379" s="2" t="n">
        <v>0</v>
      </c>
      <c r="N379" s="3"/>
      <c r="O379" s="4" t="n">
        <v>54789</v>
      </c>
      <c r="P379" s="3"/>
      <c r="Q379" s="4" t="n">
        <v>36281</v>
      </c>
      <c r="R379" s="3" t="s">
        <v>23</v>
      </c>
    </row>
    <row r="380" customFormat="false" ht="25.5" hidden="true" customHeight="true" outlineLevel="0" collapsed="false">
      <c r="A380" s="2" t="n">
        <v>508</v>
      </c>
      <c r="B380" s="3" t="s">
        <v>421</v>
      </c>
      <c r="C380" s="3" t="s">
        <v>19</v>
      </c>
      <c r="D380" s="3" t="s">
        <v>38</v>
      </c>
      <c r="E380" s="3" t="s">
        <v>422</v>
      </c>
      <c r="F380" s="3" t="s">
        <v>39</v>
      </c>
      <c r="G380" s="2"/>
      <c r="H380" s="3" t="s">
        <v>23</v>
      </c>
      <c r="I380" s="2" t="n">
        <v>246</v>
      </c>
      <c r="J380" s="2" t="n">
        <v>229</v>
      </c>
      <c r="K380" s="3" t="s">
        <v>53</v>
      </c>
      <c r="L380" s="3" t="s">
        <v>54</v>
      </c>
      <c r="M380" s="2" t="n">
        <v>0</v>
      </c>
      <c r="N380" s="3"/>
      <c r="O380" s="4" t="n">
        <v>54789</v>
      </c>
      <c r="P380" s="3"/>
      <c r="Q380" s="4" t="n">
        <v>35916</v>
      </c>
      <c r="R380" s="3" t="s">
        <v>23</v>
      </c>
    </row>
    <row r="381" customFormat="false" ht="25.5" hidden="true" customHeight="true" outlineLevel="0" collapsed="false">
      <c r="A381" s="2" t="n">
        <v>510</v>
      </c>
      <c r="B381" s="3" t="s">
        <v>423</v>
      </c>
      <c r="C381" s="3" t="s">
        <v>19</v>
      </c>
      <c r="D381" s="3" t="s">
        <v>20</v>
      </c>
      <c r="E381" s="3" t="s">
        <v>424</v>
      </c>
      <c r="F381" s="3" t="s">
        <v>22</v>
      </c>
      <c r="G381" s="2"/>
      <c r="H381" s="3" t="s">
        <v>23</v>
      </c>
      <c r="I381" s="2" t="n">
        <v>113.5</v>
      </c>
      <c r="J381" s="2" t="n">
        <v>113.5</v>
      </c>
      <c r="K381" s="3" t="s">
        <v>24</v>
      </c>
      <c r="L381" s="3" t="s">
        <v>25</v>
      </c>
      <c r="M381" s="2" t="n">
        <v>0</v>
      </c>
      <c r="N381" s="3"/>
      <c r="O381" s="4" t="n">
        <v>54789</v>
      </c>
      <c r="P381" s="3"/>
      <c r="Q381" s="4"/>
      <c r="R381" s="3" t="s">
        <v>23</v>
      </c>
    </row>
    <row r="382" customFormat="false" ht="25.5" hidden="true" customHeight="true" outlineLevel="0" collapsed="false">
      <c r="A382" s="2" t="n">
        <v>512</v>
      </c>
      <c r="B382" s="3" t="s">
        <v>425</v>
      </c>
      <c r="C382" s="3" t="s">
        <v>19</v>
      </c>
      <c r="D382" s="3" t="s">
        <v>61</v>
      </c>
      <c r="E382" s="3" t="s">
        <v>426</v>
      </c>
      <c r="F382" s="3" t="s">
        <v>107</v>
      </c>
      <c r="G382" s="2"/>
      <c r="H382" s="3" t="s">
        <v>23</v>
      </c>
      <c r="I382" s="2" t="n">
        <v>170</v>
      </c>
      <c r="J382" s="2" t="n">
        <v>170</v>
      </c>
      <c r="K382" s="3" t="s">
        <v>49</v>
      </c>
      <c r="L382" s="3" t="s">
        <v>50</v>
      </c>
      <c r="M382" s="2" t="n">
        <v>10750</v>
      </c>
      <c r="N382" s="3"/>
      <c r="O382" s="4" t="n">
        <v>54789</v>
      </c>
      <c r="P382" s="3"/>
      <c r="Q382" s="4" t="n">
        <v>23132</v>
      </c>
      <c r="R382" s="3" t="s">
        <v>23</v>
      </c>
    </row>
    <row r="383" customFormat="false" ht="25.5" hidden="true" customHeight="true" outlineLevel="0" collapsed="false">
      <c r="A383" s="2" t="n">
        <v>512</v>
      </c>
      <c r="B383" s="3" t="s">
        <v>425</v>
      </c>
      <c r="C383" s="3" t="s">
        <v>19</v>
      </c>
      <c r="D383" s="3" t="s">
        <v>61</v>
      </c>
      <c r="E383" s="3" t="s">
        <v>426</v>
      </c>
      <c r="F383" s="3" t="s">
        <v>107</v>
      </c>
      <c r="G383" s="2"/>
      <c r="H383" s="3" t="s">
        <v>23</v>
      </c>
      <c r="I383" s="2" t="n">
        <v>740</v>
      </c>
      <c r="J383" s="2" t="n">
        <v>740</v>
      </c>
      <c r="K383" s="3" t="s">
        <v>49</v>
      </c>
      <c r="L383" s="3" t="s">
        <v>50</v>
      </c>
      <c r="M383" s="2" t="n">
        <v>9661</v>
      </c>
      <c r="N383" s="3"/>
      <c r="O383" s="4" t="n">
        <v>54789</v>
      </c>
      <c r="P383" s="3"/>
      <c r="Q383" s="4" t="n">
        <v>25750</v>
      </c>
      <c r="R383" s="3" t="s">
        <v>23</v>
      </c>
    </row>
    <row r="384" customFormat="false" ht="25.5" hidden="true" customHeight="true" outlineLevel="0" collapsed="false">
      <c r="A384" s="2" t="n">
        <v>512</v>
      </c>
      <c r="B384" s="3" t="s">
        <v>425</v>
      </c>
      <c r="C384" s="3" t="s">
        <v>19</v>
      </c>
      <c r="D384" s="3" t="s">
        <v>61</v>
      </c>
      <c r="E384" s="3" t="s">
        <v>426</v>
      </c>
      <c r="F384" s="3" t="s">
        <v>107</v>
      </c>
      <c r="G384" s="2"/>
      <c r="H384" s="3" t="s">
        <v>23</v>
      </c>
      <c r="I384" s="2" t="n">
        <v>740</v>
      </c>
      <c r="J384" s="2" t="n">
        <v>740</v>
      </c>
      <c r="K384" s="3" t="s">
        <v>49</v>
      </c>
      <c r="L384" s="3" t="s">
        <v>50</v>
      </c>
      <c r="M384" s="2" t="n">
        <v>9661</v>
      </c>
      <c r="N384" s="3"/>
      <c r="O384" s="4" t="n">
        <v>54789</v>
      </c>
      <c r="P384" s="3"/>
      <c r="Q384" s="4" t="n">
        <v>25385</v>
      </c>
      <c r="R384" s="3" t="s">
        <v>23</v>
      </c>
    </row>
    <row r="385" customFormat="false" ht="25.5" hidden="true" customHeight="true" outlineLevel="0" collapsed="false">
      <c r="A385" s="2" t="n">
        <v>512</v>
      </c>
      <c r="B385" s="3" t="s">
        <v>425</v>
      </c>
      <c r="C385" s="3" t="s">
        <v>19</v>
      </c>
      <c r="D385" s="3" t="s">
        <v>61</v>
      </c>
      <c r="E385" s="3" t="s">
        <v>426</v>
      </c>
      <c r="F385" s="3" t="s">
        <v>107</v>
      </c>
      <c r="G385" s="2"/>
      <c r="H385" s="3" t="s">
        <v>23</v>
      </c>
      <c r="I385" s="2" t="n">
        <v>170</v>
      </c>
      <c r="J385" s="2" t="n">
        <v>170</v>
      </c>
      <c r="K385" s="3" t="s">
        <v>49</v>
      </c>
      <c r="L385" s="3" t="s">
        <v>50</v>
      </c>
      <c r="M385" s="2" t="n">
        <v>10750</v>
      </c>
      <c r="N385" s="3"/>
      <c r="O385" s="4" t="n">
        <v>54789</v>
      </c>
      <c r="P385" s="3"/>
      <c r="Q385" s="4" t="n">
        <v>23163</v>
      </c>
      <c r="R385" s="3" t="s">
        <v>23</v>
      </c>
    </row>
    <row r="386" customFormat="false" ht="25.5" hidden="true" customHeight="true" outlineLevel="0" collapsed="false">
      <c r="A386" s="2" t="n">
        <v>512</v>
      </c>
      <c r="B386" s="3" t="s">
        <v>425</v>
      </c>
      <c r="C386" s="3" t="s">
        <v>19</v>
      </c>
      <c r="D386" s="3" t="s">
        <v>61</v>
      </c>
      <c r="E386" s="3" t="s">
        <v>426</v>
      </c>
      <c r="F386" s="3" t="s">
        <v>107</v>
      </c>
      <c r="G386" s="2"/>
      <c r="H386" s="3" t="s">
        <v>23</v>
      </c>
      <c r="I386" s="2" t="n">
        <v>220</v>
      </c>
      <c r="J386" s="2" t="n">
        <v>220</v>
      </c>
      <c r="K386" s="3" t="s">
        <v>49</v>
      </c>
      <c r="L386" s="3" t="s">
        <v>50</v>
      </c>
      <c r="M386" s="2" t="n">
        <v>11029</v>
      </c>
      <c r="N386" s="3"/>
      <c r="O386" s="4" t="n">
        <v>54789</v>
      </c>
      <c r="P386" s="3"/>
      <c r="Q386" s="4" t="n">
        <v>23590</v>
      </c>
      <c r="R386" s="3" t="s">
        <v>23</v>
      </c>
    </row>
    <row r="387" customFormat="false" ht="25.5" hidden="true" customHeight="true" outlineLevel="0" collapsed="false">
      <c r="A387" s="2" t="n">
        <v>513</v>
      </c>
      <c r="B387" s="3" t="s">
        <v>427</v>
      </c>
      <c r="C387" s="3" t="s">
        <v>19</v>
      </c>
      <c r="D387" s="3" t="s">
        <v>31</v>
      </c>
      <c r="E387" s="3" t="s">
        <v>220</v>
      </c>
      <c r="F387" s="3" t="s">
        <v>22</v>
      </c>
      <c r="G387" s="2"/>
      <c r="H387" s="3" t="s">
        <v>23</v>
      </c>
      <c r="I387" s="2" t="n">
        <v>32.89</v>
      </c>
      <c r="J387" s="2" t="n">
        <v>32.89</v>
      </c>
      <c r="K387" s="3" t="s">
        <v>24</v>
      </c>
      <c r="L387" s="3" t="s">
        <v>428</v>
      </c>
      <c r="M387" s="2" t="n">
        <v>0</v>
      </c>
      <c r="N387" s="3"/>
      <c r="O387" s="4" t="n">
        <v>54789</v>
      </c>
      <c r="P387" s="3"/>
      <c r="Q387" s="4"/>
      <c r="R387" s="3" t="s">
        <v>23</v>
      </c>
    </row>
    <row r="388" customFormat="false" ht="25.5" hidden="true" customHeight="true" outlineLevel="0" collapsed="false">
      <c r="A388" s="2" t="n">
        <v>517</v>
      </c>
      <c r="B388" s="3" t="s">
        <v>429</v>
      </c>
      <c r="C388" s="3" t="s">
        <v>19</v>
      </c>
      <c r="D388" s="3" t="s">
        <v>27</v>
      </c>
      <c r="E388" s="3" t="s">
        <v>21</v>
      </c>
      <c r="F388" s="3" t="s">
        <v>101</v>
      </c>
      <c r="G388" s="2"/>
      <c r="H388" s="3" t="s">
        <v>23</v>
      </c>
      <c r="I388" s="2" t="n">
        <v>89</v>
      </c>
      <c r="J388" s="2" t="n">
        <v>79</v>
      </c>
      <c r="K388" s="3" t="s">
        <v>53</v>
      </c>
      <c r="L388" s="3" t="s">
        <v>54</v>
      </c>
      <c r="M388" s="2" t="n">
        <v>10600</v>
      </c>
      <c r="N388" s="3"/>
      <c r="O388" s="4" t="n">
        <v>54789</v>
      </c>
      <c r="P388" s="3"/>
      <c r="Q388" s="4" t="n">
        <v>29891</v>
      </c>
      <c r="R388" s="3" t="s">
        <v>23</v>
      </c>
    </row>
    <row r="389" customFormat="false" ht="25.5" hidden="true" customHeight="true" outlineLevel="0" collapsed="false">
      <c r="A389" s="2" t="n">
        <v>517</v>
      </c>
      <c r="B389" s="3" t="s">
        <v>429</v>
      </c>
      <c r="C389" s="3" t="s">
        <v>19</v>
      </c>
      <c r="D389" s="3" t="s">
        <v>27</v>
      </c>
      <c r="E389" s="3" t="s">
        <v>21</v>
      </c>
      <c r="F389" s="3" t="s">
        <v>101</v>
      </c>
      <c r="G389" s="2"/>
      <c r="H389" s="3" t="s">
        <v>23</v>
      </c>
      <c r="I389" s="2" t="n">
        <v>89</v>
      </c>
      <c r="J389" s="2" t="n">
        <v>79</v>
      </c>
      <c r="K389" s="3" t="s">
        <v>53</v>
      </c>
      <c r="L389" s="3" t="s">
        <v>54</v>
      </c>
      <c r="M389" s="2" t="n">
        <v>10600</v>
      </c>
      <c r="N389" s="3"/>
      <c r="O389" s="4" t="n">
        <v>54789</v>
      </c>
      <c r="P389" s="3"/>
      <c r="Q389" s="4" t="n">
        <v>29891</v>
      </c>
      <c r="R389" s="3" t="s">
        <v>23</v>
      </c>
    </row>
    <row r="390" customFormat="false" ht="25.5" hidden="true" customHeight="true" outlineLevel="0" collapsed="false">
      <c r="A390" s="2" t="n">
        <v>518</v>
      </c>
      <c r="B390" s="3" t="s">
        <v>430</v>
      </c>
      <c r="C390" s="3" t="s">
        <v>19</v>
      </c>
      <c r="D390" s="3" t="s">
        <v>27</v>
      </c>
      <c r="E390" s="3" t="s">
        <v>21</v>
      </c>
      <c r="F390" s="3" t="s">
        <v>101</v>
      </c>
      <c r="G390" s="2"/>
      <c r="H390" s="3" t="s">
        <v>23</v>
      </c>
      <c r="I390" s="2" t="n">
        <v>123.64</v>
      </c>
      <c r="J390" s="2" t="n">
        <v>108</v>
      </c>
      <c r="K390" s="3" t="s">
        <v>53</v>
      </c>
      <c r="L390" s="3" t="s">
        <v>54</v>
      </c>
      <c r="M390" s="2" t="n">
        <v>10711</v>
      </c>
      <c r="N390" s="3"/>
      <c r="O390" s="4" t="n">
        <v>54789</v>
      </c>
      <c r="P390" s="3"/>
      <c r="Q390" s="4" t="n">
        <v>30803</v>
      </c>
      <c r="R390" s="3" t="s">
        <v>23</v>
      </c>
    </row>
    <row r="391" customFormat="false" ht="25.5" hidden="true" customHeight="true" outlineLevel="0" collapsed="false">
      <c r="A391" s="2" t="n">
        <v>518</v>
      </c>
      <c r="B391" s="3" t="s">
        <v>430</v>
      </c>
      <c r="C391" s="3" t="s">
        <v>19</v>
      </c>
      <c r="D391" s="3" t="s">
        <v>27</v>
      </c>
      <c r="E391" s="3" t="s">
        <v>21</v>
      </c>
      <c r="F391" s="3" t="s">
        <v>101</v>
      </c>
      <c r="G391" s="2"/>
      <c r="H391" s="3" t="s">
        <v>23</v>
      </c>
      <c r="I391" s="2" t="n">
        <v>123.64</v>
      </c>
      <c r="J391" s="2" t="n">
        <v>108</v>
      </c>
      <c r="K391" s="3" t="s">
        <v>53</v>
      </c>
      <c r="L391" s="3" t="s">
        <v>54</v>
      </c>
      <c r="M391" s="2" t="n">
        <v>10711</v>
      </c>
      <c r="N391" s="3"/>
      <c r="O391" s="4" t="n">
        <v>54789</v>
      </c>
      <c r="P391" s="3"/>
      <c r="Q391" s="4" t="n">
        <v>30803</v>
      </c>
      <c r="R391" s="3" t="s">
        <v>23</v>
      </c>
    </row>
    <row r="392" customFormat="false" ht="25.5" hidden="true" customHeight="true" outlineLevel="0" collapsed="false">
      <c r="A392" s="2" t="n">
        <v>520</v>
      </c>
      <c r="B392" s="3" t="s">
        <v>431</v>
      </c>
      <c r="C392" s="3" t="s">
        <v>19</v>
      </c>
      <c r="D392" s="3" t="s">
        <v>27</v>
      </c>
      <c r="E392" s="3" t="s">
        <v>432</v>
      </c>
      <c r="F392" s="3" t="s">
        <v>433</v>
      </c>
      <c r="G392" s="2"/>
      <c r="H392" s="3" t="s">
        <v>23</v>
      </c>
      <c r="I392" s="2" t="n">
        <v>21.6</v>
      </c>
      <c r="J392" s="2" t="n">
        <v>21.6</v>
      </c>
      <c r="K392" s="3" t="s">
        <v>49</v>
      </c>
      <c r="L392" s="3" t="s">
        <v>111</v>
      </c>
      <c r="M392" s="2" t="n">
        <v>12070</v>
      </c>
      <c r="N392" s="3"/>
      <c r="O392" s="4" t="n">
        <v>54789</v>
      </c>
      <c r="P392" s="3"/>
      <c r="Q392" s="4" t="n">
        <v>22282</v>
      </c>
      <c r="R392" s="3" t="s">
        <v>23</v>
      </c>
    </row>
    <row r="393" customFormat="false" ht="25.5" hidden="true" customHeight="true" outlineLevel="0" collapsed="false">
      <c r="A393" s="2" t="n">
        <v>520</v>
      </c>
      <c r="B393" s="3" t="s">
        <v>431</v>
      </c>
      <c r="C393" s="3" t="s">
        <v>19</v>
      </c>
      <c r="D393" s="3" t="s">
        <v>27</v>
      </c>
      <c r="E393" s="3" t="s">
        <v>432</v>
      </c>
      <c r="F393" s="3" t="s">
        <v>433</v>
      </c>
      <c r="G393" s="2"/>
      <c r="H393" s="3" t="s">
        <v>23</v>
      </c>
      <c r="I393" s="2" t="n">
        <v>2</v>
      </c>
      <c r="J393" s="2" t="n">
        <v>2</v>
      </c>
      <c r="K393" s="3" t="s">
        <v>71</v>
      </c>
      <c r="L393" s="3" t="s">
        <v>72</v>
      </c>
      <c r="M393" s="2" t="n">
        <v>9240</v>
      </c>
      <c r="N393" s="3"/>
      <c r="O393" s="4" t="n">
        <v>54789</v>
      </c>
      <c r="P393" s="3"/>
      <c r="Q393" s="4" t="n">
        <v>23924</v>
      </c>
      <c r="R393" s="3" t="s">
        <v>23</v>
      </c>
    </row>
    <row r="394" customFormat="false" ht="25.5" hidden="true" customHeight="true" outlineLevel="0" collapsed="false">
      <c r="A394" s="2" t="n">
        <v>520</v>
      </c>
      <c r="B394" s="3" t="s">
        <v>431</v>
      </c>
      <c r="C394" s="3" t="s">
        <v>19</v>
      </c>
      <c r="D394" s="3" t="s">
        <v>27</v>
      </c>
      <c r="E394" s="3" t="s">
        <v>432</v>
      </c>
      <c r="F394" s="3" t="s">
        <v>433</v>
      </c>
      <c r="G394" s="2"/>
      <c r="H394" s="3" t="s">
        <v>23</v>
      </c>
      <c r="I394" s="2" t="n">
        <v>2</v>
      </c>
      <c r="J394" s="2" t="n">
        <v>2</v>
      </c>
      <c r="K394" s="3" t="s">
        <v>71</v>
      </c>
      <c r="L394" s="3" t="s">
        <v>72</v>
      </c>
      <c r="M394" s="2" t="n">
        <v>9240</v>
      </c>
      <c r="N394" s="3"/>
      <c r="O394" s="4" t="n">
        <v>54789</v>
      </c>
      <c r="P394" s="3"/>
      <c r="Q394" s="4" t="n">
        <v>23924</v>
      </c>
      <c r="R394" s="3" t="s">
        <v>23</v>
      </c>
    </row>
    <row r="395" customFormat="false" ht="25.5" hidden="true" customHeight="true" outlineLevel="0" collapsed="false">
      <c r="A395" s="2" t="n">
        <v>520</v>
      </c>
      <c r="B395" s="3" t="s">
        <v>431</v>
      </c>
      <c r="C395" s="3" t="s">
        <v>19</v>
      </c>
      <c r="D395" s="3" t="s">
        <v>27</v>
      </c>
      <c r="E395" s="3" t="s">
        <v>432</v>
      </c>
      <c r="F395" s="3" t="s">
        <v>433</v>
      </c>
      <c r="G395" s="2"/>
      <c r="H395" s="3" t="s">
        <v>23</v>
      </c>
      <c r="I395" s="2" t="n">
        <v>2</v>
      </c>
      <c r="J395" s="2" t="n">
        <v>2</v>
      </c>
      <c r="K395" s="3" t="s">
        <v>71</v>
      </c>
      <c r="L395" s="3" t="s">
        <v>72</v>
      </c>
      <c r="M395" s="2" t="n">
        <v>9240</v>
      </c>
      <c r="N395" s="3"/>
      <c r="O395" s="4" t="n">
        <v>54789</v>
      </c>
      <c r="P395" s="3"/>
      <c r="Q395" s="4" t="n">
        <v>23924</v>
      </c>
      <c r="R395" s="3" t="s">
        <v>23</v>
      </c>
    </row>
    <row r="396" customFormat="false" ht="25.5" hidden="true" customHeight="true" outlineLevel="0" collapsed="false">
      <c r="A396" s="2" t="n">
        <v>520</v>
      </c>
      <c r="B396" s="3" t="s">
        <v>431</v>
      </c>
      <c r="C396" s="3" t="s">
        <v>19</v>
      </c>
      <c r="D396" s="3" t="s">
        <v>27</v>
      </c>
      <c r="E396" s="3" t="s">
        <v>432</v>
      </c>
      <c r="F396" s="3" t="s">
        <v>433</v>
      </c>
      <c r="G396" s="2"/>
      <c r="H396" s="3" t="s">
        <v>23</v>
      </c>
      <c r="I396" s="2" t="n">
        <v>2</v>
      </c>
      <c r="J396" s="2" t="n">
        <v>2</v>
      </c>
      <c r="K396" s="3" t="s">
        <v>71</v>
      </c>
      <c r="L396" s="3" t="s">
        <v>72</v>
      </c>
      <c r="M396" s="2" t="n">
        <v>9240</v>
      </c>
      <c r="N396" s="3"/>
      <c r="O396" s="4" t="n">
        <v>54789</v>
      </c>
      <c r="P396" s="3"/>
      <c r="Q396" s="4" t="n">
        <v>23924</v>
      </c>
      <c r="R396" s="3" t="s">
        <v>23</v>
      </c>
    </row>
    <row r="397" customFormat="false" ht="25.5" hidden="true" customHeight="true" outlineLevel="0" collapsed="false">
      <c r="A397" s="2" t="n">
        <v>520</v>
      </c>
      <c r="B397" s="3" t="s">
        <v>431</v>
      </c>
      <c r="C397" s="3" t="s">
        <v>19</v>
      </c>
      <c r="D397" s="3" t="s">
        <v>27</v>
      </c>
      <c r="E397" s="3" t="s">
        <v>432</v>
      </c>
      <c r="F397" s="3" t="s">
        <v>433</v>
      </c>
      <c r="G397" s="2"/>
      <c r="H397" s="3" t="s">
        <v>23</v>
      </c>
      <c r="I397" s="2" t="n">
        <v>25</v>
      </c>
      <c r="J397" s="2" t="n">
        <v>17</v>
      </c>
      <c r="K397" s="3" t="s">
        <v>71</v>
      </c>
      <c r="L397" s="3" t="s">
        <v>72</v>
      </c>
      <c r="M397" s="2" t="n">
        <v>12490</v>
      </c>
      <c r="N397" s="3"/>
      <c r="O397" s="4" t="n">
        <v>54789</v>
      </c>
      <c r="P397" s="3"/>
      <c r="Q397" s="4" t="n">
        <v>29007</v>
      </c>
      <c r="R397" s="3" t="s">
        <v>23</v>
      </c>
    </row>
    <row r="398" customFormat="false" ht="25.5" hidden="true" customHeight="true" outlineLevel="0" collapsed="false">
      <c r="A398" s="2" t="n">
        <v>520</v>
      </c>
      <c r="B398" s="3" t="s">
        <v>431</v>
      </c>
      <c r="C398" s="3" t="s">
        <v>19</v>
      </c>
      <c r="D398" s="3" t="s">
        <v>27</v>
      </c>
      <c r="E398" s="3" t="s">
        <v>432</v>
      </c>
      <c r="F398" s="3" t="s">
        <v>433</v>
      </c>
      <c r="G398" s="2"/>
      <c r="H398" s="3" t="s">
        <v>23</v>
      </c>
      <c r="I398" s="2" t="n">
        <v>25</v>
      </c>
      <c r="J398" s="2" t="n">
        <v>17</v>
      </c>
      <c r="K398" s="3" t="s">
        <v>71</v>
      </c>
      <c r="L398" s="3" t="s">
        <v>72</v>
      </c>
      <c r="M398" s="2" t="n">
        <v>12370</v>
      </c>
      <c r="N398" s="3"/>
      <c r="O398" s="4" t="n">
        <v>54789</v>
      </c>
      <c r="P398" s="3"/>
      <c r="Q398" s="4" t="n">
        <v>28642</v>
      </c>
      <c r="R398" s="3" t="s">
        <v>23</v>
      </c>
    </row>
    <row r="399" customFormat="false" ht="25.5" hidden="true" customHeight="true" outlineLevel="0" collapsed="false">
      <c r="A399" s="2" t="n">
        <v>520</v>
      </c>
      <c r="B399" s="3" t="s">
        <v>431</v>
      </c>
      <c r="C399" s="3" t="s">
        <v>19</v>
      </c>
      <c r="D399" s="3" t="s">
        <v>27</v>
      </c>
      <c r="E399" s="3" t="s">
        <v>432</v>
      </c>
      <c r="F399" s="3" t="s">
        <v>433</v>
      </c>
      <c r="G399" s="2"/>
      <c r="H399" s="3" t="s">
        <v>23</v>
      </c>
      <c r="I399" s="2" t="n">
        <v>25</v>
      </c>
      <c r="J399" s="2" t="n">
        <v>17</v>
      </c>
      <c r="K399" s="3" t="s">
        <v>71</v>
      </c>
      <c r="L399" s="3" t="s">
        <v>72</v>
      </c>
      <c r="M399" s="2" t="n">
        <v>12370</v>
      </c>
      <c r="N399" s="3"/>
      <c r="O399" s="4" t="n">
        <v>54789</v>
      </c>
      <c r="P399" s="3"/>
      <c r="Q399" s="4" t="n">
        <v>28338</v>
      </c>
      <c r="R399" s="3" t="s">
        <v>23</v>
      </c>
    </row>
    <row r="400" customFormat="false" ht="25.5" hidden="true" customHeight="true" outlineLevel="0" collapsed="false">
      <c r="A400" s="2" t="n">
        <v>520</v>
      </c>
      <c r="B400" s="3" t="s">
        <v>431</v>
      </c>
      <c r="C400" s="3" t="s">
        <v>19</v>
      </c>
      <c r="D400" s="3" t="s">
        <v>27</v>
      </c>
      <c r="E400" s="3" t="s">
        <v>432</v>
      </c>
      <c r="F400" s="3" t="s">
        <v>433</v>
      </c>
      <c r="G400" s="2"/>
      <c r="H400" s="3" t="s">
        <v>23</v>
      </c>
      <c r="I400" s="2" t="n">
        <v>25</v>
      </c>
      <c r="J400" s="2" t="n">
        <v>17</v>
      </c>
      <c r="K400" s="3" t="s">
        <v>71</v>
      </c>
      <c r="L400" s="3" t="s">
        <v>72</v>
      </c>
      <c r="M400" s="2" t="n">
        <v>12370</v>
      </c>
      <c r="N400" s="3"/>
      <c r="O400" s="4" t="n">
        <v>54789</v>
      </c>
      <c r="P400" s="3"/>
      <c r="Q400" s="4" t="n">
        <v>28307</v>
      </c>
      <c r="R400" s="3" t="s">
        <v>23</v>
      </c>
    </row>
    <row r="401" customFormat="false" ht="25.5" hidden="true" customHeight="true" outlineLevel="0" collapsed="false">
      <c r="A401" s="2" t="n">
        <v>520</v>
      </c>
      <c r="B401" s="3" t="s">
        <v>431</v>
      </c>
      <c r="C401" s="3" t="s">
        <v>19</v>
      </c>
      <c r="D401" s="3" t="s">
        <v>27</v>
      </c>
      <c r="E401" s="3" t="s">
        <v>432</v>
      </c>
      <c r="F401" s="3" t="s">
        <v>433</v>
      </c>
      <c r="G401" s="2"/>
      <c r="H401" s="3" t="s">
        <v>23</v>
      </c>
      <c r="I401" s="2" t="n">
        <v>2</v>
      </c>
      <c r="J401" s="2" t="n">
        <v>2</v>
      </c>
      <c r="K401" s="3" t="s">
        <v>71</v>
      </c>
      <c r="L401" s="3" t="s">
        <v>72</v>
      </c>
      <c r="M401" s="2" t="n">
        <v>9240</v>
      </c>
      <c r="N401" s="3"/>
      <c r="O401" s="4" t="n">
        <v>54789</v>
      </c>
      <c r="P401" s="3"/>
      <c r="Q401" s="4" t="n">
        <v>23924</v>
      </c>
      <c r="R401" s="3" t="s">
        <v>23</v>
      </c>
    </row>
    <row r="402" customFormat="false" ht="38.25" hidden="true" customHeight="true" outlineLevel="0" collapsed="false">
      <c r="A402" s="2" t="n">
        <v>523</v>
      </c>
      <c r="B402" s="3" t="s">
        <v>434</v>
      </c>
      <c r="C402" s="3" t="s">
        <v>19</v>
      </c>
      <c r="D402" s="3" t="s">
        <v>20</v>
      </c>
      <c r="E402" s="3" t="s">
        <v>435</v>
      </c>
      <c r="F402" s="3" t="s">
        <v>22</v>
      </c>
      <c r="G402" s="2"/>
      <c r="H402" s="3" t="s">
        <v>23</v>
      </c>
      <c r="I402" s="2" t="n">
        <v>28.39</v>
      </c>
      <c r="J402" s="2" t="n">
        <v>28.39</v>
      </c>
      <c r="K402" s="3" t="s">
        <v>24</v>
      </c>
      <c r="L402" s="3" t="s">
        <v>25</v>
      </c>
      <c r="M402" s="2" t="n">
        <v>0</v>
      </c>
      <c r="N402" s="3"/>
      <c r="O402" s="4" t="n">
        <v>54789</v>
      </c>
      <c r="P402" s="3"/>
      <c r="Q402" s="4"/>
      <c r="R402" s="3" t="s">
        <v>23</v>
      </c>
    </row>
    <row r="403" customFormat="false" ht="25.5" hidden="true" customHeight="true" outlineLevel="0" collapsed="false">
      <c r="A403" s="2" t="n">
        <v>524</v>
      </c>
      <c r="B403" s="3" t="s">
        <v>436</v>
      </c>
      <c r="C403" s="3" t="s">
        <v>19</v>
      </c>
      <c r="D403" s="3" t="s">
        <v>20</v>
      </c>
      <c r="E403" s="3" t="s">
        <v>21</v>
      </c>
      <c r="F403" s="3" t="s">
        <v>22</v>
      </c>
      <c r="G403" s="2"/>
      <c r="H403" s="3" t="s">
        <v>23</v>
      </c>
      <c r="I403" s="2" t="n">
        <v>25</v>
      </c>
      <c r="J403" s="2" t="n">
        <v>25</v>
      </c>
      <c r="K403" s="3" t="s">
        <v>24</v>
      </c>
      <c r="L403" s="3" t="s">
        <v>25</v>
      </c>
      <c r="M403" s="2" t="n">
        <v>0</v>
      </c>
      <c r="N403" s="3"/>
      <c r="O403" s="4" t="n">
        <v>54789</v>
      </c>
      <c r="P403" s="3"/>
      <c r="Q403" s="4"/>
      <c r="R403" s="3" t="s">
        <v>23</v>
      </c>
    </row>
    <row r="404" customFormat="false" ht="25.5" hidden="true" customHeight="true" outlineLevel="0" collapsed="false">
      <c r="A404" s="2" t="n">
        <v>526</v>
      </c>
      <c r="B404" s="3" t="s">
        <v>437</v>
      </c>
      <c r="C404" s="3" t="s">
        <v>19</v>
      </c>
      <c r="D404" s="3" t="s">
        <v>31</v>
      </c>
      <c r="E404" s="3" t="s">
        <v>118</v>
      </c>
      <c r="F404" s="3" t="s">
        <v>22</v>
      </c>
      <c r="G404" s="2"/>
      <c r="H404" s="3" t="s">
        <v>23</v>
      </c>
      <c r="I404" s="2" t="n">
        <v>6</v>
      </c>
      <c r="J404" s="2" t="n">
        <v>6</v>
      </c>
      <c r="K404" s="3" t="s">
        <v>53</v>
      </c>
      <c r="L404" s="3" t="s">
        <v>54</v>
      </c>
      <c r="M404" s="2" t="n">
        <v>0</v>
      </c>
      <c r="N404" s="3"/>
      <c r="O404" s="4" t="n">
        <v>54789</v>
      </c>
      <c r="P404" s="3"/>
      <c r="Q404" s="4"/>
      <c r="R404" s="3" t="s">
        <v>23</v>
      </c>
    </row>
    <row r="405" customFormat="false" ht="25.5" hidden="true" customHeight="true" outlineLevel="0" collapsed="false">
      <c r="A405" s="2" t="n">
        <v>527</v>
      </c>
      <c r="B405" s="3" t="s">
        <v>438</v>
      </c>
      <c r="C405" s="3" t="s">
        <v>19</v>
      </c>
      <c r="D405" s="3" t="s">
        <v>38</v>
      </c>
      <c r="E405" s="3" t="s">
        <v>438</v>
      </c>
      <c r="F405" s="3" t="s">
        <v>39</v>
      </c>
      <c r="G405" s="2"/>
      <c r="H405" s="3" t="s">
        <v>23</v>
      </c>
      <c r="I405" s="2" t="n">
        <v>20</v>
      </c>
      <c r="J405" s="2" t="n">
        <v>17</v>
      </c>
      <c r="K405" s="3" t="s">
        <v>53</v>
      </c>
      <c r="L405" s="3" t="s">
        <v>54</v>
      </c>
      <c r="M405" s="2" t="n">
        <v>14820</v>
      </c>
      <c r="N405" s="3"/>
      <c r="O405" s="4" t="n">
        <v>54789</v>
      </c>
      <c r="P405" s="3"/>
      <c r="Q405" s="4" t="n">
        <v>26665</v>
      </c>
      <c r="R405" s="3" t="s">
        <v>23</v>
      </c>
    </row>
    <row r="406" customFormat="false" ht="25.5" hidden="true" customHeight="true" outlineLevel="0" collapsed="false">
      <c r="A406" s="2" t="n">
        <v>529</v>
      </c>
      <c r="B406" s="3" t="s">
        <v>439</v>
      </c>
      <c r="C406" s="3" t="s">
        <v>19</v>
      </c>
      <c r="D406" s="3" t="s">
        <v>27</v>
      </c>
      <c r="E406" s="3" t="s">
        <v>21</v>
      </c>
      <c r="F406" s="3" t="s">
        <v>138</v>
      </c>
      <c r="G406" s="2"/>
      <c r="H406" s="3" t="s">
        <v>23</v>
      </c>
      <c r="I406" s="2" t="n">
        <v>2.75</v>
      </c>
      <c r="J406" s="2" t="n">
        <v>2.4</v>
      </c>
      <c r="K406" s="3" t="s">
        <v>71</v>
      </c>
      <c r="L406" s="3" t="s">
        <v>72</v>
      </c>
      <c r="M406" s="2" t="n">
        <v>11803</v>
      </c>
      <c r="N406" s="3"/>
      <c r="O406" s="4" t="n">
        <v>54789</v>
      </c>
      <c r="P406" s="3"/>
      <c r="Q406" s="4" t="n">
        <v>24838</v>
      </c>
      <c r="R406" s="3" t="s">
        <v>23</v>
      </c>
    </row>
    <row r="407" customFormat="false" ht="25.5" hidden="true" customHeight="true" outlineLevel="0" collapsed="false">
      <c r="A407" s="2" t="n">
        <v>529</v>
      </c>
      <c r="B407" s="3" t="s">
        <v>439</v>
      </c>
      <c r="C407" s="3" t="s">
        <v>19</v>
      </c>
      <c r="D407" s="3" t="s">
        <v>27</v>
      </c>
      <c r="E407" s="3" t="s">
        <v>21</v>
      </c>
      <c r="F407" s="3" t="s">
        <v>138</v>
      </c>
      <c r="G407" s="2"/>
      <c r="H407" s="3" t="s">
        <v>23</v>
      </c>
      <c r="I407" s="2" t="n">
        <v>2.75</v>
      </c>
      <c r="J407" s="2" t="n">
        <v>2.4</v>
      </c>
      <c r="K407" s="3" t="s">
        <v>71</v>
      </c>
      <c r="L407" s="3" t="s">
        <v>72</v>
      </c>
      <c r="M407" s="2" t="n">
        <v>11803</v>
      </c>
      <c r="N407" s="3"/>
      <c r="O407" s="4" t="n">
        <v>54789</v>
      </c>
      <c r="P407" s="3"/>
      <c r="Q407" s="4" t="n">
        <v>24838</v>
      </c>
      <c r="R407" s="3" t="s">
        <v>23</v>
      </c>
    </row>
    <row r="408" customFormat="false" ht="25.5" hidden="true" customHeight="true" outlineLevel="0" collapsed="false">
      <c r="A408" s="2" t="n">
        <v>530</v>
      </c>
      <c r="B408" s="3" t="s">
        <v>440</v>
      </c>
      <c r="C408" s="3" t="s">
        <v>19</v>
      </c>
      <c r="D408" s="3" t="s">
        <v>27</v>
      </c>
      <c r="E408" s="3" t="s">
        <v>441</v>
      </c>
      <c r="F408" s="3" t="s">
        <v>29</v>
      </c>
      <c r="G408" s="2"/>
      <c r="H408" s="3" t="s">
        <v>23</v>
      </c>
      <c r="I408" s="2" t="n">
        <v>100</v>
      </c>
      <c r="J408" s="2" t="n">
        <v>100</v>
      </c>
      <c r="K408" s="3" t="s">
        <v>53</v>
      </c>
      <c r="L408" s="3" t="s">
        <v>54</v>
      </c>
      <c r="M408" s="2" t="n">
        <v>10500</v>
      </c>
      <c r="N408" s="3"/>
      <c r="O408" s="4" t="n">
        <v>54789</v>
      </c>
      <c r="P408" s="3"/>
      <c r="Q408" s="4" t="n">
        <v>20241</v>
      </c>
      <c r="R408" s="3" t="s">
        <v>23</v>
      </c>
    </row>
    <row r="409" customFormat="false" ht="25.5" hidden="true" customHeight="true" outlineLevel="0" collapsed="false">
      <c r="A409" s="2" t="n">
        <v>530</v>
      </c>
      <c r="B409" s="3" t="s">
        <v>440</v>
      </c>
      <c r="C409" s="3" t="s">
        <v>19</v>
      </c>
      <c r="D409" s="3" t="s">
        <v>27</v>
      </c>
      <c r="E409" s="3" t="s">
        <v>441</v>
      </c>
      <c r="F409" s="3" t="s">
        <v>29</v>
      </c>
      <c r="G409" s="2"/>
      <c r="H409" s="3" t="s">
        <v>23</v>
      </c>
      <c r="I409" s="2" t="n">
        <v>75</v>
      </c>
      <c r="J409" s="2" t="n">
        <v>75</v>
      </c>
      <c r="K409" s="3" t="s">
        <v>49</v>
      </c>
      <c r="L409" s="3" t="s">
        <v>50</v>
      </c>
      <c r="M409" s="2" t="n">
        <v>11200</v>
      </c>
      <c r="N409" s="3"/>
      <c r="O409" s="4" t="n">
        <v>54789</v>
      </c>
      <c r="P409" s="3"/>
      <c r="Q409" s="4" t="n">
        <v>19329</v>
      </c>
      <c r="R409" s="3" t="s">
        <v>23</v>
      </c>
    </row>
    <row r="410" customFormat="false" ht="25.5" hidden="true" customHeight="true" outlineLevel="0" collapsed="false">
      <c r="A410" s="2" t="n">
        <v>530</v>
      </c>
      <c r="B410" s="3" t="s">
        <v>440</v>
      </c>
      <c r="C410" s="3" t="s">
        <v>19</v>
      </c>
      <c r="D410" s="3" t="s">
        <v>27</v>
      </c>
      <c r="E410" s="3" t="s">
        <v>441</v>
      </c>
      <c r="F410" s="3" t="s">
        <v>29</v>
      </c>
      <c r="G410" s="2"/>
      <c r="H410" s="3" t="s">
        <v>23</v>
      </c>
      <c r="I410" s="2" t="n">
        <v>60</v>
      </c>
      <c r="J410" s="2" t="n">
        <v>60</v>
      </c>
      <c r="K410" s="3" t="s">
        <v>53</v>
      </c>
      <c r="L410" s="3" t="s">
        <v>54</v>
      </c>
      <c r="M410" s="2" t="n">
        <v>11500</v>
      </c>
      <c r="N410" s="3"/>
      <c r="O410" s="4" t="n">
        <v>54789</v>
      </c>
      <c r="P410" s="3"/>
      <c r="Q410" s="4" t="n">
        <v>18872</v>
      </c>
      <c r="R410" s="3" t="s">
        <v>23</v>
      </c>
    </row>
    <row r="411" customFormat="false" ht="25.5" hidden="true" customHeight="true" outlineLevel="0" collapsed="false">
      <c r="A411" s="2" t="n">
        <v>533</v>
      </c>
      <c r="B411" s="3" t="s">
        <v>442</v>
      </c>
      <c r="C411" s="3" t="s">
        <v>19</v>
      </c>
      <c r="D411" s="3" t="s">
        <v>61</v>
      </c>
      <c r="E411" s="3" t="s">
        <v>443</v>
      </c>
      <c r="F411" s="3" t="s">
        <v>138</v>
      </c>
      <c r="G411" s="2"/>
      <c r="H411" s="3" t="s">
        <v>23</v>
      </c>
      <c r="I411" s="2" t="n">
        <v>110</v>
      </c>
      <c r="J411" s="2" t="n">
        <v>110</v>
      </c>
      <c r="K411" s="3" t="s">
        <v>49</v>
      </c>
      <c r="L411" s="3" t="s">
        <v>50</v>
      </c>
      <c r="M411" s="2" t="n">
        <v>10900</v>
      </c>
      <c r="N411" s="3"/>
      <c r="O411" s="4" t="n">
        <v>54789</v>
      </c>
      <c r="P411" s="3"/>
      <c r="Q411" s="4" t="n">
        <v>27881</v>
      </c>
      <c r="R411" s="3" t="s">
        <v>23</v>
      </c>
    </row>
    <row r="412" customFormat="false" ht="25.5" hidden="true" customHeight="true" outlineLevel="0" collapsed="false">
      <c r="A412" s="2" t="n">
        <v>533</v>
      </c>
      <c r="B412" s="3" t="s">
        <v>442</v>
      </c>
      <c r="C412" s="3" t="s">
        <v>19</v>
      </c>
      <c r="D412" s="3" t="s">
        <v>61</v>
      </c>
      <c r="E412" s="3" t="s">
        <v>443</v>
      </c>
      <c r="F412" s="3" t="s">
        <v>138</v>
      </c>
      <c r="G412" s="2"/>
      <c r="H412" s="3" t="s">
        <v>23</v>
      </c>
      <c r="I412" s="2" t="n">
        <v>275</v>
      </c>
      <c r="J412" s="2" t="n">
        <v>275</v>
      </c>
      <c r="K412" s="3" t="s">
        <v>49</v>
      </c>
      <c r="L412" s="3" t="s">
        <v>50</v>
      </c>
      <c r="M412" s="2" t="n">
        <v>10400</v>
      </c>
      <c r="N412" s="3"/>
      <c r="O412" s="4" t="n">
        <v>54789</v>
      </c>
      <c r="P412" s="3"/>
      <c r="Q412" s="4" t="n">
        <v>30498</v>
      </c>
      <c r="R412" s="3" t="s">
        <v>23</v>
      </c>
    </row>
    <row r="413" customFormat="false" ht="25.5" hidden="true" customHeight="true" outlineLevel="0" collapsed="false">
      <c r="A413" s="2" t="n">
        <v>533</v>
      </c>
      <c r="B413" s="3" t="s">
        <v>442</v>
      </c>
      <c r="C413" s="3" t="s">
        <v>19</v>
      </c>
      <c r="D413" s="3" t="s">
        <v>61</v>
      </c>
      <c r="E413" s="3" t="s">
        <v>443</v>
      </c>
      <c r="F413" s="3" t="s">
        <v>138</v>
      </c>
      <c r="G413" s="2"/>
      <c r="H413" s="3" t="s">
        <v>23</v>
      </c>
      <c r="I413" s="2" t="n">
        <v>110</v>
      </c>
      <c r="J413" s="2" t="n">
        <v>110</v>
      </c>
      <c r="K413" s="3" t="s">
        <v>49</v>
      </c>
      <c r="L413" s="3" t="s">
        <v>50</v>
      </c>
      <c r="M413" s="2" t="n">
        <v>10400</v>
      </c>
      <c r="N413" s="3"/>
      <c r="O413" s="4" t="n">
        <v>54789</v>
      </c>
      <c r="P413" s="3"/>
      <c r="Q413" s="4" t="n">
        <v>24990</v>
      </c>
      <c r="R413" s="3" t="s">
        <v>23</v>
      </c>
    </row>
    <row r="414" customFormat="false" ht="25.5" hidden="true" customHeight="true" outlineLevel="0" collapsed="false">
      <c r="A414" s="2" t="n">
        <v>533</v>
      </c>
      <c r="B414" s="3" t="s">
        <v>442</v>
      </c>
      <c r="C414" s="3" t="s">
        <v>19</v>
      </c>
      <c r="D414" s="3" t="s">
        <v>61</v>
      </c>
      <c r="E414" s="3" t="s">
        <v>443</v>
      </c>
      <c r="F414" s="3" t="s">
        <v>138</v>
      </c>
      <c r="G414" s="2"/>
      <c r="H414" s="3" t="s">
        <v>23</v>
      </c>
      <c r="I414" s="2" t="n">
        <v>110</v>
      </c>
      <c r="J414" s="2" t="n">
        <v>110</v>
      </c>
      <c r="K414" s="3" t="s">
        <v>49</v>
      </c>
      <c r="L414" s="3" t="s">
        <v>50</v>
      </c>
      <c r="M414" s="2" t="n">
        <v>10600</v>
      </c>
      <c r="N414" s="3"/>
      <c r="O414" s="4" t="n">
        <v>54789</v>
      </c>
      <c r="P414" s="3"/>
      <c r="Q414" s="4" t="n">
        <v>23894</v>
      </c>
      <c r="R414" s="3" t="s">
        <v>23</v>
      </c>
    </row>
    <row r="415" customFormat="false" ht="25.5" hidden="true" customHeight="true" outlineLevel="0" collapsed="false">
      <c r="A415" s="2" t="n">
        <v>535</v>
      </c>
      <c r="B415" s="3" t="s">
        <v>444</v>
      </c>
      <c r="C415" s="3" t="s">
        <v>19</v>
      </c>
      <c r="D415" s="3" t="s">
        <v>27</v>
      </c>
      <c r="E415" s="3" t="s">
        <v>21</v>
      </c>
      <c r="F415" s="3" t="s">
        <v>29</v>
      </c>
      <c r="G415" s="2"/>
      <c r="H415" s="3" t="s">
        <v>23</v>
      </c>
      <c r="I415" s="2" t="n">
        <v>0.75</v>
      </c>
      <c r="J415" s="2" t="n">
        <v>0.75</v>
      </c>
      <c r="K415" s="3" t="s">
        <v>53</v>
      </c>
      <c r="L415" s="3" t="s">
        <v>54</v>
      </c>
      <c r="M415" s="2" t="n">
        <v>10000</v>
      </c>
      <c r="N415" s="3"/>
      <c r="O415" s="4" t="n">
        <v>54789</v>
      </c>
      <c r="P415" s="3"/>
      <c r="Q415" s="4" t="n">
        <v>33208</v>
      </c>
      <c r="R415" s="3" t="s">
        <v>23</v>
      </c>
    </row>
    <row r="416" customFormat="false" ht="25.5" hidden="true" customHeight="true" outlineLevel="0" collapsed="false">
      <c r="A416" s="2" t="n">
        <v>535</v>
      </c>
      <c r="B416" s="3" t="s">
        <v>444</v>
      </c>
      <c r="C416" s="3" t="s">
        <v>19</v>
      </c>
      <c r="D416" s="3" t="s">
        <v>27</v>
      </c>
      <c r="E416" s="3" t="s">
        <v>21</v>
      </c>
      <c r="F416" s="3" t="s">
        <v>29</v>
      </c>
      <c r="G416" s="2"/>
      <c r="H416" s="3" t="s">
        <v>23</v>
      </c>
      <c r="I416" s="2" t="n">
        <v>1.5</v>
      </c>
      <c r="J416" s="2" t="n">
        <v>1.5</v>
      </c>
      <c r="K416" s="3" t="s">
        <v>53</v>
      </c>
      <c r="L416" s="3" t="s">
        <v>54</v>
      </c>
      <c r="M416" s="2" t="n">
        <v>10000</v>
      </c>
      <c r="N416" s="3"/>
      <c r="O416" s="4" t="n">
        <v>54789</v>
      </c>
      <c r="P416" s="3"/>
      <c r="Q416" s="4" t="n">
        <v>33573</v>
      </c>
      <c r="R416" s="3" t="s">
        <v>23</v>
      </c>
    </row>
    <row r="417" customFormat="false" ht="25.5" hidden="true" customHeight="true" outlineLevel="0" collapsed="false">
      <c r="A417" s="2" t="n">
        <v>535</v>
      </c>
      <c r="B417" s="3" t="s">
        <v>444</v>
      </c>
      <c r="C417" s="3" t="s">
        <v>19</v>
      </c>
      <c r="D417" s="3" t="s">
        <v>27</v>
      </c>
      <c r="E417" s="3" t="s">
        <v>21</v>
      </c>
      <c r="F417" s="3" t="s">
        <v>29</v>
      </c>
      <c r="G417" s="2"/>
      <c r="H417" s="3" t="s">
        <v>23</v>
      </c>
      <c r="I417" s="2" t="n">
        <v>0.75</v>
      </c>
      <c r="J417" s="2" t="n">
        <v>0.75</v>
      </c>
      <c r="K417" s="3" t="s">
        <v>53</v>
      </c>
      <c r="L417" s="3" t="s">
        <v>54</v>
      </c>
      <c r="M417" s="2" t="n">
        <v>0</v>
      </c>
      <c r="N417" s="3"/>
      <c r="O417" s="4" t="n">
        <v>54789</v>
      </c>
      <c r="P417" s="3"/>
      <c r="Q417" s="4" t="n">
        <v>36130</v>
      </c>
      <c r="R417" s="3" t="s">
        <v>23</v>
      </c>
    </row>
    <row r="418" customFormat="false" ht="25.5" hidden="true" customHeight="true" outlineLevel="0" collapsed="false">
      <c r="A418" s="2" t="n">
        <v>535</v>
      </c>
      <c r="B418" s="3" t="s">
        <v>444</v>
      </c>
      <c r="C418" s="3" t="s">
        <v>19</v>
      </c>
      <c r="D418" s="3" t="s">
        <v>27</v>
      </c>
      <c r="E418" s="3" t="s">
        <v>21</v>
      </c>
      <c r="F418" s="3" t="s">
        <v>29</v>
      </c>
      <c r="G418" s="2"/>
      <c r="H418" s="3" t="s">
        <v>23</v>
      </c>
      <c r="I418" s="2" t="n">
        <v>0.65</v>
      </c>
      <c r="J418" s="2" t="n">
        <v>0.65</v>
      </c>
      <c r="K418" s="3" t="s">
        <v>53</v>
      </c>
      <c r="L418" s="3" t="s">
        <v>54</v>
      </c>
      <c r="M418" s="2" t="n">
        <v>10000</v>
      </c>
      <c r="N418" s="3"/>
      <c r="O418" s="4" t="n">
        <v>54789</v>
      </c>
      <c r="P418" s="3"/>
      <c r="Q418" s="4" t="n">
        <v>32112</v>
      </c>
      <c r="R418" s="3" t="s">
        <v>23</v>
      </c>
    </row>
    <row r="419" customFormat="false" ht="25.5" hidden="true" customHeight="true" outlineLevel="0" collapsed="false">
      <c r="A419" s="2" t="n">
        <v>535</v>
      </c>
      <c r="B419" s="3" t="s">
        <v>444</v>
      </c>
      <c r="C419" s="3" t="s">
        <v>19</v>
      </c>
      <c r="D419" s="3" t="s">
        <v>27</v>
      </c>
      <c r="E419" s="3" t="s">
        <v>21</v>
      </c>
      <c r="F419" s="3" t="s">
        <v>29</v>
      </c>
      <c r="G419" s="2"/>
      <c r="H419" s="3" t="s">
        <v>23</v>
      </c>
      <c r="I419" s="2" t="n">
        <v>0.65</v>
      </c>
      <c r="J419" s="2" t="n">
        <v>0.65</v>
      </c>
      <c r="K419" s="3" t="s">
        <v>53</v>
      </c>
      <c r="L419" s="3" t="s">
        <v>54</v>
      </c>
      <c r="M419" s="2" t="n">
        <v>10000</v>
      </c>
      <c r="N419" s="3"/>
      <c r="O419" s="4" t="n">
        <v>54789</v>
      </c>
      <c r="P419" s="3"/>
      <c r="Q419" s="4" t="n">
        <v>32112</v>
      </c>
      <c r="R419" s="3" t="s">
        <v>23</v>
      </c>
    </row>
    <row r="420" customFormat="false" ht="25.5" hidden="true" customHeight="true" outlineLevel="0" collapsed="false">
      <c r="A420" s="2" t="n">
        <v>535</v>
      </c>
      <c r="B420" s="3" t="s">
        <v>444</v>
      </c>
      <c r="C420" s="3" t="s">
        <v>19</v>
      </c>
      <c r="D420" s="3" t="s">
        <v>27</v>
      </c>
      <c r="E420" s="3" t="s">
        <v>21</v>
      </c>
      <c r="F420" s="3" t="s">
        <v>29</v>
      </c>
      <c r="G420" s="2"/>
      <c r="H420" s="3" t="s">
        <v>23</v>
      </c>
      <c r="I420" s="2" t="n">
        <v>0.65</v>
      </c>
      <c r="J420" s="2" t="n">
        <v>0.65</v>
      </c>
      <c r="K420" s="3" t="s">
        <v>53</v>
      </c>
      <c r="L420" s="3" t="s">
        <v>54</v>
      </c>
      <c r="M420" s="2" t="n">
        <v>10000</v>
      </c>
      <c r="N420" s="3"/>
      <c r="O420" s="4" t="n">
        <v>54789</v>
      </c>
      <c r="P420" s="3"/>
      <c r="Q420" s="4" t="n">
        <v>32112</v>
      </c>
      <c r="R420" s="3" t="s">
        <v>23</v>
      </c>
    </row>
    <row r="421" customFormat="false" ht="25.5" hidden="true" customHeight="true" outlineLevel="0" collapsed="false">
      <c r="A421" s="2" t="n">
        <v>535</v>
      </c>
      <c r="B421" s="3" t="s">
        <v>444</v>
      </c>
      <c r="C421" s="3" t="s">
        <v>19</v>
      </c>
      <c r="D421" s="3" t="s">
        <v>27</v>
      </c>
      <c r="E421" s="3" t="s">
        <v>21</v>
      </c>
      <c r="F421" s="3" t="s">
        <v>29</v>
      </c>
      <c r="G421" s="2"/>
      <c r="H421" s="3" t="s">
        <v>23</v>
      </c>
      <c r="I421" s="2" t="n">
        <v>0.65</v>
      </c>
      <c r="J421" s="2" t="n">
        <v>0.65</v>
      </c>
      <c r="K421" s="3" t="s">
        <v>53</v>
      </c>
      <c r="L421" s="3" t="s">
        <v>54</v>
      </c>
      <c r="M421" s="2" t="n">
        <v>10000</v>
      </c>
      <c r="N421" s="3"/>
      <c r="O421" s="4" t="n">
        <v>54789</v>
      </c>
      <c r="P421" s="3"/>
      <c r="Q421" s="4" t="n">
        <v>32112</v>
      </c>
      <c r="R421" s="3" t="s">
        <v>23</v>
      </c>
    </row>
    <row r="422" customFormat="false" ht="25.5" hidden="true" customHeight="true" outlineLevel="0" collapsed="false">
      <c r="A422" s="2" t="n">
        <v>535</v>
      </c>
      <c r="B422" s="3" t="s">
        <v>444</v>
      </c>
      <c r="C422" s="3" t="s">
        <v>19</v>
      </c>
      <c r="D422" s="3" t="s">
        <v>27</v>
      </c>
      <c r="E422" s="3" t="s">
        <v>21</v>
      </c>
      <c r="F422" s="3" t="s">
        <v>29</v>
      </c>
      <c r="G422" s="2"/>
      <c r="H422" s="3" t="s">
        <v>23</v>
      </c>
      <c r="I422" s="2" t="n">
        <v>1.6</v>
      </c>
      <c r="J422" s="2" t="n">
        <v>1.6</v>
      </c>
      <c r="K422" s="3" t="s">
        <v>71</v>
      </c>
      <c r="L422" s="3" t="s">
        <v>72</v>
      </c>
      <c r="M422" s="2" t="n">
        <v>10000</v>
      </c>
      <c r="N422" s="3"/>
      <c r="O422" s="4" t="n">
        <v>54789</v>
      </c>
      <c r="P422" s="3"/>
      <c r="Q422" s="4" t="n">
        <v>35156</v>
      </c>
      <c r="R422" s="3" t="s">
        <v>23</v>
      </c>
    </row>
    <row r="423" customFormat="false" ht="51" hidden="true" customHeight="true" outlineLevel="0" collapsed="false">
      <c r="A423" s="2" t="n">
        <v>536</v>
      </c>
      <c r="B423" s="3" t="s">
        <v>445</v>
      </c>
      <c r="C423" s="3" t="s">
        <v>19</v>
      </c>
      <c r="D423" s="3" t="s">
        <v>20</v>
      </c>
      <c r="E423" s="3" t="s">
        <v>446</v>
      </c>
      <c r="F423" s="3" t="s">
        <v>22</v>
      </c>
      <c r="G423" s="2"/>
      <c r="H423" s="3" t="s">
        <v>23</v>
      </c>
      <c r="I423" s="2" t="n">
        <v>2</v>
      </c>
      <c r="J423" s="2" t="n">
        <v>2</v>
      </c>
      <c r="K423" s="3" t="s">
        <v>53</v>
      </c>
      <c r="L423" s="3" t="s">
        <v>97</v>
      </c>
      <c r="M423" s="2" t="n">
        <v>0</v>
      </c>
      <c r="N423" s="3"/>
      <c r="O423" s="4" t="n">
        <v>54789</v>
      </c>
      <c r="P423" s="3"/>
      <c r="Q423" s="4"/>
      <c r="R423" s="3" t="s">
        <v>23</v>
      </c>
    </row>
    <row r="424" customFormat="false" ht="25.5" hidden="true" customHeight="true" outlineLevel="0" collapsed="false">
      <c r="A424" s="2" t="n">
        <v>537</v>
      </c>
      <c r="B424" s="3" t="s">
        <v>447</v>
      </c>
      <c r="C424" s="3" t="s">
        <v>19</v>
      </c>
      <c r="D424" s="3" t="s">
        <v>31</v>
      </c>
      <c r="E424" s="3" t="s">
        <v>36</v>
      </c>
      <c r="F424" s="3" t="s">
        <v>22</v>
      </c>
      <c r="G424" s="2"/>
      <c r="H424" s="3" t="s">
        <v>23</v>
      </c>
      <c r="I424" s="2" t="n">
        <v>2.6</v>
      </c>
      <c r="J424" s="2" t="n">
        <v>2.6</v>
      </c>
      <c r="K424" s="3" t="s">
        <v>24</v>
      </c>
      <c r="L424" s="3" t="s">
        <v>25</v>
      </c>
      <c r="M424" s="2" t="n">
        <v>0</v>
      </c>
      <c r="N424" s="3"/>
      <c r="O424" s="4" t="n">
        <v>54789</v>
      </c>
      <c r="P424" s="3"/>
      <c r="Q424" s="4"/>
      <c r="R424" s="3" t="s">
        <v>23</v>
      </c>
    </row>
    <row r="425" customFormat="false" ht="25.5" hidden="true" customHeight="true" outlineLevel="0" collapsed="false">
      <c r="A425" s="2" t="n">
        <v>539</v>
      </c>
      <c r="B425" s="3" t="s">
        <v>448</v>
      </c>
      <c r="C425" s="3" t="s">
        <v>19</v>
      </c>
      <c r="D425" s="3" t="s">
        <v>31</v>
      </c>
      <c r="E425" s="3" t="s">
        <v>449</v>
      </c>
      <c r="F425" s="3" t="s">
        <v>22</v>
      </c>
      <c r="G425" s="2"/>
      <c r="H425" s="3" t="s">
        <v>23</v>
      </c>
      <c r="I425" s="2" t="n">
        <v>17.5</v>
      </c>
      <c r="J425" s="2" t="n">
        <v>17.5</v>
      </c>
      <c r="K425" s="3" t="s">
        <v>24</v>
      </c>
      <c r="L425" s="3" t="s">
        <v>25</v>
      </c>
      <c r="M425" s="2" t="n">
        <v>0</v>
      </c>
      <c r="N425" s="3"/>
      <c r="O425" s="4" t="n">
        <v>54789</v>
      </c>
      <c r="P425" s="3"/>
      <c r="Q425" s="4"/>
      <c r="R425" s="3" t="s">
        <v>23</v>
      </c>
    </row>
    <row r="426" customFormat="false" ht="38.25" hidden="true" customHeight="true" outlineLevel="0" collapsed="false">
      <c r="A426" s="2" t="n">
        <v>540</v>
      </c>
      <c r="B426" s="3" t="s">
        <v>450</v>
      </c>
      <c r="C426" s="3" t="s">
        <v>19</v>
      </c>
      <c r="D426" s="3" t="s">
        <v>20</v>
      </c>
      <c r="E426" s="3" t="s">
        <v>287</v>
      </c>
      <c r="F426" s="3" t="s">
        <v>22</v>
      </c>
      <c r="G426" s="2"/>
      <c r="H426" s="3" t="s">
        <v>23</v>
      </c>
      <c r="I426" s="2" t="n">
        <v>46</v>
      </c>
      <c r="J426" s="2" t="n">
        <v>46</v>
      </c>
      <c r="K426" s="3" t="s">
        <v>53</v>
      </c>
      <c r="L426" s="3" t="s">
        <v>54</v>
      </c>
      <c r="M426" s="2" t="n">
        <v>16091</v>
      </c>
      <c r="N426" s="3"/>
      <c r="O426" s="4" t="n">
        <v>54789</v>
      </c>
      <c r="P426" s="3"/>
      <c r="Q426" s="4"/>
      <c r="R426" s="3" t="s">
        <v>23</v>
      </c>
    </row>
    <row r="427" customFormat="false" ht="25.5" hidden="true" customHeight="true" outlineLevel="0" collapsed="false">
      <c r="A427" s="2" t="n">
        <v>542</v>
      </c>
      <c r="B427" s="3" t="s">
        <v>451</v>
      </c>
      <c r="C427" s="3" t="s">
        <v>19</v>
      </c>
      <c r="D427" s="3" t="s">
        <v>31</v>
      </c>
      <c r="E427" s="3" t="s">
        <v>452</v>
      </c>
      <c r="F427" s="3" t="s">
        <v>22</v>
      </c>
      <c r="G427" s="2"/>
      <c r="H427" s="3" t="s">
        <v>23</v>
      </c>
      <c r="I427" s="2" t="n">
        <v>13</v>
      </c>
      <c r="J427" s="2" t="n">
        <v>13</v>
      </c>
      <c r="K427" s="3" t="s">
        <v>24</v>
      </c>
      <c r="L427" s="3" t="s">
        <v>25</v>
      </c>
      <c r="M427" s="2" t="n">
        <v>0</v>
      </c>
      <c r="N427" s="3"/>
      <c r="O427" s="4" t="n">
        <v>54789</v>
      </c>
      <c r="P427" s="3"/>
      <c r="Q427" s="4"/>
      <c r="R427" s="3" t="s">
        <v>23</v>
      </c>
    </row>
    <row r="428" customFormat="false" ht="25.5" hidden="true" customHeight="true" outlineLevel="0" collapsed="false">
      <c r="A428" s="2" t="n">
        <v>543</v>
      </c>
      <c r="B428" s="3" t="s">
        <v>453</v>
      </c>
      <c r="C428" s="3" t="s">
        <v>19</v>
      </c>
      <c r="D428" s="3" t="s">
        <v>31</v>
      </c>
      <c r="E428" s="3" t="s">
        <v>452</v>
      </c>
      <c r="F428" s="3" t="s">
        <v>22</v>
      </c>
      <c r="G428" s="2"/>
      <c r="H428" s="3" t="s">
        <v>23</v>
      </c>
      <c r="I428" s="2" t="n">
        <v>20</v>
      </c>
      <c r="J428" s="2" t="n">
        <v>20</v>
      </c>
      <c r="K428" s="3" t="s">
        <v>24</v>
      </c>
      <c r="L428" s="3" t="s">
        <v>46</v>
      </c>
      <c r="M428" s="2" t="n">
        <v>0</v>
      </c>
      <c r="N428" s="3"/>
      <c r="O428" s="4" t="n">
        <v>54789</v>
      </c>
      <c r="P428" s="3"/>
      <c r="Q428" s="4"/>
      <c r="R428" s="3" t="s">
        <v>23</v>
      </c>
    </row>
    <row r="429" customFormat="false" ht="25.5" hidden="true" customHeight="true" outlineLevel="0" collapsed="false">
      <c r="A429" s="2" t="n">
        <v>544</v>
      </c>
      <c r="B429" s="3" t="s">
        <v>454</v>
      </c>
      <c r="C429" s="3" t="s">
        <v>19</v>
      </c>
      <c r="D429" s="3" t="s">
        <v>31</v>
      </c>
      <c r="E429" s="3" t="s">
        <v>452</v>
      </c>
      <c r="F429" s="3" t="s">
        <v>22</v>
      </c>
      <c r="G429" s="2"/>
      <c r="H429" s="3" t="s">
        <v>23</v>
      </c>
      <c r="I429" s="2" t="n">
        <v>20</v>
      </c>
      <c r="J429" s="2" t="n">
        <v>20</v>
      </c>
      <c r="K429" s="3" t="s">
        <v>24</v>
      </c>
      <c r="L429" s="3" t="s">
        <v>46</v>
      </c>
      <c r="M429" s="2" t="n">
        <v>0</v>
      </c>
      <c r="N429" s="3"/>
      <c r="O429" s="4" t="n">
        <v>54789</v>
      </c>
      <c r="P429" s="3"/>
      <c r="Q429" s="4"/>
      <c r="R429" s="3" t="s">
        <v>23</v>
      </c>
    </row>
    <row r="430" customFormat="false" ht="25.5" hidden="true" customHeight="true" outlineLevel="0" collapsed="false">
      <c r="A430" s="2" t="n">
        <v>545</v>
      </c>
      <c r="B430" s="3" t="s">
        <v>455</v>
      </c>
      <c r="C430" s="3" t="s">
        <v>19</v>
      </c>
      <c r="D430" s="3" t="s">
        <v>20</v>
      </c>
      <c r="E430" s="3" t="s">
        <v>456</v>
      </c>
      <c r="F430" s="3" t="s">
        <v>22</v>
      </c>
      <c r="G430" s="2"/>
      <c r="H430" s="3" t="s">
        <v>23</v>
      </c>
      <c r="I430" s="2" t="n">
        <v>4.69</v>
      </c>
      <c r="J430" s="2" t="n">
        <v>4.69</v>
      </c>
      <c r="K430" s="3" t="s">
        <v>24</v>
      </c>
      <c r="L430" s="3" t="s">
        <v>25</v>
      </c>
      <c r="M430" s="2" t="n">
        <v>0</v>
      </c>
      <c r="N430" s="3"/>
      <c r="O430" s="4" t="n">
        <v>54789</v>
      </c>
      <c r="P430" s="3"/>
      <c r="Q430" s="4"/>
      <c r="R430" s="3" t="s">
        <v>23</v>
      </c>
    </row>
    <row r="431" customFormat="false" ht="25.5" hidden="true" customHeight="true" outlineLevel="0" collapsed="false">
      <c r="A431" s="2" t="n">
        <v>546</v>
      </c>
      <c r="B431" s="3" t="s">
        <v>457</v>
      </c>
      <c r="C431" s="3" t="s">
        <v>19</v>
      </c>
      <c r="D431" s="3" t="s">
        <v>61</v>
      </c>
      <c r="E431" s="3" t="s">
        <v>21</v>
      </c>
      <c r="F431" s="3" t="s">
        <v>63</v>
      </c>
      <c r="G431" s="2"/>
      <c r="H431" s="3" t="s">
        <v>23</v>
      </c>
      <c r="I431" s="2" t="n">
        <v>203</v>
      </c>
      <c r="J431" s="2" t="n">
        <v>203</v>
      </c>
      <c r="K431" s="3" t="s">
        <v>53</v>
      </c>
      <c r="L431" s="3" t="s">
        <v>54</v>
      </c>
      <c r="M431" s="2" t="n">
        <v>0</v>
      </c>
      <c r="N431" s="3"/>
      <c r="O431" s="4" t="n">
        <v>54789</v>
      </c>
      <c r="P431" s="3"/>
      <c r="Q431" s="4"/>
      <c r="R431" s="3" t="s">
        <v>23</v>
      </c>
    </row>
    <row r="432" customFormat="false" ht="25.5" hidden="true" customHeight="true" outlineLevel="0" collapsed="false">
      <c r="A432" s="2" t="n">
        <v>548</v>
      </c>
      <c r="B432" s="3" t="s">
        <v>458</v>
      </c>
      <c r="C432" s="3" t="s">
        <v>19</v>
      </c>
      <c r="D432" s="3" t="s">
        <v>61</v>
      </c>
      <c r="E432" s="3" t="s">
        <v>21</v>
      </c>
      <c r="F432" s="3" t="s">
        <v>63</v>
      </c>
      <c r="G432" s="2"/>
      <c r="H432" s="3" t="s">
        <v>23</v>
      </c>
      <c r="I432" s="2" t="n">
        <v>156.6</v>
      </c>
      <c r="J432" s="2" t="n">
        <v>156.6</v>
      </c>
      <c r="K432" s="3" t="s">
        <v>53</v>
      </c>
      <c r="L432" s="3" t="s">
        <v>54</v>
      </c>
      <c r="M432" s="2" t="n">
        <v>0</v>
      </c>
      <c r="N432" s="3"/>
      <c r="O432" s="4" t="n">
        <v>54789</v>
      </c>
      <c r="P432" s="3"/>
      <c r="Q432" s="4" t="n">
        <v>36312</v>
      </c>
      <c r="R432" s="3" t="s">
        <v>23</v>
      </c>
    </row>
    <row r="433" customFormat="false" ht="25.5" hidden="true" customHeight="true" outlineLevel="0" collapsed="false">
      <c r="A433" s="2" t="n">
        <v>551</v>
      </c>
      <c r="B433" s="3" t="s">
        <v>459</v>
      </c>
      <c r="C433" s="3" t="s">
        <v>19</v>
      </c>
      <c r="D433" s="3" t="s">
        <v>27</v>
      </c>
      <c r="E433" s="3" t="s">
        <v>21</v>
      </c>
      <c r="F433" s="3" t="s">
        <v>29</v>
      </c>
      <c r="G433" s="2"/>
      <c r="H433" s="3" t="s">
        <v>23</v>
      </c>
      <c r="I433" s="2" t="n">
        <v>50</v>
      </c>
      <c r="J433" s="2" t="n">
        <v>50</v>
      </c>
      <c r="K433" s="3" t="s">
        <v>24</v>
      </c>
      <c r="L433" s="3" t="s">
        <v>25</v>
      </c>
      <c r="M433" s="2" t="n">
        <v>0</v>
      </c>
      <c r="N433" s="3"/>
      <c r="O433" s="4" t="n">
        <v>54789</v>
      </c>
      <c r="P433" s="3"/>
      <c r="Q433" s="4" t="n">
        <v>32143</v>
      </c>
      <c r="R433" s="3" t="s">
        <v>23</v>
      </c>
    </row>
    <row r="434" customFormat="false" ht="25.5" hidden="true" customHeight="true" outlineLevel="0" collapsed="false">
      <c r="A434" s="2" t="n">
        <v>552</v>
      </c>
      <c r="B434" s="3" t="s">
        <v>460</v>
      </c>
      <c r="C434" s="3" t="s">
        <v>19</v>
      </c>
      <c r="D434" s="3" t="s">
        <v>20</v>
      </c>
      <c r="E434" s="3" t="s">
        <v>21</v>
      </c>
      <c r="F434" s="3" t="s">
        <v>22</v>
      </c>
      <c r="G434" s="2"/>
      <c r="H434" s="3" t="s">
        <v>23</v>
      </c>
      <c r="I434" s="2" t="n">
        <v>59</v>
      </c>
      <c r="J434" s="2" t="n">
        <v>59</v>
      </c>
      <c r="K434" s="3" t="s">
        <v>24</v>
      </c>
      <c r="L434" s="3" t="s">
        <v>102</v>
      </c>
      <c r="M434" s="2" t="n">
        <v>17369</v>
      </c>
      <c r="N434" s="3"/>
      <c r="O434" s="4" t="n">
        <v>54789</v>
      </c>
      <c r="P434" s="3"/>
      <c r="Q434" s="4"/>
      <c r="R434" s="3" t="s">
        <v>23</v>
      </c>
    </row>
    <row r="435" customFormat="false" ht="25.5" hidden="true" customHeight="true" outlineLevel="0" collapsed="false">
      <c r="A435" s="2" t="n">
        <v>552</v>
      </c>
      <c r="B435" s="3" t="s">
        <v>460</v>
      </c>
      <c r="C435" s="3" t="s">
        <v>19</v>
      </c>
      <c r="D435" s="3" t="s">
        <v>20</v>
      </c>
      <c r="E435" s="3" t="s">
        <v>21</v>
      </c>
      <c r="F435" s="3" t="s">
        <v>22</v>
      </c>
      <c r="G435" s="2"/>
      <c r="H435" s="3" t="s">
        <v>23</v>
      </c>
      <c r="I435" s="2" t="n">
        <v>59</v>
      </c>
      <c r="J435" s="2" t="n">
        <v>59</v>
      </c>
      <c r="K435" s="3" t="s">
        <v>24</v>
      </c>
      <c r="L435" s="3" t="s">
        <v>102</v>
      </c>
      <c r="M435" s="2" t="n">
        <v>17065</v>
      </c>
      <c r="N435" s="3"/>
      <c r="O435" s="4" t="n">
        <v>54789</v>
      </c>
      <c r="P435" s="3"/>
      <c r="Q435" s="4"/>
      <c r="R435" s="3" t="s">
        <v>23</v>
      </c>
    </row>
    <row r="436" customFormat="false" ht="25.5" hidden="true" customHeight="true" outlineLevel="0" collapsed="false">
      <c r="A436" s="2" t="n">
        <v>553</v>
      </c>
      <c r="B436" s="3" t="s">
        <v>461</v>
      </c>
      <c r="C436" s="3" t="s">
        <v>19</v>
      </c>
      <c r="D436" s="3" t="s">
        <v>20</v>
      </c>
      <c r="E436" s="3" t="s">
        <v>21</v>
      </c>
      <c r="F436" s="3" t="s">
        <v>22</v>
      </c>
      <c r="G436" s="2"/>
      <c r="H436" s="3" t="s">
        <v>23</v>
      </c>
      <c r="I436" s="2" t="n">
        <v>60</v>
      </c>
      <c r="J436" s="2" t="n">
        <v>60</v>
      </c>
      <c r="K436" s="3" t="s">
        <v>24</v>
      </c>
      <c r="L436" s="3" t="s">
        <v>102</v>
      </c>
      <c r="M436" s="2" t="n">
        <v>18519</v>
      </c>
      <c r="N436" s="3"/>
      <c r="O436" s="4" t="n">
        <v>54789</v>
      </c>
      <c r="P436" s="3"/>
      <c r="Q436" s="4"/>
      <c r="R436" s="3" t="s">
        <v>23</v>
      </c>
    </row>
    <row r="437" customFormat="false" ht="25.5" hidden="true" customHeight="true" outlineLevel="0" collapsed="false">
      <c r="A437" s="2" t="n">
        <v>553</v>
      </c>
      <c r="B437" s="3" t="s">
        <v>461</v>
      </c>
      <c r="C437" s="3" t="s">
        <v>19</v>
      </c>
      <c r="D437" s="3" t="s">
        <v>20</v>
      </c>
      <c r="E437" s="3" t="s">
        <v>21</v>
      </c>
      <c r="F437" s="3" t="s">
        <v>22</v>
      </c>
      <c r="G437" s="2"/>
      <c r="H437" s="3" t="s">
        <v>23</v>
      </c>
      <c r="I437" s="2" t="n">
        <v>60</v>
      </c>
      <c r="J437" s="2" t="n">
        <v>60</v>
      </c>
      <c r="K437" s="3" t="s">
        <v>24</v>
      </c>
      <c r="L437" s="3" t="s">
        <v>102</v>
      </c>
      <c r="M437" s="2" t="n">
        <v>18735</v>
      </c>
      <c r="N437" s="3"/>
      <c r="O437" s="4" t="n">
        <v>54789</v>
      </c>
      <c r="P437" s="3"/>
      <c r="Q437" s="4"/>
      <c r="R437" s="3" t="s">
        <v>23</v>
      </c>
    </row>
    <row r="438" customFormat="false" ht="25.5" hidden="true" customHeight="true" outlineLevel="0" collapsed="false">
      <c r="A438" s="2" t="n">
        <v>554</v>
      </c>
      <c r="B438" s="3" t="s">
        <v>462</v>
      </c>
      <c r="C438" s="3" t="s">
        <v>19</v>
      </c>
      <c r="D438" s="3" t="s">
        <v>38</v>
      </c>
      <c r="E438" s="3" t="s">
        <v>356</v>
      </c>
      <c r="F438" s="3" t="s">
        <v>39</v>
      </c>
      <c r="G438" s="2"/>
      <c r="H438" s="3" t="s">
        <v>23</v>
      </c>
      <c r="I438" s="2" t="n">
        <v>23</v>
      </c>
      <c r="J438" s="2" t="n">
        <v>23</v>
      </c>
      <c r="K438" s="3" t="s">
        <v>53</v>
      </c>
      <c r="L438" s="3" t="s">
        <v>54</v>
      </c>
      <c r="M438" s="2" t="n">
        <v>13500</v>
      </c>
      <c r="N438" s="3"/>
      <c r="O438" s="4" t="n">
        <v>54789</v>
      </c>
      <c r="P438" s="3"/>
      <c r="Q438" s="4" t="n">
        <v>20880</v>
      </c>
      <c r="R438" s="3" t="s">
        <v>23</v>
      </c>
    </row>
    <row r="439" customFormat="false" ht="25.5" hidden="true" customHeight="true" outlineLevel="0" collapsed="false">
      <c r="A439" s="2" t="n">
        <v>554</v>
      </c>
      <c r="B439" s="3" t="s">
        <v>462</v>
      </c>
      <c r="C439" s="3" t="s">
        <v>19</v>
      </c>
      <c r="D439" s="3" t="s">
        <v>38</v>
      </c>
      <c r="E439" s="3" t="s">
        <v>356</v>
      </c>
      <c r="F439" s="3" t="s">
        <v>39</v>
      </c>
      <c r="G439" s="2"/>
      <c r="H439" s="3" t="s">
        <v>23</v>
      </c>
      <c r="I439" s="2" t="n">
        <v>17</v>
      </c>
      <c r="J439" s="2" t="n">
        <v>17</v>
      </c>
      <c r="K439" s="3" t="s">
        <v>53</v>
      </c>
      <c r="L439" s="3" t="s">
        <v>54</v>
      </c>
      <c r="M439" s="2" t="n">
        <v>13500</v>
      </c>
      <c r="N439" s="3"/>
      <c r="O439" s="4" t="n">
        <v>54789</v>
      </c>
      <c r="P439" s="3"/>
      <c r="Q439" s="4" t="n">
        <v>19784</v>
      </c>
      <c r="R439" s="3" t="s">
        <v>23</v>
      </c>
    </row>
    <row r="440" customFormat="false" ht="25.5" hidden="true" customHeight="true" outlineLevel="0" collapsed="false">
      <c r="A440" s="2" t="n">
        <v>554</v>
      </c>
      <c r="B440" s="3" t="s">
        <v>462</v>
      </c>
      <c r="C440" s="3" t="s">
        <v>19</v>
      </c>
      <c r="D440" s="3" t="s">
        <v>38</v>
      </c>
      <c r="E440" s="3" t="s">
        <v>356</v>
      </c>
      <c r="F440" s="3" t="s">
        <v>39</v>
      </c>
      <c r="G440" s="2"/>
      <c r="H440" s="3" t="s">
        <v>23</v>
      </c>
      <c r="I440" s="2" t="n">
        <v>16</v>
      </c>
      <c r="J440" s="2" t="n">
        <v>16</v>
      </c>
      <c r="K440" s="3" t="s">
        <v>53</v>
      </c>
      <c r="L440" s="3" t="s">
        <v>54</v>
      </c>
      <c r="M440" s="2" t="n">
        <v>13500</v>
      </c>
      <c r="N440" s="3"/>
      <c r="O440" s="4" t="n">
        <v>54789</v>
      </c>
      <c r="P440" s="3"/>
      <c r="Q440" s="4" t="n">
        <v>19572</v>
      </c>
      <c r="R440" s="3" t="s">
        <v>23</v>
      </c>
    </row>
    <row r="441" customFormat="false" ht="25.5" hidden="true" customHeight="true" outlineLevel="0" collapsed="false">
      <c r="A441" s="2" t="n">
        <v>555</v>
      </c>
      <c r="B441" s="3" t="s">
        <v>463</v>
      </c>
      <c r="C441" s="3" t="s">
        <v>19</v>
      </c>
      <c r="D441" s="3" t="s">
        <v>38</v>
      </c>
      <c r="E441" s="3" t="s">
        <v>21</v>
      </c>
      <c r="F441" s="3" t="s">
        <v>39</v>
      </c>
      <c r="G441" s="2"/>
      <c r="H441" s="3" t="s">
        <v>23</v>
      </c>
      <c r="I441" s="2" t="n">
        <v>0.1</v>
      </c>
      <c r="J441" s="2" t="n">
        <v>0.1</v>
      </c>
      <c r="K441" s="3" t="s">
        <v>53</v>
      </c>
      <c r="L441" s="3" t="s">
        <v>54</v>
      </c>
      <c r="M441" s="2" t="n">
        <v>0</v>
      </c>
      <c r="N441" s="3"/>
      <c r="O441" s="4" t="n">
        <v>54789</v>
      </c>
      <c r="P441" s="3"/>
      <c r="Q441" s="4" t="n">
        <v>31048</v>
      </c>
      <c r="R441" s="3" t="s">
        <v>23</v>
      </c>
    </row>
    <row r="442" customFormat="false" ht="25.5" hidden="true" customHeight="true" outlineLevel="0" collapsed="false">
      <c r="A442" s="2" t="n">
        <v>558</v>
      </c>
      <c r="B442" s="3" t="s">
        <v>464</v>
      </c>
      <c r="C442" s="3" t="s">
        <v>19</v>
      </c>
      <c r="D442" s="3" t="s">
        <v>27</v>
      </c>
      <c r="E442" s="3" t="s">
        <v>21</v>
      </c>
      <c r="F442" s="3" t="s">
        <v>75</v>
      </c>
      <c r="G442" s="2"/>
      <c r="H442" s="3" t="s">
        <v>23</v>
      </c>
      <c r="I442" s="2" t="n">
        <v>24</v>
      </c>
      <c r="J442" s="2" t="n">
        <v>24</v>
      </c>
      <c r="K442" s="3" t="s">
        <v>24</v>
      </c>
      <c r="L442" s="3" t="s">
        <v>102</v>
      </c>
      <c r="M442" s="2" t="n">
        <v>0</v>
      </c>
      <c r="N442" s="3"/>
      <c r="O442" s="4" t="n">
        <v>54789</v>
      </c>
      <c r="P442" s="3"/>
      <c r="Q442" s="4" t="n">
        <v>35977</v>
      </c>
      <c r="R442" s="3" t="s">
        <v>23</v>
      </c>
    </row>
    <row r="443" customFormat="false" ht="25.5" hidden="true" customHeight="true" outlineLevel="0" collapsed="false">
      <c r="A443" s="2" t="n">
        <v>559</v>
      </c>
      <c r="B443" s="3" t="s">
        <v>465</v>
      </c>
      <c r="C443" s="3" t="s">
        <v>19</v>
      </c>
      <c r="D443" s="3" t="s">
        <v>31</v>
      </c>
      <c r="E443" s="3" t="s">
        <v>21</v>
      </c>
      <c r="F443" s="3" t="s">
        <v>22</v>
      </c>
      <c r="G443" s="2"/>
      <c r="H443" s="3" t="s">
        <v>23</v>
      </c>
      <c r="I443" s="2" t="n">
        <v>7</v>
      </c>
      <c r="J443" s="2" t="n">
        <v>7</v>
      </c>
      <c r="K443" s="3" t="s">
        <v>24</v>
      </c>
      <c r="L443" s="3" t="s">
        <v>25</v>
      </c>
      <c r="M443" s="2" t="n">
        <v>0</v>
      </c>
      <c r="N443" s="3"/>
      <c r="O443" s="4" t="n">
        <v>54789</v>
      </c>
      <c r="P443" s="3"/>
      <c r="Q443" s="4"/>
      <c r="R443" s="3" t="s">
        <v>23</v>
      </c>
    </row>
    <row r="444" customFormat="false" ht="25.5" hidden="true" customHeight="true" outlineLevel="0" collapsed="false">
      <c r="A444" s="2" t="n">
        <v>560</v>
      </c>
      <c r="B444" s="3" t="s">
        <v>466</v>
      </c>
      <c r="C444" s="3" t="s">
        <v>19</v>
      </c>
      <c r="D444" s="3" t="s">
        <v>20</v>
      </c>
      <c r="E444" s="3" t="s">
        <v>271</v>
      </c>
      <c r="F444" s="3" t="s">
        <v>22</v>
      </c>
      <c r="G444" s="2"/>
      <c r="H444" s="3" t="s">
        <v>23</v>
      </c>
      <c r="I444" s="2" t="n">
        <v>32</v>
      </c>
      <c r="J444" s="2" t="n">
        <v>26</v>
      </c>
      <c r="K444" s="3" t="s">
        <v>53</v>
      </c>
      <c r="L444" s="3" t="s">
        <v>54</v>
      </c>
      <c r="M444" s="2" t="n">
        <v>12680</v>
      </c>
      <c r="N444" s="3"/>
      <c r="O444" s="4" t="n">
        <v>54789</v>
      </c>
      <c r="P444" s="3"/>
      <c r="Q444" s="4"/>
      <c r="R444" s="3" t="s">
        <v>23</v>
      </c>
    </row>
    <row r="445" customFormat="false" ht="25.5" hidden="true" customHeight="true" outlineLevel="0" collapsed="false">
      <c r="A445" s="2" t="n">
        <v>560</v>
      </c>
      <c r="B445" s="3" t="s">
        <v>466</v>
      </c>
      <c r="C445" s="3" t="s">
        <v>19</v>
      </c>
      <c r="D445" s="3" t="s">
        <v>20</v>
      </c>
      <c r="E445" s="3" t="s">
        <v>271</v>
      </c>
      <c r="F445" s="3" t="s">
        <v>22</v>
      </c>
      <c r="G445" s="2"/>
      <c r="H445" s="3" t="s">
        <v>23</v>
      </c>
      <c r="I445" s="2" t="n">
        <v>32</v>
      </c>
      <c r="J445" s="2" t="n">
        <v>26</v>
      </c>
      <c r="K445" s="3" t="s">
        <v>53</v>
      </c>
      <c r="L445" s="3" t="s">
        <v>54</v>
      </c>
      <c r="M445" s="2" t="n">
        <v>12680</v>
      </c>
      <c r="N445" s="3"/>
      <c r="O445" s="4" t="n">
        <v>54789</v>
      </c>
      <c r="P445" s="3"/>
      <c r="Q445" s="4"/>
      <c r="R445" s="3" t="s">
        <v>23</v>
      </c>
    </row>
    <row r="446" customFormat="false" ht="25.5" hidden="true" customHeight="true" outlineLevel="0" collapsed="false">
      <c r="A446" s="2" t="n">
        <v>561</v>
      </c>
      <c r="B446" s="3" t="s">
        <v>467</v>
      </c>
      <c r="C446" s="3" t="s">
        <v>19</v>
      </c>
      <c r="D446" s="3" t="s">
        <v>61</v>
      </c>
      <c r="E446" s="3" t="s">
        <v>21</v>
      </c>
      <c r="F446" s="3" t="s">
        <v>63</v>
      </c>
      <c r="G446" s="2"/>
      <c r="H446" s="3" t="s">
        <v>23</v>
      </c>
      <c r="I446" s="2" t="n">
        <v>73</v>
      </c>
      <c r="J446" s="2" t="n">
        <v>73</v>
      </c>
      <c r="K446" s="3" t="s">
        <v>53</v>
      </c>
      <c r="L446" s="3" t="s">
        <v>54</v>
      </c>
      <c r="M446" s="2" t="n">
        <v>0</v>
      </c>
      <c r="N446" s="3"/>
      <c r="O446" s="4" t="n">
        <v>54789</v>
      </c>
      <c r="P446" s="3"/>
      <c r="Q446" s="4"/>
      <c r="R446" s="3" t="s">
        <v>23</v>
      </c>
    </row>
    <row r="447" customFormat="false" ht="25.5" hidden="true" customHeight="true" outlineLevel="0" collapsed="false">
      <c r="A447" s="2" t="n">
        <v>561</v>
      </c>
      <c r="B447" s="3" t="s">
        <v>467</v>
      </c>
      <c r="C447" s="3" t="s">
        <v>19</v>
      </c>
      <c r="D447" s="3" t="s">
        <v>61</v>
      </c>
      <c r="E447" s="3" t="s">
        <v>21</v>
      </c>
      <c r="F447" s="3" t="s">
        <v>63</v>
      </c>
      <c r="G447" s="2"/>
      <c r="H447" s="3" t="s">
        <v>23</v>
      </c>
      <c r="I447" s="2" t="n">
        <v>73</v>
      </c>
      <c r="J447" s="2" t="n">
        <v>73</v>
      </c>
      <c r="K447" s="3" t="s">
        <v>53</v>
      </c>
      <c r="L447" s="3" t="s">
        <v>54</v>
      </c>
      <c r="M447" s="2" t="n">
        <v>0</v>
      </c>
      <c r="N447" s="3"/>
      <c r="O447" s="4" t="n">
        <v>54789</v>
      </c>
      <c r="P447" s="3"/>
      <c r="Q447" s="4"/>
      <c r="R447" s="3" t="s">
        <v>23</v>
      </c>
    </row>
    <row r="448" customFormat="false" ht="12" hidden="false" customHeight="true" outlineLevel="0" collapsed="false">
      <c r="A448" s="2" t="n">
        <v>561</v>
      </c>
      <c r="B448" s="3" t="s">
        <v>467</v>
      </c>
      <c r="C448" s="3" t="s">
        <v>19</v>
      </c>
      <c r="D448" s="3" t="s">
        <v>61</v>
      </c>
      <c r="E448" s="3" t="s">
        <v>21</v>
      </c>
      <c r="F448" s="3" t="s">
        <v>63</v>
      </c>
      <c r="G448" s="2"/>
      <c r="H448" s="3" t="s">
        <v>391</v>
      </c>
      <c r="I448" s="2" t="n">
        <v>148</v>
      </c>
      <c r="J448" s="2" t="n">
        <v>148</v>
      </c>
      <c r="K448" s="3" t="s">
        <v>53</v>
      </c>
      <c r="L448" s="3" t="s">
        <v>97</v>
      </c>
      <c r="M448" s="2" t="n">
        <v>0</v>
      </c>
      <c r="N448" s="3"/>
      <c r="O448" s="4" t="n">
        <v>54789</v>
      </c>
      <c r="P448" s="3"/>
      <c r="Q448" s="4" t="n">
        <v>37530</v>
      </c>
      <c r="R448" s="3" t="s">
        <v>391</v>
      </c>
    </row>
    <row r="449" customFormat="false" ht="12" hidden="false" customHeight="true" outlineLevel="0" collapsed="false">
      <c r="A449" s="2" t="n">
        <v>561</v>
      </c>
      <c r="B449" s="3" t="s">
        <v>467</v>
      </c>
      <c r="C449" s="3" t="s">
        <v>19</v>
      </c>
      <c r="D449" s="3" t="s">
        <v>61</v>
      </c>
      <c r="E449" s="3" t="s">
        <v>21</v>
      </c>
      <c r="F449" s="3" t="s">
        <v>63</v>
      </c>
      <c r="G449" s="2"/>
      <c r="H449" s="3" t="s">
        <v>391</v>
      </c>
      <c r="I449" s="2" t="n">
        <v>148</v>
      </c>
      <c r="J449" s="2" t="n">
        <v>148</v>
      </c>
      <c r="K449" s="3" t="s">
        <v>53</v>
      </c>
      <c r="L449" s="3" t="s">
        <v>97</v>
      </c>
      <c r="M449" s="2" t="n">
        <v>0</v>
      </c>
      <c r="N449" s="3"/>
      <c r="O449" s="4" t="n">
        <v>54789</v>
      </c>
      <c r="P449" s="3"/>
      <c r="Q449" s="4" t="n">
        <v>37773</v>
      </c>
      <c r="R449" s="3" t="s">
        <v>391</v>
      </c>
    </row>
    <row r="450" customFormat="false" ht="25.5" hidden="true" customHeight="true" outlineLevel="0" collapsed="false">
      <c r="A450" s="2" t="n">
        <v>561</v>
      </c>
      <c r="B450" s="3" t="s">
        <v>467</v>
      </c>
      <c r="C450" s="3" t="s">
        <v>19</v>
      </c>
      <c r="D450" s="3" t="s">
        <v>61</v>
      </c>
      <c r="E450" s="3" t="s">
        <v>21</v>
      </c>
      <c r="F450" s="3" t="s">
        <v>63</v>
      </c>
      <c r="G450" s="2"/>
      <c r="H450" s="3" t="s">
        <v>23</v>
      </c>
      <c r="I450" s="2" t="n">
        <v>203</v>
      </c>
      <c r="J450" s="2" t="n">
        <v>203</v>
      </c>
      <c r="K450" s="3" t="s">
        <v>53</v>
      </c>
      <c r="L450" s="3" t="s">
        <v>54</v>
      </c>
      <c r="M450" s="2" t="n">
        <v>0</v>
      </c>
      <c r="N450" s="3"/>
      <c r="O450" s="4" t="n">
        <v>54789</v>
      </c>
      <c r="P450" s="3"/>
      <c r="Q450" s="4"/>
      <c r="R450" s="3" t="s">
        <v>23</v>
      </c>
    </row>
    <row r="451" customFormat="false" ht="25.5" hidden="true" customHeight="true" outlineLevel="0" collapsed="false">
      <c r="A451" s="2" t="n">
        <v>562</v>
      </c>
      <c r="B451" s="3" t="s">
        <v>468</v>
      </c>
      <c r="C451" s="3" t="s">
        <v>19</v>
      </c>
      <c r="D451" s="3" t="s">
        <v>20</v>
      </c>
      <c r="E451" s="3" t="s">
        <v>469</v>
      </c>
      <c r="F451" s="3" t="s">
        <v>22</v>
      </c>
      <c r="G451" s="2"/>
      <c r="H451" s="3" t="s">
        <v>23</v>
      </c>
      <c r="I451" s="2" t="n">
        <v>130</v>
      </c>
      <c r="J451" s="2" t="n">
        <v>130</v>
      </c>
      <c r="K451" s="3" t="s">
        <v>53</v>
      </c>
      <c r="L451" s="3" t="s">
        <v>54</v>
      </c>
      <c r="M451" s="2" t="n">
        <v>8190</v>
      </c>
      <c r="N451" s="3"/>
      <c r="O451" s="4" t="n">
        <v>54789</v>
      </c>
      <c r="P451" s="3"/>
      <c r="Q451" s="4"/>
      <c r="R451" s="3" t="s">
        <v>23</v>
      </c>
    </row>
    <row r="452" customFormat="false" ht="38.25" hidden="true" customHeight="true" outlineLevel="0" collapsed="false">
      <c r="A452" s="2" t="n">
        <v>567</v>
      </c>
      <c r="B452" s="3" t="s">
        <v>470</v>
      </c>
      <c r="C452" s="3" t="s">
        <v>19</v>
      </c>
      <c r="D452" s="3" t="s">
        <v>27</v>
      </c>
      <c r="E452" s="3" t="s">
        <v>471</v>
      </c>
      <c r="F452" s="3" t="s">
        <v>88</v>
      </c>
      <c r="G452" s="2"/>
      <c r="H452" s="3" t="s">
        <v>23</v>
      </c>
      <c r="I452" s="2" t="n">
        <v>10</v>
      </c>
      <c r="J452" s="2" t="n">
        <v>10</v>
      </c>
      <c r="K452" s="3" t="s">
        <v>24</v>
      </c>
      <c r="L452" s="3" t="s">
        <v>25</v>
      </c>
      <c r="M452" s="2" t="n">
        <v>0</v>
      </c>
      <c r="N452" s="3"/>
      <c r="O452" s="4" t="n">
        <v>54789</v>
      </c>
      <c r="P452" s="3"/>
      <c r="Q452" s="4" t="n">
        <v>32143</v>
      </c>
      <c r="R452" s="3" t="s">
        <v>23</v>
      </c>
    </row>
    <row r="453" customFormat="false" ht="38.25" hidden="true" customHeight="true" outlineLevel="0" collapsed="false">
      <c r="A453" s="2" t="n">
        <v>568</v>
      </c>
      <c r="B453" s="3" t="s">
        <v>472</v>
      </c>
      <c r="C453" s="3" t="s">
        <v>19</v>
      </c>
      <c r="D453" s="3" t="s">
        <v>38</v>
      </c>
      <c r="E453" s="3" t="s">
        <v>473</v>
      </c>
      <c r="F453" s="3" t="s">
        <v>39</v>
      </c>
      <c r="G453" s="2"/>
      <c r="H453" s="3" t="s">
        <v>23</v>
      </c>
      <c r="I453" s="2" t="n">
        <v>34</v>
      </c>
      <c r="J453" s="2" t="n">
        <v>34</v>
      </c>
      <c r="K453" s="3" t="s">
        <v>24</v>
      </c>
      <c r="L453" s="3" t="s">
        <v>25</v>
      </c>
      <c r="M453" s="2" t="n">
        <v>0</v>
      </c>
      <c r="N453" s="3"/>
      <c r="O453" s="4" t="n">
        <v>54789</v>
      </c>
      <c r="P453" s="3"/>
      <c r="Q453" s="4" t="n">
        <v>32143</v>
      </c>
      <c r="R453" s="3" t="s">
        <v>23</v>
      </c>
    </row>
    <row r="454" customFormat="false" ht="25.5" hidden="true" customHeight="true" outlineLevel="0" collapsed="false">
      <c r="A454" s="2" t="n">
        <v>569</v>
      </c>
      <c r="B454" s="3" t="s">
        <v>474</v>
      </c>
      <c r="C454" s="3" t="s">
        <v>19</v>
      </c>
      <c r="D454" s="3" t="s">
        <v>31</v>
      </c>
      <c r="E454" s="3" t="s">
        <v>475</v>
      </c>
      <c r="F454" s="3" t="s">
        <v>22</v>
      </c>
      <c r="G454" s="2"/>
      <c r="H454" s="3" t="s">
        <v>23</v>
      </c>
      <c r="I454" s="2" t="n">
        <v>51.41</v>
      </c>
      <c r="J454" s="2" t="n">
        <v>51.41</v>
      </c>
      <c r="K454" s="3" t="s">
        <v>53</v>
      </c>
      <c r="L454" s="3" t="s">
        <v>54</v>
      </c>
      <c r="M454" s="2" t="n">
        <v>7835</v>
      </c>
      <c r="N454" s="3"/>
      <c r="O454" s="4" t="n">
        <v>54789</v>
      </c>
      <c r="P454" s="3"/>
      <c r="Q454" s="4"/>
      <c r="R454" s="3" t="s">
        <v>23</v>
      </c>
    </row>
    <row r="455" customFormat="false" ht="25.5" hidden="true" customHeight="true" outlineLevel="0" collapsed="false">
      <c r="A455" s="2" t="n">
        <v>571</v>
      </c>
      <c r="B455" s="3" t="s">
        <v>476</v>
      </c>
      <c r="C455" s="3" t="s">
        <v>19</v>
      </c>
      <c r="D455" s="3" t="s">
        <v>38</v>
      </c>
      <c r="E455" s="3" t="s">
        <v>477</v>
      </c>
      <c r="F455" s="3" t="s">
        <v>39</v>
      </c>
      <c r="G455" s="2"/>
      <c r="H455" s="3" t="s">
        <v>23</v>
      </c>
      <c r="I455" s="2" t="n">
        <v>35</v>
      </c>
      <c r="J455" s="2" t="n">
        <v>35</v>
      </c>
      <c r="K455" s="3" t="s">
        <v>53</v>
      </c>
      <c r="L455" s="3" t="s">
        <v>54</v>
      </c>
      <c r="M455" s="2" t="n">
        <v>0</v>
      </c>
      <c r="N455" s="3"/>
      <c r="O455" s="4" t="n">
        <v>54789</v>
      </c>
      <c r="P455" s="3"/>
      <c r="Q455" s="4" t="n">
        <v>33604</v>
      </c>
      <c r="R455" s="3" t="s">
        <v>23</v>
      </c>
    </row>
    <row r="456" customFormat="false" ht="25.5" hidden="true" customHeight="true" outlineLevel="0" collapsed="false">
      <c r="A456" s="2" t="n">
        <v>573</v>
      </c>
      <c r="B456" s="3" t="s">
        <v>478</v>
      </c>
      <c r="C456" s="3" t="s">
        <v>19</v>
      </c>
      <c r="D456" s="3" t="s">
        <v>27</v>
      </c>
      <c r="E456" s="3" t="s">
        <v>479</v>
      </c>
      <c r="F456" s="3" t="s">
        <v>88</v>
      </c>
      <c r="G456" s="2"/>
      <c r="H456" s="3" t="s">
        <v>23</v>
      </c>
      <c r="I456" s="2" t="n">
        <v>4</v>
      </c>
      <c r="J456" s="2" t="n">
        <v>4</v>
      </c>
      <c r="K456" s="3" t="s">
        <v>24</v>
      </c>
      <c r="L456" s="3" t="s">
        <v>25</v>
      </c>
      <c r="M456" s="2" t="n">
        <v>0</v>
      </c>
      <c r="N456" s="3"/>
      <c r="O456" s="4" t="n">
        <v>54789</v>
      </c>
      <c r="P456" s="3"/>
      <c r="Q456" s="4" t="n">
        <v>32143</v>
      </c>
      <c r="R456" s="3" t="s">
        <v>23</v>
      </c>
    </row>
    <row r="457" customFormat="false" ht="38.25" hidden="true" customHeight="true" outlineLevel="0" collapsed="false">
      <c r="A457" s="2" t="n">
        <v>575</v>
      </c>
      <c r="B457" s="3" t="s">
        <v>480</v>
      </c>
      <c r="C457" s="3" t="s">
        <v>19</v>
      </c>
      <c r="D457" s="3" t="s">
        <v>27</v>
      </c>
      <c r="E457" s="3" t="s">
        <v>481</v>
      </c>
      <c r="F457" s="3" t="s">
        <v>101</v>
      </c>
      <c r="G457" s="2"/>
      <c r="H457" s="3" t="s">
        <v>23</v>
      </c>
      <c r="I457" s="2" t="n">
        <v>8.5</v>
      </c>
      <c r="J457" s="2" t="n">
        <v>8.5</v>
      </c>
      <c r="K457" s="3" t="s">
        <v>24</v>
      </c>
      <c r="L457" s="3" t="s">
        <v>25</v>
      </c>
      <c r="M457" s="2" t="n">
        <v>0</v>
      </c>
      <c r="N457" s="3"/>
      <c r="O457" s="4" t="n">
        <v>54789</v>
      </c>
      <c r="P457" s="3"/>
      <c r="Q457" s="4" t="n">
        <v>32143</v>
      </c>
      <c r="R457" s="3" t="s">
        <v>23</v>
      </c>
    </row>
    <row r="458" customFormat="false" ht="38.25" hidden="true" customHeight="true" outlineLevel="0" collapsed="false">
      <c r="A458" s="2" t="n">
        <v>578</v>
      </c>
      <c r="B458" s="3" t="s">
        <v>482</v>
      </c>
      <c r="C458" s="3" t="s">
        <v>19</v>
      </c>
      <c r="D458" s="3" t="s">
        <v>61</v>
      </c>
      <c r="E458" s="3" t="s">
        <v>483</v>
      </c>
      <c r="F458" s="3" t="s">
        <v>63</v>
      </c>
      <c r="G458" s="2"/>
      <c r="H458" s="3" t="s">
        <v>23</v>
      </c>
      <c r="I458" s="2" t="n">
        <v>1.05</v>
      </c>
      <c r="J458" s="2" t="n">
        <v>1.05</v>
      </c>
      <c r="K458" s="3" t="s">
        <v>24</v>
      </c>
      <c r="L458" s="3" t="s">
        <v>25</v>
      </c>
      <c r="M458" s="2" t="n">
        <v>0</v>
      </c>
      <c r="N458" s="3"/>
      <c r="O458" s="4" t="n">
        <v>54789</v>
      </c>
      <c r="P458" s="3"/>
      <c r="Q458" s="4" t="n">
        <v>32143</v>
      </c>
      <c r="R458" s="3" t="s">
        <v>23</v>
      </c>
    </row>
    <row r="459" customFormat="false" ht="25.5" hidden="true" customHeight="true" outlineLevel="0" collapsed="false">
      <c r="A459" s="2" t="n">
        <v>583</v>
      </c>
      <c r="B459" s="3" t="s">
        <v>484</v>
      </c>
      <c r="C459" s="3" t="s">
        <v>19</v>
      </c>
      <c r="D459" s="3" t="s">
        <v>27</v>
      </c>
      <c r="E459" s="3" t="s">
        <v>21</v>
      </c>
      <c r="F459" s="3" t="s">
        <v>153</v>
      </c>
      <c r="G459" s="2"/>
      <c r="H459" s="3" t="s">
        <v>23</v>
      </c>
      <c r="I459" s="2" t="n">
        <v>1.6</v>
      </c>
      <c r="J459" s="2" t="n">
        <v>1.6</v>
      </c>
      <c r="K459" s="3" t="s">
        <v>71</v>
      </c>
      <c r="L459" s="3" t="s">
        <v>72</v>
      </c>
      <c r="M459" s="2" t="n">
        <v>0</v>
      </c>
      <c r="N459" s="3"/>
      <c r="O459" s="4" t="n">
        <v>54789</v>
      </c>
      <c r="P459" s="3"/>
      <c r="Q459" s="4" t="n">
        <v>34516</v>
      </c>
      <c r="R459" s="3" t="s">
        <v>23</v>
      </c>
    </row>
    <row r="460" customFormat="false" ht="25.5" hidden="true" customHeight="true" outlineLevel="0" collapsed="false">
      <c r="A460" s="2" t="n">
        <v>583</v>
      </c>
      <c r="B460" s="3" t="s">
        <v>484</v>
      </c>
      <c r="C460" s="3" t="s">
        <v>19</v>
      </c>
      <c r="D460" s="3" t="s">
        <v>27</v>
      </c>
      <c r="E460" s="3" t="s">
        <v>21</v>
      </c>
      <c r="F460" s="3" t="s">
        <v>153</v>
      </c>
      <c r="G460" s="2"/>
      <c r="H460" s="3" t="s">
        <v>23</v>
      </c>
      <c r="I460" s="2" t="n">
        <v>1.6</v>
      </c>
      <c r="J460" s="2" t="n">
        <v>1.6</v>
      </c>
      <c r="K460" s="3" t="s">
        <v>71</v>
      </c>
      <c r="L460" s="3" t="s">
        <v>72</v>
      </c>
      <c r="M460" s="2" t="n">
        <v>0</v>
      </c>
      <c r="N460" s="3"/>
      <c r="O460" s="4" t="n">
        <v>54789</v>
      </c>
      <c r="P460" s="3"/>
      <c r="Q460" s="4" t="n">
        <v>34516</v>
      </c>
      <c r="R460" s="3" t="s">
        <v>23</v>
      </c>
    </row>
    <row r="461" customFormat="false" ht="25.5" hidden="true" customHeight="true" outlineLevel="0" collapsed="false">
      <c r="A461" s="2" t="n">
        <v>584</v>
      </c>
      <c r="B461" s="3" t="s">
        <v>485</v>
      </c>
      <c r="C461" s="3" t="s">
        <v>19</v>
      </c>
      <c r="D461" s="3" t="s">
        <v>31</v>
      </c>
      <c r="E461" s="3" t="s">
        <v>486</v>
      </c>
      <c r="F461" s="3" t="s">
        <v>22</v>
      </c>
      <c r="G461" s="2"/>
      <c r="H461" s="3" t="s">
        <v>23</v>
      </c>
      <c r="I461" s="2" t="n">
        <v>19</v>
      </c>
      <c r="J461" s="2" t="n">
        <v>19</v>
      </c>
      <c r="K461" s="3" t="s">
        <v>53</v>
      </c>
      <c r="L461" s="3" t="s">
        <v>54</v>
      </c>
      <c r="M461" s="2" t="n">
        <v>13000</v>
      </c>
      <c r="N461" s="3"/>
      <c r="O461" s="4" t="n">
        <v>54789</v>
      </c>
      <c r="P461" s="3"/>
      <c r="Q461" s="4"/>
      <c r="R461" s="3" t="s">
        <v>23</v>
      </c>
    </row>
    <row r="462" customFormat="false" ht="25.5" hidden="true" customHeight="true" outlineLevel="0" collapsed="false">
      <c r="A462" s="2" t="n">
        <v>584</v>
      </c>
      <c r="B462" s="3" t="s">
        <v>485</v>
      </c>
      <c r="C462" s="3" t="s">
        <v>19</v>
      </c>
      <c r="D462" s="3" t="s">
        <v>31</v>
      </c>
      <c r="E462" s="3" t="s">
        <v>486</v>
      </c>
      <c r="F462" s="3" t="s">
        <v>22</v>
      </c>
      <c r="G462" s="2"/>
      <c r="H462" s="3" t="s">
        <v>23</v>
      </c>
      <c r="I462" s="2" t="n">
        <v>44</v>
      </c>
      <c r="J462" s="2" t="n">
        <v>44</v>
      </c>
      <c r="K462" s="3" t="s">
        <v>53</v>
      </c>
      <c r="L462" s="3" t="s">
        <v>54</v>
      </c>
      <c r="M462" s="2" t="n">
        <v>11600</v>
      </c>
      <c r="N462" s="3"/>
      <c r="O462" s="4" t="n">
        <v>54789</v>
      </c>
      <c r="P462" s="3"/>
      <c r="Q462" s="4"/>
      <c r="R462" s="3" t="s">
        <v>23</v>
      </c>
    </row>
    <row r="463" customFormat="false" ht="25.5" hidden="true" customHeight="true" outlineLevel="0" collapsed="false">
      <c r="A463" s="2" t="n">
        <v>584</v>
      </c>
      <c r="B463" s="3" t="s">
        <v>485</v>
      </c>
      <c r="C463" s="3" t="s">
        <v>19</v>
      </c>
      <c r="D463" s="3" t="s">
        <v>31</v>
      </c>
      <c r="E463" s="3" t="s">
        <v>486</v>
      </c>
      <c r="F463" s="3" t="s">
        <v>22</v>
      </c>
      <c r="G463" s="2"/>
      <c r="H463" s="3" t="s">
        <v>23</v>
      </c>
      <c r="I463" s="2" t="n">
        <v>42</v>
      </c>
      <c r="J463" s="2" t="n">
        <v>42</v>
      </c>
      <c r="K463" s="3" t="s">
        <v>53</v>
      </c>
      <c r="L463" s="3" t="s">
        <v>54</v>
      </c>
      <c r="M463" s="2" t="n">
        <v>10500</v>
      </c>
      <c r="N463" s="3"/>
      <c r="O463" s="4" t="n">
        <v>54789</v>
      </c>
      <c r="P463" s="3"/>
      <c r="Q463" s="4"/>
      <c r="R463" s="3" t="s">
        <v>23</v>
      </c>
    </row>
    <row r="464" customFormat="false" ht="25.5" hidden="true" customHeight="true" outlineLevel="0" collapsed="false">
      <c r="A464" s="2" t="n">
        <v>584</v>
      </c>
      <c r="B464" s="3" t="s">
        <v>485</v>
      </c>
      <c r="C464" s="3" t="s">
        <v>19</v>
      </c>
      <c r="D464" s="3" t="s">
        <v>31</v>
      </c>
      <c r="E464" s="3" t="s">
        <v>486</v>
      </c>
      <c r="F464" s="3" t="s">
        <v>22</v>
      </c>
      <c r="G464" s="2"/>
      <c r="H464" s="3" t="s">
        <v>23</v>
      </c>
      <c r="I464" s="2" t="n">
        <v>18</v>
      </c>
      <c r="J464" s="2" t="n">
        <v>18</v>
      </c>
      <c r="K464" s="3" t="s">
        <v>53</v>
      </c>
      <c r="L464" s="3" t="s">
        <v>54</v>
      </c>
      <c r="M464" s="2" t="n">
        <v>13000</v>
      </c>
      <c r="N464" s="3"/>
      <c r="O464" s="4" t="n">
        <v>54789</v>
      </c>
      <c r="P464" s="3"/>
      <c r="Q464" s="4"/>
      <c r="R464" s="3" t="s">
        <v>23</v>
      </c>
    </row>
    <row r="465" customFormat="false" ht="25.5" hidden="true" customHeight="true" outlineLevel="0" collapsed="false">
      <c r="A465" s="2" t="n">
        <v>584</v>
      </c>
      <c r="B465" s="3" t="s">
        <v>485</v>
      </c>
      <c r="C465" s="3" t="s">
        <v>19</v>
      </c>
      <c r="D465" s="3" t="s">
        <v>31</v>
      </c>
      <c r="E465" s="3" t="s">
        <v>486</v>
      </c>
      <c r="F465" s="3" t="s">
        <v>22</v>
      </c>
      <c r="G465" s="2"/>
      <c r="H465" s="3" t="s">
        <v>23</v>
      </c>
      <c r="I465" s="2" t="n">
        <v>21</v>
      </c>
      <c r="J465" s="2" t="n">
        <v>21</v>
      </c>
      <c r="K465" s="3" t="s">
        <v>53</v>
      </c>
      <c r="L465" s="3" t="s">
        <v>54</v>
      </c>
      <c r="M465" s="2" t="n">
        <v>12500</v>
      </c>
      <c r="N465" s="3"/>
      <c r="O465" s="4" t="n">
        <v>54789</v>
      </c>
      <c r="P465" s="3"/>
      <c r="Q465" s="4"/>
      <c r="R465" s="3" t="s">
        <v>23</v>
      </c>
    </row>
    <row r="466" customFormat="false" ht="25.5" hidden="true" customHeight="true" outlineLevel="0" collapsed="false">
      <c r="A466" s="2" t="n">
        <v>584</v>
      </c>
      <c r="B466" s="3" t="s">
        <v>485</v>
      </c>
      <c r="C466" s="3" t="s">
        <v>19</v>
      </c>
      <c r="D466" s="3" t="s">
        <v>31</v>
      </c>
      <c r="E466" s="3" t="s">
        <v>486</v>
      </c>
      <c r="F466" s="3" t="s">
        <v>22</v>
      </c>
      <c r="G466" s="2"/>
      <c r="H466" s="3" t="s">
        <v>23</v>
      </c>
      <c r="I466" s="2" t="n">
        <v>85</v>
      </c>
      <c r="J466" s="2" t="n">
        <v>85</v>
      </c>
      <c r="K466" s="3" t="s">
        <v>53</v>
      </c>
      <c r="L466" s="3" t="s">
        <v>54</v>
      </c>
      <c r="M466" s="2" t="n">
        <v>13000</v>
      </c>
      <c r="N466" s="3"/>
      <c r="O466" s="4" t="n">
        <v>54789</v>
      </c>
      <c r="P466" s="3"/>
      <c r="Q466" s="4"/>
      <c r="R466" s="3" t="s">
        <v>23</v>
      </c>
    </row>
    <row r="467" customFormat="false" ht="25.5" hidden="true" customHeight="true" outlineLevel="0" collapsed="false">
      <c r="A467" s="2" t="n">
        <v>587</v>
      </c>
      <c r="B467" s="3" t="s">
        <v>487</v>
      </c>
      <c r="C467" s="3" t="s">
        <v>19</v>
      </c>
      <c r="D467" s="3" t="s">
        <v>27</v>
      </c>
      <c r="E467" s="3" t="s">
        <v>28</v>
      </c>
      <c r="F467" s="3" t="s">
        <v>57</v>
      </c>
      <c r="G467" s="2"/>
      <c r="H467" s="3" t="s">
        <v>23</v>
      </c>
      <c r="I467" s="2" t="n">
        <v>32</v>
      </c>
      <c r="J467" s="2" t="n">
        <v>32</v>
      </c>
      <c r="K467" s="3" t="s">
        <v>24</v>
      </c>
      <c r="L467" s="3" t="s">
        <v>280</v>
      </c>
      <c r="M467" s="2" t="n">
        <v>0</v>
      </c>
      <c r="N467" s="3"/>
      <c r="O467" s="4" t="n">
        <v>54789</v>
      </c>
      <c r="P467" s="3"/>
      <c r="Q467" s="4" t="n">
        <v>32143</v>
      </c>
      <c r="R467" s="3" t="s">
        <v>23</v>
      </c>
    </row>
    <row r="468" customFormat="false" ht="25.5" hidden="true" customHeight="true" outlineLevel="0" collapsed="false">
      <c r="A468" s="2" t="n">
        <v>589</v>
      </c>
      <c r="B468" s="3" t="s">
        <v>488</v>
      </c>
      <c r="C468" s="3" t="s">
        <v>19</v>
      </c>
      <c r="D468" s="3" t="s">
        <v>20</v>
      </c>
      <c r="E468" s="3" t="s">
        <v>489</v>
      </c>
      <c r="F468" s="3" t="s">
        <v>22</v>
      </c>
      <c r="G468" s="2"/>
      <c r="H468" s="3" t="s">
        <v>23</v>
      </c>
      <c r="I468" s="2" t="n">
        <v>49</v>
      </c>
      <c r="J468" s="2" t="n">
        <v>49</v>
      </c>
      <c r="K468" s="3" t="s">
        <v>53</v>
      </c>
      <c r="L468" s="3" t="s">
        <v>54</v>
      </c>
      <c r="M468" s="2" t="n">
        <v>9500</v>
      </c>
      <c r="N468" s="3"/>
      <c r="O468" s="4" t="n">
        <v>54789</v>
      </c>
      <c r="P468" s="3"/>
      <c r="Q468" s="4"/>
      <c r="R468" s="3" t="s">
        <v>23</v>
      </c>
    </row>
    <row r="469" customFormat="false" ht="25.5" hidden="true" customHeight="true" outlineLevel="0" collapsed="false">
      <c r="A469" s="2" t="n">
        <v>590</v>
      </c>
      <c r="B469" s="3" t="s">
        <v>490</v>
      </c>
      <c r="C469" s="3" t="s">
        <v>19</v>
      </c>
      <c r="D469" s="3" t="s">
        <v>20</v>
      </c>
      <c r="E469" s="3" t="s">
        <v>489</v>
      </c>
      <c r="F469" s="3" t="s">
        <v>22</v>
      </c>
      <c r="G469" s="2"/>
      <c r="H469" s="3" t="s">
        <v>23</v>
      </c>
      <c r="I469" s="2" t="n">
        <v>49.5</v>
      </c>
      <c r="J469" s="2" t="n">
        <v>49.5</v>
      </c>
      <c r="K469" s="3" t="s">
        <v>53</v>
      </c>
      <c r="L469" s="3" t="s">
        <v>54</v>
      </c>
      <c r="M469" s="2" t="n">
        <v>12531</v>
      </c>
      <c r="N469" s="3"/>
      <c r="O469" s="4" t="n">
        <v>54789</v>
      </c>
      <c r="P469" s="3"/>
      <c r="Q469" s="4"/>
      <c r="R469" s="3" t="s">
        <v>23</v>
      </c>
    </row>
    <row r="470" customFormat="false" ht="25.5" hidden="true" customHeight="true" outlineLevel="0" collapsed="false">
      <c r="A470" s="2" t="n">
        <v>594</v>
      </c>
      <c r="B470" s="3" t="s">
        <v>491</v>
      </c>
      <c r="C470" s="3" t="s">
        <v>19</v>
      </c>
      <c r="D470" s="3" t="s">
        <v>38</v>
      </c>
      <c r="E470" s="3" t="s">
        <v>21</v>
      </c>
      <c r="F470" s="3" t="s">
        <v>39</v>
      </c>
      <c r="G470" s="2"/>
      <c r="H470" s="3" t="s">
        <v>23</v>
      </c>
      <c r="I470" s="2" t="n">
        <v>7.88</v>
      </c>
      <c r="J470" s="2" t="n">
        <v>7.88</v>
      </c>
      <c r="K470" s="3" t="s">
        <v>24</v>
      </c>
      <c r="L470" s="3" t="s">
        <v>25</v>
      </c>
      <c r="M470" s="2" t="n">
        <v>0</v>
      </c>
      <c r="N470" s="3"/>
      <c r="O470" s="4" t="n">
        <v>54789</v>
      </c>
      <c r="P470" s="3"/>
      <c r="Q470" s="4" t="n">
        <v>32143</v>
      </c>
      <c r="R470" s="3" t="s">
        <v>23</v>
      </c>
    </row>
    <row r="471" customFormat="false" ht="25.5" hidden="true" customHeight="true" outlineLevel="0" collapsed="false">
      <c r="A471" s="2" t="n">
        <v>595</v>
      </c>
      <c r="B471" s="3" t="s">
        <v>492</v>
      </c>
      <c r="C471" s="3" t="s">
        <v>19</v>
      </c>
      <c r="D471" s="3" t="s">
        <v>31</v>
      </c>
      <c r="E471" s="3" t="s">
        <v>493</v>
      </c>
      <c r="F471" s="3" t="s">
        <v>22</v>
      </c>
      <c r="G471" s="2"/>
      <c r="H471" s="3" t="s">
        <v>23</v>
      </c>
      <c r="I471" s="2" t="n">
        <v>1.6</v>
      </c>
      <c r="J471" s="2" t="n">
        <v>1.6</v>
      </c>
      <c r="K471" s="3" t="s">
        <v>24</v>
      </c>
      <c r="L471" s="3" t="s">
        <v>25</v>
      </c>
      <c r="M471" s="2" t="n">
        <v>0</v>
      </c>
      <c r="N471" s="3"/>
      <c r="O471" s="4" t="n">
        <v>54789</v>
      </c>
      <c r="P471" s="3"/>
      <c r="Q471" s="4"/>
      <c r="R471" s="3" t="s">
        <v>23</v>
      </c>
    </row>
    <row r="472" customFormat="false" ht="38.25" hidden="true" customHeight="true" outlineLevel="0" collapsed="false">
      <c r="A472" s="2" t="n">
        <v>596</v>
      </c>
      <c r="B472" s="3" t="s">
        <v>494</v>
      </c>
      <c r="C472" s="3" t="s">
        <v>19</v>
      </c>
      <c r="D472" s="3" t="s">
        <v>27</v>
      </c>
      <c r="E472" s="3" t="s">
        <v>495</v>
      </c>
      <c r="F472" s="3" t="s">
        <v>75</v>
      </c>
      <c r="G472" s="2"/>
      <c r="H472" s="3" t="s">
        <v>23</v>
      </c>
      <c r="I472" s="2" t="n">
        <v>5.4</v>
      </c>
      <c r="J472" s="2" t="n">
        <v>5.4</v>
      </c>
      <c r="K472" s="3" t="s">
        <v>24</v>
      </c>
      <c r="L472" s="3" t="s">
        <v>25</v>
      </c>
      <c r="M472" s="2" t="n">
        <v>0</v>
      </c>
      <c r="N472" s="3"/>
      <c r="O472" s="4" t="n">
        <v>54789</v>
      </c>
      <c r="P472" s="3"/>
      <c r="Q472" s="4" t="n">
        <v>32143</v>
      </c>
      <c r="R472" s="3" t="s">
        <v>23</v>
      </c>
    </row>
    <row r="473" customFormat="false" ht="38.25" hidden="true" customHeight="true" outlineLevel="0" collapsed="false">
      <c r="A473" s="2" t="n">
        <v>597</v>
      </c>
      <c r="B473" s="3" t="s">
        <v>496</v>
      </c>
      <c r="C473" s="3" t="s">
        <v>19</v>
      </c>
      <c r="D473" s="3" t="s">
        <v>31</v>
      </c>
      <c r="E473" s="3" t="s">
        <v>285</v>
      </c>
      <c r="F473" s="3" t="s">
        <v>22</v>
      </c>
      <c r="G473" s="2"/>
      <c r="H473" s="3" t="s">
        <v>23</v>
      </c>
      <c r="I473" s="2" t="n">
        <v>33</v>
      </c>
      <c r="J473" s="2" t="n">
        <v>33</v>
      </c>
      <c r="K473" s="3" t="s">
        <v>24</v>
      </c>
      <c r="L473" s="3" t="s">
        <v>25</v>
      </c>
      <c r="M473" s="2" t="n">
        <v>0</v>
      </c>
      <c r="N473" s="3"/>
      <c r="O473" s="4" t="n">
        <v>54789</v>
      </c>
      <c r="P473" s="3"/>
      <c r="Q473" s="4"/>
      <c r="R473" s="3" t="s">
        <v>23</v>
      </c>
    </row>
    <row r="474" customFormat="false" ht="25.5" hidden="true" customHeight="true" outlineLevel="0" collapsed="false">
      <c r="A474" s="2" t="n">
        <v>598</v>
      </c>
      <c r="B474" s="3" t="s">
        <v>497</v>
      </c>
      <c r="C474" s="3" t="s">
        <v>19</v>
      </c>
      <c r="D474" s="3" t="s">
        <v>20</v>
      </c>
      <c r="E474" s="3" t="s">
        <v>59</v>
      </c>
      <c r="F474" s="3" t="s">
        <v>22</v>
      </c>
      <c r="G474" s="2"/>
      <c r="H474" s="3" t="s">
        <v>23</v>
      </c>
      <c r="I474" s="2" t="n">
        <v>2.5</v>
      </c>
      <c r="J474" s="2" t="n">
        <v>2.5</v>
      </c>
      <c r="K474" s="3" t="s">
        <v>24</v>
      </c>
      <c r="L474" s="3" t="s">
        <v>498</v>
      </c>
      <c r="M474" s="2" t="n">
        <v>0</v>
      </c>
      <c r="N474" s="3"/>
      <c r="O474" s="4" t="n">
        <v>54789</v>
      </c>
      <c r="P474" s="3"/>
      <c r="Q474" s="4"/>
      <c r="R474" s="3" t="s">
        <v>23</v>
      </c>
    </row>
    <row r="475" customFormat="false" ht="25.5" hidden="true" customHeight="true" outlineLevel="0" collapsed="false">
      <c r="A475" s="2" t="n">
        <v>610</v>
      </c>
      <c r="B475" s="3" t="s">
        <v>499</v>
      </c>
      <c r="C475" s="3" t="s">
        <v>19</v>
      </c>
      <c r="D475" s="3" t="s">
        <v>31</v>
      </c>
      <c r="E475" s="3" t="s">
        <v>499</v>
      </c>
      <c r="F475" s="3" t="s">
        <v>22</v>
      </c>
      <c r="G475" s="2"/>
      <c r="H475" s="3" t="s">
        <v>23</v>
      </c>
      <c r="I475" s="2" t="n">
        <v>27</v>
      </c>
      <c r="J475" s="2" t="n">
        <v>27</v>
      </c>
      <c r="K475" s="3" t="s">
        <v>49</v>
      </c>
      <c r="L475" s="3" t="s">
        <v>500</v>
      </c>
      <c r="M475" s="2" t="n">
        <v>0</v>
      </c>
      <c r="N475" s="3"/>
      <c r="O475" s="4" t="n">
        <v>54789</v>
      </c>
      <c r="P475" s="3"/>
      <c r="Q475" s="4"/>
      <c r="R475" s="3" t="s">
        <v>23</v>
      </c>
    </row>
    <row r="476" customFormat="false" ht="38.25" hidden="true" customHeight="true" outlineLevel="0" collapsed="false">
      <c r="A476" s="2" t="n">
        <v>612</v>
      </c>
      <c r="B476" s="3" t="s">
        <v>501</v>
      </c>
      <c r="C476" s="3" t="s">
        <v>19</v>
      </c>
      <c r="D476" s="3" t="s">
        <v>31</v>
      </c>
      <c r="E476" s="3" t="s">
        <v>502</v>
      </c>
      <c r="F476" s="3" t="s">
        <v>22</v>
      </c>
      <c r="G476" s="2"/>
      <c r="H476" s="3" t="s">
        <v>23</v>
      </c>
      <c r="I476" s="2" t="n">
        <v>81.79</v>
      </c>
      <c r="J476" s="2" t="n">
        <v>81.79</v>
      </c>
      <c r="K476" s="3" t="s">
        <v>24</v>
      </c>
      <c r="L476" s="3" t="s">
        <v>428</v>
      </c>
      <c r="M476" s="2" t="n">
        <v>0</v>
      </c>
      <c r="N476" s="3"/>
      <c r="O476" s="4" t="n">
        <v>54789</v>
      </c>
      <c r="P476" s="3"/>
      <c r="Q476" s="4"/>
      <c r="R476" s="3" t="s">
        <v>23</v>
      </c>
    </row>
    <row r="477" customFormat="false" ht="38.25" hidden="true" customHeight="true" outlineLevel="0" collapsed="false">
      <c r="A477" s="2" t="n">
        <v>613</v>
      </c>
      <c r="B477" s="3" t="s">
        <v>503</v>
      </c>
      <c r="C477" s="3" t="s">
        <v>19</v>
      </c>
      <c r="D477" s="3" t="s">
        <v>31</v>
      </c>
      <c r="E477" s="3" t="s">
        <v>502</v>
      </c>
      <c r="F477" s="3" t="s">
        <v>22</v>
      </c>
      <c r="G477" s="2"/>
      <c r="H477" s="3" t="s">
        <v>23</v>
      </c>
      <c r="I477" s="2" t="n">
        <v>240</v>
      </c>
      <c r="J477" s="2" t="n">
        <v>240</v>
      </c>
      <c r="K477" s="3" t="s">
        <v>53</v>
      </c>
      <c r="L477" s="3" t="s">
        <v>54</v>
      </c>
      <c r="M477" s="2" t="n">
        <v>0</v>
      </c>
      <c r="N477" s="3"/>
      <c r="O477" s="4" t="n">
        <v>54789</v>
      </c>
      <c r="P477" s="3"/>
      <c r="Q477" s="4"/>
      <c r="R477" s="3" t="s">
        <v>23</v>
      </c>
    </row>
    <row r="478" customFormat="false" ht="38.25" hidden="true" customHeight="true" outlineLevel="0" collapsed="false">
      <c r="A478" s="2" t="n">
        <v>613</v>
      </c>
      <c r="B478" s="3" t="s">
        <v>503</v>
      </c>
      <c r="C478" s="3" t="s">
        <v>19</v>
      </c>
      <c r="D478" s="3" t="s">
        <v>31</v>
      </c>
      <c r="E478" s="3" t="s">
        <v>502</v>
      </c>
      <c r="F478" s="3" t="s">
        <v>22</v>
      </c>
      <c r="G478" s="2"/>
      <c r="H478" s="3" t="s">
        <v>23</v>
      </c>
      <c r="I478" s="2" t="n">
        <v>19</v>
      </c>
      <c r="J478" s="2" t="n">
        <v>19</v>
      </c>
      <c r="K478" s="3" t="s">
        <v>53</v>
      </c>
      <c r="L478" s="3" t="s">
        <v>54</v>
      </c>
      <c r="M478" s="2" t="n">
        <v>15000</v>
      </c>
      <c r="N478" s="3"/>
      <c r="O478" s="4" t="n">
        <v>54789</v>
      </c>
      <c r="P478" s="3"/>
      <c r="Q478" s="4"/>
      <c r="R478" s="3" t="s">
        <v>23</v>
      </c>
    </row>
    <row r="479" customFormat="false" ht="38.25" hidden="true" customHeight="true" outlineLevel="0" collapsed="false">
      <c r="A479" s="2" t="n">
        <v>613</v>
      </c>
      <c r="B479" s="3" t="s">
        <v>503</v>
      </c>
      <c r="C479" s="3" t="s">
        <v>19</v>
      </c>
      <c r="D479" s="3" t="s">
        <v>31</v>
      </c>
      <c r="E479" s="3" t="s">
        <v>502</v>
      </c>
      <c r="F479" s="3" t="s">
        <v>22</v>
      </c>
      <c r="G479" s="2"/>
      <c r="H479" s="3" t="s">
        <v>23</v>
      </c>
      <c r="I479" s="2" t="n">
        <v>19</v>
      </c>
      <c r="J479" s="2" t="n">
        <v>19</v>
      </c>
      <c r="K479" s="3" t="s">
        <v>53</v>
      </c>
      <c r="L479" s="3" t="s">
        <v>54</v>
      </c>
      <c r="M479" s="2" t="n">
        <v>15000</v>
      </c>
      <c r="N479" s="3"/>
      <c r="O479" s="4" t="n">
        <v>54789</v>
      </c>
      <c r="P479" s="3"/>
      <c r="Q479" s="4"/>
      <c r="R479" s="3" t="s">
        <v>23</v>
      </c>
    </row>
    <row r="480" customFormat="false" ht="25.5" hidden="true" customHeight="true" outlineLevel="0" collapsed="false">
      <c r="A480" s="2" t="n">
        <v>615</v>
      </c>
      <c r="B480" s="3" t="s">
        <v>504</v>
      </c>
      <c r="C480" s="3" t="s">
        <v>19</v>
      </c>
      <c r="D480" s="3" t="s">
        <v>27</v>
      </c>
      <c r="E480" s="3" t="s">
        <v>505</v>
      </c>
      <c r="F480" s="3" t="s">
        <v>101</v>
      </c>
      <c r="G480" s="2"/>
      <c r="H480" s="3" t="s">
        <v>23</v>
      </c>
      <c r="I480" s="2" t="n">
        <v>5</v>
      </c>
      <c r="J480" s="2" t="n">
        <v>5</v>
      </c>
      <c r="K480" s="3" t="s">
        <v>24</v>
      </c>
      <c r="L480" s="3" t="s">
        <v>25</v>
      </c>
      <c r="M480" s="2" t="n">
        <v>0</v>
      </c>
      <c r="N480" s="3"/>
      <c r="O480" s="4" t="n">
        <v>54789</v>
      </c>
      <c r="P480" s="3"/>
      <c r="Q480" s="4" t="n">
        <v>32143</v>
      </c>
      <c r="R480" s="3" t="s">
        <v>23</v>
      </c>
    </row>
    <row r="481" customFormat="false" ht="25.5" hidden="true" customHeight="true" outlineLevel="0" collapsed="false">
      <c r="A481" s="2" t="n">
        <v>616</v>
      </c>
      <c r="B481" s="3" t="s">
        <v>506</v>
      </c>
      <c r="C481" s="3" t="s">
        <v>19</v>
      </c>
      <c r="D481" s="3" t="s">
        <v>61</v>
      </c>
      <c r="E481" s="3" t="s">
        <v>507</v>
      </c>
      <c r="F481" s="3" t="s">
        <v>138</v>
      </c>
      <c r="G481" s="2"/>
      <c r="H481" s="3" t="s">
        <v>23</v>
      </c>
      <c r="I481" s="2" t="n">
        <v>70</v>
      </c>
      <c r="J481" s="2" t="n">
        <v>70</v>
      </c>
      <c r="K481" s="3" t="s">
        <v>53</v>
      </c>
      <c r="L481" s="3" t="s">
        <v>54</v>
      </c>
      <c r="M481" s="2" t="n">
        <v>0</v>
      </c>
      <c r="N481" s="3"/>
      <c r="O481" s="4" t="n">
        <v>54789</v>
      </c>
      <c r="P481" s="3"/>
      <c r="Q481" s="4" t="n">
        <v>34851</v>
      </c>
      <c r="R481" s="3" t="s">
        <v>23</v>
      </c>
    </row>
    <row r="482" customFormat="false" ht="25.5" hidden="true" customHeight="true" outlineLevel="0" collapsed="false">
      <c r="A482" s="2" t="n">
        <v>621</v>
      </c>
      <c r="B482" s="3" t="s">
        <v>508</v>
      </c>
      <c r="C482" s="3" t="s">
        <v>19</v>
      </c>
      <c r="D482" s="3" t="s">
        <v>38</v>
      </c>
      <c r="E482" s="3" t="s">
        <v>21</v>
      </c>
      <c r="F482" s="3" t="s">
        <v>39</v>
      </c>
      <c r="G482" s="2"/>
      <c r="H482" s="3" t="s">
        <v>23</v>
      </c>
      <c r="I482" s="2" t="n">
        <v>0.27</v>
      </c>
      <c r="J482" s="2" t="n">
        <v>0.27</v>
      </c>
      <c r="K482" s="3" t="s">
        <v>71</v>
      </c>
      <c r="L482" s="3" t="s">
        <v>72</v>
      </c>
      <c r="M482" s="2" t="n">
        <v>0</v>
      </c>
      <c r="N482" s="3"/>
      <c r="O482" s="4" t="n">
        <v>54789</v>
      </c>
      <c r="P482" s="3"/>
      <c r="Q482" s="4" t="n">
        <v>17168</v>
      </c>
      <c r="R482" s="3" t="s">
        <v>23</v>
      </c>
    </row>
    <row r="483" customFormat="false" ht="25.5" hidden="true" customHeight="true" outlineLevel="0" collapsed="false">
      <c r="A483" s="2" t="n">
        <v>622</v>
      </c>
      <c r="B483" s="3" t="s">
        <v>509</v>
      </c>
      <c r="C483" s="3" t="s">
        <v>19</v>
      </c>
      <c r="D483" s="3" t="s">
        <v>38</v>
      </c>
      <c r="E483" s="3" t="s">
        <v>509</v>
      </c>
      <c r="F483" s="3" t="s">
        <v>39</v>
      </c>
      <c r="G483" s="2"/>
      <c r="H483" s="3" t="s">
        <v>23</v>
      </c>
      <c r="I483" s="2" t="n">
        <v>262</v>
      </c>
      <c r="J483" s="2" t="n">
        <v>262</v>
      </c>
      <c r="K483" s="3" t="s">
        <v>49</v>
      </c>
      <c r="L483" s="3" t="s">
        <v>50</v>
      </c>
      <c r="M483" s="2" t="n">
        <v>10520</v>
      </c>
      <c r="N483" s="3"/>
      <c r="O483" s="4" t="n">
        <v>54789</v>
      </c>
      <c r="P483" s="3"/>
      <c r="Q483" s="4" t="n">
        <v>28004</v>
      </c>
      <c r="R483" s="3" t="s">
        <v>23</v>
      </c>
    </row>
    <row r="484" customFormat="false" ht="25.5" hidden="true" customHeight="true" outlineLevel="0" collapsed="false">
      <c r="A484" s="2" t="n">
        <v>622</v>
      </c>
      <c r="B484" s="3" t="s">
        <v>509</v>
      </c>
      <c r="C484" s="3" t="s">
        <v>19</v>
      </c>
      <c r="D484" s="3" t="s">
        <v>38</v>
      </c>
      <c r="E484" s="3" t="s">
        <v>509</v>
      </c>
      <c r="F484" s="3" t="s">
        <v>39</v>
      </c>
      <c r="G484" s="2"/>
      <c r="H484" s="3" t="s">
        <v>23</v>
      </c>
      <c r="I484" s="2" t="n">
        <v>184</v>
      </c>
      <c r="J484" s="2" t="n">
        <v>184</v>
      </c>
      <c r="K484" s="3" t="s">
        <v>49</v>
      </c>
      <c r="L484" s="3" t="s">
        <v>50</v>
      </c>
      <c r="M484" s="2" t="n">
        <v>10520</v>
      </c>
      <c r="N484" s="3"/>
      <c r="O484" s="4" t="n">
        <v>54789</v>
      </c>
      <c r="P484" s="3"/>
      <c r="Q484" s="4" t="n">
        <v>23924</v>
      </c>
      <c r="R484" s="3" t="s">
        <v>23</v>
      </c>
    </row>
    <row r="485" customFormat="false" ht="25.5" hidden="true" customHeight="true" outlineLevel="0" collapsed="false">
      <c r="A485" s="2" t="n">
        <v>623</v>
      </c>
      <c r="B485" s="3" t="s">
        <v>510</v>
      </c>
      <c r="C485" s="3" t="s">
        <v>19</v>
      </c>
      <c r="D485" s="3" t="s">
        <v>20</v>
      </c>
      <c r="E485" s="3" t="s">
        <v>21</v>
      </c>
      <c r="F485" s="3" t="s">
        <v>22</v>
      </c>
      <c r="G485" s="2"/>
      <c r="H485" s="3" t="s">
        <v>23</v>
      </c>
      <c r="I485" s="2" t="n">
        <v>8.82</v>
      </c>
      <c r="J485" s="2" t="n">
        <v>8.82</v>
      </c>
      <c r="K485" s="3" t="s">
        <v>24</v>
      </c>
      <c r="L485" s="3" t="s">
        <v>25</v>
      </c>
      <c r="M485" s="2" t="n">
        <v>0</v>
      </c>
      <c r="N485" s="3"/>
      <c r="O485" s="4" t="n">
        <v>54789</v>
      </c>
      <c r="P485" s="3"/>
      <c r="Q485" s="4"/>
      <c r="R485" s="3" t="s">
        <v>23</v>
      </c>
    </row>
    <row r="486" customFormat="false" ht="38.25" hidden="true" customHeight="true" outlineLevel="0" collapsed="false">
      <c r="A486" s="2" t="n">
        <v>624</v>
      </c>
      <c r="B486" s="3" t="s">
        <v>511</v>
      </c>
      <c r="C486" s="3" t="s">
        <v>19</v>
      </c>
      <c r="D486" s="3" t="s">
        <v>31</v>
      </c>
      <c r="E486" s="3" t="s">
        <v>69</v>
      </c>
      <c r="F486" s="3" t="s">
        <v>22</v>
      </c>
      <c r="G486" s="2"/>
      <c r="H486" s="3" t="s">
        <v>23</v>
      </c>
      <c r="I486" s="2" t="n">
        <v>222</v>
      </c>
      <c r="J486" s="2" t="n">
        <v>222</v>
      </c>
      <c r="K486" s="3" t="s">
        <v>53</v>
      </c>
      <c r="L486" s="3" t="s">
        <v>54</v>
      </c>
      <c r="M486" s="2" t="n">
        <v>9403</v>
      </c>
      <c r="N486" s="3"/>
      <c r="O486" s="4" t="n">
        <v>54789</v>
      </c>
      <c r="P486" s="3"/>
      <c r="Q486" s="4" t="n">
        <v>22890</v>
      </c>
      <c r="R486" s="3" t="s">
        <v>23</v>
      </c>
    </row>
    <row r="487" customFormat="false" ht="38.25" hidden="true" customHeight="true" outlineLevel="0" collapsed="false">
      <c r="A487" s="2" t="n">
        <v>624</v>
      </c>
      <c r="B487" s="3" t="s">
        <v>511</v>
      </c>
      <c r="C487" s="3" t="s">
        <v>19</v>
      </c>
      <c r="D487" s="3" t="s">
        <v>31</v>
      </c>
      <c r="E487" s="3" t="s">
        <v>69</v>
      </c>
      <c r="F487" s="3" t="s">
        <v>22</v>
      </c>
      <c r="G487" s="2"/>
      <c r="H487" s="3" t="s">
        <v>23</v>
      </c>
      <c r="I487" s="2" t="n">
        <v>222</v>
      </c>
      <c r="J487" s="2" t="n">
        <v>222</v>
      </c>
      <c r="K487" s="3" t="s">
        <v>53</v>
      </c>
      <c r="L487" s="3" t="s">
        <v>54</v>
      </c>
      <c r="M487" s="2" t="n">
        <v>9578</v>
      </c>
      <c r="N487" s="3"/>
      <c r="O487" s="4" t="n">
        <v>54789</v>
      </c>
      <c r="P487" s="3"/>
      <c r="Q487" s="4" t="n">
        <v>23102</v>
      </c>
      <c r="R487" s="3" t="s">
        <v>23</v>
      </c>
    </row>
    <row r="488" customFormat="false" ht="38.25" hidden="true" customHeight="true" outlineLevel="0" collapsed="false">
      <c r="A488" s="2" t="n">
        <v>624</v>
      </c>
      <c r="B488" s="3" t="s">
        <v>511</v>
      </c>
      <c r="C488" s="3" t="s">
        <v>19</v>
      </c>
      <c r="D488" s="3" t="s">
        <v>31</v>
      </c>
      <c r="E488" s="3" t="s">
        <v>69</v>
      </c>
      <c r="F488" s="3" t="s">
        <v>22</v>
      </c>
      <c r="G488" s="2"/>
      <c r="H488" s="3" t="s">
        <v>23</v>
      </c>
      <c r="I488" s="2" t="n">
        <v>222</v>
      </c>
      <c r="J488" s="2" t="n">
        <v>222</v>
      </c>
      <c r="K488" s="3" t="s">
        <v>53</v>
      </c>
      <c r="L488" s="3" t="s">
        <v>54</v>
      </c>
      <c r="M488" s="2" t="n">
        <v>9499</v>
      </c>
      <c r="N488" s="3"/>
      <c r="O488" s="4" t="n">
        <v>54789</v>
      </c>
      <c r="P488" s="3"/>
      <c r="Q488" s="4" t="n">
        <v>23559</v>
      </c>
      <c r="R488" s="3" t="s">
        <v>23</v>
      </c>
    </row>
    <row r="489" customFormat="false" ht="38.25" hidden="true" customHeight="true" outlineLevel="0" collapsed="false">
      <c r="A489" s="2" t="n">
        <v>624</v>
      </c>
      <c r="B489" s="3" t="s">
        <v>511</v>
      </c>
      <c r="C489" s="3" t="s">
        <v>19</v>
      </c>
      <c r="D489" s="3" t="s">
        <v>31</v>
      </c>
      <c r="E489" s="3" t="s">
        <v>69</v>
      </c>
      <c r="F489" s="3" t="s">
        <v>22</v>
      </c>
      <c r="G489" s="2"/>
      <c r="H489" s="3" t="s">
        <v>23</v>
      </c>
      <c r="I489" s="2" t="n">
        <v>222</v>
      </c>
      <c r="J489" s="2" t="n">
        <v>222</v>
      </c>
      <c r="K489" s="3" t="s">
        <v>53</v>
      </c>
      <c r="L489" s="3" t="s">
        <v>54</v>
      </c>
      <c r="M489" s="2" t="n">
        <v>9062</v>
      </c>
      <c r="N489" s="3"/>
      <c r="O489" s="4" t="n">
        <v>54789</v>
      </c>
      <c r="P489" s="3"/>
      <c r="Q489" s="4" t="n">
        <v>23774</v>
      </c>
      <c r="R489" s="3" t="s">
        <v>23</v>
      </c>
    </row>
    <row r="490" customFormat="false" ht="38.25" hidden="true" customHeight="true" outlineLevel="0" collapsed="false">
      <c r="A490" s="2" t="n">
        <v>624</v>
      </c>
      <c r="B490" s="3" t="s">
        <v>511</v>
      </c>
      <c r="C490" s="3" t="s">
        <v>19</v>
      </c>
      <c r="D490" s="3" t="s">
        <v>31</v>
      </c>
      <c r="E490" s="3" t="s">
        <v>69</v>
      </c>
      <c r="F490" s="3" t="s">
        <v>22</v>
      </c>
      <c r="G490" s="2"/>
      <c r="H490" s="3" t="s">
        <v>23</v>
      </c>
      <c r="I490" s="2" t="n">
        <v>341</v>
      </c>
      <c r="J490" s="2" t="n">
        <v>341</v>
      </c>
      <c r="K490" s="3" t="s">
        <v>53</v>
      </c>
      <c r="L490" s="3" t="s">
        <v>54</v>
      </c>
      <c r="M490" s="2" t="n">
        <v>9543</v>
      </c>
      <c r="N490" s="3"/>
      <c r="O490" s="4" t="n">
        <v>54789</v>
      </c>
      <c r="P490" s="3"/>
      <c r="Q490" s="4" t="n">
        <v>24320</v>
      </c>
      <c r="R490" s="3" t="s">
        <v>23</v>
      </c>
    </row>
    <row r="491" customFormat="false" ht="38.25" hidden="true" customHeight="true" outlineLevel="0" collapsed="false">
      <c r="A491" s="2" t="n">
        <v>624</v>
      </c>
      <c r="B491" s="3" t="s">
        <v>511</v>
      </c>
      <c r="C491" s="3" t="s">
        <v>19</v>
      </c>
      <c r="D491" s="3" t="s">
        <v>31</v>
      </c>
      <c r="E491" s="3" t="s">
        <v>69</v>
      </c>
      <c r="F491" s="3" t="s">
        <v>22</v>
      </c>
      <c r="G491" s="2"/>
      <c r="H491" s="3" t="s">
        <v>23</v>
      </c>
      <c r="I491" s="2" t="n">
        <v>341</v>
      </c>
      <c r="J491" s="2" t="n">
        <v>341</v>
      </c>
      <c r="K491" s="3" t="s">
        <v>53</v>
      </c>
      <c r="L491" s="3" t="s">
        <v>54</v>
      </c>
      <c r="M491" s="2" t="n">
        <v>8727</v>
      </c>
      <c r="N491" s="3"/>
      <c r="O491" s="4" t="n">
        <v>54789</v>
      </c>
      <c r="P491" s="3"/>
      <c r="Q491" s="4" t="n">
        <v>24532</v>
      </c>
      <c r="R491" s="3" t="s">
        <v>23</v>
      </c>
    </row>
    <row r="492" customFormat="false" ht="25.5" hidden="true" customHeight="true" outlineLevel="0" collapsed="false">
      <c r="A492" s="2" t="n">
        <v>632</v>
      </c>
      <c r="B492" s="3" t="s">
        <v>512</v>
      </c>
      <c r="C492" s="3" t="s">
        <v>19</v>
      </c>
      <c r="D492" s="3" t="s">
        <v>31</v>
      </c>
      <c r="E492" s="3" t="s">
        <v>513</v>
      </c>
      <c r="F492" s="3" t="s">
        <v>22</v>
      </c>
      <c r="G492" s="2"/>
      <c r="H492" s="3" t="s">
        <v>23</v>
      </c>
      <c r="I492" s="2" t="n">
        <v>52</v>
      </c>
      <c r="J492" s="2" t="n">
        <v>52</v>
      </c>
      <c r="K492" s="3" t="s">
        <v>24</v>
      </c>
      <c r="L492" s="3" t="s">
        <v>102</v>
      </c>
      <c r="M492" s="2" t="n">
        <v>0</v>
      </c>
      <c r="N492" s="3"/>
      <c r="O492" s="4" t="n">
        <v>54789</v>
      </c>
      <c r="P492" s="3"/>
      <c r="Q492" s="4"/>
      <c r="R492" s="3" t="s">
        <v>23</v>
      </c>
    </row>
    <row r="493" customFormat="false" ht="25.5" hidden="true" customHeight="true" outlineLevel="0" collapsed="false">
      <c r="A493" s="2" t="n">
        <v>633</v>
      </c>
      <c r="B493" s="3" t="s">
        <v>514</v>
      </c>
      <c r="C493" s="3" t="s">
        <v>19</v>
      </c>
      <c r="D493" s="3" t="s">
        <v>20</v>
      </c>
      <c r="E493" s="3" t="s">
        <v>21</v>
      </c>
      <c r="F493" s="3" t="s">
        <v>22</v>
      </c>
      <c r="G493" s="2"/>
      <c r="H493" s="3" t="s">
        <v>23</v>
      </c>
      <c r="I493" s="2" t="n">
        <v>0.2</v>
      </c>
      <c r="J493" s="2" t="n">
        <v>0.2</v>
      </c>
      <c r="K493" s="3" t="s">
        <v>24</v>
      </c>
      <c r="L493" s="3" t="s">
        <v>515</v>
      </c>
      <c r="M493" s="2" t="n">
        <v>0</v>
      </c>
      <c r="N493" s="3"/>
      <c r="O493" s="4" t="n">
        <v>54789</v>
      </c>
      <c r="P493" s="3"/>
      <c r="Q493" s="4"/>
      <c r="R493" s="3" t="s">
        <v>23</v>
      </c>
    </row>
    <row r="494" customFormat="false" ht="25.5" hidden="true" customHeight="true" outlineLevel="0" collapsed="false">
      <c r="A494" s="2" t="n">
        <v>638</v>
      </c>
      <c r="B494" s="3" t="s">
        <v>516</v>
      </c>
      <c r="C494" s="3" t="s">
        <v>19</v>
      </c>
      <c r="D494" s="3" t="s">
        <v>31</v>
      </c>
      <c r="E494" s="3" t="s">
        <v>32</v>
      </c>
      <c r="F494" s="3" t="s">
        <v>22</v>
      </c>
      <c r="G494" s="2"/>
      <c r="H494" s="3" t="s">
        <v>23</v>
      </c>
      <c r="I494" s="2" t="n">
        <v>1.8</v>
      </c>
      <c r="J494" s="2" t="n">
        <v>1.8</v>
      </c>
      <c r="K494" s="3" t="s">
        <v>24</v>
      </c>
      <c r="L494" s="3" t="s">
        <v>25</v>
      </c>
      <c r="M494" s="2" t="n">
        <v>0</v>
      </c>
      <c r="N494" s="3"/>
      <c r="O494" s="4" t="n">
        <v>54789</v>
      </c>
      <c r="P494" s="3"/>
      <c r="Q494" s="4"/>
      <c r="R494" s="3" t="s">
        <v>23</v>
      </c>
    </row>
    <row r="495" customFormat="false" ht="25.5" hidden="true" customHeight="true" outlineLevel="0" collapsed="false">
      <c r="A495" s="2" t="n">
        <v>639</v>
      </c>
      <c r="B495" s="3" t="s">
        <v>517</v>
      </c>
      <c r="C495" s="3" t="s">
        <v>19</v>
      </c>
      <c r="D495" s="3" t="s">
        <v>27</v>
      </c>
      <c r="E495" s="3" t="s">
        <v>518</v>
      </c>
      <c r="F495" s="3" t="s">
        <v>75</v>
      </c>
      <c r="G495" s="2"/>
      <c r="H495" s="3" t="s">
        <v>23</v>
      </c>
      <c r="I495" s="2" t="n">
        <v>469</v>
      </c>
      <c r="J495" s="2" t="n">
        <v>469</v>
      </c>
      <c r="K495" s="3" t="s">
        <v>53</v>
      </c>
      <c r="L495" s="3" t="s">
        <v>54</v>
      </c>
      <c r="M495" s="2" t="n">
        <v>7100</v>
      </c>
      <c r="N495" s="3"/>
      <c r="O495" s="4" t="n">
        <v>54789</v>
      </c>
      <c r="P495" s="3"/>
      <c r="Q495" s="4" t="n">
        <v>35247</v>
      </c>
      <c r="R495" s="3" t="s">
        <v>23</v>
      </c>
    </row>
    <row r="496" customFormat="false" ht="25.5" hidden="true" customHeight="true" outlineLevel="0" collapsed="false">
      <c r="A496" s="2" t="n">
        <v>640</v>
      </c>
      <c r="B496" s="3" t="s">
        <v>519</v>
      </c>
      <c r="C496" s="3" t="s">
        <v>19</v>
      </c>
      <c r="D496" s="3" t="s">
        <v>20</v>
      </c>
      <c r="E496" s="3" t="s">
        <v>520</v>
      </c>
      <c r="F496" s="3" t="s">
        <v>22</v>
      </c>
      <c r="G496" s="2"/>
      <c r="H496" s="3" t="s">
        <v>23</v>
      </c>
      <c r="I496" s="2" t="n">
        <v>6.2</v>
      </c>
      <c r="J496" s="2" t="n">
        <v>6.2</v>
      </c>
      <c r="K496" s="3" t="s">
        <v>24</v>
      </c>
      <c r="L496" s="3" t="s">
        <v>428</v>
      </c>
      <c r="M496" s="2" t="n">
        <v>0</v>
      </c>
      <c r="N496" s="3"/>
      <c r="O496" s="4" t="n">
        <v>54789</v>
      </c>
      <c r="P496" s="3"/>
      <c r="Q496" s="4"/>
      <c r="R496" s="3" t="s">
        <v>23</v>
      </c>
    </row>
    <row r="497" customFormat="false" ht="25.5" hidden="true" customHeight="true" outlineLevel="0" collapsed="false">
      <c r="A497" s="2" t="n">
        <v>642</v>
      </c>
      <c r="B497" s="3" t="s">
        <v>521</v>
      </c>
      <c r="C497" s="3" t="s">
        <v>19</v>
      </c>
      <c r="D497" s="3" t="s">
        <v>61</v>
      </c>
      <c r="E497" s="3" t="s">
        <v>522</v>
      </c>
      <c r="F497" s="3" t="s">
        <v>107</v>
      </c>
      <c r="G497" s="2"/>
      <c r="H497" s="3" t="s">
        <v>23</v>
      </c>
      <c r="I497" s="2" t="n">
        <v>39</v>
      </c>
      <c r="J497" s="2" t="n">
        <v>39</v>
      </c>
      <c r="K497" s="3" t="s">
        <v>24</v>
      </c>
      <c r="L497" s="3" t="s">
        <v>25</v>
      </c>
      <c r="M497" s="2" t="n">
        <v>0</v>
      </c>
      <c r="N497" s="3"/>
      <c r="O497" s="4" t="n">
        <v>54789</v>
      </c>
      <c r="P497" s="3"/>
      <c r="Q497" s="4" t="n">
        <v>32143</v>
      </c>
      <c r="R497" s="3" t="s">
        <v>23</v>
      </c>
    </row>
    <row r="498" customFormat="false" ht="25.5" hidden="true" customHeight="true" outlineLevel="0" collapsed="false">
      <c r="A498" s="2" t="n">
        <v>644</v>
      </c>
      <c r="B498" s="3" t="s">
        <v>523</v>
      </c>
      <c r="C498" s="3" t="s">
        <v>19</v>
      </c>
      <c r="D498" s="3" t="s">
        <v>117</v>
      </c>
      <c r="E498" s="3" t="s">
        <v>118</v>
      </c>
      <c r="F498" s="3" t="s">
        <v>22</v>
      </c>
      <c r="G498" s="2"/>
      <c r="H498" s="3" t="s">
        <v>23</v>
      </c>
      <c r="I498" s="2" t="n">
        <v>48</v>
      </c>
      <c r="J498" s="2" t="n">
        <v>48</v>
      </c>
      <c r="K498" s="3" t="s">
        <v>24</v>
      </c>
      <c r="L498" s="3" t="s">
        <v>54</v>
      </c>
      <c r="M498" s="2" t="n">
        <v>9895</v>
      </c>
      <c r="N498" s="3"/>
      <c r="O498" s="4" t="n">
        <v>54789</v>
      </c>
      <c r="P498" s="3"/>
      <c r="Q498" s="4"/>
      <c r="R498" s="3" t="s">
        <v>23</v>
      </c>
    </row>
    <row r="499" customFormat="false" ht="25.5" hidden="true" customHeight="true" outlineLevel="0" collapsed="false">
      <c r="A499" s="2" t="n">
        <v>645</v>
      </c>
      <c r="B499" s="3" t="s">
        <v>524</v>
      </c>
      <c r="C499" s="3" t="s">
        <v>19</v>
      </c>
      <c r="D499" s="3" t="s">
        <v>31</v>
      </c>
      <c r="E499" s="3" t="s">
        <v>525</v>
      </c>
      <c r="F499" s="3" t="s">
        <v>22</v>
      </c>
      <c r="G499" s="2"/>
      <c r="H499" s="3" t="s">
        <v>23</v>
      </c>
      <c r="I499" s="2" t="n">
        <v>32.5</v>
      </c>
      <c r="J499" s="2" t="n">
        <v>32</v>
      </c>
      <c r="K499" s="3" t="s">
        <v>53</v>
      </c>
      <c r="L499" s="3" t="s">
        <v>54</v>
      </c>
      <c r="M499" s="2" t="n">
        <v>13280</v>
      </c>
      <c r="N499" s="3"/>
      <c r="O499" s="4" t="n">
        <v>54789</v>
      </c>
      <c r="P499" s="3"/>
      <c r="Q499" s="4"/>
      <c r="R499" s="3" t="s">
        <v>23</v>
      </c>
    </row>
    <row r="500" customFormat="false" ht="25.5" hidden="true" customHeight="true" outlineLevel="0" collapsed="false">
      <c r="A500" s="2" t="n">
        <v>645</v>
      </c>
      <c r="B500" s="3" t="s">
        <v>524</v>
      </c>
      <c r="C500" s="3" t="s">
        <v>19</v>
      </c>
      <c r="D500" s="3" t="s">
        <v>31</v>
      </c>
      <c r="E500" s="3" t="s">
        <v>525</v>
      </c>
      <c r="F500" s="3" t="s">
        <v>22</v>
      </c>
      <c r="G500" s="2"/>
      <c r="H500" s="3" t="s">
        <v>23</v>
      </c>
      <c r="I500" s="2" t="n">
        <v>32.5</v>
      </c>
      <c r="J500" s="2" t="n">
        <v>33</v>
      </c>
      <c r="K500" s="3" t="s">
        <v>53</v>
      </c>
      <c r="L500" s="3" t="s">
        <v>54</v>
      </c>
      <c r="M500" s="2" t="n">
        <v>13280</v>
      </c>
      <c r="N500" s="3"/>
      <c r="O500" s="4" t="n">
        <v>54789</v>
      </c>
      <c r="P500" s="3"/>
      <c r="Q500" s="4"/>
      <c r="R500" s="3" t="s">
        <v>23</v>
      </c>
    </row>
    <row r="501" customFormat="false" ht="25.5" hidden="true" customHeight="true" outlineLevel="0" collapsed="false">
      <c r="A501" s="2" t="n">
        <v>645</v>
      </c>
      <c r="B501" s="3" t="s">
        <v>524</v>
      </c>
      <c r="C501" s="3" t="s">
        <v>19</v>
      </c>
      <c r="D501" s="3" t="s">
        <v>31</v>
      </c>
      <c r="E501" s="3" t="s">
        <v>525</v>
      </c>
      <c r="F501" s="3" t="s">
        <v>22</v>
      </c>
      <c r="G501" s="2"/>
      <c r="H501" s="3" t="s">
        <v>23</v>
      </c>
      <c r="I501" s="2" t="n">
        <v>44.5</v>
      </c>
      <c r="J501" s="2" t="n">
        <v>44</v>
      </c>
      <c r="K501" s="3" t="s">
        <v>53</v>
      </c>
      <c r="L501" s="3" t="s">
        <v>54</v>
      </c>
      <c r="M501" s="2" t="n">
        <v>12320</v>
      </c>
      <c r="N501" s="3"/>
      <c r="O501" s="4" t="n">
        <v>54789</v>
      </c>
      <c r="P501" s="3"/>
      <c r="Q501" s="4"/>
      <c r="R501" s="3" t="s">
        <v>23</v>
      </c>
    </row>
    <row r="502" customFormat="false" ht="25.5" hidden="true" customHeight="true" outlineLevel="0" collapsed="false">
      <c r="A502" s="2" t="n">
        <v>645</v>
      </c>
      <c r="B502" s="3" t="s">
        <v>524</v>
      </c>
      <c r="C502" s="3" t="s">
        <v>19</v>
      </c>
      <c r="D502" s="3" t="s">
        <v>31</v>
      </c>
      <c r="E502" s="3" t="s">
        <v>525</v>
      </c>
      <c r="F502" s="3" t="s">
        <v>22</v>
      </c>
      <c r="G502" s="2"/>
      <c r="H502" s="3" t="s">
        <v>23</v>
      </c>
      <c r="I502" s="2" t="n">
        <v>44.5</v>
      </c>
      <c r="J502" s="2" t="n">
        <v>45</v>
      </c>
      <c r="K502" s="3" t="s">
        <v>53</v>
      </c>
      <c r="L502" s="3" t="s">
        <v>54</v>
      </c>
      <c r="M502" s="2" t="n">
        <v>12300</v>
      </c>
      <c r="N502" s="3"/>
      <c r="O502" s="4" t="n">
        <v>54789</v>
      </c>
      <c r="P502" s="3"/>
      <c r="Q502" s="4"/>
      <c r="R502" s="3" t="s">
        <v>23</v>
      </c>
    </row>
    <row r="503" customFormat="false" ht="25.5" hidden="true" customHeight="true" outlineLevel="0" collapsed="false">
      <c r="A503" s="2" t="n">
        <v>650</v>
      </c>
      <c r="B503" s="3" t="s">
        <v>526</v>
      </c>
      <c r="C503" s="3" t="s">
        <v>19</v>
      </c>
      <c r="D503" s="3" t="s">
        <v>38</v>
      </c>
      <c r="E503" s="3" t="s">
        <v>526</v>
      </c>
      <c r="F503" s="3" t="s">
        <v>39</v>
      </c>
      <c r="G503" s="2"/>
      <c r="H503" s="3" t="s">
        <v>23</v>
      </c>
      <c r="I503" s="2" t="n">
        <v>0.8</v>
      </c>
      <c r="J503" s="2" t="n">
        <v>0.75</v>
      </c>
      <c r="K503" s="3" t="s">
        <v>71</v>
      </c>
      <c r="L503" s="3" t="s">
        <v>527</v>
      </c>
      <c r="M503" s="2" t="n">
        <v>14005</v>
      </c>
      <c r="N503" s="3"/>
      <c r="O503" s="4" t="n">
        <v>54789</v>
      </c>
      <c r="P503" s="3"/>
      <c r="Q503" s="4" t="n">
        <v>33970</v>
      </c>
      <c r="R503" s="3" t="s">
        <v>23</v>
      </c>
    </row>
    <row r="504" customFormat="false" ht="25.5" hidden="true" customHeight="true" outlineLevel="0" collapsed="false">
      <c r="A504" s="2" t="n">
        <v>650</v>
      </c>
      <c r="B504" s="3" t="s">
        <v>526</v>
      </c>
      <c r="C504" s="3" t="s">
        <v>19</v>
      </c>
      <c r="D504" s="3" t="s">
        <v>38</v>
      </c>
      <c r="E504" s="3" t="s">
        <v>526</v>
      </c>
      <c r="F504" s="3" t="s">
        <v>39</v>
      </c>
      <c r="G504" s="2"/>
      <c r="H504" s="3" t="s">
        <v>23</v>
      </c>
      <c r="I504" s="2" t="n">
        <v>0.35</v>
      </c>
      <c r="J504" s="2" t="n">
        <v>0.33</v>
      </c>
      <c r="K504" s="3" t="s">
        <v>71</v>
      </c>
      <c r="L504" s="3" t="s">
        <v>527</v>
      </c>
      <c r="M504" s="2" t="n">
        <v>14005</v>
      </c>
      <c r="N504" s="3"/>
      <c r="O504" s="4" t="n">
        <v>54789</v>
      </c>
      <c r="P504" s="3"/>
      <c r="Q504" s="4" t="n">
        <v>31837</v>
      </c>
      <c r="R504" s="3" t="s">
        <v>23</v>
      </c>
    </row>
    <row r="505" customFormat="false" ht="25.5" hidden="true" customHeight="true" outlineLevel="0" collapsed="false">
      <c r="A505" s="2" t="n">
        <v>650</v>
      </c>
      <c r="B505" s="3" t="s">
        <v>526</v>
      </c>
      <c r="C505" s="3" t="s">
        <v>19</v>
      </c>
      <c r="D505" s="3" t="s">
        <v>38</v>
      </c>
      <c r="E505" s="3" t="s">
        <v>526</v>
      </c>
      <c r="F505" s="3" t="s">
        <v>39</v>
      </c>
      <c r="G505" s="2"/>
      <c r="H505" s="3" t="s">
        <v>23</v>
      </c>
      <c r="I505" s="2" t="n">
        <v>0.25</v>
      </c>
      <c r="J505" s="2" t="n">
        <v>0.25</v>
      </c>
      <c r="K505" s="3" t="s">
        <v>53</v>
      </c>
      <c r="L505" s="3" t="s">
        <v>54</v>
      </c>
      <c r="M505" s="2" t="n">
        <v>14005</v>
      </c>
      <c r="N505" s="3"/>
      <c r="O505" s="4" t="n">
        <v>54789</v>
      </c>
      <c r="P505" s="3"/>
      <c r="Q505" s="4" t="n">
        <v>18264</v>
      </c>
      <c r="R505" s="3" t="s">
        <v>23</v>
      </c>
    </row>
    <row r="506" customFormat="false" ht="25.5" hidden="true" customHeight="true" outlineLevel="0" collapsed="false">
      <c r="A506" s="2" t="n">
        <v>650</v>
      </c>
      <c r="B506" s="3" t="s">
        <v>526</v>
      </c>
      <c r="C506" s="3" t="s">
        <v>19</v>
      </c>
      <c r="D506" s="3" t="s">
        <v>38</v>
      </c>
      <c r="E506" s="3" t="s">
        <v>526</v>
      </c>
      <c r="F506" s="3" t="s">
        <v>39</v>
      </c>
      <c r="G506" s="2"/>
      <c r="H506" s="3" t="s">
        <v>23</v>
      </c>
      <c r="I506" s="2" t="n">
        <v>0.25</v>
      </c>
      <c r="J506" s="2" t="n">
        <v>0.25</v>
      </c>
      <c r="K506" s="3" t="s">
        <v>53</v>
      </c>
      <c r="L506" s="3" t="s">
        <v>54</v>
      </c>
      <c r="M506" s="2" t="n">
        <v>14005</v>
      </c>
      <c r="N506" s="3"/>
      <c r="O506" s="4" t="n">
        <v>54789</v>
      </c>
      <c r="P506" s="3"/>
      <c r="Q506" s="4" t="n">
        <v>18264</v>
      </c>
      <c r="R506" s="3" t="s">
        <v>23</v>
      </c>
    </row>
    <row r="507" customFormat="false" ht="25.5" hidden="true" customHeight="true" outlineLevel="0" collapsed="false">
      <c r="A507" s="2" t="n">
        <v>652</v>
      </c>
      <c r="B507" s="3" t="s">
        <v>528</v>
      </c>
      <c r="C507" s="3" t="s">
        <v>19</v>
      </c>
      <c r="D507" s="3" t="s">
        <v>38</v>
      </c>
      <c r="E507" s="3" t="s">
        <v>528</v>
      </c>
      <c r="F507" s="3" t="s">
        <v>39</v>
      </c>
      <c r="G507" s="2"/>
      <c r="H507" s="3" t="s">
        <v>23</v>
      </c>
      <c r="I507" s="2" t="n">
        <v>0.48</v>
      </c>
      <c r="J507" s="2" t="n">
        <v>0.48</v>
      </c>
      <c r="K507" s="3" t="s">
        <v>71</v>
      </c>
      <c r="L507" s="3" t="s">
        <v>72</v>
      </c>
      <c r="M507" s="2" t="n">
        <v>0</v>
      </c>
      <c r="N507" s="3"/>
      <c r="O507" s="4" t="n">
        <v>54789</v>
      </c>
      <c r="P507" s="3"/>
      <c r="Q507" s="4" t="n">
        <v>14611</v>
      </c>
      <c r="R507" s="3" t="s">
        <v>23</v>
      </c>
    </row>
    <row r="508" customFormat="false" ht="25.5" hidden="true" customHeight="true" outlineLevel="0" collapsed="false">
      <c r="A508" s="2" t="n">
        <v>652</v>
      </c>
      <c r="B508" s="3" t="s">
        <v>528</v>
      </c>
      <c r="C508" s="3" t="s">
        <v>19</v>
      </c>
      <c r="D508" s="3" t="s">
        <v>38</v>
      </c>
      <c r="E508" s="3" t="s">
        <v>528</v>
      </c>
      <c r="F508" s="3" t="s">
        <v>39</v>
      </c>
      <c r="G508" s="2"/>
      <c r="H508" s="3" t="s">
        <v>23</v>
      </c>
      <c r="I508" s="2" t="n">
        <v>0.18</v>
      </c>
      <c r="J508" s="2" t="n">
        <v>0.18</v>
      </c>
      <c r="K508" s="3" t="s">
        <v>71</v>
      </c>
      <c r="L508" s="3" t="s">
        <v>72</v>
      </c>
      <c r="M508" s="2" t="n">
        <v>0</v>
      </c>
      <c r="N508" s="3"/>
      <c r="O508" s="4" t="n">
        <v>54789</v>
      </c>
      <c r="P508" s="3"/>
      <c r="Q508" s="4" t="n">
        <v>12055</v>
      </c>
      <c r="R508" s="3" t="s">
        <v>23</v>
      </c>
    </row>
    <row r="509" customFormat="false" ht="25.5" hidden="true" customHeight="true" outlineLevel="0" collapsed="false">
      <c r="A509" s="2" t="n">
        <v>652</v>
      </c>
      <c r="B509" s="3" t="s">
        <v>528</v>
      </c>
      <c r="C509" s="3" t="s">
        <v>19</v>
      </c>
      <c r="D509" s="3" t="s">
        <v>38</v>
      </c>
      <c r="E509" s="3" t="s">
        <v>528</v>
      </c>
      <c r="F509" s="3" t="s">
        <v>39</v>
      </c>
      <c r="G509" s="2"/>
      <c r="H509" s="3" t="s">
        <v>23</v>
      </c>
      <c r="I509" s="2" t="n">
        <v>0.3</v>
      </c>
      <c r="J509" s="2" t="n">
        <v>0.3</v>
      </c>
      <c r="K509" s="3" t="s">
        <v>71</v>
      </c>
      <c r="L509" s="3" t="s">
        <v>72</v>
      </c>
      <c r="M509" s="2" t="n">
        <v>0</v>
      </c>
      <c r="N509" s="3"/>
      <c r="O509" s="4" t="n">
        <v>54789</v>
      </c>
      <c r="P509" s="3"/>
      <c r="Q509" s="4" t="n">
        <v>13516</v>
      </c>
      <c r="R509" s="3" t="s">
        <v>23</v>
      </c>
    </row>
    <row r="510" customFormat="false" ht="25.5" hidden="true" customHeight="true" outlineLevel="0" collapsed="false">
      <c r="A510" s="2" t="n">
        <v>653</v>
      </c>
      <c r="B510" s="3" t="s">
        <v>529</v>
      </c>
      <c r="C510" s="3" t="s">
        <v>19</v>
      </c>
      <c r="D510" s="3" t="s">
        <v>20</v>
      </c>
      <c r="E510" s="3" t="s">
        <v>92</v>
      </c>
      <c r="F510" s="3" t="s">
        <v>22</v>
      </c>
      <c r="G510" s="2"/>
      <c r="H510" s="3" t="s">
        <v>23</v>
      </c>
      <c r="I510" s="2" t="n">
        <v>36.2</v>
      </c>
      <c r="J510" s="2" t="n">
        <v>36.2</v>
      </c>
      <c r="K510" s="3" t="s">
        <v>24</v>
      </c>
      <c r="L510" s="3" t="s">
        <v>331</v>
      </c>
      <c r="M510" s="2" t="n">
        <v>0</v>
      </c>
      <c r="N510" s="3"/>
      <c r="O510" s="4" t="n">
        <v>54789</v>
      </c>
      <c r="P510" s="3"/>
      <c r="Q510" s="4"/>
      <c r="R510" s="3" t="s">
        <v>23</v>
      </c>
    </row>
    <row r="511" customFormat="false" ht="25.5" hidden="true" customHeight="true" outlineLevel="0" collapsed="false">
      <c r="A511" s="2" t="n">
        <v>661</v>
      </c>
      <c r="B511" s="3" t="s">
        <v>530</v>
      </c>
      <c r="C511" s="3" t="s">
        <v>19</v>
      </c>
      <c r="D511" s="3" t="s">
        <v>20</v>
      </c>
      <c r="E511" s="3" t="s">
        <v>399</v>
      </c>
      <c r="F511" s="3" t="s">
        <v>22</v>
      </c>
      <c r="G511" s="2"/>
      <c r="H511" s="3" t="s">
        <v>23</v>
      </c>
      <c r="I511" s="2" t="n">
        <v>15</v>
      </c>
      <c r="J511" s="2" t="n">
        <v>15</v>
      </c>
      <c r="K511" s="3" t="s">
        <v>71</v>
      </c>
      <c r="L511" s="3" t="s">
        <v>531</v>
      </c>
      <c r="M511" s="2" t="n">
        <v>0</v>
      </c>
      <c r="N511" s="3"/>
      <c r="O511" s="4" t="n">
        <v>54789</v>
      </c>
      <c r="P511" s="3"/>
      <c r="Q511" s="4"/>
      <c r="R511" s="3" t="s">
        <v>23</v>
      </c>
    </row>
    <row r="512" customFormat="false" ht="25.5" hidden="true" customHeight="true" outlineLevel="0" collapsed="false">
      <c r="A512" s="2" t="n">
        <v>661</v>
      </c>
      <c r="B512" s="3" t="s">
        <v>530</v>
      </c>
      <c r="C512" s="3" t="s">
        <v>19</v>
      </c>
      <c r="D512" s="3" t="s">
        <v>20</v>
      </c>
      <c r="E512" s="3" t="s">
        <v>399</v>
      </c>
      <c r="F512" s="3" t="s">
        <v>22</v>
      </c>
      <c r="G512" s="2"/>
      <c r="H512" s="3" t="s">
        <v>23</v>
      </c>
      <c r="I512" s="2" t="n">
        <v>15</v>
      </c>
      <c r="J512" s="2" t="n">
        <v>15</v>
      </c>
      <c r="K512" s="3" t="s">
        <v>71</v>
      </c>
      <c r="L512" s="3" t="s">
        <v>72</v>
      </c>
      <c r="M512" s="2" t="n">
        <v>14000</v>
      </c>
      <c r="N512" s="3"/>
      <c r="O512" s="4" t="n">
        <v>54789</v>
      </c>
      <c r="P512" s="3"/>
      <c r="Q512" s="4"/>
      <c r="R512" s="3" t="s">
        <v>23</v>
      </c>
    </row>
    <row r="513" customFormat="false" ht="25.5" hidden="true" customHeight="true" outlineLevel="0" collapsed="false">
      <c r="A513" s="2" t="n">
        <v>661</v>
      </c>
      <c r="B513" s="3" t="s">
        <v>530</v>
      </c>
      <c r="C513" s="3" t="s">
        <v>19</v>
      </c>
      <c r="D513" s="3" t="s">
        <v>20</v>
      </c>
      <c r="E513" s="3" t="s">
        <v>399</v>
      </c>
      <c r="F513" s="3" t="s">
        <v>22</v>
      </c>
      <c r="G513" s="2"/>
      <c r="H513" s="3" t="s">
        <v>23</v>
      </c>
      <c r="I513" s="2" t="n">
        <v>15</v>
      </c>
      <c r="J513" s="2" t="n">
        <v>15</v>
      </c>
      <c r="K513" s="3" t="s">
        <v>71</v>
      </c>
      <c r="L513" s="3" t="s">
        <v>72</v>
      </c>
      <c r="M513" s="2" t="n">
        <v>14000</v>
      </c>
      <c r="N513" s="3"/>
      <c r="O513" s="4" t="n">
        <v>54789</v>
      </c>
      <c r="P513" s="3"/>
      <c r="Q513" s="4"/>
      <c r="R513" s="3" t="s">
        <v>23</v>
      </c>
    </row>
    <row r="514" customFormat="false" ht="25.5" hidden="true" customHeight="true" outlineLevel="0" collapsed="false">
      <c r="A514" s="2" t="n">
        <v>661</v>
      </c>
      <c r="B514" s="3" t="s">
        <v>530</v>
      </c>
      <c r="C514" s="3" t="s">
        <v>19</v>
      </c>
      <c r="D514" s="3" t="s">
        <v>20</v>
      </c>
      <c r="E514" s="3" t="s">
        <v>399</v>
      </c>
      <c r="F514" s="3" t="s">
        <v>22</v>
      </c>
      <c r="G514" s="2"/>
      <c r="H514" s="3" t="s">
        <v>23</v>
      </c>
      <c r="I514" s="2" t="n">
        <v>52</v>
      </c>
      <c r="J514" s="2" t="n">
        <v>52</v>
      </c>
      <c r="K514" s="3" t="s">
        <v>53</v>
      </c>
      <c r="L514" s="3" t="s">
        <v>54</v>
      </c>
      <c r="M514" s="2" t="n">
        <v>11913</v>
      </c>
      <c r="N514" s="3"/>
      <c r="O514" s="4" t="n">
        <v>54789</v>
      </c>
      <c r="P514" s="3"/>
      <c r="Q514" s="4"/>
      <c r="R514" s="3" t="s">
        <v>23</v>
      </c>
    </row>
    <row r="515" customFormat="false" ht="25.5" hidden="true" customHeight="true" outlineLevel="0" collapsed="false">
      <c r="A515" s="2" t="n">
        <v>661</v>
      </c>
      <c r="B515" s="3" t="s">
        <v>530</v>
      </c>
      <c r="C515" s="3" t="s">
        <v>19</v>
      </c>
      <c r="D515" s="3" t="s">
        <v>20</v>
      </c>
      <c r="E515" s="3" t="s">
        <v>399</v>
      </c>
      <c r="F515" s="3" t="s">
        <v>22</v>
      </c>
      <c r="G515" s="2"/>
      <c r="H515" s="3" t="s">
        <v>23</v>
      </c>
      <c r="I515" s="2" t="n">
        <v>53</v>
      </c>
      <c r="J515" s="2" t="n">
        <v>53</v>
      </c>
      <c r="K515" s="3" t="s">
        <v>53</v>
      </c>
      <c r="L515" s="3" t="s">
        <v>54</v>
      </c>
      <c r="M515" s="2" t="n">
        <v>12352</v>
      </c>
      <c r="N515" s="3"/>
      <c r="O515" s="4" t="n">
        <v>54789</v>
      </c>
      <c r="P515" s="3"/>
      <c r="Q515" s="4"/>
      <c r="R515" s="3" t="s">
        <v>23</v>
      </c>
    </row>
    <row r="516" customFormat="false" ht="25.5" hidden="true" customHeight="true" outlineLevel="0" collapsed="false">
      <c r="A516" s="2" t="n">
        <v>662</v>
      </c>
      <c r="B516" s="3" t="s">
        <v>532</v>
      </c>
      <c r="C516" s="3" t="s">
        <v>19</v>
      </c>
      <c r="D516" s="3" t="s">
        <v>20</v>
      </c>
      <c r="E516" s="3" t="s">
        <v>533</v>
      </c>
      <c r="F516" s="3" t="s">
        <v>22</v>
      </c>
      <c r="G516" s="2"/>
      <c r="H516" s="3" t="s">
        <v>23</v>
      </c>
      <c r="I516" s="2" t="n">
        <v>27.9</v>
      </c>
      <c r="J516" s="2" t="n">
        <v>27.9</v>
      </c>
      <c r="K516" s="3" t="s">
        <v>24</v>
      </c>
      <c r="L516" s="3" t="s">
        <v>25</v>
      </c>
      <c r="M516" s="2" t="n">
        <v>0</v>
      </c>
      <c r="N516" s="3"/>
      <c r="O516" s="4" t="n">
        <v>54789</v>
      </c>
      <c r="P516" s="3"/>
      <c r="Q516" s="4"/>
      <c r="R516" s="3" t="s">
        <v>23</v>
      </c>
    </row>
    <row r="517" customFormat="false" ht="25.5" hidden="true" customHeight="true" outlineLevel="0" collapsed="false">
      <c r="A517" s="2" t="n">
        <v>664</v>
      </c>
      <c r="B517" s="3" t="s">
        <v>534</v>
      </c>
      <c r="C517" s="3" t="s">
        <v>19</v>
      </c>
      <c r="D517" s="3" t="s">
        <v>27</v>
      </c>
      <c r="E517" s="3" t="s">
        <v>535</v>
      </c>
      <c r="F517" s="3" t="s">
        <v>29</v>
      </c>
      <c r="G517" s="2"/>
      <c r="H517" s="3" t="s">
        <v>23</v>
      </c>
      <c r="I517" s="2" t="n">
        <v>395</v>
      </c>
      <c r="J517" s="2" t="n">
        <v>395</v>
      </c>
      <c r="K517" s="3" t="s">
        <v>49</v>
      </c>
      <c r="L517" s="3" t="s">
        <v>50</v>
      </c>
      <c r="M517" s="2" t="n">
        <v>9950</v>
      </c>
      <c r="N517" s="3"/>
      <c r="O517" s="4" t="n">
        <v>54789</v>
      </c>
      <c r="P517" s="3"/>
      <c r="Q517" s="4" t="n">
        <v>30468</v>
      </c>
      <c r="R517" s="3" t="s">
        <v>23</v>
      </c>
    </row>
    <row r="518" customFormat="false" ht="25.5" hidden="true" customHeight="true" outlineLevel="0" collapsed="false">
      <c r="A518" s="2" t="n">
        <v>664</v>
      </c>
      <c r="B518" s="3" t="s">
        <v>534</v>
      </c>
      <c r="C518" s="3" t="s">
        <v>19</v>
      </c>
      <c r="D518" s="3" t="s">
        <v>27</v>
      </c>
      <c r="E518" s="3" t="s">
        <v>535</v>
      </c>
      <c r="F518" s="3" t="s">
        <v>29</v>
      </c>
      <c r="G518" s="2"/>
      <c r="H518" s="3" t="s">
        <v>23</v>
      </c>
      <c r="I518" s="2" t="n">
        <v>415</v>
      </c>
      <c r="J518" s="2" t="n">
        <v>415</v>
      </c>
      <c r="K518" s="3" t="s">
        <v>49</v>
      </c>
      <c r="L518" s="3" t="s">
        <v>50</v>
      </c>
      <c r="M518" s="2" t="n">
        <v>9950</v>
      </c>
      <c r="N518" s="3"/>
      <c r="O518" s="4" t="n">
        <v>54789</v>
      </c>
      <c r="P518" s="3"/>
      <c r="Q518" s="4" t="n">
        <v>28642</v>
      </c>
      <c r="R518" s="3" t="s">
        <v>23</v>
      </c>
    </row>
    <row r="519" customFormat="false" ht="25.5" hidden="true" customHeight="true" outlineLevel="0" collapsed="false">
      <c r="A519" s="2" t="n">
        <v>664</v>
      </c>
      <c r="B519" s="3" t="s">
        <v>534</v>
      </c>
      <c r="C519" s="3" t="s">
        <v>19</v>
      </c>
      <c r="D519" s="3" t="s">
        <v>27</v>
      </c>
      <c r="E519" s="3" t="s">
        <v>535</v>
      </c>
      <c r="F519" s="3" t="s">
        <v>29</v>
      </c>
      <c r="G519" s="2"/>
      <c r="H519" s="3" t="s">
        <v>23</v>
      </c>
      <c r="I519" s="2" t="n">
        <v>415.01</v>
      </c>
      <c r="J519" s="2" t="n">
        <v>415.01</v>
      </c>
      <c r="K519" s="3" t="s">
        <v>49</v>
      </c>
      <c r="L519" s="3" t="s">
        <v>50</v>
      </c>
      <c r="M519" s="2" t="n">
        <v>9950</v>
      </c>
      <c r="N519" s="3"/>
      <c r="O519" s="4" t="n">
        <v>54789</v>
      </c>
      <c r="P519" s="3"/>
      <c r="Q519" s="4" t="n">
        <v>29373</v>
      </c>
      <c r="R519" s="3" t="s">
        <v>23</v>
      </c>
    </row>
    <row r="520" customFormat="false" ht="25.5" hidden="true" customHeight="true" outlineLevel="0" collapsed="false">
      <c r="A520" s="2" t="n">
        <v>665</v>
      </c>
      <c r="B520" s="3" t="s">
        <v>536</v>
      </c>
      <c r="C520" s="3" t="s">
        <v>19</v>
      </c>
      <c r="D520" s="3" t="s">
        <v>20</v>
      </c>
      <c r="E520" s="3" t="s">
        <v>537</v>
      </c>
      <c r="F520" s="3" t="s">
        <v>22</v>
      </c>
      <c r="G520" s="2"/>
      <c r="H520" s="3" t="s">
        <v>23</v>
      </c>
      <c r="I520" s="2" t="n">
        <v>107</v>
      </c>
      <c r="J520" s="2" t="n">
        <v>107</v>
      </c>
      <c r="K520" s="3" t="s">
        <v>53</v>
      </c>
      <c r="L520" s="3" t="s">
        <v>54</v>
      </c>
      <c r="M520" s="2" t="n">
        <v>13134</v>
      </c>
      <c r="N520" s="3"/>
      <c r="O520" s="4" t="n">
        <v>54789</v>
      </c>
      <c r="P520" s="3"/>
      <c r="Q520" s="4" t="n">
        <v>17868</v>
      </c>
      <c r="R520" s="3" t="s">
        <v>23</v>
      </c>
    </row>
    <row r="521" customFormat="false" ht="25.5" hidden="true" customHeight="true" outlineLevel="0" collapsed="false">
      <c r="A521" s="2" t="n">
        <v>665</v>
      </c>
      <c r="B521" s="3" t="s">
        <v>536</v>
      </c>
      <c r="C521" s="3" t="s">
        <v>19</v>
      </c>
      <c r="D521" s="3" t="s">
        <v>20</v>
      </c>
      <c r="E521" s="3" t="s">
        <v>537</v>
      </c>
      <c r="F521" s="3" t="s">
        <v>22</v>
      </c>
      <c r="G521" s="2"/>
      <c r="H521" s="3" t="s">
        <v>23</v>
      </c>
      <c r="I521" s="2" t="n">
        <v>107</v>
      </c>
      <c r="J521" s="2" t="n">
        <v>107</v>
      </c>
      <c r="K521" s="3" t="s">
        <v>53</v>
      </c>
      <c r="L521" s="3" t="s">
        <v>54</v>
      </c>
      <c r="M521" s="2" t="n">
        <v>12582</v>
      </c>
      <c r="N521" s="3"/>
      <c r="O521" s="4" t="n">
        <v>54789</v>
      </c>
      <c r="P521" s="3"/>
      <c r="Q521" s="4" t="n">
        <v>17899</v>
      </c>
      <c r="R521" s="3" t="s">
        <v>23</v>
      </c>
    </row>
    <row r="522" customFormat="false" ht="25.5" hidden="true" customHeight="true" outlineLevel="0" collapsed="false">
      <c r="A522" s="2" t="n">
        <v>665</v>
      </c>
      <c r="B522" s="3" t="s">
        <v>536</v>
      </c>
      <c r="C522" s="3" t="s">
        <v>19</v>
      </c>
      <c r="D522" s="3" t="s">
        <v>20</v>
      </c>
      <c r="E522" s="3" t="s">
        <v>537</v>
      </c>
      <c r="F522" s="3" t="s">
        <v>22</v>
      </c>
      <c r="G522" s="2"/>
      <c r="H522" s="3" t="s">
        <v>23</v>
      </c>
      <c r="I522" s="2" t="n">
        <v>163</v>
      </c>
      <c r="J522" s="2" t="n">
        <v>163</v>
      </c>
      <c r="K522" s="3" t="s">
        <v>53</v>
      </c>
      <c r="L522" s="3" t="s">
        <v>54</v>
      </c>
      <c r="M522" s="2" t="n">
        <v>9759</v>
      </c>
      <c r="N522" s="3"/>
      <c r="O522" s="4" t="n">
        <v>54789</v>
      </c>
      <c r="P522" s="3"/>
      <c r="Q522" s="4" t="n">
        <v>21186</v>
      </c>
      <c r="R522" s="3" t="s">
        <v>23</v>
      </c>
    </row>
    <row r="523" customFormat="false" ht="25.5" hidden="true" customHeight="true" outlineLevel="0" collapsed="false">
      <c r="A523" s="2" t="n">
        <v>665</v>
      </c>
      <c r="B523" s="3" t="s">
        <v>536</v>
      </c>
      <c r="C523" s="3" t="s">
        <v>19</v>
      </c>
      <c r="D523" s="3" t="s">
        <v>20</v>
      </c>
      <c r="E523" s="3" t="s">
        <v>537</v>
      </c>
      <c r="F523" s="3" t="s">
        <v>22</v>
      </c>
      <c r="G523" s="2"/>
      <c r="H523" s="3" t="s">
        <v>23</v>
      </c>
      <c r="I523" s="2" t="n">
        <v>52</v>
      </c>
      <c r="J523" s="2" t="n">
        <v>52</v>
      </c>
      <c r="K523" s="3" t="s">
        <v>71</v>
      </c>
      <c r="L523" s="3" t="s">
        <v>72</v>
      </c>
      <c r="M523" s="2" t="n">
        <v>12080</v>
      </c>
      <c r="N523" s="3"/>
      <c r="O523" s="4" t="n">
        <v>54789</v>
      </c>
      <c r="P523" s="3"/>
      <c r="Q523" s="4"/>
      <c r="R523" s="3" t="s">
        <v>23</v>
      </c>
    </row>
    <row r="524" customFormat="false" ht="25.5" hidden="true" customHeight="true" outlineLevel="0" collapsed="false">
      <c r="A524" s="2" t="n">
        <v>666</v>
      </c>
      <c r="B524" s="3" t="s">
        <v>538</v>
      </c>
      <c r="C524" s="3" t="s">
        <v>19</v>
      </c>
      <c r="D524" s="3" t="s">
        <v>27</v>
      </c>
      <c r="E524" s="3" t="s">
        <v>538</v>
      </c>
      <c r="F524" s="3" t="s">
        <v>29</v>
      </c>
      <c r="G524" s="2"/>
      <c r="H524" s="3" t="s">
        <v>23</v>
      </c>
      <c r="I524" s="2" t="n">
        <v>455</v>
      </c>
      <c r="J524" s="2" t="n">
        <v>455</v>
      </c>
      <c r="K524" s="3" t="s">
        <v>49</v>
      </c>
      <c r="L524" s="3" t="s">
        <v>50</v>
      </c>
      <c r="M524" s="2" t="n">
        <v>9700</v>
      </c>
      <c r="N524" s="3"/>
      <c r="O524" s="4" t="n">
        <v>54789</v>
      </c>
      <c r="P524" s="3"/>
      <c r="Q524" s="4" t="n">
        <v>27211</v>
      </c>
      <c r="R524" s="3" t="s">
        <v>23</v>
      </c>
    </row>
    <row r="525" customFormat="false" ht="25.5" hidden="true" customHeight="true" outlineLevel="0" collapsed="false">
      <c r="A525" s="2" t="n">
        <v>666</v>
      </c>
      <c r="B525" s="3" t="s">
        <v>538</v>
      </c>
      <c r="C525" s="3" t="s">
        <v>19</v>
      </c>
      <c r="D525" s="3" t="s">
        <v>27</v>
      </c>
      <c r="E525" s="3" t="s">
        <v>538</v>
      </c>
      <c r="F525" s="3" t="s">
        <v>29</v>
      </c>
      <c r="G525" s="2"/>
      <c r="H525" s="3" t="s">
        <v>23</v>
      </c>
      <c r="I525" s="2" t="n">
        <v>440</v>
      </c>
      <c r="J525" s="2" t="n">
        <v>440</v>
      </c>
      <c r="K525" s="3" t="s">
        <v>49</v>
      </c>
      <c r="L525" s="3" t="s">
        <v>50</v>
      </c>
      <c r="M525" s="2" t="n">
        <v>9800</v>
      </c>
      <c r="N525" s="3"/>
      <c r="O525" s="4" t="n">
        <v>54789</v>
      </c>
      <c r="P525" s="3"/>
      <c r="Q525" s="4" t="n">
        <v>28277</v>
      </c>
      <c r="R525" s="3" t="s">
        <v>23</v>
      </c>
    </row>
    <row r="526" customFormat="false" ht="25.5" hidden="true" customHeight="true" outlineLevel="0" collapsed="false">
      <c r="A526" s="2" t="n">
        <v>667</v>
      </c>
      <c r="B526" s="3" t="s">
        <v>539</v>
      </c>
      <c r="C526" s="3" t="s">
        <v>19</v>
      </c>
      <c r="D526" s="3" t="s">
        <v>31</v>
      </c>
      <c r="E526" s="3" t="s">
        <v>539</v>
      </c>
      <c r="F526" s="3" t="s">
        <v>22</v>
      </c>
      <c r="G526" s="2"/>
      <c r="H526" s="3" t="s">
        <v>23</v>
      </c>
      <c r="I526" s="2" t="n">
        <v>215</v>
      </c>
      <c r="J526" s="2" t="n">
        <v>215</v>
      </c>
      <c r="K526" s="3" t="s">
        <v>53</v>
      </c>
      <c r="L526" s="3" t="s">
        <v>54</v>
      </c>
      <c r="M526" s="2" t="n">
        <v>9613</v>
      </c>
      <c r="N526" s="3"/>
      <c r="O526" s="4" t="n">
        <v>54789</v>
      </c>
      <c r="P526" s="3"/>
      <c r="Q526" s="4" t="n">
        <v>21337</v>
      </c>
      <c r="R526" s="3" t="s">
        <v>23</v>
      </c>
    </row>
    <row r="527" customFormat="false" ht="25.5" hidden="true" customHeight="true" outlineLevel="0" collapsed="false">
      <c r="A527" s="2" t="n">
        <v>667</v>
      </c>
      <c r="B527" s="3" t="s">
        <v>539</v>
      </c>
      <c r="C527" s="3" t="s">
        <v>19</v>
      </c>
      <c r="D527" s="3" t="s">
        <v>31</v>
      </c>
      <c r="E527" s="3" t="s">
        <v>539</v>
      </c>
      <c r="F527" s="3" t="s">
        <v>22</v>
      </c>
      <c r="G527" s="2"/>
      <c r="H527" s="3" t="s">
        <v>23</v>
      </c>
      <c r="I527" s="2" t="n">
        <v>215</v>
      </c>
      <c r="J527" s="2" t="n">
        <v>215</v>
      </c>
      <c r="K527" s="3" t="s">
        <v>53</v>
      </c>
      <c r="L527" s="3" t="s">
        <v>54</v>
      </c>
      <c r="M527" s="2" t="n">
        <v>9775</v>
      </c>
      <c r="N527" s="3"/>
      <c r="O527" s="4" t="n">
        <v>54789</v>
      </c>
      <c r="P527" s="3"/>
      <c r="Q527" s="4" t="n">
        <v>21520</v>
      </c>
      <c r="R527" s="3" t="s">
        <v>23</v>
      </c>
    </row>
    <row r="528" customFormat="false" ht="25.5" hidden="true" customHeight="true" outlineLevel="0" collapsed="false">
      <c r="A528" s="2" t="n">
        <v>667</v>
      </c>
      <c r="B528" s="3" t="s">
        <v>539</v>
      </c>
      <c r="C528" s="3" t="s">
        <v>19</v>
      </c>
      <c r="D528" s="3" t="s">
        <v>31</v>
      </c>
      <c r="E528" s="3" t="s">
        <v>539</v>
      </c>
      <c r="F528" s="3" t="s">
        <v>22</v>
      </c>
      <c r="G528" s="2"/>
      <c r="H528" s="3" t="s">
        <v>23</v>
      </c>
      <c r="I528" s="2" t="n">
        <v>147</v>
      </c>
      <c r="J528" s="2" t="n">
        <v>133</v>
      </c>
      <c r="K528" s="3" t="s">
        <v>53</v>
      </c>
      <c r="L528" s="3" t="s">
        <v>54</v>
      </c>
      <c r="M528" s="2" t="n">
        <v>19997</v>
      </c>
      <c r="N528" s="3"/>
      <c r="O528" s="4" t="n">
        <v>54789</v>
      </c>
      <c r="P528" s="3"/>
      <c r="Q528" s="4" t="n">
        <v>25294</v>
      </c>
      <c r="R528" s="3" t="s">
        <v>23</v>
      </c>
    </row>
    <row r="529" customFormat="false" ht="25.5" hidden="true" customHeight="true" outlineLevel="0" collapsed="false">
      <c r="A529" s="2" t="n">
        <v>668</v>
      </c>
      <c r="B529" s="3" t="s">
        <v>540</v>
      </c>
      <c r="C529" s="3" t="s">
        <v>19</v>
      </c>
      <c r="D529" s="3" t="s">
        <v>27</v>
      </c>
      <c r="E529" s="3" t="s">
        <v>21</v>
      </c>
      <c r="F529" s="3" t="s">
        <v>101</v>
      </c>
      <c r="G529" s="2"/>
      <c r="H529" s="3" t="s">
        <v>23</v>
      </c>
      <c r="I529" s="2" t="n">
        <v>1</v>
      </c>
      <c r="J529" s="2" t="n">
        <v>1</v>
      </c>
      <c r="K529" s="3" t="s">
        <v>24</v>
      </c>
      <c r="L529" s="3" t="s">
        <v>25</v>
      </c>
      <c r="M529" s="2" t="n">
        <v>0</v>
      </c>
      <c r="N529" s="3"/>
      <c r="O529" s="4" t="n">
        <v>54789</v>
      </c>
      <c r="P529" s="3"/>
      <c r="Q529" s="4" t="n">
        <v>32143</v>
      </c>
      <c r="R529" s="3" t="s">
        <v>23</v>
      </c>
    </row>
    <row r="530" customFormat="false" ht="25.5" hidden="true" customHeight="true" outlineLevel="0" collapsed="false">
      <c r="A530" s="2" t="n">
        <v>670</v>
      </c>
      <c r="B530" s="3" t="s">
        <v>541</v>
      </c>
      <c r="C530" s="3" t="s">
        <v>19</v>
      </c>
      <c r="D530" s="3" t="s">
        <v>27</v>
      </c>
      <c r="E530" s="3" t="s">
        <v>542</v>
      </c>
      <c r="F530" s="3" t="s">
        <v>88</v>
      </c>
      <c r="G530" s="2"/>
      <c r="H530" s="3" t="s">
        <v>23</v>
      </c>
      <c r="I530" s="2" t="n">
        <v>1.2</v>
      </c>
      <c r="J530" s="2" t="n">
        <v>1.2</v>
      </c>
      <c r="K530" s="3" t="s">
        <v>24</v>
      </c>
      <c r="L530" s="3" t="s">
        <v>25</v>
      </c>
      <c r="M530" s="2" t="n">
        <v>0</v>
      </c>
      <c r="N530" s="3"/>
      <c r="O530" s="4" t="n">
        <v>54789</v>
      </c>
      <c r="P530" s="3"/>
      <c r="Q530" s="4" t="n">
        <v>32143</v>
      </c>
      <c r="R530" s="3" t="s">
        <v>23</v>
      </c>
    </row>
    <row r="531" customFormat="false" ht="38.25" hidden="true" customHeight="true" outlineLevel="0" collapsed="false">
      <c r="A531" s="2" t="n">
        <v>676</v>
      </c>
      <c r="B531" s="3" t="s">
        <v>543</v>
      </c>
      <c r="C531" s="3" t="s">
        <v>19</v>
      </c>
      <c r="D531" s="3" t="s">
        <v>20</v>
      </c>
      <c r="E531" s="3" t="s">
        <v>59</v>
      </c>
      <c r="F531" s="3" t="s">
        <v>22</v>
      </c>
      <c r="G531" s="2"/>
      <c r="H531" s="3" t="s">
        <v>23</v>
      </c>
      <c r="I531" s="2" t="n">
        <v>52.23</v>
      </c>
      <c r="J531" s="2" t="n">
        <v>52.23</v>
      </c>
      <c r="K531" s="3" t="s">
        <v>24</v>
      </c>
      <c r="L531" s="3" t="s">
        <v>25</v>
      </c>
      <c r="M531" s="2" t="n">
        <v>0</v>
      </c>
      <c r="N531" s="3"/>
      <c r="O531" s="4" t="n">
        <v>54789</v>
      </c>
      <c r="P531" s="3"/>
      <c r="Q531" s="4"/>
      <c r="R531" s="3" t="s">
        <v>23</v>
      </c>
    </row>
    <row r="532" customFormat="false" ht="25.5" hidden="true" customHeight="true" outlineLevel="0" collapsed="false">
      <c r="A532" s="2" t="n">
        <v>680</v>
      </c>
      <c r="B532" s="3" t="s">
        <v>544</v>
      </c>
      <c r="C532" s="3" t="s">
        <v>19</v>
      </c>
      <c r="D532" s="3" t="s">
        <v>38</v>
      </c>
      <c r="E532" s="3" t="s">
        <v>545</v>
      </c>
      <c r="F532" s="3" t="s">
        <v>39</v>
      </c>
      <c r="G532" s="2"/>
      <c r="H532" s="3" t="s">
        <v>23</v>
      </c>
      <c r="I532" s="2" t="n">
        <v>6</v>
      </c>
      <c r="J532" s="2" t="n">
        <v>6</v>
      </c>
      <c r="K532" s="3" t="s">
        <v>53</v>
      </c>
      <c r="L532" s="3" t="s">
        <v>54</v>
      </c>
      <c r="M532" s="2" t="n">
        <v>0</v>
      </c>
      <c r="N532" s="3"/>
      <c r="O532" s="4" t="n">
        <v>54789</v>
      </c>
      <c r="P532" s="3"/>
      <c r="Q532" s="4" t="n">
        <v>31048</v>
      </c>
      <c r="R532" s="3" t="s">
        <v>23</v>
      </c>
    </row>
    <row r="533" customFormat="false" ht="38.25" hidden="true" customHeight="true" outlineLevel="0" collapsed="false">
      <c r="A533" s="2" t="n">
        <v>681</v>
      </c>
      <c r="B533" s="3" t="s">
        <v>546</v>
      </c>
      <c r="C533" s="3" t="s">
        <v>19</v>
      </c>
      <c r="D533" s="3" t="s">
        <v>31</v>
      </c>
      <c r="E533" s="3" t="s">
        <v>368</v>
      </c>
      <c r="F533" s="3" t="s">
        <v>22</v>
      </c>
      <c r="G533" s="2"/>
      <c r="H533" s="3" t="s">
        <v>23</v>
      </c>
      <c r="I533" s="2" t="n">
        <v>15.35</v>
      </c>
      <c r="J533" s="2" t="n">
        <v>15.35</v>
      </c>
      <c r="K533" s="3" t="s">
        <v>24</v>
      </c>
      <c r="L533" s="3" t="s">
        <v>25</v>
      </c>
      <c r="M533" s="2" t="n">
        <v>0</v>
      </c>
      <c r="N533" s="3"/>
      <c r="O533" s="4" t="n">
        <v>54789</v>
      </c>
      <c r="P533" s="3"/>
      <c r="Q533" s="4"/>
      <c r="R533" s="3" t="s">
        <v>23</v>
      </c>
    </row>
    <row r="534" customFormat="false" ht="25.5" hidden="true" customHeight="true" outlineLevel="0" collapsed="false">
      <c r="A534" s="2" t="n">
        <v>684</v>
      </c>
      <c r="B534" s="3" t="s">
        <v>547</v>
      </c>
      <c r="C534" s="3" t="s">
        <v>19</v>
      </c>
      <c r="D534" s="3" t="s">
        <v>31</v>
      </c>
      <c r="E534" s="3" t="s">
        <v>333</v>
      </c>
      <c r="F534" s="3" t="s">
        <v>29</v>
      </c>
      <c r="G534" s="2"/>
      <c r="H534" s="3" t="s">
        <v>23</v>
      </c>
      <c r="I534" s="2" t="n">
        <v>830</v>
      </c>
      <c r="J534" s="2" t="n">
        <v>820</v>
      </c>
      <c r="K534" s="3" t="s">
        <v>49</v>
      </c>
      <c r="L534" s="3" t="s">
        <v>50</v>
      </c>
      <c r="M534" s="2" t="n">
        <v>9717</v>
      </c>
      <c r="N534" s="3"/>
      <c r="O534" s="4" t="n">
        <v>54789</v>
      </c>
      <c r="P534" s="3"/>
      <c r="Q534" s="4" t="n">
        <v>31898</v>
      </c>
      <c r="R534" s="3" t="s">
        <v>23</v>
      </c>
    </row>
    <row r="535" customFormat="false" ht="25.5" hidden="true" customHeight="true" outlineLevel="0" collapsed="false">
      <c r="A535" s="2" t="n">
        <v>684</v>
      </c>
      <c r="B535" s="3" t="s">
        <v>547</v>
      </c>
      <c r="C535" s="3" t="s">
        <v>19</v>
      </c>
      <c r="D535" s="3" t="s">
        <v>31</v>
      </c>
      <c r="E535" s="3" t="s">
        <v>333</v>
      </c>
      <c r="F535" s="3" t="s">
        <v>29</v>
      </c>
      <c r="G535" s="2"/>
      <c r="H535" s="3" t="s">
        <v>23</v>
      </c>
      <c r="I535" s="2" t="n">
        <v>830</v>
      </c>
      <c r="J535" s="2" t="n">
        <v>820</v>
      </c>
      <c r="K535" s="3" t="s">
        <v>49</v>
      </c>
      <c r="L535" s="3" t="s">
        <v>50</v>
      </c>
      <c r="M535" s="2" t="n">
        <v>9700</v>
      </c>
      <c r="N535" s="3"/>
      <c r="O535" s="4" t="n">
        <v>54789</v>
      </c>
      <c r="P535" s="3"/>
      <c r="Q535" s="4" t="n">
        <v>31564</v>
      </c>
      <c r="R535" s="3" t="s">
        <v>23</v>
      </c>
    </row>
    <row r="536" customFormat="false" ht="25.5" hidden="true" customHeight="true" outlineLevel="0" collapsed="false">
      <c r="A536" s="2" t="n">
        <v>685</v>
      </c>
      <c r="B536" s="3" t="s">
        <v>548</v>
      </c>
      <c r="C536" s="3" t="s">
        <v>19</v>
      </c>
      <c r="D536" s="3" t="s">
        <v>61</v>
      </c>
      <c r="E536" s="3" t="s">
        <v>549</v>
      </c>
      <c r="F536" s="3" t="s">
        <v>63</v>
      </c>
      <c r="G536" s="2"/>
      <c r="H536" s="3" t="s">
        <v>23</v>
      </c>
      <c r="I536" s="2" t="n">
        <v>3</v>
      </c>
      <c r="J536" s="2" t="n">
        <v>3</v>
      </c>
      <c r="K536" s="3" t="s">
        <v>24</v>
      </c>
      <c r="L536" s="3" t="s">
        <v>550</v>
      </c>
      <c r="M536" s="2" t="n">
        <v>0</v>
      </c>
      <c r="N536" s="3"/>
      <c r="O536" s="4" t="n">
        <v>54789</v>
      </c>
      <c r="P536" s="3"/>
      <c r="Q536" s="4" t="n">
        <v>31291</v>
      </c>
      <c r="R536" s="3" t="s">
        <v>23</v>
      </c>
    </row>
    <row r="537" customFormat="false" ht="25.5" hidden="true" customHeight="true" outlineLevel="0" collapsed="false">
      <c r="A537" s="2" t="n">
        <v>688</v>
      </c>
      <c r="B537" s="3" t="s">
        <v>551</v>
      </c>
      <c r="C537" s="3" t="s">
        <v>19</v>
      </c>
      <c r="D537" s="3" t="s">
        <v>61</v>
      </c>
      <c r="E537" s="3" t="s">
        <v>552</v>
      </c>
      <c r="F537" s="3" t="s">
        <v>63</v>
      </c>
      <c r="G537" s="2"/>
      <c r="H537" s="3" t="s">
        <v>23</v>
      </c>
      <c r="I537" s="2" t="n">
        <v>81</v>
      </c>
      <c r="J537" s="2" t="n">
        <v>81</v>
      </c>
      <c r="K537" s="3" t="s">
        <v>53</v>
      </c>
      <c r="L537" s="3" t="s">
        <v>54</v>
      </c>
      <c r="M537" s="2" t="n">
        <v>9864</v>
      </c>
      <c r="N537" s="3"/>
      <c r="O537" s="4" t="n">
        <v>54789</v>
      </c>
      <c r="P537" s="3"/>
      <c r="Q537" s="4" t="n">
        <v>21520</v>
      </c>
      <c r="R537" s="3" t="s">
        <v>23</v>
      </c>
    </row>
    <row r="538" customFormat="false" ht="25.5" hidden="true" customHeight="true" outlineLevel="0" collapsed="false">
      <c r="A538" s="2" t="n">
        <v>688</v>
      </c>
      <c r="B538" s="3" t="s">
        <v>551</v>
      </c>
      <c r="C538" s="3" t="s">
        <v>19</v>
      </c>
      <c r="D538" s="3" t="s">
        <v>61</v>
      </c>
      <c r="E538" s="3" t="s">
        <v>552</v>
      </c>
      <c r="F538" s="3" t="s">
        <v>63</v>
      </c>
      <c r="G538" s="2"/>
      <c r="H538" s="3" t="s">
        <v>23</v>
      </c>
      <c r="I538" s="2" t="n">
        <v>81</v>
      </c>
      <c r="J538" s="2" t="n">
        <v>81</v>
      </c>
      <c r="K538" s="3" t="s">
        <v>53</v>
      </c>
      <c r="L538" s="3" t="s">
        <v>54</v>
      </c>
      <c r="M538" s="2" t="n">
        <v>10182</v>
      </c>
      <c r="N538" s="3"/>
      <c r="O538" s="4" t="n">
        <v>54789</v>
      </c>
      <c r="P538" s="3"/>
      <c r="Q538" s="4" t="n">
        <v>22190</v>
      </c>
      <c r="R538" s="3" t="s">
        <v>23</v>
      </c>
    </row>
    <row r="539" customFormat="false" ht="25.5" hidden="true" customHeight="true" outlineLevel="0" collapsed="false">
      <c r="A539" s="2" t="n">
        <v>688</v>
      </c>
      <c r="B539" s="3" t="s">
        <v>551</v>
      </c>
      <c r="C539" s="3" t="s">
        <v>19</v>
      </c>
      <c r="D539" s="3" t="s">
        <v>61</v>
      </c>
      <c r="E539" s="3" t="s">
        <v>552</v>
      </c>
      <c r="F539" s="3" t="s">
        <v>63</v>
      </c>
      <c r="G539" s="2"/>
      <c r="H539" s="3" t="s">
        <v>23</v>
      </c>
      <c r="I539" s="2" t="n">
        <v>105</v>
      </c>
      <c r="J539" s="2" t="n">
        <v>105</v>
      </c>
      <c r="K539" s="3" t="s">
        <v>53</v>
      </c>
      <c r="L539" s="3" t="s">
        <v>54</v>
      </c>
      <c r="M539" s="2" t="n">
        <v>10822</v>
      </c>
      <c r="N539" s="3"/>
      <c r="O539" s="4" t="n">
        <v>54789</v>
      </c>
      <c r="P539" s="3"/>
      <c r="Q539" s="4" t="n">
        <v>22798</v>
      </c>
      <c r="R539" s="3" t="s">
        <v>23</v>
      </c>
    </row>
    <row r="540" customFormat="false" ht="25.5" hidden="true" customHeight="true" outlineLevel="0" collapsed="false">
      <c r="A540" s="2" t="n">
        <v>688</v>
      </c>
      <c r="B540" s="3" t="s">
        <v>551</v>
      </c>
      <c r="C540" s="3" t="s">
        <v>19</v>
      </c>
      <c r="D540" s="3" t="s">
        <v>61</v>
      </c>
      <c r="E540" s="3" t="s">
        <v>552</v>
      </c>
      <c r="F540" s="3" t="s">
        <v>63</v>
      </c>
      <c r="G540" s="2"/>
      <c r="H540" s="3" t="s">
        <v>23</v>
      </c>
      <c r="I540" s="2" t="n">
        <v>156</v>
      </c>
      <c r="J540" s="2" t="n">
        <v>156</v>
      </c>
      <c r="K540" s="3" t="s">
        <v>49</v>
      </c>
      <c r="L540" s="3" t="s">
        <v>111</v>
      </c>
      <c r="M540" s="2" t="n">
        <v>10219</v>
      </c>
      <c r="N540" s="3"/>
      <c r="O540" s="4" t="n">
        <v>54789</v>
      </c>
      <c r="P540" s="3"/>
      <c r="Q540" s="4" t="n">
        <v>24654</v>
      </c>
      <c r="R540" s="3" t="s">
        <v>23</v>
      </c>
    </row>
    <row r="541" customFormat="false" ht="25.5" hidden="true" customHeight="true" outlineLevel="0" collapsed="false">
      <c r="A541" s="2" t="n">
        <v>688</v>
      </c>
      <c r="B541" s="3" t="s">
        <v>551</v>
      </c>
      <c r="C541" s="3" t="s">
        <v>19</v>
      </c>
      <c r="D541" s="3" t="s">
        <v>61</v>
      </c>
      <c r="E541" s="3" t="s">
        <v>552</v>
      </c>
      <c r="F541" s="3" t="s">
        <v>63</v>
      </c>
      <c r="G541" s="2"/>
      <c r="H541" s="3" t="s">
        <v>23</v>
      </c>
      <c r="I541" s="2" t="n">
        <v>24</v>
      </c>
      <c r="J541" s="2" t="n">
        <v>24</v>
      </c>
      <c r="K541" s="3" t="s">
        <v>53</v>
      </c>
      <c r="L541" s="3" t="s">
        <v>54</v>
      </c>
      <c r="M541" s="2" t="n">
        <v>15000</v>
      </c>
      <c r="N541" s="3"/>
      <c r="O541" s="4" t="n">
        <v>54789</v>
      </c>
      <c r="P541" s="3"/>
      <c r="Q541" s="4" t="n">
        <v>26634</v>
      </c>
      <c r="R541" s="3" t="s">
        <v>23</v>
      </c>
    </row>
    <row r="542" customFormat="false" ht="25.5" hidden="true" customHeight="true" outlineLevel="0" collapsed="false">
      <c r="A542" s="2" t="n">
        <v>688</v>
      </c>
      <c r="B542" s="3" t="s">
        <v>551</v>
      </c>
      <c r="C542" s="3" t="s">
        <v>19</v>
      </c>
      <c r="D542" s="3" t="s">
        <v>61</v>
      </c>
      <c r="E542" s="3" t="s">
        <v>552</v>
      </c>
      <c r="F542" s="3" t="s">
        <v>63</v>
      </c>
      <c r="G542" s="2"/>
      <c r="H542" s="3" t="s">
        <v>23</v>
      </c>
      <c r="I542" s="2" t="n">
        <v>25</v>
      </c>
      <c r="J542" s="2" t="n">
        <v>25</v>
      </c>
      <c r="K542" s="3" t="s">
        <v>53</v>
      </c>
      <c r="L542" s="3" t="s">
        <v>54</v>
      </c>
      <c r="M542" s="2" t="n">
        <v>15000</v>
      </c>
      <c r="N542" s="3"/>
      <c r="O542" s="4" t="n">
        <v>54789</v>
      </c>
      <c r="P542" s="3"/>
      <c r="Q542" s="4" t="n">
        <v>27181</v>
      </c>
      <c r="R542" s="3" t="s">
        <v>23</v>
      </c>
    </row>
    <row r="543" customFormat="false" ht="25.5" hidden="true" customHeight="true" outlineLevel="0" collapsed="false">
      <c r="A543" s="2" t="n">
        <v>688</v>
      </c>
      <c r="B543" s="3" t="s">
        <v>551</v>
      </c>
      <c r="C543" s="3" t="s">
        <v>19</v>
      </c>
      <c r="D543" s="3" t="s">
        <v>61</v>
      </c>
      <c r="E543" s="3" t="s">
        <v>552</v>
      </c>
      <c r="F543" s="3" t="s">
        <v>63</v>
      </c>
      <c r="G543" s="2"/>
      <c r="H543" s="3" t="s">
        <v>23</v>
      </c>
      <c r="I543" s="2" t="n">
        <v>25</v>
      </c>
      <c r="J543" s="2" t="n">
        <v>25</v>
      </c>
      <c r="K543" s="3" t="s">
        <v>53</v>
      </c>
      <c r="L543" s="3" t="s">
        <v>54</v>
      </c>
      <c r="M543" s="2" t="n">
        <v>15000</v>
      </c>
      <c r="N543" s="3"/>
      <c r="O543" s="4" t="n">
        <v>54789</v>
      </c>
      <c r="P543" s="3"/>
      <c r="Q543" s="4" t="n">
        <v>26634</v>
      </c>
      <c r="R543" s="3" t="s">
        <v>23</v>
      </c>
    </row>
    <row r="544" customFormat="false" ht="25.5" hidden="true" customHeight="true" outlineLevel="0" collapsed="false">
      <c r="A544" s="2" t="n">
        <v>692</v>
      </c>
      <c r="B544" s="3" t="s">
        <v>553</v>
      </c>
      <c r="C544" s="3" t="s">
        <v>19</v>
      </c>
      <c r="D544" s="3" t="s">
        <v>31</v>
      </c>
      <c r="E544" s="3" t="s">
        <v>45</v>
      </c>
      <c r="F544" s="3" t="s">
        <v>22</v>
      </c>
      <c r="G544" s="2"/>
      <c r="H544" s="3" t="s">
        <v>23</v>
      </c>
      <c r="I544" s="2" t="n">
        <v>35.8</v>
      </c>
      <c r="J544" s="2" t="n">
        <v>35.8</v>
      </c>
      <c r="K544" s="3" t="s">
        <v>24</v>
      </c>
      <c r="L544" s="3" t="s">
        <v>46</v>
      </c>
      <c r="M544" s="2" t="n">
        <v>0</v>
      </c>
      <c r="N544" s="3"/>
      <c r="O544" s="4" t="n">
        <v>54789</v>
      </c>
      <c r="P544" s="3"/>
      <c r="Q544" s="4"/>
      <c r="R544" s="3" t="s">
        <v>23</v>
      </c>
    </row>
    <row r="545" customFormat="false" ht="25.5" hidden="true" customHeight="true" outlineLevel="0" collapsed="false">
      <c r="A545" s="2" t="n">
        <v>693</v>
      </c>
      <c r="B545" s="3" t="s">
        <v>554</v>
      </c>
      <c r="C545" s="3" t="s">
        <v>19</v>
      </c>
      <c r="D545" s="3" t="s">
        <v>31</v>
      </c>
      <c r="E545" s="3" t="s">
        <v>45</v>
      </c>
      <c r="F545" s="3" t="s">
        <v>22</v>
      </c>
      <c r="G545" s="2"/>
      <c r="H545" s="3" t="s">
        <v>23</v>
      </c>
      <c r="I545" s="2" t="n">
        <v>35.8</v>
      </c>
      <c r="J545" s="2" t="n">
        <v>35.8</v>
      </c>
      <c r="K545" s="3" t="s">
        <v>24</v>
      </c>
      <c r="L545" s="3" t="s">
        <v>46</v>
      </c>
      <c r="M545" s="2" t="n">
        <v>0</v>
      </c>
      <c r="N545" s="3"/>
      <c r="O545" s="4" t="n">
        <v>54789</v>
      </c>
      <c r="P545" s="3"/>
      <c r="Q545" s="4"/>
      <c r="R545" s="3" t="s">
        <v>23</v>
      </c>
    </row>
    <row r="546" customFormat="false" ht="25.5" hidden="true" customHeight="true" outlineLevel="0" collapsed="false">
      <c r="A546" s="2" t="n">
        <v>694</v>
      </c>
      <c r="B546" s="3" t="s">
        <v>555</v>
      </c>
      <c r="C546" s="3" t="s">
        <v>19</v>
      </c>
      <c r="D546" s="3" t="s">
        <v>20</v>
      </c>
      <c r="E546" s="3" t="s">
        <v>556</v>
      </c>
      <c r="F546" s="3" t="s">
        <v>22</v>
      </c>
      <c r="G546" s="2"/>
      <c r="H546" s="3" t="s">
        <v>23</v>
      </c>
      <c r="I546" s="2" t="n">
        <v>1.05</v>
      </c>
      <c r="J546" s="2" t="n">
        <v>1.05</v>
      </c>
      <c r="K546" s="3" t="s">
        <v>24</v>
      </c>
      <c r="L546" s="3" t="s">
        <v>25</v>
      </c>
      <c r="M546" s="2" t="n">
        <v>0</v>
      </c>
      <c r="N546" s="3"/>
      <c r="O546" s="4" t="n">
        <v>54789</v>
      </c>
      <c r="P546" s="3"/>
      <c r="Q546" s="4"/>
      <c r="R546" s="3" t="s">
        <v>23</v>
      </c>
    </row>
    <row r="547" customFormat="false" ht="25.5" hidden="true" customHeight="true" outlineLevel="0" collapsed="false">
      <c r="A547" s="2" t="n">
        <v>699</v>
      </c>
      <c r="B547" s="3" t="s">
        <v>557</v>
      </c>
      <c r="C547" s="3" t="s">
        <v>19</v>
      </c>
      <c r="D547" s="3" t="s">
        <v>20</v>
      </c>
      <c r="E547" s="3" t="s">
        <v>558</v>
      </c>
      <c r="F547" s="3" t="s">
        <v>22</v>
      </c>
      <c r="G547" s="2"/>
      <c r="H547" s="3" t="s">
        <v>23</v>
      </c>
      <c r="I547" s="2" t="n">
        <v>18.5</v>
      </c>
      <c r="J547" s="2" t="n">
        <v>18.5</v>
      </c>
      <c r="K547" s="3" t="s">
        <v>49</v>
      </c>
      <c r="L547" s="3" t="s">
        <v>49</v>
      </c>
      <c r="M547" s="2" t="n">
        <v>0</v>
      </c>
      <c r="N547" s="3"/>
      <c r="O547" s="4" t="n">
        <v>54789</v>
      </c>
      <c r="P547" s="3"/>
      <c r="Q547" s="4"/>
      <c r="R547" s="3" t="s">
        <v>23</v>
      </c>
    </row>
    <row r="548" customFormat="false" ht="25.5" hidden="true" customHeight="true" outlineLevel="0" collapsed="false">
      <c r="A548" s="2" t="n">
        <v>701</v>
      </c>
      <c r="B548" s="3" t="s">
        <v>559</v>
      </c>
      <c r="C548" s="3" t="s">
        <v>19</v>
      </c>
      <c r="D548" s="3" t="s">
        <v>27</v>
      </c>
      <c r="E548" s="3" t="s">
        <v>21</v>
      </c>
      <c r="F548" s="3" t="s">
        <v>75</v>
      </c>
      <c r="G548" s="2"/>
      <c r="H548" s="3" t="s">
        <v>23</v>
      </c>
      <c r="I548" s="2" t="n">
        <v>27</v>
      </c>
      <c r="J548" s="2" t="n">
        <v>27</v>
      </c>
      <c r="K548" s="3" t="s">
        <v>53</v>
      </c>
      <c r="L548" s="3" t="s">
        <v>54</v>
      </c>
      <c r="M548" s="2" t="n">
        <v>0</v>
      </c>
      <c r="N548" s="3"/>
      <c r="O548" s="4" t="n">
        <v>54789</v>
      </c>
      <c r="P548" s="3"/>
      <c r="Q548" s="4" t="n">
        <v>35125</v>
      </c>
      <c r="R548" s="3" t="s">
        <v>23</v>
      </c>
    </row>
    <row r="549" customFormat="false" ht="25.5" hidden="true" customHeight="true" outlineLevel="0" collapsed="false">
      <c r="A549" s="2" t="n">
        <v>702</v>
      </c>
      <c r="B549" s="3" t="s">
        <v>560</v>
      </c>
      <c r="C549" s="3" t="s">
        <v>19</v>
      </c>
      <c r="D549" s="3" t="s">
        <v>27</v>
      </c>
      <c r="E549" s="3" t="s">
        <v>21</v>
      </c>
      <c r="F549" s="3" t="s">
        <v>101</v>
      </c>
      <c r="G549" s="2"/>
      <c r="H549" s="3" t="s">
        <v>23</v>
      </c>
      <c r="I549" s="2" t="n">
        <v>52</v>
      </c>
      <c r="J549" s="2" t="n">
        <v>52</v>
      </c>
      <c r="K549" s="3" t="s">
        <v>53</v>
      </c>
      <c r="L549" s="3" t="s">
        <v>54</v>
      </c>
      <c r="M549" s="2" t="n">
        <v>0</v>
      </c>
      <c r="N549" s="3"/>
      <c r="O549" s="4" t="n">
        <v>54789</v>
      </c>
      <c r="P549" s="3"/>
      <c r="Q549" s="4" t="n">
        <v>35065</v>
      </c>
      <c r="R549" s="3" t="s">
        <v>23</v>
      </c>
    </row>
    <row r="550" customFormat="false" ht="38.25" hidden="true" customHeight="true" outlineLevel="0" collapsed="false">
      <c r="A550" s="2" t="n">
        <v>704</v>
      </c>
      <c r="B550" s="3" t="s">
        <v>561</v>
      </c>
      <c r="C550" s="3" t="s">
        <v>19</v>
      </c>
      <c r="D550" s="3" t="s">
        <v>31</v>
      </c>
      <c r="E550" s="3" t="s">
        <v>271</v>
      </c>
      <c r="F550" s="3" t="s">
        <v>22</v>
      </c>
      <c r="G550" s="2"/>
      <c r="H550" s="3" t="s">
        <v>23</v>
      </c>
      <c r="I550" s="2" t="n">
        <v>26.8</v>
      </c>
      <c r="J550" s="2" t="n">
        <v>26.8</v>
      </c>
      <c r="K550" s="3" t="s">
        <v>24</v>
      </c>
      <c r="L550" s="3" t="s">
        <v>428</v>
      </c>
      <c r="M550" s="2" t="n">
        <v>0</v>
      </c>
      <c r="N550" s="3"/>
      <c r="O550" s="4" t="n">
        <v>54789</v>
      </c>
      <c r="P550" s="3"/>
      <c r="Q550" s="4"/>
      <c r="R550" s="3" t="s">
        <v>23</v>
      </c>
    </row>
    <row r="551" customFormat="false" ht="25.5" hidden="true" customHeight="true" outlineLevel="0" collapsed="false">
      <c r="A551" s="2" t="n">
        <v>711</v>
      </c>
      <c r="B551" s="3" t="s">
        <v>562</v>
      </c>
      <c r="C551" s="3" t="s">
        <v>19</v>
      </c>
      <c r="D551" s="3" t="s">
        <v>27</v>
      </c>
      <c r="E551" s="3" t="s">
        <v>563</v>
      </c>
      <c r="F551" s="3" t="s">
        <v>57</v>
      </c>
      <c r="G551" s="2"/>
      <c r="H551" s="3" t="s">
        <v>23</v>
      </c>
      <c r="I551" s="2" t="n">
        <v>330</v>
      </c>
      <c r="J551" s="2" t="n">
        <v>330</v>
      </c>
      <c r="K551" s="3" t="s">
        <v>49</v>
      </c>
      <c r="L551" s="3" t="s">
        <v>111</v>
      </c>
      <c r="M551" s="2" t="n">
        <v>10500</v>
      </c>
      <c r="N551" s="3"/>
      <c r="O551" s="4" t="n">
        <v>54789</v>
      </c>
      <c r="P551" s="3"/>
      <c r="Q551" s="4" t="n">
        <v>26481</v>
      </c>
      <c r="R551" s="3" t="s">
        <v>23</v>
      </c>
    </row>
    <row r="552" customFormat="false" ht="25.5" hidden="true" customHeight="true" outlineLevel="0" collapsed="false">
      <c r="A552" s="2" t="n">
        <v>711</v>
      </c>
      <c r="B552" s="3" t="s">
        <v>562</v>
      </c>
      <c r="C552" s="3" t="s">
        <v>19</v>
      </c>
      <c r="D552" s="3" t="s">
        <v>27</v>
      </c>
      <c r="E552" s="3" t="s">
        <v>563</v>
      </c>
      <c r="F552" s="3" t="s">
        <v>57</v>
      </c>
      <c r="G552" s="2"/>
      <c r="H552" s="3" t="s">
        <v>23</v>
      </c>
      <c r="I552" s="2" t="n">
        <v>230</v>
      </c>
      <c r="J552" s="2" t="n">
        <v>230</v>
      </c>
      <c r="K552" s="3" t="s">
        <v>49</v>
      </c>
      <c r="L552" s="3" t="s">
        <v>111</v>
      </c>
      <c r="M552" s="2" t="n">
        <v>10700</v>
      </c>
      <c r="N552" s="3"/>
      <c r="O552" s="4" t="n">
        <v>54789</v>
      </c>
      <c r="P552" s="3"/>
      <c r="Q552" s="4" t="n">
        <v>23712</v>
      </c>
      <c r="R552" s="3" t="s">
        <v>23</v>
      </c>
    </row>
    <row r="553" customFormat="false" ht="25.5" hidden="true" customHeight="true" outlineLevel="0" collapsed="false">
      <c r="A553" s="2" t="n">
        <v>711</v>
      </c>
      <c r="B553" s="3" t="s">
        <v>562</v>
      </c>
      <c r="C553" s="3" t="s">
        <v>19</v>
      </c>
      <c r="D553" s="3" t="s">
        <v>27</v>
      </c>
      <c r="E553" s="3" t="s">
        <v>563</v>
      </c>
      <c r="F553" s="3" t="s">
        <v>57</v>
      </c>
      <c r="G553" s="2"/>
      <c r="H553" s="3" t="s">
        <v>23</v>
      </c>
      <c r="I553" s="2" t="n">
        <v>106</v>
      </c>
      <c r="J553" s="2" t="n">
        <v>106</v>
      </c>
      <c r="K553" s="3" t="s">
        <v>49</v>
      </c>
      <c r="L553" s="3" t="s">
        <v>111</v>
      </c>
      <c r="M553" s="2" t="n">
        <v>10900</v>
      </c>
      <c r="N553" s="3"/>
      <c r="O553" s="4" t="n">
        <v>54789</v>
      </c>
      <c r="P553" s="3"/>
      <c r="Q553" s="4" t="n">
        <v>22282</v>
      </c>
      <c r="R553" s="3" t="s">
        <v>23</v>
      </c>
    </row>
    <row r="554" customFormat="false" ht="25.5" hidden="true" customHeight="true" outlineLevel="0" collapsed="false">
      <c r="A554" s="2" t="n">
        <v>711</v>
      </c>
      <c r="B554" s="3" t="s">
        <v>562</v>
      </c>
      <c r="C554" s="3" t="s">
        <v>19</v>
      </c>
      <c r="D554" s="3" t="s">
        <v>27</v>
      </c>
      <c r="E554" s="3" t="s">
        <v>563</v>
      </c>
      <c r="F554" s="3" t="s">
        <v>57</v>
      </c>
      <c r="G554" s="2"/>
      <c r="H554" s="3" t="s">
        <v>23</v>
      </c>
      <c r="I554" s="2" t="n">
        <v>106</v>
      </c>
      <c r="J554" s="2" t="n">
        <v>106</v>
      </c>
      <c r="K554" s="3" t="s">
        <v>49</v>
      </c>
      <c r="L554" s="3" t="s">
        <v>111</v>
      </c>
      <c r="M554" s="2" t="n">
        <v>10600</v>
      </c>
      <c r="N554" s="3"/>
      <c r="O554" s="4" t="n">
        <v>54789</v>
      </c>
      <c r="P554" s="3"/>
      <c r="Q554" s="4" t="n">
        <v>21582</v>
      </c>
      <c r="R554" s="3" t="s">
        <v>23</v>
      </c>
    </row>
    <row r="555" customFormat="false" ht="25.5" hidden="true" customHeight="true" outlineLevel="0" collapsed="false">
      <c r="A555" s="2" t="n">
        <v>714</v>
      </c>
      <c r="B555" s="3" t="s">
        <v>564</v>
      </c>
      <c r="C555" s="3" t="s">
        <v>19</v>
      </c>
      <c r="D555" s="3" t="s">
        <v>20</v>
      </c>
      <c r="E555" s="3" t="s">
        <v>565</v>
      </c>
      <c r="F555" s="3" t="s">
        <v>22</v>
      </c>
      <c r="G555" s="2"/>
      <c r="H555" s="3" t="s">
        <v>23</v>
      </c>
      <c r="I555" s="2" t="n">
        <v>10.4</v>
      </c>
      <c r="J555" s="2" t="n">
        <v>10.4</v>
      </c>
      <c r="K555" s="3" t="s">
        <v>24</v>
      </c>
      <c r="L555" s="3" t="s">
        <v>25</v>
      </c>
      <c r="M555" s="2" t="n">
        <v>0</v>
      </c>
      <c r="N555" s="3"/>
      <c r="O555" s="4" t="n">
        <v>54789</v>
      </c>
      <c r="P555" s="3"/>
      <c r="Q555" s="4"/>
      <c r="R555" s="3" t="s">
        <v>23</v>
      </c>
    </row>
    <row r="556" customFormat="false" ht="25.5" hidden="true" customHeight="true" outlineLevel="0" collapsed="false">
      <c r="A556" s="2" t="n">
        <v>716</v>
      </c>
      <c r="B556" s="3" t="s">
        <v>566</v>
      </c>
      <c r="C556" s="3" t="s">
        <v>19</v>
      </c>
      <c r="D556" s="3" t="s">
        <v>38</v>
      </c>
      <c r="E556" s="3" t="s">
        <v>566</v>
      </c>
      <c r="F556" s="3" t="s">
        <v>39</v>
      </c>
      <c r="G556" s="2"/>
      <c r="H556" s="3" t="s">
        <v>23</v>
      </c>
      <c r="I556" s="2" t="n">
        <v>0.23</v>
      </c>
      <c r="J556" s="2" t="n">
        <v>0.23</v>
      </c>
      <c r="K556" s="3" t="s">
        <v>71</v>
      </c>
      <c r="L556" s="3" t="s">
        <v>72</v>
      </c>
      <c r="M556" s="2" t="n">
        <v>0</v>
      </c>
      <c r="N556" s="3"/>
      <c r="O556" s="4" t="n">
        <v>54789</v>
      </c>
      <c r="P556" s="3"/>
      <c r="Q556" s="4" t="n">
        <v>16893</v>
      </c>
      <c r="R556" s="3" t="s">
        <v>23</v>
      </c>
    </row>
    <row r="557" customFormat="false" ht="25.5" hidden="true" customHeight="true" outlineLevel="0" collapsed="false">
      <c r="A557" s="2" t="n">
        <v>716</v>
      </c>
      <c r="B557" s="3" t="s">
        <v>566</v>
      </c>
      <c r="C557" s="3" t="s">
        <v>19</v>
      </c>
      <c r="D557" s="3" t="s">
        <v>38</v>
      </c>
      <c r="E557" s="3" t="s">
        <v>566</v>
      </c>
      <c r="F557" s="3" t="s">
        <v>39</v>
      </c>
      <c r="G557" s="2"/>
      <c r="H557" s="3" t="s">
        <v>23</v>
      </c>
      <c r="I557" s="2" t="n">
        <v>1.17</v>
      </c>
      <c r="J557" s="2" t="n">
        <v>1.17</v>
      </c>
      <c r="K557" s="3" t="s">
        <v>71</v>
      </c>
      <c r="L557" s="3" t="s">
        <v>72</v>
      </c>
      <c r="M557" s="2" t="n">
        <v>0</v>
      </c>
      <c r="N557" s="3"/>
      <c r="O557" s="4" t="n">
        <v>54789</v>
      </c>
      <c r="P557" s="3"/>
      <c r="Q557" s="4" t="n">
        <v>23712</v>
      </c>
      <c r="R557" s="3" t="s">
        <v>23</v>
      </c>
    </row>
    <row r="558" customFormat="false" ht="25.5" hidden="true" customHeight="true" outlineLevel="0" collapsed="false">
      <c r="A558" s="2" t="n">
        <v>716</v>
      </c>
      <c r="B558" s="3" t="s">
        <v>566</v>
      </c>
      <c r="C558" s="3" t="s">
        <v>19</v>
      </c>
      <c r="D558" s="3" t="s">
        <v>38</v>
      </c>
      <c r="E558" s="3" t="s">
        <v>566</v>
      </c>
      <c r="F558" s="3" t="s">
        <v>39</v>
      </c>
      <c r="G558" s="2"/>
      <c r="H558" s="3" t="s">
        <v>23</v>
      </c>
      <c r="I558" s="2" t="n">
        <v>0.23</v>
      </c>
      <c r="J558" s="2" t="n">
        <v>0.23</v>
      </c>
      <c r="K558" s="3" t="s">
        <v>71</v>
      </c>
      <c r="L558" s="3" t="s">
        <v>72</v>
      </c>
      <c r="M558" s="2" t="n">
        <v>0</v>
      </c>
      <c r="N558" s="3"/>
      <c r="O558" s="4" t="n">
        <v>54789</v>
      </c>
      <c r="P558" s="3"/>
      <c r="Q558" s="4" t="n">
        <v>16469</v>
      </c>
      <c r="R558" s="3" t="s">
        <v>23</v>
      </c>
    </row>
    <row r="559" customFormat="false" ht="25.5" hidden="true" customHeight="true" outlineLevel="0" collapsed="false">
      <c r="A559" s="2" t="n">
        <v>716</v>
      </c>
      <c r="B559" s="3" t="s">
        <v>566</v>
      </c>
      <c r="C559" s="3" t="s">
        <v>19</v>
      </c>
      <c r="D559" s="3" t="s">
        <v>38</v>
      </c>
      <c r="E559" s="3" t="s">
        <v>566</v>
      </c>
      <c r="F559" s="3" t="s">
        <v>39</v>
      </c>
      <c r="G559" s="2"/>
      <c r="H559" s="3" t="s">
        <v>23</v>
      </c>
      <c r="I559" s="2" t="n">
        <v>0.75</v>
      </c>
      <c r="J559" s="2" t="n">
        <v>0.75</v>
      </c>
      <c r="K559" s="3" t="s">
        <v>71</v>
      </c>
      <c r="L559" s="3" t="s">
        <v>72</v>
      </c>
      <c r="M559" s="2" t="n">
        <v>0</v>
      </c>
      <c r="N559" s="3"/>
      <c r="O559" s="4" t="n">
        <v>54789</v>
      </c>
      <c r="P559" s="3"/>
      <c r="Q559" s="4" t="n">
        <v>18080</v>
      </c>
      <c r="R559" s="3" t="s">
        <v>23</v>
      </c>
    </row>
    <row r="560" customFormat="false" ht="25.5" hidden="true" customHeight="true" outlineLevel="0" collapsed="false">
      <c r="A560" s="2" t="n">
        <v>716</v>
      </c>
      <c r="B560" s="3" t="s">
        <v>566</v>
      </c>
      <c r="C560" s="3" t="s">
        <v>19</v>
      </c>
      <c r="D560" s="3" t="s">
        <v>38</v>
      </c>
      <c r="E560" s="3" t="s">
        <v>566</v>
      </c>
      <c r="F560" s="3" t="s">
        <v>39</v>
      </c>
      <c r="G560" s="2"/>
      <c r="H560" s="3" t="s">
        <v>23</v>
      </c>
      <c r="I560" s="2" t="n">
        <v>0.75</v>
      </c>
      <c r="J560" s="2" t="n">
        <v>0.75</v>
      </c>
      <c r="K560" s="3" t="s">
        <v>71</v>
      </c>
      <c r="L560" s="3" t="s">
        <v>72</v>
      </c>
      <c r="M560" s="2" t="n">
        <v>0</v>
      </c>
      <c r="N560" s="3"/>
      <c r="O560" s="4" t="n">
        <v>54789</v>
      </c>
      <c r="P560" s="3"/>
      <c r="Q560" s="4" t="n">
        <v>18933</v>
      </c>
      <c r="R560" s="3" t="s">
        <v>23</v>
      </c>
    </row>
    <row r="561" customFormat="false" ht="25.5" hidden="true" customHeight="true" outlineLevel="0" collapsed="false">
      <c r="A561" s="2" t="n">
        <v>717</v>
      </c>
      <c r="B561" s="3" t="s">
        <v>567</v>
      </c>
      <c r="C561" s="3" t="s">
        <v>19</v>
      </c>
      <c r="D561" s="3" t="s">
        <v>38</v>
      </c>
      <c r="E561" s="3" t="s">
        <v>21</v>
      </c>
      <c r="F561" s="3" t="s">
        <v>39</v>
      </c>
      <c r="G561" s="2"/>
      <c r="H561" s="3" t="s">
        <v>23</v>
      </c>
      <c r="I561" s="2" t="n">
        <v>0.26</v>
      </c>
      <c r="J561" s="2" t="n">
        <v>0.26</v>
      </c>
      <c r="K561" s="3" t="s">
        <v>53</v>
      </c>
      <c r="L561" s="3" t="s">
        <v>54</v>
      </c>
      <c r="M561" s="2" t="n">
        <v>0</v>
      </c>
      <c r="N561" s="3"/>
      <c r="O561" s="4" t="n">
        <v>54789</v>
      </c>
      <c r="P561" s="3"/>
      <c r="Q561" s="4" t="n">
        <v>31413</v>
      </c>
      <c r="R561" s="3" t="s">
        <v>23</v>
      </c>
    </row>
    <row r="562" customFormat="false" ht="25.5" hidden="true" customHeight="true" outlineLevel="0" collapsed="false">
      <c r="A562" s="2" t="n">
        <v>718</v>
      </c>
      <c r="B562" s="3" t="s">
        <v>568</v>
      </c>
      <c r="C562" s="3" t="s">
        <v>19</v>
      </c>
      <c r="D562" s="3" t="s">
        <v>20</v>
      </c>
      <c r="E562" s="3" t="s">
        <v>21</v>
      </c>
      <c r="F562" s="3" t="s">
        <v>22</v>
      </c>
      <c r="G562" s="2"/>
      <c r="H562" s="3" t="s">
        <v>23</v>
      </c>
      <c r="I562" s="2" t="n">
        <v>0.2</v>
      </c>
      <c r="J562" s="2" t="n">
        <v>0.2</v>
      </c>
      <c r="K562" s="3" t="s">
        <v>53</v>
      </c>
      <c r="L562" s="3" t="s">
        <v>54</v>
      </c>
      <c r="M562" s="2" t="n">
        <v>0</v>
      </c>
      <c r="N562" s="3"/>
      <c r="O562" s="4" t="n">
        <v>54789</v>
      </c>
      <c r="P562" s="3"/>
      <c r="Q562" s="4"/>
      <c r="R562" s="3" t="s">
        <v>23</v>
      </c>
    </row>
    <row r="563" customFormat="false" ht="38.25" hidden="true" customHeight="true" outlineLevel="0" collapsed="false">
      <c r="A563" s="2" t="n">
        <v>719</v>
      </c>
      <c r="B563" s="3" t="s">
        <v>569</v>
      </c>
      <c r="C563" s="3" t="s">
        <v>19</v>
      </c>
      <c r="D563" s="3" t="s">
        <v>20</v>
      </c>
      <c r="E563" s="3" t="s">
        <v>570</v>
      </c>
      <c r="F563" s="3" t="s">
        <v>22</v>
      </c>
      <c r="G563" s="2"/>
      <c r="H563" s="3" t="s">
        <v>23</v>
      </c>
      <c r="I563" s="2" t="n">
        <v>3.4</v>
      </c>
      <c r="J563" s="2" t="n">
        <v>3.4</v>
      </c>
      <c r="K563" s="3" t="s">
        <v>24</v>
      </c>
      <c r="L563" s="3" t="s">
        <v>428</v>
      </c>
      <c r="M563" s="2" t="n">
        <v>0</v>
      </c>
      <c r="N563" s="3"/>
      <c r="O563" s="4" t="n">
        <v>54789</v>
      </c>
      <c r="P563" s="3"/>
      <c r="Q563" s="4"/>
      <c r="R563" s="3" t="s">
        <v>23</v>
      </c>
    </row>
    <row r="564" customFormat="false" ht="25.5" hidden="true" customHeight="true" outlineLevel="0" collapsed="false">
      <c r="A564" s="2" t="n">
        <v>724</v>
      </c>
      <c r="B564" s="3" t="s">
        <v>571</v>
      </c>
      <c r="C564" s="3" t="s">
        <v>19</v>
      </c>
      <c r="D564" s="3" t="s">
        <v>31</v>
      </c>
      <c r="E564" s="3" t="s">
        <v>572</v>
      </c>
      <c r="F564" s="3" t="s">
        <v>22</v>
      </c>
      <c r="G564" s="2"/>
      <c r="H564" s="3" t="s">
        <v>23</v>
      </c>
      <c r="I564" s="2" t="n">
        <v>1.1</v>
      </c>
      <c r="J564" s="2" t="n">
        <v>1.1</v>
      </c>
      <c r="K564" s="3" t="s">
        <v>24</v>
      </c>
      <c r="L564" s="3" t="s">
        <v>25</v>
      </c>
      <c r="M564" s="2" t="n">
        <v>0</v>
      </c>
      <c r="N564" s="3"/>
      <c r="O564" s="4" t="n">
        <v>54789</v>
      </c>
      <c r="P564" s="3"/>
      <c r="Q564" s="4"/>
      <c r="R564" s="3" t="s">
        <v>23</v>
      </c>
    </row>
    <row r="565" customFormat="false" ht="25.5" hidden="true" customHeight="true" outlineLevel="0" collapsed="false">
      <c r="A565" s="2" t="n">
        <v>726</v>
      </c>
      <c r="B565" s="3" t="s">
        <v>573</v>
      </c>
      <c r="C565" s="3" t="s">
        <v>19</v>
      </c>
      <c r="D565" s="3" t="s">
        <v>31</v>
      </c>
      <c r="E565" s="3" t="s">
        <v>21</v>
      </c>
      <c r="F565" s="3" t="s">
        <v>22</v>
      </c>
      <c r="G565" s="2"/>
      <c r="H565" s="3" t="s">
        <v>23</v>
      </c>
      <c r="I565" s="2" t="n">
        <v>20</v>
      </c>
      <c r="J565" s="2" t="n">
        <v>17</v>
      </c>
      <c r="K565" s="3" t="s">
        <v>53</v>
      </c>
      <c r="L565" s="3" t="s">
        <v>54</v>
      </c>
      <c r="M565" s="2" t="n">
        <v>15500</v>
      </c>
      <c r="N565" s="3"/>
      <c r="O565" s="4" t="n">
        <v>54789</v>
      </c>
      <c r="P565" s="3"/>
      <c r="Q565" s="4" t="n">
        <v>26390</v>
      </c>
      <c r="R565" s="3" t="s">
        <v>23</v>
      </c>
    </row>
    <row r="566" customFormat="false" ht="25.5" hidden="true" customHeight="true" outlineLevel="0" collapsed="false">
      <c r="A566" s="2" t="n">
        <v>726</v>
      </c>
      <c r="B566" s="3" t="s">
        <v>573</v>
      </c>
      <c r="C566" s="3" t="s">
        <v>19</v>
      </c>
      <c r="D566" s="3" t="s">
        <v>31</v>
      </c>
      <c r="E566" s="3" t="s">
        <v>21</v>
      </c>
      <c r="F566" s="3" t="s">
        <v>22</v>
      </c>
      <c r="G566" s="2"/>
      <c r="H566" s="3" t="s">
        <v>23</v>
      </c>
      <c r="I566" s="2" t="n">
        <v>78</v>
      </c>
      <c r="J566" s="2" t="n">
        <v>66</v>
      </c>
      <c r="K566" s="3" t="s">
        <v>53</v>
      </c>
      <c r="L566" s="3" t="s">
        <v>54</v>
      </c>
      <c r="M566" s="2" t="n">
        <v>16400</v>
      </c>
      <c r="N566" s="3"/>
      <c r="O566" s="4" t="n">
        <v>54789</v>
      </c>
      <c r="P566" s="3"/>
      <c r="Q566" s="4" t="n">
        <v>25538</v>
      </c>
      <c r="R566" s="3" t="s">
        <v>23</v>
      </c>
    </row>
    <row r="567" customFormat="false" ht="25.5" hidden="true" customHeight="true" outlineLevel="0" collapsed="false">
      <c r="A567" s="2" t="n">
        <v>726</v>
      </c>
      <c r="B567" s="3" t="s">
        <v>573</v>
      </c>
      <c r="C567" s="3" t="s">
        <v>19</v>
      </c>
      <c r="D567" s="3" t="s">
        <v>31</v>
      </c>
      <c r="E567" s="3" t="s">
        <v>21</v>
      </c>
      <c r="F567" s="3" t="s">
        <v>22</v>
      </c>
      <c r="G567" s="2"/>
      <c r="H567" s="3" t="s">
        <v>23</v>
      </c>
      <c r="I567" s="2" t="n">
        <v>78</v>
      </c>
      <c r="J567" s="2" t="n">
        <v>66</v>
      </c>
      <c r="K567" s="3" t="s">
        <v>53</v>
      </c>
      <c r="L567" s="3" t="s">
        <v>54</v>
      </c>
      <c r="M567" s="2" t="n">
        <v>16200</v>
      </c>
      <c r="N567" s="3"/>
      <c r="O567" s="4" t="n">
        <v>54789</v>
      </c>
      <c r="P567" s="3"/>
      <c r="Q567" s="4" t="n">
        <v>25538</v>
      </c>
      <c r="R567" s="3" t="s">
        <v>23</v>
      </c>
    </row>
    <row r="568" customFormat="false" ht="25.5" hidden="true" customHeight="true" outlineLevel="0" collapsed="false">
      <c r="A568" s="2" t="n">
        <v>728</v>
      </c>
      <c r="B568" s="3" t="s">
        <v>574</v>
      </c>
      <c r="C568" s="3" t="s">
        <v>19</v>
      </c>
      <c r="D568" s="3" t="s">
        <v>31</v>
      </c>
      <c r="E568" s="3" t="s">
        <v>36</v>
      </c>
      <c r="F568" s="3" t="s">
        <v>22</v>
      </c>
      <c r="G568" s="2"/>
      <c r="H568" s="3" t="s">
        <v>23</v>
      </c>
      <c r="I568" s="2" t="n">
        <v>24</v>
      </c>
      <c r="J568" s="2" t="n">
        <v>24</v>
      </c>
      <c r="K568" s="3" t="s">
        <v>24</v>
      </c>
      <c r="L568" s="3" t="s">
        <v>25</v>
      </c>
      <c r="M568" s="2" t="n">
        <v>0</v>
      </c>
      <c r="N568" s="3"/>
      <c r="O568" s="4" t="n">
        <v>54789</v>
      </c>
      <c r="P568" s="3"/>
      <c r="Q568" s="4"/>
      <c r="R568" s="3" t="s">
        <v>23</v>
      </c>
    </row>
    <row r="569" customFormat="false" ht="25.5" hidden="true" customHeight="true" outlineLevel="0" collapsed="false">
      <c r="A569" s="2" t="n">
        <v>732</v>
      </c>
      <c r="B569" s="3" t="s">
        <v>575</v>
      </c>
      <c r="C569" s="3" t="s">
        <v>19</v>
      </c>
      <c r="D569" s="3" t="s">
        <v>20</v>
      </c>
      <c r="E569" s="3" t="s">
        <v>21</v>
      </c>
      <c r="F569" s="3" t="s">
        <v>22</v>
      </c>
      <c r="G569" s="2"/>
      <c r="H569" s="3" t="s">
        <v>23</v>
      </c>
      <c r="I569" s="2" t="n">
        <v>0.5</v>
      </c>
      <c r="J569" s="2" t="n">
        <v>0.5</v>
      </c>
      <c r="K569" s="3" t="s">
        <v>24</v>
      </c>
      <c r="L569" s="3" t="s">
        <v>515</v>
      </c>
      <c r="M569" s="2" t="n">
        <v>0</v>
      </c>
      <c r="N569" s="3"/>
      <c r="O569" s="4" t="n">
        <v>54789</v>
      </c>
      <c r="P569" s="3"/>
      <c r="Q569" s="4"/>
      <c r="R569" s="3" t="s">
        <v>23</v>
      </c>
    </row>
    <row r="570" customFormat="false" ht="25.5" hidden="true" customHeight="true" outlineLevel="0" collapsed="false">
      <c r="A570" s="2" t="n">
        <v>735</v>
      </c>
      <c r="B570" s="3" t="s">
        <v>576</v>
      </c>
      <c r="C570" s="3" t="s">
        <v>19</v>
      </c>
      <c r="D570" s="3" t="s">
        <v>117</v>
      </c>
      <c r="E570" s="3" t="s">
        <v>118</v>
      </c>
      <c r="F570" s="3" t="s">
        <v>22</v>
      </c>
      <c r="G570" s="2"/>
      <c r="H570" s="3" t="s">
        <v>23</v>
      </c>
      <c r="I570" s="2" t="n">
        <v>48</v>
      </c>
      <c r="J570" s="2" t="n">
        <v>48</v>
      </c>
      <c r="K570" s="3" t="s">
        <v>24</v>
      </c>
      <c r="L570" s="3" t="s">
        <v>54</v>
      </c>
      <c r="M570" s="2" t="n">
        <v>9934</v>
      </c>
      <c r="N570" s="3"/>
      <c r="O570" s="4" t="n">
        <v>54789</v>
      </c>
      <c r="P570" s="3"/>
      <c r="Q570" s="4"/>
      <c r="R570" s="3" t="s">
        <v>23</v>
      </c>
    </row>
    <row r="571" customFormat="false" ht="38.25" hidden="true" customHeight="true" outlineLevel="0" collapsed="false">
      <c r="A571" s="2" t="n">
        <v>738</v>
      </c>
      <c r="B571" s="3" t="s">
        <v>577</v>
      </c>
      <c r="C571" s="3" t="s">
        <v>19</v>
      </c>
      <c r="D571" s="3" t="s">
        <v>117</v>
      </c>
      <c r="E571" s="3" t="s">
        <v>118</v>
      </c>
      <c r="F571" s="3" t="s">
        <v>22</v>
      </c>
      <c r="G571" s="2"/>
      <c r="H571" s="3" t="s">
        <v>23</v>
      </c>
      <c r="I571" s="2" t="n">
        <v>257</v>
      </c>
      <c r="J571" s="2" t="n">
        <v>257</v>
      </c>
      <c r="K571" s="3" t="s">
        <v>53</v>
      </c>
      <c r="L571" s="3" t="s">
        <v>54</v>
      </c>
      <c r="M571" s="2" t="n">
        <v>11532</v>
      </c>
      <c r="N571" s="3"/>
      <c r="O571" s="4" t="n">
        <v>54789</v>
      </c>
      <c r="P571" s="3"/>
      <c r="Q571" s="4" t="n">
        <v>31199</v>
      </c>
      <c r="R571" s="3" t="s">
        <v>23</v>
      </c>
    </row>
    <row r="572" customFormat="false" ht="25.5" hidden="true" customHeight="true" outlineLevel="0" collapsed="false">
      <c r="A572" s="2" t="n">
        <v>739</v>
      </c>
      <c r="B572" s="3" t="s">
        <v>578</v>
      </c>
      <c r="C572" s="3" t="s">
        <v>19</v>
      </c>
      <c r="D572" s="3" t="s">
        <v>117</v>
      </c>
      <c r="E572" s="3" t="s">
        <v>118</v>
      </c>
      <c r="F572" s="3" t="s">
        <v>22</v>
      </c>
      <c r="G572" s="2"/>
      <c r="H572" s="3" t="s">
        <v>23</v>
      </c>
      <c r="I572" s="2" t="n">
        <v>48.8</v>
      </c>
      <c r="J572" s="2" t="n">
        <v>48.8</v>
      </c>
      <c r="K572" s="3" t="s">
        <v>24</v>
      </c>
      <c r="L572" s="3" t="s">
        <v>25</v>
      </c>
      <c r="M572" s="2" t="n">
        <v>0</v>
      </c>
      <c r="N572" s="3"/>
      <c r="O572" s="4" t="n">
        <v>54789</v>
      </c>
      <c r="P572" s="3"/>
      <c r="Q572" s="4"/>
      <c r="R572" s="3" t="s">
        <v>23</v>
      </c>
    </row>
    <row r="573" customFormat="false" ht="25.5" hidden="true" customHeight="true" outlineLevel="0" collapsed="false">
      <c r="A573" s="2" t="n">
        <v>743</v>
      </c>
      <c r="B573" s="3" t="s">
        <v>579</v>
      </c>
      <c r="C573" s="3" t="s">
        <v>19</v>
      </c>
      <c r="D573" s="3" t="s">
        <v>20</v>
      </c>
      <c r="E573" s="3" t="s">
        <v>21</v>
      </c>
      <c r="F573" s="3" t="s">
        <v>22</v>
      </c>
      <c r="G573" s="2"/>
      <c r="H573" s="3" t="s">
        <v>23</v>
      </c>
      <c r="I573" s="2" t="n">
        <v>2.75</v>
      </c>
      <c r="J573" s="2" t="n">
        <v>2.6</v>
      </c>
      <c r="K573" s="3" t="s">
        <v>71</v>
      </c>
      <c r="L573" s="3" t="s">
        <v>72</v>
      </c>
      <c r="M573" s="2" t="n">
        <v>11100</v>
      </c>
      <c r="N573" s="3"/>
      <c r="O573" s="4" t="n">
        <v>54789</v>
      </c>
      <c r="P573" s="3"/>
      <c r="Q573" s="4"/>
      <c r="R573" s="3" t="s">
        <v>23</v>
      </c>
    </row>
    <row r="574" customFormat="false" ht="25.5" hidden="true" customHeight="true" outlineLevel="0" collapsed="false">
      <c r="A574" s="2" t="n">
        <v>743</v>
      </c>
      <c r="B574" s="3" t="s">
        <v>579</v>
      </c>
      <c r="C574" s="3" t="s">
        <v>19</v>
      </c>
      <c r="D574" s="3" t="s">
        <v>20</v>
      </c>
      <c r="E574" s="3" t="s">
        <v>21</v>
      </c>
      <c r="F574" s="3" t="s">
        <v>22</v>
      </c>
      <c r="G574" s="2"/>
      <c r="H574" s="3" t="s">
        <v>23</v>
      </c>
      <c r="I574" s="2" t="n">
        <v>2.75</v>
      </c>
      <c r="J574" s="2" t="n">
        <v>2.6</v>
      </c>
      <c r="K574" s="3" t="s">
        <v>71</v>
      </c>
      <c r="L574" s="3" t="s">
        <v>72</v>
      </c>
      <c r="M574" s="2" t="n">
        <v>11100</v>
      </c>
      <c r="N574" s="3"/>
      <c r="O574" s="4" t="n">
        <v>54789</v>
      </c>
      <c r="P574" s="3"/>
      <c r="Q574" s="4"/>
      <c r="R574" s="3" t="s">
        <v>23</v>
      </c>
    </row>
    <row r="575" customFormat="false" ht="25.5" hidden="true" customHeight="true" outlineLevel="0" collapsed="false">
      <c r="A575" s="2" t="n">
        <v>743</v>
      </c>
      <c r="B575" s="3" t="s">
        <v>579</v>
      </c>
      <c r="C575" s="3" t="s">
        <v>19</v>
      </c>
      <c r="D575" s="3" t="s">
        <v>20</v>
      </c>
      <c r="E575" s="3" t="s">
        <v>21</v>
      </c>
      <c r="F575" s="3" t="s">
        <v>22</v>
      </c>
      <c r="G575" s="2"/>
      <c r="H575" s="3" t="s">
        <v>23</v>
      </c>
      <c r="I575" s="2" t="n">
        <v>2.75</v>
      </c>
      <c r="J575" s="2" t="n">
        <v>2.6</v>
      </c>
      <c r="K575" s="3" t="s">
        <v>71</v>
      </c>
      <c r="L575" s="3" t="s">
        <v>72</v>
      </c>
      <c r="M575" s="2" t="n">
        <v>11100</v>
      </c>
      <c r="N575" s="3"/>
      <c r="O575" s="4" t="n">
        <v>54789</v>
      </c>
      <c r="P575" s="3"/>
      <c r="Q575" s="4"/>
      <c r="R575" s="3" t="s">
        <v>23</v>
      </c>
    </row>
    <row r="576" customFormat="false" ht="25.5" hidden="true" customHeight="true" outlineLevel="0" collapsed="false">
      <c r="A576" s="2" t="n">
        <v>743</v>
      </c>
      <c r="B576" s="3" t="s">
        <v>579</v>
      </c>
      <c r="C576" s="3" t="s">
        <v>19</v>
      </c>
      <c r="D576" s="3" t="s">
        <v>20</v>
      </c>
      <c r="E576" s="3" t="s">
        <v>21</v>
      </c>
      <c r="F576" s="3" t="s">
        <v>22</v>
      </c>
      <c r="G576" s="2"/>
      <c r="H576" s="3" t="s">
        <v>23</v>
      </c>
      <c r="I576" s="2" t="n">
        <v>2.75</v>
      </c>
      <c r="J576" s="2" t="n">
        <v>2.6</v>
      </c>
      <c r="K576" s="3" t="s">
        <v>71</v>
      </c>
      <c r="L576" s="3" t="s">
        <v>72</v>
      </c>
      <c r="M576" s="2" t="n">
        <v>11100</v>
      </c>
      <c r="N576" s="3"/>
      <c r="O576" s="4" t="n">
        <v>54789</v>
      </c>
      <c r="P576" s="3"/>
      <c r="Q576" s="4"/>
      <c r="R576" s="3" t="s">
        <v>23</v>
      </c>
    </row>
    <row r="577" customFormat="false" ht="25.5" hidden="true" customHeight="true" outlineLevel="0" collapsed="false">
      <c r="A577" s="2" t="n">
        <v>743</v>
      </c>
      <c r="B577" s="3" t="s">
        <v>579</v>
      </c>
      <c r="C577" s="3" t="s">
        <v>19</v>
      </c>
      <c r="D577" s="3" t="s">
        <v>20</v>
      </c>
      <c r="E577" s="3" t="s">
        <v>21</v>
      </c>
      <c r="F577" s="3" t="s">
        <v>22</v>
      </c>
      <c r="G577" s="2"/>
      <c r="H577" s="3" t="s">
        <v>23</v>
      </c>
      <c r="I577" s="2" t="n">
        <v>2.75</v>
      </c>
      <c r="J577" s="2" t="n">
        <v>2.6</v>
      </c>
      <c r="K577" s="3" t="s">
        <v>71</v>
      </c>
      <c r="L577" s="3" t="s">
        <v>72</v>
      </c>
      <c r="M577" s="2" t="n">
        <v>11100</v>
      </c>
      <c r="N577" s="3"/>
      <c r="O577" s="4" t="n">
        <v>54789</v>
      </c>
      <c r="P577" s="3"/>
      <c r="Q577" s="4"/>
      <c r="R577" s="3" t="s">
        <v>23</v>
      </c>
    </row>
    <row r="578" customFormat="false" ht="25.5" hidden="true" customHeight="true" outlineLevel="0" collapsed="false">
      <c r="A578" s="2" t="n">
        <v>743</v>
      </c>
      <c r="B578" s="3" t="s">
        <v>579</v>
      </c>
      <c r="C578" s="3" t="s">
        <v>19</v>
      </c>
      <c r="D578" s="3" t="s">
        <v>20</v>
      </c>
      <c r="E578" s="3" t="s">
        <v>21</v>
      </c>
      <c r="F578" s="3" t="s">
        <v>22</v>
      </c>
      <c r="G578" s="2"/>
      <c r="H578" s="3" t="s">
        <v>23</v>
      </c>
      <c r="I578" s="2" t="n">
        <v>2.75</v>
      </c>
      <c r="J578" s="2" t="n">
        <v>2.6</v>
      </c>
      <c r="K578" s="3" t="s">
        <v>71</v>
      </c>
      <c r="L578" s="3" t="s">
        <v>72</v>
      </c>
      <c r="M578" s="2" t="n">
        <v>11100</v>
      </c>
      <c r="N578" s="3"/>
      <c r="O578" s="4" t="n">
        <v>54789</v>
      </c>
      <c r="P578" s="3"/>
      <c r="Q578" s="4"/>
      <c r="R578" s="3" t="s">
        <v>23</v>
      </c>
    </row>
    <row r="579" customFormat="false" ht="25.5" hidden="true" customHeight="true" outlineLevel="0" collapsed="false">
      <c r="A579" s="2" t="n">
        <v>746</v>
      </c>
      <c r="B579" s="3" t="s">
        <v>580</v>
      </c>
      <c r="C579" s="3" t="s">
        <v>19</v>
      </c>
      <c r="D579" s="3" t="s">
        <v>20</v>
      </c>
      <c r="E579" s="3" t="s">
        <v>581</v>
      </c>
      <c r="F579" s="3" t="s">
        <v>22</v>
      </c>
      <c r="G579" s="2"/>
      <c r="H579" s="3" t="s">
        <v>23</v>
      </c>
      <c r="I579" s="2" t="n">
        <v>36.22</v>
      </c>
      <c r="J579" s="2" t="n">
        <v>36.22</v>
      </c>
      <c r="K579" s="3" t="s">
        <v>24</v>
      </c>
      <c r="L579" s="3" t="s">
        <v>428</v>
      </c>
      <c r="M579" s="2" t="n">
        <v>0</v>
      </c>
      <c r="N579" s="3"/>
      <c r="O579" s="4" t="n">
        <v>54789</v>
      </c>
      <c r="P579" s="3"/>
      <c r="Q579" s="4"/>
      <c r="R579" s="3" t="s">
        <v>23</v>
      </c>
    </row>
    <row r="580" customFormat="false" ht="38.25" hidden="true" customHeight="true" outlineLevel="0" collapsed="false">
      <c r="A580" s="2" t="n">
        <v>747</v>
      </c>
      <c r="B580" s="3" t="s">
        <v>582</v>
      </c>
      <c r="C580" s="3" t="s">
        <v>19</v>
      </c>
      <c r="D580" s="3" t="s">
        <v>27</v>
      </c>
      <c r="E580" s="3" t="s">
        <v>583</v>
      </c>
      <c r="F580" s="3" t="s">
        <v>75</v>
      </c>
      <c r="G580" s="2"/>
      <c r="H580" s="3" t="s">
        <v>23</v>
      </c>
      <c r="I580" s="2" t="n">
        <v>10</v>
      </c>
      <c r="J580" s="2" t="n">
        <v>10</v>
      </c>
      <c r="K580" s="3" t="s">
        <v>24</v>
      </c>
      <c r="L580" s="3" t="s">
        <v>25</v>
      </c>
      <c r="M580" s="2" t="n">
        <v>0</v>
      </c>
      <c r="N580" s="3"/>
      <c r="O580" s="4" t="n">
        <v>54789</v>
      </c>
      <c r="P580" s="3"/>
      <c r="Q580" s="4" t="n">
        <v>32143</v>
      </c>
      <c r="R580" s="3" t="s">
        <v>23</v>
      </c>
    </row>
    <row r="581" customFormat="false" ht="25.5" hidden="true" customHeight="true" outlineLevel="0" collapsed="false">
      <c r="A581" s="2" t="n">
        <v>750</v>
      </c>
      <c r="B581" s="3" t="s">
        <v>584</v>
      </c>
      <c r="C581" s="3" t="s">
        <v>19</v>
      </c>
      <c r="D581" s="3" t="s">
        <v>27</v>
      </c>
      <c r="E581" s="3" t="s">
        <v>21</v>
      </c>
      <c r="F581" s="3" t="s">
        <v>101</v>
      </c>
      <c r="G581" s="2"/>
      <c r="H581" s="3" t="s">
        <v>23</v>
      </c>
      <c r="I581" s="2" t="n">
        <v>4</v>
      </c>
      <c r="J581" s="2" t="n">
        <v>4</v>
      </c>
      <c r="K581" s="3" t="s">
        <v>24</v>
      </c>
      <c r="L581" s="3" t="s">
        <v>25</v>
      </c>
      <c r="M581" s="2" t="n">
        <v>0</v>
      </c>
      <c r="N581" s="3"/>
      <c r="O581" s="4" t="n">
        <v>54789</v>
      </c>
      <c r="P581" s="3"/>
      <c r="Q581" s="4" t="n">
        <v>32143</v>
      </c>
      <c r="R581" s="3" t="s">
        <v>23</v>
      </c>
    </row>
    <row r="582" customFormat="false" ht="25.5" hidden="true" customHeight="true" outlineLevel="0" collapsed="false">
      <c r="A582" s="2" t="n">
        <v>755</v>
      </c>
      <c r="B582" s="3" t="s">
        <v>585</v>
      </c>
      <c r="C582" s="3" t="s">
        <v>19</v>
      </c>
      <c r="D582" s="3" t="s">
        <v>31</v>
      </c>
      <c r="E582" s="3" t="s">
        <v>32</v>
      </c>
      <c r="F582" s="3" t="s">
        <v>22</v>
      </c>
      <c r="G582" s="2"/>
      <c r="H582" s="3" t="s">
        <v>23</v>
      </c>
      <c r="I582" s="2" t="n">
        <v>6</v>
      </c>
      <c r="J582" s="2" t="n">
        <v>6</v>
      </c>
      <c r="K582" s="3" t="s">
        <v>24</v>
      </c>
      <c r="L582" s="3" t="s">
        <v>25</v>
      </c>
      <c r="M582" s="2" t="n">
        <v>0</v>
      </c>
      <c r="N582" s="3"/>
      <c r="O582" s="4" t="n">
        <v>54789</v>
      </c>
      <c r="P582" s="3"/>
      <c r="Q582" s="4"/>
      <c r="R582" s="3" t="s">
        <v>23</v>
      </c>
    </row>
    <row r="583" customFormat="false" ht="25.5" hidden="true" customHeight="true" outlineLevel="0" collapsed="false">
      <c r="A583" s="2" t="n">
        <v>756</v>
      </c>
      <c r="B583" s="3" t="s">
        <v>586</v>
      </c>
      <c r="C583" s="3" t="s">
        <v>19</v>
      </c>
      <c r="D583" s="3" t="s">
        <v>27</v>
      </c>
      <c r="E583" s="3" t="s">
        <v>587</v>
      </c>
      <c r="F583" s="3" t="s">
        <v>88</v>
      </c>
      <c r="G583" s="2"/>
      <c r="H583" s="3" t="s">
        <v>23</v>
      </c>
      <c r="I583" s="2" t="n">
        <v>1.4</v>
      </c>
      <c r="J583" s="2" t="n">
        <v>1.4</v>
      </c>
      <c r="K583" s="3" t="s">
        <v>24</v>
      </c>
      <c r="L583" s="3" t="s">
        <v>25</v>
      </c>
      <c r="M583" s="2" t="n">
        <v>0</v>
      </c>
      <c r="N583" s="3"/>
      <c r="O583" s="4" t="n">
        <v>54789</v>
      </c>
      <c r="P583" s="3"/>
      <c r="Q583" s="4" t="n">
        <v>35796</v>
      </c>
      <c r="R583" s="3" t="s">
        <v>23</v>
      </c>
    </row>
    <row r="584" customFormat="false" ht="25.5" hidden="true" customHeight="true" outlineLevel="0" collapsed="false">
      <c r="A584" s="2" t="n">
        <v>757</v>
      </c>
      <c r="B584" s="3" t="s">
        <v>588</v>
      </c>
      <c r="C584" s="3" t="s">
        <v>19</v>
      </c>
      <c r="D584" s="3" t="s">
        <v>31</v>
      </c>
      <c r="E584" s="3" t="s">
        <v>36</v>
      </c>
      <c r="F584" s="3" t="s">
        <v>22</v>
      </c>
      <c r="G584" s="2"/>
      <c r="H584" s="3" t="s">
        <v>23</v>
      </c>
      <c r="I584" s="2" t="n">
        <v>3.2</v>
      </c>
      <c r="J584" s="2" t="n">
        <v>3.2</v>
      </c>
      <c r="K584" s="3" t="s">
        <v>24</v>
      </c>
      <c r="L584" s="3" t="s">
        <v>25</v>
      </c>
      <c r="M584" s="2" t="n">
        <v>0</v>
      </c>
      <c r="N584" s="3"/>
      <c r="O584" s="4" t="n">
        <v>54789</v>
      </c>
      <c r="P584" s="3"/>
      <c r="Q584" s="4"/>
      <c r="R584" s="3" t="s">
        <v>23</v>
      </c>
    </row>
    <row r="585" customFormat="false" ht="38.25" hidden="true" customHeight="true" outlineLevel="0" collapsed="false">
      <c r="A585" s="2" t="n">
        <v>758</v>
      </c>
      <c r="B585" s="3" t="s">
        <v>589</v>
      </c>
      <c r="C585" s="3" t="s">
        <v>19</v>
      </c>
      <c r="D585" s="3" t="s">
        <v>31</v>
      </c>
      <c r="E585" s="3" t="s">
        <v>36</v>
      </c>
      <c r="F585" s="3" t="s">
        <v>22</v>
      </c>
      <c r="G585" s="2"/>
      <c r="H585" s="3" t="s">
        <v>23</v>
      </c>
      <c r="I585" s="2" t="n">
        <v>3.25</v>
      </c>
      <c r="J585" s="2" t="n">
        <v>3.25</v>
      </c>
      <c r="K585" s="3" t="s">
        <v>53</v>
      </c>
      <c r="L585" s="3" t="s">
        <v>54</v>
      </c>
      <c r="M585" s="2" t="n">
        <v>18359</v>
      </c>
      <c r="N585" s="3"/>
      <c r="O585" s="4" t="n">
        <v>54789</v>
      </c>
      <c r="P585" s="3"/>
      <c r="Q585" s="4"/>
      <c r="R585" s="3" t="s">
        <v>23</v>
      </c>
    </row>
    <row r="586" customFormat="false" ht="25.5" hidden="true" customHeight="true" outlineLevel="0" collapsed="false">
      <c r="A586" s="2" t="n">
        <v>759</v>
      </c>
      <c r="B586" s="3" t="s">
        <v>590</v>
      </c>
      <c r="C586" s="3" t="s">
        <v>19</v>
      </c>
      <c r="D586" s="3" t="s">
        <v>61</v>
      </c>
      <c r="E586" s="3" t="s">
        <v>62</v>
      </c>
      <c r="F586" s="3" t="s">
        <v>63</v>
      </c>
      <c r="G586" s="2"/>
      <c r="H586" s="3" t="s">
        <v>23</v>
      </c>
      <c r="I586" s="2" t="n">
        <v>69</v>
      </c>
      <c r="J586" s="2" t="n">
        <v>57</v>
      </c>
      <c r="K586" s="3" t="s">
        <v>53</v>
      </c>
      <c r="L586" s="3" t="s">
        <v>54</v>
      </c>
      <c r="M586" s="2" t="n">
        <v>13502</v>
      </c>
      <c r="N586" s="3"/>
      <c r="O586" s="4" t="n">
        <v>54789</v>
      </c>
      <c r="P586" s="3"/>
      <c r="Q586" s="4" t="n">
        <v>26268</v>
      </c>
      <c r="R586" s="3" t="s">
        <v>23</v>
      </c>
    </row>
    <row r="587" customFormat="false" ht="25.5" hidden="true" customHeight="true" outlineLevel="0" collapsed="false">
      <c r="A587" s="2" t="n">
        <v>759</v>
      </c>
      <c r="B587" s="3" t="s">
        <v>590</v>
      </c>
      <c r="C587" s="3" t="s">
        <v>19</v>
      </c>
      <c r="D587" s="3" t="s">
        <v>61</v>
      </c>
      <c r="E587" s="3" t="s">
        <v>62</v>
      </c>
      <c r="F587" s="3" t="s">
        <v>63</v>
      </c>
      <c r="G587" s="2"/>
      <c r="H587" s="3" t="s">
        <v>23</v>
      </c>
      <c r="I587" s="2" t="n">
        <v>60</v>
      </c>
      <c r="J587" s="2" t="n">
        <v>50</v>
      </c>
      <c r="K587" s="3" t="s">
        <v>53</v>
      </c>
      <c r="L587" s="3" t="s">
        <v>54</v>
      </c>
      <c r="M587" s="2" t="n">
        <v>13067</v>
      </c>
      <c r="N587" s="3"/>
      <c r="O587" s="4" t="n">
        <v>54789</v>
      </c>
      <c r="P587" s="3"/>
      <c r="Q587" s="4" t="n">
        <v>26816</v>
      </c>
      <c r="R587" s="3" t="s">
        <v>23</v>
      </c>
    </row>
    <row r="588" customFormat="false" ht="25.5" hidden="true" customHeight="true" outlineLevel="0" collapsed="false">
      <c r="A588" s="2" t="n">
        <v>759</v>
      </c>
      <c r="B588" s="3" t="s">
        <v>590</v>
      </c>
      <c r="C588" s="3" t="s">
        <v>19</v>
      </c>
      <c r="D588" s="3" t="s">
        <v>61</v>
      </c>
      <c r="E588" s="3" t="s">
        <v>62</v>
      </c>
      <c r="F588" s="3" t="s">
        <v>63</v>
      </c>
      <c r="G588" s="2"/>
      <c r="H588" s="3" t="s">
        <v>23</v>
      </c>
      <c r="I588" s="2" t="n">
        <v>34</v>
      </c>
      <c r="J588" s="2" t="n">
        <v>34</v>
      </c>
      <c r="K588" s="3" t="s">
        <v>53</v>
      </c>
      <c r="L588" s="3" t="s">
        <v>54</v>
      </c>
      <c r="M588" s="2" t="n">
        <v>12827</v>
      </c>
      <c r="N588" s="3"/>
      <c r="O588" s="4" t="n">
        <v>54789</v>
      </c>
      <c r="P588" s="3"/>
      <c r="Q588" s="4" t="n">
        <v>19176</v>
      </c>
      <c r="R588" s="3" t="s">
        <v>23</v>
      </c>
    </row>
    <row r="589" customFormat="false" ht="25.5" hidden="true" customHeight="true" outlineLevel="0" collapsed="false">
      <c r="A589" s="2" t="n">
        <v>759</v>
      </c>
      <c r="B589" s="3" t="s">
        <v>590</v>
      </c>
      <c r="C589" s="3" t="s">
        <v>19</v>
      </c>
      <c r="D589" s="3" t="s">
        <v>61</v>
      </c>
      <c r="E589" s="3" t="s">
        <v>62</v>
      </c>
      <c r="F589" s="3" t="s">
        <v>63</v>
      </c>
      <c r="G589" s="2"/>
      <c r="H589" s="3" t="s">
        <v>23</v>
      </c>
      <c r="I589" s="2" t="n">
        <v>61</v>
      </c>
      <c r="J589" s="2" t="n">
        <v>51</v>
      </c>
      <c r="K589" s="3" t="s">
        <v>53</v>
      </c>
      <c r="L589" s="3" t="s">
        <v>54</v>
      </c>
      <c r="M589" s="2" t="n">
        <v>12867</v>
      </c>
      <c r="N589" s="3"/>
      <c r="O589" s="4" t="n">
        <v>54789</v>
      </c>
      <c r="P589" s="3"/>
      <c r="Q589" s="4" t="n">
        <v>26846</v>
      </c>
      <c r="R589" s="3" t="s">
        <v>23</v>
      </c>
    </row>
    <row r="590" customFormat="false" ht="25.5" hidden="true" customHeight="true" outlineLevel="0" collapsed="false">
      <c r="A590" s="2" t="n">
        <v>759</v>
      </c>
      <c r="B590" s="3" t="s">
        <v>590</v>
      </c>
      <c r="C590" s="3" t="s">
        <v>19</v>
      </c>
      <c r="D590" s="3" t="s">
        <v>61</v>
      </c>
      <c r="E590" s="3" t="s">
        <v>62</v>
      </c>
      <c r="F590" s="3" t="s">
        <v>63</v>
      </c>
      <c r="G590" s="2"/>
      <c r="H590" s="3" t="s">
        <v>23</v>
      </c>
      <c r="I590" s="2" t="n">
        <v>72</v>
      </c>
      <c r="J590" s="2" t="n">
        <v>72</v>
      </c>
      <c r="K590" s="3" t="s">
        <v>53</v>
      </c>
      <c r="L590" s="3" t="s">
        <v>54</v>
      </c>
      <c r="M590" s="2" t="n">
        <v>11323</v>
      </c>
      <c r="N590" s="3"/>
      <c r="O590" s="4" t="n">
        <v>54789</v>
      </c>
      <c r="P590" s="3"/>
      <c r="Q590" s="4" t="n">
        <v>19876</v>
      </c>
      <c r="R590" s="3" t="s">
        <v>23</v>
      </c>
    </row>
    <row r="591" customFormat="false" ht="25.5" hidden="true" customHeight="true" outlineLevel="0" collapsed="false">
      <c r="A591" s="2" t="n">
        <v>763</v>
      </c>
      <c r="B591" s="3" t="s">
        <v>591</v>
      </c>
      <c r="C591" s="3" t="s">
        <v>19</v>
      </c>
      <c r="D591" s="3" t="s">
        <v>38</v>
      </c>
      <c r="E591" s="3" t="s">
        <v>591</v>
      </c>
      <c r="F591" s="3" t="s">
        <v>39</v>
      </c>
      <c r="G591" s="2"/>
      <c r="H591" s="3" t="s">
        <v>23</v>
      </c>
      <c r="I591" s="2" t="n">
        <v>1</v>
      </c>
      <c r="J591" s="2" t="n">
        <v>1</v>
      </c>
      <c r="K591" s="3" t="s">
        <v>71</v>
      </c>
      <c r="L591" s="3" t="s">
        <v>72</v>
      </c>
      <c r="M591" s="2" t="n">
        <v>14000</v>
      </c>
      <c r="N591" s="3"/>
      <c r="O591" s="4" t="n">
        <v>54789</v>
      </c>
      <c r="P591" s="3"/>
      <c r="Q591" s="4" t="n">
        <v>14246</v>
      </c>
      <c r="R591" s="3" t="s">
        <v>23</v>
      </c>
    </row>
    <row r="592" customFormat="false" ht="25.5" hidden="true" customHeight="true" outlineLevel="0" collapsed="false">
      <c r="A592" s="2" t="n">
        <v>763</v>
      </c>
      <c r="B592" s="3" t="s">
        <v>591</v>
      </c>
      <c r="C592" s="3" t="s">
        <v>19</v>
      </c>
      <c r="D592" s="3" t="s">
        <v>38</v>
      </c>
      <c r="E592" s="3" t="s">
        <v>591</v>
      </c>
      <c r="F592" s="3" t="s">
        <v>39</v>
      </c>
      <c r="G592" s="2"/>
      <c r="H592" s="3" t="s">
        <v>23</v>
      </c>
      <c r="I592" s="2" t="n">
        <v>4</v>
      </c>
      <c r="J592" s="2" t="n">
        <v>4</v>
      </c>
      <c r="K592" s="3" t="s">
        <v>53</v>
      </c>
      <c r="L592" s="3" t="s">
        <v>54</v>
      </c>
      <c r="M592" s="2" t="n">
        <v>9000</v>
      </c>
      <c r="N592" s="3"/>
      <c r="O592" s="4" t="n">
        <v>54789</v>
      </c>
      <c r="P592" s="3"/>
      <c r="Q592" s="4" t="n">
        <v>25569</v>
      </c>
      <c r="R592" s="3" t="s">
        <v>23</v>
      </c>
    </row>
    <row r="593" customFormat="false" ht="25.5" hidden="true" customHeight="true" outlineLevel="0" collapsed="false">
      <c r="A593" s="2" t="n">
        <v>763</v>
      </c>
      <c r="B593" s="3" t="s">
        <v>591</v>
      </c>
      <c r="C593" s="3" t="s">
        <v>19</v>
      </c>
      <c r="D593" s="3" t="s">
        <v>38</v>
      </c>
      <c r="E593" s="3" t="s">
        <v>591</v>
      </c>
      <c r="F593" s="3" t="s">
        <v>39</v>
      </c>
      <c r="G593" s="2"/>
      <c r="H593" s="3" t="s">
        <v>23</v>
      </c>
      <c r="I593" s="2" t="n">
        <v>3</v>
      </c>
      <c r="J593" s="2" t="n">
        <v>3</v>
      </c>
      <c r="K593" s="3" t="s">
        <v>53</v>
      </c>
      <c r="L593" s="3" t="s">
        <v>54</v>
      </c>
      <c r="M593" s="2" t="n">
        <v>11000</v>
      </c>
      <c r="N593" s="3"/>
      <c r="O593" s="4" t="n">
        <v>54789</v>
      </c>
      <c r="P593" s="3"/>
      <c r="Q593" s="4" t="n">
        <v>22647</v>
      </c>
      <c r="R593" s="3" t="s">
        <v>23</v>
      </c>
    </row>
    <row r="594" customFormat="false" ht="25.5" hidden="true" customHeight="true" outlineLevel="0" collapsed="false">
      <c r="A594" s="2" t="n">
        <v>763</v>
      </c>
      <c r="B594" s="3" t="s">
        <v>591</v>
      </c>
      <c r="C594" s="3" t="s">
        <v>19</v>
      </c>
      <c r="D594" s="3" t="s">
        <v>38</v>
      </c>
      <c r="E594" s="3" t="s">
        <v>591</v>
      </c>
      <c r="F594" s="3" t="s">
        <v>39</v>
      </c>
      <c r="G594" s="2"/>
      <c r="H594" s="3" t="s">
        <v>23</v>
      </c>
      <c r="I594" s="2" t="n">
        <v>3</v>
      </c>
      <c r="J594" s="2" t="n">
        <v>3</v>
      </c>
      <c r="K594" s="3" t="s">
        <v>53</v>
      </c>
      <c r="L594" s="3" t="s">
        <v>54</v>
      </c>
      <c r="M594" s="2" t="n">
        <v>11000</v>
      </c>
      <c r="N594" s="3"/>
      <c r="O594" s="4" t="n">
        <v>54789</v>
      </c>
      <c r="P594" s="3"/>
      <c r="Q594" s="4" t="n">
        <v>22647</v>
      </c>
      <c r="R594" s="3" t="s">
        <v>23</v>
      </c>
    </row>
    <row r="595" customFormat="false" ht="25.5" hidden="true" customHeight="true" outlineLevel="0" collapsed="false">
      <c r="A595" s="2" t="n">
        <v>763</v>
      </c>
      <c r="B595" s="3" t="s">
        <v>591</v>
      </c>
      <c r="C595" s="3" t="s">
        <v>19</v>
      </c>
      <c r="D595" s="3" t="s">
        <v>38</v>
      </c>
      <c r="E595" s="3" t="s">
        <v>591</v>
      </c>
      <c r="F595" s="3" t="s">
        <v>39</v>
      </c>
      <c r="G595" s="2"/>
      <c r="H595" s="3" t="s">
        <v>23</v>
      </c>
      <c r="I595" s="2" t="n">
        <v>3</v>
      </c>
      <c r="J595" s="2" t="n">
        <v>3</v>
      </c>
      <c r="K595" s="3" t="s">
        <v>53</v>
      </c>
      <c r="L595" s="3" t="s">
        <v>54</v>
      </c>
      <c r="M595" s="2" t="n">
        <v>10500</v>
      </c>
      <c r="N595" s="3"/>
      <c r="O595" s="4" t="n">
        <v>54789</v>
      </c>
      <c r="P595" s="3"/>
      <c r="Q595" s="4" t="n">
        <v>21186</v>
      </c>
      <c r="R595" s="3" t="s">
        <v>23</v>
      </c>
    </row>
    <row r="596" customFormat="false" ht="25.5" hidden="true" customHeight="true" outlineLevel="0" collapsed="false">
      <c r="A596" s="2" t="n">
        <v>763</v>
      </c>
      <c r="B596" s="3" t="s">
        <v>591</v>
      </c>
      <c r="C596" s="3" t="s">
        <v>19</v>
      </c>
      <c r="D596" s="3" t="s">
        <v>38</v>
      </c>
      <c r="E596" s="3" t="s">
        <v>591</v>
      </c>
      <c r="F596" s="3" t="s">
        <v>39</v>
      </c>
      <c r="G596" s="2"/>
      <c r="H596" s="3" t="s">
        <v>23</v>
      </c>
      <c r="I596" s="2" t="n">
        <v>1</v>
      </c>
      <c r="J596" s="2" t="n">
        <v>1</v>
      </c>
      <c r="K596" s="3" t="s">
        <v>53</v>
      </c>
      <c r="L596" s="3" t="s">
        <v>54</v>
      </c>
      <c r="M596" s="2" t="n">
        <v>14000</v>
      </c>
      <c r="N596" s="3"/>
      <c r="O596" s="4" t="n">
        <v>54789</v>
      </c>
      <c r="P596" s="3"/>
      <c r="Q596" s="4" t="n">
        <v>15342</v>
      </c>
      <c r="R596" s="3" t="s">
        <v>23</v>
      </c>
    </row>
    <row r="597" customFormat="false" ht="25.5" hidden="true" customHeight="true" outlineLevel="0" collapsed="false">
      <c r="A597" s="2" t="n">
        <v>763</v>
      </c>
      <c r="B597" s="3" t="s">
        <v>591</v>
      </c>
      <c r="C597" s="3" t="s">
        <v>19</v>
      </c>
      <c r="D597" s="3" t="s">
        <v>38</v>
      </c>
      <c r="E597" s="3" t="s">
        <v>591</v>
      </c>
      <c r="F597" s="3" t="s">
        <v>39</v>
      </c>
      <c r="G597" s="2"/>
      <c r="H597" s="3" t="s">
        <v>23</v>
      </c>
      <c r="I597" s="2" t="n">
        <v>0.4</v>
      </c>
      <c r="J597" s="2" t="n">
        <v>0.4</v>
      </c>
      <c r="K597" s="3" t="s">
        <v>71</v>
      </c>
      <c r="L597" s="3" t="s">
        <v>72</v>
      </c>
      <c r="M597" s="2" t="n">
        <v>11000</v>
      </c>
      <c r="N597" s="3"/>
      <c r="O597" s="4" t="n">
        <v>54789</v>
      </c>
      <c r="P597" s="3"/>
      <c r="Q597" s="4" t="n">
        <v>14246</v>
      </c>
      <c r="R597" s="3" t="s">
        <v>23</v>
      </c>
    </row>
    <row r="598" customFormat="false" ht="25.5" hidden="true" customHeight="true" outlineLevel="0" collapsed="false">
      <c r="A598" s="2" t="n">
        <v>765</v>
      </c>
      <c r="B598" s="3" t="s">
        <v>592</v>
      </c>
      <c r="C598" s="3" t="s">
        <v>19</v>
      </c>
      <c r="D598" s="3" t="s">
        <v>27</v>
      </c>
      <c r="E598" s="3" t="s">
        <v>593</v>
      </c>
      <c r="F598" s="3" t="s">
        <v>75</v>
      </c>
      <c r="G598" s="2"/>
      <c r="H598" s="3" t="s">
        <v>23</v>
      </c>
      <c r="I598" s="2" t="n">
        <v>1</v>
      </c>
      <c r="J598" s="2" t="n">
        <v>1</v>
      </c>
      <c r="K598" s="3" t="s">
        <v>24</v>
      </c>
      <c r="L598" s="3" t="s">
        <v>25</v>
      </c>
      <c r="M598" s="2" t="n">
        <v>0</v>
      </c>
      <c r="N598" s="3"/>
      <c r="O598" s="4" t="n">
        <v>54789</v>
      </c>
      <c r="P598" s="3"/>
      <c r="Q598" s="4" t="n">
        <v>32143</v>
      </c>
      <c r="R598" s="3" t="s">
        <v>23</v>
      </c>
    </row>
    <row r="599" customFormat="false" ht="38.25" hidden="true" customHeight="true" outlineLevel="0" collapsed="false">
      <c r="A599" s="2" t="n">
        <v>766</v>
      </c>
      <c r="B599" s="3" t="s">
        <v>594</v>
      </c>
      <c r="C599" s="3" t="s">
        <v>19</v>
      </c>
      <c r="D599" s="3" t="s">
        <v>27</v>
      </c>
      <c r="E599" s="3" t="s">
        <v>106</v>
      </c>
      <c r="F599" s="3" t="s">
        <v>29</v>
      </c>
      <c r="G599" s="2"/>
      <c r="H599" s="3" t="s">
        <v>23</v>
      </c>
      <c r="I599" s="2" t="n">
        <v>3</v>
      </c>
      <c r="J599" s="2" t="n">
        <v>3</v>
      </c>
      <c r="K599" s="3" t="s">
        <v>24</v>
      </c>
      <c r="L599" s="3" t="s">
        <v>25</v>
      </c>
      <c r="M599" s="2" t="n">
        <v>0</v>
      </c>
      <c r="N599" s="3"/>
      <c r="O599" s="4" t="n">
        <v>54789</v>
      </c>
      <c r="P599" s="3"/>
      <c r="Q599" s="4" t="n">
        <v>32143</v>
      </c>
      <c r="R599" s="3" t="s">
        <v>23</v>
      </c>
    </row>
    <row r="600" customFormat="false" ht="25.5" hidden="true" customHeight="true" outlineLevel="0" collapsed="false">
      <c r="A600" s="2" t="n">
        <v>768</v>
      </c>
      <c r="B600" s="3" t="s">
        <v>595</v>
      </c>
      <c r="C600" s="3" t="s">
        <v>19</v>
      </c>
      <c r="D600" s="3" t="s">
        <v>20</v>
      </c>
      <c r="E600" s="3" t="s">
        <v>596</v>
      </c>
      <c r="F600" s="3" t="s">
        <v>22</v>
      </c>
      <c r="G600" s="2"/>
      <c r="H600" s="3" t="s">
        <v>23</v>
      </c>
      <c r="I600" s="2" t="n">
        <v>30</v>
      </c>
      <c r="J600" s="2" t="n">
        <v>30</v>
      </c>
      <c r="K600" s="3" t="s">
        <v>24</v>
      </c>
      <c r="L600" s="3" t="s">
        <v>25</v>
      </c>
      <c r="M600" s="2" t="n">
        <v>0</v>
      </c>
      <c r="N600" s="3"/>
      <c r="O600" s="4" t="n">
        <v>54789</v>
      </c>
      <c r="P600" s="3"/>
      <c r="Q600" s="4"/>
      <c r="R600" s="3" t="s">
        <v>23</v>
      </c>
    </row>
    <row r="601" customFormat="false" ht="25.5" hidden="true" customHeight="true" outlineLevel="0" collapsed="false">
      <c r="A601" s="2" t="n">
        <v>771</v>
      </c>
      <c r="B601" s="3" t="s">
        <v>597</v>
      </c>
      <c r="C601" s="3" t="s">
        <v>19</v>
      </c>
      <c r="D601" s="3" t="s">
        <v>27</v>
      </c>
      <c r="E601" s="3" t="s">
        <v>21</v>
      </c>
      <c r="F601" s="3" t="s">
        <v>57</v>
      </c>
      <c r="G601" s="2"/>
      <c r="H601" s="3" t="s">
        <v>23</v>
      </c>
      <c r="I601" s="2" t="n">
        <v>3</v>
      </c>
      <c r="J601" s="2" t="n">
        <v>3</v>
      </c>
      <c r="K601" s="3" t="s">
        <v>71</v>
      </c>
      <c r="L601" s="3" t="s">
        <v>72</v>
      </c>
      <c r="M601" s="2" t="n">
        <v>10000</v>
      </c>
      <c r="N601" s="3"/>
      <c r="O601" s="4" t="n">
        <v>54789</v>
      </c>
      <c r="P601" s="3"/>
      <c r="Q601" s="4" t="n">
        <v>24716</v>
      </c>
      <c r="R601" s="3" t="s">
        <v>23</v>
      </c>
    </row>
    <row r="602" customFormat="false" ht="25.5" hidden="true" customHeight="true" outlineLevel="0" collapsed="false">
      <c r="A602" s="2" t="n">
        <v>777</v>
      </c>
      <c r="B602" s="3" t="s">
        <v>598</v>
      </c>
      <c r="C602" s="3" t="s">
        <v>19</v>
      </c>
      <c r="D602" s="3" t="s">
        <v>38</v>
      </c>
      <c r="E602" s="3" t="s">
        <v>598</v>
      </c>
      <c r="F602" s="3" t="s">
        <v>39</v>
      </c>
      <c r="G602" s="2"/>
      <c r="H602" s="3" t="s">
        <v>23</v>
      </c>
      <c r="I602" s="2" t="n">
        <v>1</v>
      </c>
      <c r="J602" s="2" t="n">
        <v>1</v>
      </c>
      <c r="K602" s="3" t="s">
        <v>71</v>
      </c>
      <c r="L602" s="3" t="s">
        <v>72</v>
      </c>
      <c r="M602" s="2" t="n">
        <v>12700</v>
      </c>
      <c r="N602" s="3"/>
      <c r="O602" s="4" t="n">
        <v>54789</v>
      </c>
      <c r="P602" s="3"/>
      <c r="Q602" s="4" t="n">
        <v>16803</v>
      </c>
      <c r="R602" s="3" t="s">
        <v>23</v>
      </c>
    </row>
    <row r="603" customFormat="false" ht="25.5" hidden="true" customHeight="true" outlineLevel="0" collapsed="false">
      <c r="A603" s="2" t="n">
        <v>777</v>
      </c>
      <c r="B603" s="3" t="s">
        <v>598</v>
      </c>
      <c r="C603" s="3" t="s">
        <v>19</v>
      </c>
      <c r="D603" s="3" t="s">
        <v>38</v>
      </c>
      <c r="E603" s="3" t="s">
        <v>598</v>
      </c>
      <c r="F603" s="3" t="s">
        <v>39</v>
      </c>
      <c r="G603" s="2"/>
      <c r="H603" s="3" t="s">
        <v>23</v>
      </c>
      <c r="I603" s="2" t="n">
        <v>28</v>
      </c>
      <c r="J603" s="2" t="n">
        <v>28</v>
      </c>
      <c r="K603" s="3" t="s">
        <v>53</v>
      </c>
      <c r="L603" s="3" t="s">
        <v>54</v>
      </c>
      <c r="M603" s="2" t="n">
        <v>12465</v>
      </c>
      <c r="N603" s="3"/>
      <c r="O603" s="4" t="n">
        <v>54789</v>
      </c>
      <c r="P603" s="3"/>
      <c r="Q603" s="4" t="n">
        <v>26299</v>
      </c>
      <c r="R603" s="3" t="s">
        <v>23</v>
      </c>
    </row>
    <row r="604" customFormat="false" ht="25.5" hidden="true" customHeight="true" outlineLevel="0" collapsed="false">
      <c r="A604" s="2" t="n">
        <v>777</v>
      </c>
      <c r="B604" s="3" t="s">
        <v>598</v>
      </c>
      <c r="C604" s="3" t="s">
        <v>19</v>
      </c>
      <c r="D604" s="3" t="s">
        <v>38</v>
      </c>
      <c r="E604" s="3" t="s">
        <v>598</v>
      </c>
      <c r="F604" s="3" t="s">
        <v>39</v>
      </c>
      <c r="G604" s="2"/>
      <c r="H604" s="3" t="s">
        <v>23</v>
      </c>
      <c r="I604" s="2" t="n">
        <v>1</v>
      </c>
      <c r="J604" s="2" t="n">
        <v>1</v>
      </c>
      <c r="K604" s="3" t="s">
        <v>71</v>
      </c>
      <c r="L604" s="3" t="s">
        <v>72</v>
      </c>
      <c r="M604" s="2" t="n">
        <v>12700</v>
      </c>
      <c r="N604" s="3"/>
      <c r="O604" s="4" t="n">
        <v>54789</v>
      </c>
      <c r="P604" s="3"/>
      <c r="Q604" s="4" t="n">
        <v>17899</v>
      </c>
      <c r="R604" s="3" t="s">
        <v>23</v>
      </c>
    </row>
    <row r="605" customFormat="false" ht="25.5" hidden="true" customHeight="true" outlineLevel="0" collapsed="false">
      <c r="A605" s="2" t="n">
        <v>778</v>
      </c>
      <c r="B605" s="3" t="s">
        <v>599</v>
      </c>
      <c r="C605" s="3" t="s">
        <v>19</v>
      </c>
      <c r="D605" s="3" t="s">
        <v>27</v>
      </c>
      <c r="E605" s="3" t="s">
        <v>21</v>
      </c>
      <c r="F605" s="3" t="s">
        <v>101</v>
      </c>
      <c r="G605" s="2"/>
      <c r="H605" s="3" t="s">
        <v>23</v>
      </c>
      <c r="I605" s="2" t="n">
        <v>1.6</v>
      </c>
      <c r="J605" s="2" t="n">
        <v>1.6</v>
      </c>
      <c r="K605" s="3" t="s">
        <v>24</v>
      </c>
      <c r="L605" s="3" t="s">
        <v>309</v>
      </c>
      <c r="M605" s="2" t="n">
        <v>0</v>
      </c>
      <c r="N605" s="3"/>
      <c r="O605" s="4" t="n">
        <v>54789</v>
      </c>
      <c r="P605" s="3"/>
      <c r="Q605" s="4" t="n">
        <v>35674</v>
      </c>
      <c r="R605" s="3" t="s">
        <v>23</v>
      </c>
    </row>
    <row r="606" customFormat="false" ht="25.5" hidden="true" customHeight="true" outlineLevel="0" collapsed="false">
      <c r="A606" s="2" t="n">
        <v>779</v>
      </c>
      <c r="B606" s="3" t="s">
        <v>600</v>
      </c>
      <c r="C606" s="3" t="s">
        <v>19</v>
      </c>
      <c r="D606" s="3" t="s">
        <v>38</v>
      </c>
      <c r="E606" s="3" t="s">
        <v>601</v>
      </c>
      <c r="F606" s="3" t="s">
        <v>57</v>
      </c>
      <c r="G606" s="2"/>
      <c r="H606" s="3" t="s">
        <v>23</v>
      </c>
      <c r="I606" s="2" t="n">
        <v>550.01</v>
      </c>
      <c r="J606" s="2" t="n">
        <v>550.01</v>
      </c>
      <c r="K606" s="3" t="s">
        <v>49</v>
      </c>
      <c r="L606" s="3" t="s">
        <v>111</v>
      </c>
      <c r="M606" s="2" t="n">
        <v>10436</v>
      </c>
      <c r="N606" s="3"/>
      <c r="O606" s="4" t="n">
        <v>54789</v>
      </c>
      <c r="P606" s="3"/>
      <c r="Q606" s="4" t="n">
        <v>29768</v>
      </c>
      <c r="R606" s="3" t="s">
        <v>23</v>
      </c>
    </row>
    <row r="607" customFormat="false" ht="25.5" hidden="true" customHeight="true" outlineLevel="0" collapsed="false">
      <c r="A607" s="2" t="n">
        <v>779</v>
      </c>
      <c r="B607" s="3" t="s">
        <v>600</v>
      </c>
      <c r="C607" s="3" t="s">
        <v>19</v>
      </c>
      <c r="D607" s="3" t="s">
        <v>38</v>
      </c>
      <c r="E607" s="3" t="s">
        <v>601</v>
      </c>
      <c r="F607" s="3" t="s">
        <v>57</v>
      </c>
      <c r="G607" s="2"/>
      <c r="H607" s="3" t="s">
        <v>23</v>
      </c>
      <c r="I607" s="2" t="n">
        <v>550.01</v>
      </c>
      <c r="J607" s="2" t="n">
        <v>550.01</v>
      </c>
      <c r="K607" s="3" t="s">
        <v>49</v>
      </c>
      <c r="L607" s="3" t="s">
        <v>111</v>
      </c>
      <c r="M607" s="2" t="n">
        <v>10414</v>
      </c>
      <c r="N607" s="3"/>
      <c r="O607" s="4" t="n">
        <v>54789</v>
      </c>
      <c r="P607" s="3"/>
      <c r="Q607" s="4" t="n">
        <v>30256</v>
      </c>
      <c r="R607" s="3" t="s">
        <v>23</v>
      </c>
    </row>
    <row r="608" customFormat="false" ht="25.5" hidden="true" customHeight="true" outlineLevel="0" collapsed="false">
      <c r="A608" s="2" t="n">
        <v>780</v>
      </c>
      <c r="B608" s="3" t="s">
        <v>602</v>
      </c>
      <c r="C608" s="3" t="s">
        <v>19</v>
      </c>
      <c r="D608" s="3" t="s">
        <v>38</v>
      </c>
      <c r="E608" s="3" t="s">
        <v>602</v>
      </c>
      <c r="F608" s="3" t="s">
        <v>39</v>
      </c>
      <c r="G608" s="2"/>
      <c r="H608" s="3" t="s">
        <v>23</v>
      </c>
      <c r="I608" s="2" t="n">
        <v>1</v>
      </c>
      <c r="J608" s="2" t="n">
        <v>1</v>
      </c>
      <c r="K608" s="3" t="s">
        <v>53</v>
      </c>
      <c r="L608" s="3" t="s">
        <v>54</v>
      </c>
      <c r="M608" s="2" t="n">
        <v>15610</v>
      </c>
      <c r="N608" s="3"/>
      <c r="O608" s="4" t="n">
        <v>54789</v>
      </c>
      <c r="P608" s="3"/>
      <c r="Q608" s="4" t="n">
        <v>18629</v>
      </c>
      <c r="R608" s="3" t="s">
        <v>23</v>
      </c>
    </row>
    <row r="609" customFormat="false" ht="25.5" hidden="true" customHeight="true" outlineLevel="0" collapsed="false">
      <c r="A609" s="2" t="n">
        <v>780</v>
      </c>
      <c r="B609" s="3" t="s">
        <v>602</v>
      </c>
      <c r="C609" s="3" t="s">
        <v>19</v>
      </c>
      <c r="D609" s="3" t="s">
        <v>38</v>
      </c>
      <c r="E609" s="3" t="s">
        <v>602</v>
      </c>
      <c r="F609" s="3" t="s">
        <v>39</v>
      </c>
      <c r="G609" s="2"/>
      <c r="H609" s="3" t="s">
        <v>23</v>
      </c>
      <c r="I609" s="2" t="n">
        <v>3</v>
      </c>
      <c r="J609" s="2" t="n">
        <v>3</v>
      </c>
      <c r="K609" s="3" t="s">
        <v>53</v>
      </c>
      <c r="L609" s="3" t="s">
        <v>54</v>
      </c>
      <c r="M609" s="2" t="n">
        <v>12085</v>
      </c>
      <c r="N609" s="3"/>
      <c r="O609" s="4" t="n">
        <v>54789</v>
      </c>
      <c r="P609" s="3"/>
      <c r="Q609" s="4" t="n">
        <v>24532</v>
      </c>
      <c r="R609" s="3" t="s">
        <v>23</v>
      </c>
    </row>
    <row r="610" customFormat="false" ht="25.5" hidden="true" customHeight="true" outlineLevel="0" collapsed="false">
      <c r="A610" s="2" t="n">
        <v>780</v>
      </c>
      <c r="B610" s="3" t="s">
        <v>602</v>
      </c>
      <c r="C610" s="3" t="s">
        <v>19</v>
      </c>
      <c r="D610" s="3" t="s">
        <v>38</v>
      </c>
      <c r="E610" s="3" t="s">
        <v>602</v>
      </c>
      <c r="F610" s="3" t="s">
        <v>39</v>
      </c>
      <c r="G610" s="2"/>
      <c r="H610" s="3" t="s">
        <v>23</v>
      </c>
      <c r="I610" s="2" t="n">
        <v>0.22</v>
      </c>
      <c r="J610" s="2" t="n">
        <v>0.22</v>
      </c>
      <c r="K610" s="3" t="s">
        <v>71</v>
      </c>
      <c r="L610" s="3" t="s">
        <v>72</v>
      </c>
      <c r="M610" s="2" t="n">
        <v>22750</v>
      </c>
      <c r="N610" s="3"/>
      <c r="O610" s="4" t="n">
        <v>54789</v>
      </c>
      <c r="P610" s="3"/>
      <c r="Q610" s="4" t="n">
        <v>14977</v>
      </c>
      <c r="R610" s="3" t="s">
        <v>23</v>
      </c>
    </row>
    <row r="611" customFormat="false" ht="25.5" hidden="true" customHeight="true" outlineLevel="0" collapsed="false">
      <c r="A611" s="2" t="n">
        <v>780</v>
      </c>
      <c r="B611" s="3" t="s">
        <v>602</v>
      </c>
      <c r="C611" s="3" t="s">
        <v>19</v>
      </c>
      <c r="D611" s="3" t="s">
        <v>38</v>
      </c>
      <c r="E611" s="3" t="s">
        <v>602</v>
      </c>
      <c r="F611" s="3" t="s">
        <v>39</v>
      </c>
      <c r="G611" s="2"/>
      <c r="H611" s="3" t="s">
        <v>23</v>
      </c>
      <c r="I611" s="2" t="n">
        <v>0.26</v>
      </c>
      <c r="J611" s="2" t="n">
        <v>0.26</v>
      </c>
      <c r="K611" s="3" t="s">
        <v>71</v>
      </c>
      <c r="L611" s="3" t="s">
        <v>72</v>
      </c>
      <c r="M611" s="2" t="n">
        <v>28875</v>
      </c>
      <c r="N611" s="3"/>
      <c r="O611" s="4" t="n">
        <v>54789</v>
      </c>
      <c r="P611" s="3"/>
      <c r="Q611" s="4" t="n">
        <v>14977</v>
      </c>
      <c r="R611" s="3" t="s">
        <v>23</v>
      </c>
    </row>
    <row r="612" customFormat="false" ht="25.5" hidden="true" customHeight="true" outlineLevel="0" collapsed="false">
      <c r="A612" s="2" t="n">
        <v>780</v>
      </c>
      <c r="B612" s="3" t="s">
        <v>602</v>
      </c>
      <c r="C612" s="3" t="s">
        <v>19</v>
      </c>
      <c r="D612" s="3" t="s">
        <v>38</v>
      </c>
      <c r="E612" s="3" t="s">
        <v>602</v>
      </c>
      <c r="F612" s="3" t="s">
        <v>39</v>
      </c>
      <c r="G612" s="2"/>
      <c r="H612" s="3" t="s">
        <v>23</v>
      </c>
      <c r="I612" s="2" t="n">
        <v>0.3</v>
      </c>
      <c r="J612" s="2" t="n">
        <v>0.3</v>
      </c>
      <c r="K612" s="3" t="s">
        <v>53</v>
      </c>
      <c r="L612" s="3" t="s">
        <v>54</v>
      </c>
      <c r="M612" s="2" t="n">
        <v>13733</v>
      </c>
      <c r="N612" s="3"/>
      <c r="O612" s="4" t="n">
        <v>54789</v>
      </c>
      <c r="P612" s="3"/>
      <c r="Q612" s="4" t="n">
        <v>18629</v>
      </c>
      <c r="R612" s="3" t="s">
        <v>23</v>
      </c>
    </row>
    <row r="613" customFormat="false" ht="25.5" hidden="true" customHeight="true" outlineLevel="0" collapsed="false">
      <c r="A613" s="2" t="n">
        <v>781</v>
      </c>
      <c r="B613" s="3" t="s">
        <v>507</v>
      </c>
      <c r="C613" s="3" t="s">
        <v>19</v>
      </c>
      <c r="D613" s="3" t="s">
        <v>61</v>
      </c>
      <c r="E613" s="3" t="s">
        <v>21</v>
      </c>
      <c r="F613" s="3" t="s">
        <v>107</v>
      </c>
      <c r="G613" s="2"/>
      <c r="H613" s="3" t="s">
        <v>23</v>
      </c>
      <c r="I613" s="2" t="n">
        <v>20</v>
      </c>
      <c r="J613" s="2" t="n">
        <v>20</v>
      </c>
      <c r="K613" s="3" t="s">
        <v>71</v>
      </c>
      <c r="L613" s="3" t="s">
        <v>72</v>
      </c>
      <c r="M613" s="2" t="n">
        <v>15752</v>
      </c>
      <c r="N613" s="3"/>
      <c r="O613" s="4" t="n">
        <v>54789</v>
      </c>
      <c r="P613" s="3"/>
      <c r="Q613" s="4" t="n">
        <v>26665</v>
      </c>
      <c r="R613" s="3" t="s">
        <v>23</v>
      </c>
    </row>
    <row r="614" customFormat="false" ht="38.25" hidden="true" customHeight="true" outlineLevel="0" collapsed="false">
      <c r="A614" s="2" t="n">
        <v>782</v>
      </c>
      <c r="B614" s="3" t="s">
        <v>603</v>
      </c>
      <c r="C614" s="3" t="s">
        <v>19</v>
      </c>
      <c r="D614" s="3" t="s">
        <v>61</v>
      </c>
      <c r="E614" s="3" t="s">
        <v>604</v>
      </c>
      <c r="F614" s="3" t="s">
        <v>138</v>
      </c>
      <c r="G614" s="2"/>
      <c r="H614" s="3" t="s">
        <v>23</v>
      </c>
      <c r="I614" s="2" t="n">
        <v>45</v>
      </c>
      <c r="J614" s="2" t="n">
        <v>45</v>
      </c>
      <c r="K614" s="3" t="s">
        <v>53</v>
      </c>
      <c r="L614" s="3" t="s">
        <v>54</v>
      </c>
      <c r="M614" s="2" t="n">
        <v>0</v>
      </c>
      <c r="N614" s="3"/>
      <c r="O614" s="4" t="n">
        <v>54789</v>
      </c>
      <c r="P614" s="3"/>
      <c r="Q614" s="4" t="n">
        <v>34486</v>
      </c>
      <c r="R614" s="3" t="s">
        <v>23</v>
      </c>
    </row>
    <row r="615" customFormat="false" ht="25.5" hidden="true" customHeight="true" outlineLevel="0" collapsed="false">
      <c r="A615" s="2" t="n">
        <v>784</v>
      </c>
      <c r="B615" s="3" t="s">
        <v>605</v>
      </c>
      <c r="C615" s="3" t="s">
        <v>19</v>
      </c>
      <c r="D615" s="3" t="s">
        <v>27</v>
      </c>
      <c r="E615" s="3" t="s">
        <v>606</v>
      </c>
      <c r="F615" s="3" t="s">
        <v>88</v>
      </c>
      <c r="G615" s="2"/>
      <c r="H615" s="3" t="s">
        <v>23</v>
      </c>
      <c r="I615" s="2" t="n">
        <v>0.15</v>
      </c>
      <c r="J615" s="2" t="n">
        <v>0.15</v>
      </c>
      <c r="K615" s="3" t="s">
        <v>53</v>
      </c>
      <c r="L615" s="3" t="s">
        <v>97</v>
      </c>
      <c r="M615" s="2" t="n">
        <v>0</v>
      </c>
      <c r="N615" s="3"/>
      <c r="O615" s="4" t="n">
        <v>54789</v>
      </c>
      <c r="P615" s="3"/>
      <c r="Q615" s="4" t="n">
        <v>32143</v>
      </c>
      <c r="R615" s="3" t="s">
        <v>23</v>
      </c>
    </row>
    <row r="616" customFormat="false" ht="25.5" hidden="true" customHeight="true" outlineLevel="0" collapsed="false">
      <c r="A616" s="2" t="n">
        <v>785</v>
      </c>
      <c r="B616" s="3" t="s">
        <v>607</v>
      </c>
      <c r="C616" s="3" t="s">
        <v>19</v>
      </c>
      <c r="D616" s="3" t="s">
        <v>31</v>
      </c>
      <c r="E616" s="3" t="s">
        <v>21</v>
      </c>
      <c r="F616" s="3" t="s">
        <v>22</v>
      </c>
      <c r="G616" s="2"/>
      <c r="H616" s="3" t="s">
        <v>23</v>
      </c>
      <c r="I616" s="2" t="n">
        <v>8</v>
      </c>
      <c r="J616" s="2" t="n">
        <v>8</v>
      </c>
      <c r="K616" s="3" t="s">
        <v>53</v>
      </c>
      <c r="L616" s="3" t="s">
        <v>54</v>
      </c>
      <c r="M616" s="2" t="n">
        <v>14158</v>
      </c>
      <c r="N616" s="3"/>
      <c r="O616" s="4" t="n">
        <v>54789</v>
      </c>
      <c r="P616" s="3"/>
      <c r="Q616" s="4"/>
      <c r="R616" s="3" t="s">
        <v>23</v>
      </c>
    </row>
    <row r="617" customFormat="false" ht="25.5" hidden="true" customHeight="true" outlineLevel="0" collapsed="false">
      <c r="A617" s="2" t="n">
        <v>787</v>
      </c>
      <c r="B617" s="3" t="s">
        <v>608</v>
      </c>
      <c r="C617" s="3" t="s">
        <v>19</v>
      </c>
      <c r="D617" s="3" t="s">
        <v>61</v>
      </c>
      <c r="E617" s="3" t="s">
        <v>349</v>
      </c>
      <c r="F617" s="3" t="s">
        <v>138</v>
      </c>
      <c r="G617" s="2"/>
      <c r="H617" s="3" t="s">
        <v>23</v>
      </c>
      <c r="I617" s="2" t="n">
        <v>5</v>
      </c>
      <c r="J617" s="2" t="n">
        <v>5</v>
      </c>
      <c r="K617" s="3" t="s">
        <v>24</v>
      </c>
      <c r="L617" s="3" t="s">
        <v>25</v>
      </c>
      <c r="M617" s="2" t="n">
        <v>0</v>
      </c>
      <c r="N617" s="3"/>
      <c r="O617" s="4" t="n">
        <v>54789</v>
      </c>
      <c r="P617" s="3"/>
      <c r="Q617" s="4" t="n">
        <v>35796</v>
      </c>
      <c r="R617" s="3" t="s">
        <v>23</v>
      </c>
    </row>
    <row r="618" customFormat="false" ht="38.25" hidden="true" customHeight="true" outlineLevel="0" collapsed="false">
      <c r="A618" s="2" t="n">
        <v>789</v>
      </c>
      <c r="B618" s="3" t="s">
        <v>609</v>
      </c>
      <c r="C618" s="3" t="s">
        <v>19</v>
      </c>
      <c r="D618" s="3" t="s">
        <v>27</v>
      </c>
      <c r="E618" s="3" t="s">
        <v>610</v>
      </c>
      <c r="F618" s="3" t="s">
        <v>29</v>
      </c>
      <c r="G618" s="2"/>
      <c r="H618" s="3" t="s">
        <v>23</v>
      </c>
      <c r="I618" s="2" t="n">
        <v>16.95</v>
      </c>
      <c r="J618" s="2" t="n">
        <v>16.95</v>
      </c>
      <c r="K618" s="3" t="s">
        <v>24</v>
      </c>
      <c r="L618" s="3" t="s">
        <v>25</v>
      </c>
      <c r="M618" s="2" t="n">
        <v>0</v>
      </c>
      <c r="N618" s="3"/>
      <c r="O618" s="4" t="n">
        <v>54789</v>
      </c>
      <c r="P618" s="3"/>
      <c r="Q618" s="4" t="n">
        <v>32143</v>
      </c>
      <c r="R618" s="3" t="s">
        <v>23</v>
      </c>
    </row>
    <row r="619" customFormat="false" ht="25.5" hidden="true" customHeight="true" outlineLevel="0" collapsed="false">
      <c r="A619" s="2" t="n">
        <v>792</v>
      </c>
      <c r="B619" s="3" t="s">
        <v>611</v>
      </c>
      <c r="C619" s="3" t="s">
        <v>19</v>
      </c>
      <c r="D619" s="3" t="s">
        <v>31</v>
      </c>
      <c r="E619" s="3" t="s">
        <v>220</v>
      </c>
      <c r="F619" s="3" t="s">
        <v>22</v>
      </c>
      <c r="G619" s="2"/>
      <c r="H619" s="3" t="s">
        <v>23</v>
      </c>
      <c r="I619" s="2" t="n">
        <v>2.8</v>
      </c>
      <c r="J619" s="2" t="n">
        <v>2.8</v>
      </c>
      <c r="K619" s="3" t="s">
        <v>24</v>
      </c>
      <c r="L619" s="3" t="s">
        <v>25</v>
      </c>
      <c r="M619" s="2" t="n">
        <v>0</v>
      </c>
      <c r="N619" s="3"/>
      <c r="O619" s="4" t="n">
        <v>54789</v>
      </c>
      <c r="P619" s="3"/>
      <c r="Q619" s="4"/>
      <c r="R619" s="3" t="s">
        <v>23</v>
      </c>
    </row>
    <row r="620" customFormat="false" ht="25.5" hidden="true" customHeight="true" outlineLevel="0" collapsed="false">
      <c r="A620" s="2" t="n">
        <v>803</v>
      </c>
      <c r="B620" s="3" t="s">
        <v>612</v>
      </c>
      <c r="C620" s="3" t="s">
        <v>19</v>
      </c>
      <c r="D620" s="3" t="s">
        <v>20</v>
      </c>
      <c r="E620" s="3" t="s">
        <v>613</v>
      </c>
      <c r="F620" s="3" t="s">
        <v>22</v>
      </c>
      <c r="G620" s="2"/>
      <c r="H620" s="3" t="s">
        <v>23</v>
      </c>
      <c r="I620" s="2" t="n">
        <v>7.5</v>
      </c>
      <c r="J620" s="2" t="n">
        <v>7.5</v>
      </c>
      <c r="K620" s="3" t="s">
        <v>24</v>
      </c>
      <c r="L620" s="3" t="s">
        <v>25</v>
      </c>
      <c r="M620" s="2" t="n">
        <v>0</v>
      </c>
      <c r="N620" s="3"/>
      <c r="O620" s="4" t="n">
        <v>54789</v>
      </c>
      <c r="P620" s="3"/>
      <c r="Q620" s="4"/>
      <c r="R620" s="3" t="s">
        <v>23</v>
      </c>
    </row>
    <row r="621" customFormat="false" ht="25.5" hidden="true" customHeight="true" outlineLevel="0" collapsed="false">
      <c r="A621" s="2" t="n">
        <v>805</v>
      </c>
      <c r="B621" s="3" t="s">
        <v>614</v>
      </c>
      <c r="C621" s="3" t="s">
        <v>19</v>
      </c>
      <c r="D621" s="3" t="s">
        <v>31</v>
      </c>
      <c r="E621" s="3" t="s">
        <v>502</v>
      </c>
      <c r="F621" s="3" t="s">
        <v>22</v>
      </c>
      <c r="G621" s="2"/>
      <c r="H621" s="3" t="s">
        <v>23</v>
      </c>
      <c r="I621" s="2" t="n">
        <v>31</v>
      </c>
      <c r="J621" s="2" t="n">
        <v>31</v>
      </c>
      <c r="K621" s="3" t="s">
        <v>24</v>
      </c>
      <c r="L621" s="3" t="s">
        <v>615</v>
      </c>
      <c r="M621" s="2" t="n">
        <v>0</v>
      </c>
      <c r="N621" s="3"/>
      <c r="O621" s="4" t="n">
        <v>54789</v>
      </c>
      <c r="P621" s="3"/>
      <c r="Q621" s="4"/>
      <c r="R621" s="3" t="s">
        <v>23</v>
      </c>
    </row>
    <row r="622" customFormat="false" ht="25.5" hidden="true" customHeight="true" outlineLevel="0" collapsed="false">
      <c r="A622" s="2" t="n">
        <v>810</v>
      </c>
      <c r="B622" s="3" t="s">
        <v>616</v>
      </c>
      <c r="C622" s="3" t="s">
        <v>19</v>
      </c>
      <c r="D622" s="3" t="s">
        <v>27</v>
      </c>
      <c r="E622" s="3" t="s">
        <v>21</v>
      </c>
      <c r="F622" s="3" t="s">
        <v>29</v>
      </c>
      <c r="G622" s="2"/>
      <c r="H622" s="3" t="s">
        <v>23</v>
      </c>
      <c r="I622" s="2" t="n">
        <v>14</v>
      </c>
      <c r="J622" s="2" t="n">
        <v>14</v>
      </c>
      <c r="K622" s="3" t="s">
        <v>53</v>
      </c>
      <c r="L622" s="3" t="s">
        <v>54</v>
      </c>
      <c r="M622" s="2" t="n">
        <v>14500</v>
      </c>
      <c r="N622" s="3"/>
      <c r="O622" s="4" t="n">
        <v>54789</v>
      </c>
      <c r="P622" s="3"/>
      <c r="Q622" s="4" t="n">
        <v>25993</v>
      </c>
      <c r="R622" s="3" t="s">
        <v>23</v>
      </c>
    </row>
    <row r="623" customFormat="false" ht="25.5" hidden="true" customHeight="true" outlineLevel="0" collapsed="false">
      <c r="A623" s="2" t="n">
        <v>812</v>
      </c>
      <c r="B623" s="3" t="s">
        <v>617</v>
      </c>
      <c r="C623" s="3" t="s">
        <v>19</v>
      </c>
      <c r="D623" s="3" t="s">
        <v>117</v>
      </c>
      <c r="E623" s="3" t="s">
        <v>118</v>
      </c>
      <c r="F623" s="3" t="s">
        <v>22</v>
      </c>
      <c r="G623" s="2"/>
      <c r="H623" s="3" t="s">
        <v>23</v>
      </c>
      <c r="I623" s="2" t="n">
        <v>46</v>
      </c>
      <c r="J623" s="2" t="n">
        <v>46</v>
      </c>
      <c r="K623" s="3" t="s">
        <v>24</v>
      </c>
      <c r="L623" s="3" t="s">
        <v>54</v>
      </c>
      <c r="M623" s="2" t="n">
        <v>9148</v>
      </c>
      <c r="N623" s="3"/>
      <c r="O623" s="4" t="n">
        <v>54789</v>
      </c>
      <c r="P623" s="3"/>
      <c r="Q623" s="4"/>
      <c r="R623" s="3" t="s">
        <v>23</v>
      </c>
    </row>
    <row r="624" customFormat="false" ht="38.25" hidden="true" customHeight="true" outlineLevel="0" collapsed="false">
      <c r="A624" s="2" t="n">
        <v>813</v>
      </c>
      <c r="B624" s="3" t="s">
        <v>618</v>
      </c>
      <c r="C624" s="3" t="s">
        <v>19</v>
      </c>
      <c r="D624" s="3" t="s">
        <v>20</v>
      </c>
      <c r="E624" s="3" t="s">
        <v>456</v>
      </c>
      <c r="F624" s="3" t="s">
        <v>22</v>
      </c>
      <c r="G624" s="2"/>
      <c r="H624" s="3" t="s">
        <v>23</v>
      </c>
      <c r="I624" s="2" t="n">
        <v>27.01</v>
      </c>
      <c r="J624" s="2" t="n">
        <v>25.9</v>
      </c>
      <c r="K624" s="3" t="s">
        <v>53</v>
      </c>
      <c r="L624" s="3" t="s">
        <v>54</v>
      </c>
      <c r="M624" s="2" t="n">
        <v>14650</v>
      </c>
      <c r="N624" s="3"/>
      <c r="O624" s="4" t="n">
        <v>54789</v>
      </c>
      <c r="P624" s="3"/>
      <c r="Q624" s="4"/>
      <c r="R624" s="3" t="s">
        <v>23</v>
      </c>
    </row>
    <row r="625" customFormat="false" ht="25.5" hidden="true" customHeight="true" outlineLevel="0" collapsed="false">
      <c r="A625" s="2" t="n">
        <v>816</v>
      </c>
      <c r="B625" s="3" t="s">
        <v>619</v>
      </c>
      <c r="C625" s="3" t="s">
        <v>19</v>
      </c>
      <c r="D625" s="3" t="s">
        <v>27</v>
      </c>
      <c r="E625" s="3" t="s">
        <v>620</v>
      </c>
      <c r="F625" s="3" t="s">
        <v>29</v>
      </c>
      <c r="G625" s="2"/>
      <c r="H625" s="3" t="s">
        <v>23</v>
      </c>
      <c r="I625" s="2" t="n">
        <v>1.1</v>
      </c>
      <c r="J625" s="2" t="n">
        <v>1.1</v>
      </c>
      <c r="K625" s="3" t="s">
        <v>71</v>
      </c>
      <c r="L625" s="3" t="s">
        <v>72</v>
      </c>
      <c r="M625" s="2" t="n">
        <v>7840</v>
      </c>
      <c r="N625" s="3"/>
      <c r="O625" s="4" t="n">
        <v>54789</v>
      </c>
      <c r="P625" s="3"/>
      <c r="Q625" s="4" t="n">
        <v>33055</v>
      </c>
      <c r="R625" s="3" t="s">
        <v>23</v>
      </c>
    </row>
    <row r="626" customFormat="false" ht="25.5" hidden="true" customHeight="true" outlineLevel="0" collapsed="false">
      <c r="A626" s="2" t="n">
        <v>816</v>
      </c>
      <c r="B626" s="3" t="s">
        <v>619</v>
      </c>
      <c r="C626" s="3" t="s">
        <v>19</v>
      </c>
      <c r="D626" s="3" t="s">
        <v>27</v>
      </c>
      <c r="E626" s="3" t="s">
        <v>620</v>
      </c>
      <c r="F626" s="3" t="s">
        <v>29</v>
      </c>
      <c r="G626" s="2"/>
      <c r="H626" s="3" t="s">
        <v>23</v>
      </c>
      <c r="I626" s="2" t="n">
        <v>1.1</v>
      </c>
      <c r="J626" s="2" t="n">
        <v>1.1</v>
      </c>
      <c r="K626" s="3" t="s">
        <v>71</v>
      </c>
      <c r="L626" s="3" t="s">
        <v>72</v>
      </c>
      <c r="M626" s="2" t="n">
        <v>7840</v>
      </c>
      <c r="N626" s="3"/>
      <c r="O626" s="4" t="n">
        <v>54789</v>
      </c>
      <c r="P626" s="3"/>
      <c r="Q626" s="4" t="n">
        <v>33086</v>
      </c>
      <c r="R626" s="3" t="s">
        <v>23</v>
      </c>
    </row>
    <row r="627" customFormat="false" ht="25.5" hidden="true" customHeight="true" outlineLevel="0" collapsed="false">
      <c r="A627" s="2" t="n">
        <v>816</v>
      </c>
      <c r="B627" s="3" t="s">
        <v>619</v>
      </c>
      <c r="C627" s="3" t="s">
        <v>19</v>
      </c>
      <c r="D627" s="3" t="s">
        <v>27</v>
      </c>
      <c r="E627" s="3" t="s">
        <v>620</v>
      </c>
      <c r="F627" s="3" t="s">
        <v>29</v>
      </c>
      <c r="G627" s="2"/>
      <c r="H627" s="3" t="s">
        <v>23</v>
      </c>
      <c r="I627" s="2" t="n">
        <v>0.7</v>
      </c>
      <c r="J627" s="2" t="n">
        <v>0.7</v>
      </c>
      <c r="K627" s="3" t="s">
        <v>71</v>
      </c>
      <c r="L627" s="3" t="s">
        <v>72</v>
      </c>
      <c r="M627" s="2" t="n">
        <v>15456</v>
      </c>
      <c r="N627" s="3"/>
      <c r="O627" s="4" t="n">
        <v>54789</v>
      </c>
      <c r="P627" s="3"/>
      <c r="Q627" s="4" t="n">
        <v>13119</v>
      </c>
      <c r="R627" s="3" t="s">
        <v>23</v>
      </c>
    </row>
    <row r="628" customFormat="false" ht="25.5" hidden="true" customHeight="true" outlineLevel="0" collapsed="false">
      <c r="A628" s="2" t="n">
        <v>816</v>
      </c>
      <c r="B628" s="3" t="s">
        <v>619</v>
      </c>
      <c r="C628" s="3" t="s">
        <v>19</v>
      </c>
      <c r="D628" s="3" t="s">
        <v>27</v>
      </c>
      <c r="E628" s="3" t="s">
        <v>620</v>
      </c>
      <c r="F628" s="3" t="s">
        <v>29</v>
      </c>
      <c r="G628" s="2"/>
      <c r="H628" s="3" t="s">
        <v>23</v>
      </c>
      <c r="I628" s="2" t="n">
        <v>0.6</v>
      </c>
      <c r="J628" s="2" t="n">
        <v>0.6</v>
      </c>
      <c r="K628" s="3" t="s">
        <v>71</v>
      </c>
      <c r="L628" s="3" t="s">
        <v>72</v>
      </c>
      <c r="M628" s="2" t="n">
        <v>14358</v>
      </c>
      <c r="N628" s="3"/>
      <c r="O628" s="4" t="n">
        <v>54789</v>
      </c>
      <c r="P628" s="3"/>
      <c r="Q628" s="4" t="n">
        <v>10197</v>
      </c>
      <c r="R628" s="3" t="s">
        <v>23</v>
      </c>
    </row>
    <row r="629" customFormat="false" ht="25.5" hidden="true" customHeight="true" outlineLevel="0" collapsed="false">
      <c r="A629" s="2" t="n">
        <v>816</v>
      </c>
      <c r="B629" s="3" t="s">
        <v>619</v>
      </c>
      <c r="C629" s="3" t="s">
        <v>19</v>
      </c>
      <c r="D629" s="3" t="s">
        <v>27</v>
      </c>
      <c r="E629" s="3" t="s">
        <v>620</v>
      </c>
      <c r="F629" s="3" t="s">
        <v>29</v>
      </c>
      <c r="G629" s="2"/>
      <c r="H629" s="3" t="s">
        <v>23</v>
      </c>
      <c r="I629" s="2" t="n">
        <v>0.55</v>
      </c>
      <c r="J629" s="2" t="n">
        <v>0.55</v>
      </c>
      <c r="K629" s="3" t="s">
        <v>71</v>
      </c>
      <c r="L629" s="3" t="s">
        <v>72</v>
      </c>
      <c r="M629" s="2" t="n">
        <v>14358</v>
      </c>
      <c r="N629" s="3"/>
      <c r="O629" s="4" t="n">
        <v>54789</v>
      </c>
      <c r="P629" s="3"/>
      <c r="Q629" s="4" t="n">
        <v>10197</v>
      </c>
      <c r="R629" s="3" t="s">
        <v>23</v>
      </c>
    </row>
    <row r="630" customFormat="false" ht="25.5" hidden="true" customHeight="true" outlineLevel="0" collapsed="false">
      <c r="A630" s="2" t="n">
        <v>816</v>
      </c>
      <c r="B630" s="3" t="s">
        <v>619</v>
      </c>
      <c r="C630" s="3" t="s">
        <v>19</v>
      </c>
      <c r="D630" s="3" t="s">
        <v>27</v>
      </c>
      <c r="E630" s="3" t="s">
        <v>620</v>
      </c>
      <c r="F630" s="3" t="s">
        <v>29</v>
      </c>
      <c r="G630" s="2"/>
      <c r="H630" s="3" t="s">
        <v>23</v>
      </c>
      <c r="I630" s="2" t="n">
        <v>2.25</v>
      </c>
      <c r="J630" s="2" t="n">
        <v>2.25</v>
      </c>
      <c r="K630" s="3" t="s">
        <v>71</v>
      </c>
      <c r="L630" s="3" t="s">
        <v>72</v>
      </c>
      <c r="M630" s="2" t="n">
        <v>14684</v>
      </c>
      <c r="N630" s="3"/>
      <c r="O630" s="4" t="n">
        <v>54789</v>
      </c>
      <c r="P630" s="3"/>
      <c r="Q630" s="4" t="n">
        <v>17502</v>
      </c>
      <c r="R630" s="3" t="s">
        <v>23</v>
      </c>
    </row>
    <row r="631" customFormat="false" ht="38.25" hidden="true" customHeight="true" outlineLevel="0" collapsed="false">
      <c r="A631" s="2" t="n">
        <v>818</v>
      </c>
      <c r="B631" s="3" t="s">
        <v>621</v>
      </c>
      <c r="C631" s="3" t="s">
        <v>19</v>
      </c>
      <c r="D631" s="3" t="s">
        <v>31</v>
      </c>
      <c r="E631" s="3" t="s">
        <v>622</v>
      </c>
      <c r="F631" s="3" t="s">
        <v>22</v>
      </c>
      <c r="G631" s="2"/>
      <c r="H631" s="3" t="s">
        <v>23</v>
      </c>
      <c r="I631" s="2" t="n">
        <v>13.4</v>
      </c>
      <c r="J631" s="2" t="n">
        <v>13.4</v>
      </c>
      <c r="K631" s="3" t="s">
        <v>24</v>
      </c>
      <c r="L631" s="3" t="s">
        <v>428</v>
      </c>
      <c r="M631" s="2" t="n">
        <v>0</v>
      </c>
      <c r="N631" s="3"/>
      <c r="O631" s="4" t="n">
        <v>54789</v>
      </c>
      <c r="P631" s="3"/>
      <c r="Q631" s="4"/>
      <c r="R631" s="3" t="s">
        <v>23</v>
      </c>
    </row>
    <row r="632" customFormat="false" ht="38.25" hidden="true" customHeight="true" outlineLevel="0" collapsed="false">
      <c r="A632" s="2" t="n">
        <v>819</v>
      </c>
      <c r="B632" s="3" t="s">
        <v>623</v>
      </c>
      <c r="C632" s="3" t="s">
        <v>19</v>
      </c>
      <c r="D632" s="3" t="s">
        <v>27</v>
      </c>
      <c r="E632" s="3" t="s">
        <v>624</v>
      </c>
      <c r="F632" s="3" t="s">
        <v>29</v>
      </c>
      <c r="G632" s="2"/>
      <c r="H632" s="3" t="s">
        <v>23</v>
      </c>
      <c r="I632" s="2" t="n">
        <v>1.95</v>
      </c>
      <c r="J632" s="2" t="n">
        <v>1.95</v>
      </c>
      <c r="K632" s="3" t="s">
        <v>24</v>
      </c>
      <c r="L632" s="3" t="s">
        <v>25</v>
      </c>
      <c r="M632" s="2" t="n">
        <v>0</v>
      </c>
      <c r="N632" s="3"/>
      <c r="O632" s="4" t="n">
        <v>54789</v>
      </c>
      <c r="P632" s="3"/>
      <c r="Q632" s="4" t="n">
        <v>32143</v>
      </c>
      <c r="R632" s="3" t="s">
        <v>23</v>
      </c>
    </row>
    <row r="633" customFormat="false" ht="25.5" hidden="true" customHeight="true" outlineLevel="0" collapsed="false">
      <c r="A633" s="2" t="n">
        <v>820</v>
      </c>
      <c r="B633" s="3" t="s">
        <v>69</v>
      </c>
      <c r="C633" s="3" t="s">
        <v>19</v>
      </c>
      <c r="D633" s="3" t="s">
        <v>31</v>
      </c>
      <c r="E633" s="3" t="s">
        <v>69</v>
      </c>
      <c r="F633" s="3" t="s">
        <v>22</v>
      </c>
      <c r="G633" s="2"/>
      <c r="H633" s="3" t="s">
        <v>23</v>
      </c>
      <c r="I633" s="2" t="n">
        <v>60</v>
      </c>
      <c r="J633" s="2" t="n">
        <v>57</v>
      </c>
      <c r="K633" s="3" t="s">
        <v>53</v>
      </c>
      <c r="L633" s="3" t="s">
        <v>54</v>
      </c>
      <c r="M633" s="2" t="n">
        <v>11052</v>
      </c>
      <c r="N633" s="3"/>
      <c r="O633" s="4"/>
      <c r="P633" s="3"/>
      <c r="Q633" s="4" t="n">
        <v>28095</v>
      </c>
      <c r="R633" s="3" t="s">
        <v>23</v>
      </c>
    </row>
    <row r="634" customFormat="false" ht="25.5" hidden="true" customHeight="true" outlineLevel="0" collapsed="false">
      <c r="A634" s="2" t="n">
        <v>820</v>
      </c>
      <c r="B634" s="3" t="s">
        <v>69</v>
      </c>
      <c r="C634" s="3" t="s">
        <v>19</v>
      </c>
      <c r="D634" s="3" t="s">
        <v>31</v>
      </c>
      <c r="E634" s="3" t="s">
        <v>69</v>
      </c>
      <c r="F634" s="3" t="s">
        <v>22</v>
      </c>
      <c r="G634" s="2"/>
      <c r="H634" s="3" t="s">
        <v>23</v>
      </c>
      <c r="I634" s="2" t="n">
        <v>60</v>
      </c>
      <c r="J634" s="2" t="n">
        <v>57</v>
      </c>
      <c r="K634" s="3" t="s">
        <v>53</v>
      </c>
      <c r="L634" s="3" t="s">
        <v>54</v>
      </c>
      <c r="M634" s="2" t="n">
        <v>11052</v>
      </c>
      <c r="N634" s="3"/>
      <c r="O634" s="4"/>
      <c r="P634" s="3"/>
      <c r="Q634" s="4" t="n">
        <v>28216</v>
      </c>
      <c r="R634" s="3" t="s">
        <v>23</v>
      </c>
    </row>
    <row r="635" customFormat="false" ht="25.5" hidden="true" customHeight="true" outlineLevel="0" collapsed="false">
      <c r="A635" s="2" t="n">
        <v>824</v>
      </c>
      <c r="B635" s="3" t="s">
        <v>625</v>
      </c>
      <c r="C635" s="3" t="s">
        <v>19</v>
      </c>
      <c r="D635" s="3" t="s">
        <v>27</v>
      </c>
      <c r="E635" s="3" t="s">
        <v>21</v>
      </c>
      <c r="F635" s="3" t="s">
        <v>101</v>
      </c>
      <c r="G635" s="2"/>
      <c r="H635" s="3" t="s">
        <v>23</v>
      </c>
      <c r="I635" s="2" t="n">
        <v>61.4</v>
      </c>
      <c r="J635" s="2" t="n">
        <v>61.4</v>
      </c>
      <c r="K635" s="3" t="s">
        <v>24</v>
      </c>
      <c r="L635" s="3" t="s">
        <v>25</v>
      </c>
      <c r="M635" s="2" t="n">
        <v>0</v>
      </c>
      <c r="N635" s="3"/>
      <c r="O635" s="4" t="n">
        <v>54789</v>
      </c>
      <c r="P635" s="3"/>
      <c r="Q635" s="4" t="n">
        <v>32143</v>
      </c>
      <c r="R635" s="3" t="s">
        <v>23</v>
      </c>
    </row>
    <row r="636" customFormat="false" ht="25.5" hidden="true" customHeight="true" outlineLevel="0" collapsed="false">
      <c r="A636" s="2" t="n">
        <v>828</v>
      </c>
      <c r="B636" s="3" t="s">
        <v>626</v>
      </c>
      <c r="C636" s="3" t="s">
        <v>19</v>
      </c>
      <c r="D636" s="3" t="s">
        <v>31</v>
      </c>
      <c r="E636" s="3" t="s">
        <v>21</v>
      </c>
      <c r="F636" s="3" t="s">
        <v>22</v>
      </c>
      <c r="G636" s="2"/>
      <c r="H636" s="3" t="s">
        <v>23</v>
      </c>
      <c r="I636" s="2" t="n">
        <v>1.35</v>
      </c>
      <c r="J636" s="2" t="n">
        <v>1.35</v>
      </c>
      <c r="K636" s="3" t="s">
        <v>24</v>
      </c>
      <c r="L636" s="3" t="s">
        <v>25</v>
      </c>
      <c r="M636" s="2" t="n">
        <v>0</v>
      </c>
      <c r="N636" s="3"/>
      <c r="O636" s="4" t="n">
        <v>54789</v>
      </c>
      <c r="P636" s="3"/>
      <c r="Q636" s="4"/>
      <c r="R636" s="3" t="s">
        <v>23</v>
      </c>
    </row>
    <row r="637" customFormat="false" ht="38.25" hidden="true" customHeight="true" outlineLevel="0" collapsed="false">
      <c r="A637" s="2" t="n">
        <v>829</v>
      </c>
      <c r="B637" s="3" t="s">
        <v>627</v>
      </c>
      <c r="C637" s="3" t="s">
        <v>19</v>
      </c>
      <c r="D637" s="3" t="s">
        <v>31</v>
      </c>
      <c r="E637" s="3" t="s">
        <v>502</v>
      </c>
      <c r="F637" s="3" t="s">
        <v>22</v>
      </c>
      <c r="G637" s="2"/>
      <c r="H637" s="3" t="s">
        <v>23</v>
      </c>
      <c r="I637" s="2" t="n">
        <v>46</v>
      </c>
      <c r="J637" s="2" t="n">
        <v>46</v>
      </c>
      <c r="K637" s="3" t="s">
        <v>24</v>
      </c>
      <c r="L637" s="3" t="s">
        <v>615</v>
      </c>
      <c r="M637" s="2" t="n">
        <v>0</v>
      </c>
      <c r="N637" s="3"/>
      <c r="O637" s="4" t="n">
        <v>54789</v>
      </c>
      <c r="P637" s="3"/>
      <c r="Q637" s="4"/>
      <c r="R637" s="3" t="s">
        <v>23</v>
      </c>
    </row>
    <row r="638" customFormat="false" ht="38.25" hidden="true" customHeight="true" outlineLevel="0" collapsed="false">
      <c r="A638" s="2" t="n">
        <v>829</v>
      </c>
      <c r="B638" s="3" t="s">
        <v>627</v>
      </c>
      <c r="C638" s="3" t="s">
        <v>19</v>
      </c>
      <c r="D638" s="3" t="s">
        <v>31</v>
      </c>
      <c r="E638" s="3" t="s">
        <v>502</v>
      </c>
      <c r="F638" s="3" t="s">
        <v>22</v>
      </c>
      <c r="G638" s="2"/>
      <c r="H638" s="3" t="s">
        <v>23</v>
      </c>
      <c r="I638" s="2" t="n">
        <v>8</v>
      </c>
      <c r="J638" s="2" t="n">
        <v>8</v>
      </c>
      <c r="K638" s="3" t="s">
        <v>24</v>
      </c>
      <c r="L638" s="3" t="s">
        <v>615</v>
      </c>
      <c r="M638" s="2" t="n">
        <v>0</v>
      </c>
      <c r="N638" s="3"/>
      <c r="O638" s="4" t="n">
        <v>54789</v>
      </c>
      <c r="P638" s="3"/>
      <c r="Q638" s="4"/>
      <c r="R638" s="3" t="s">
        <v>23</v>
      </c>
    </row>
    <row r="639" customFormat="false" ht="25.5" hidden="true" customHeight="true" outlineLevel="0" collapsed="false">
      <c r="A639" s="2" t="n">
        <v>832</v>
      </c>
      <c r="B639" s="3" t="s">
        <v>628</v>
      </c>
      <c r="C639" s="3" t="s">
        <v>19</v>
      </c>
      <c r="D639" s="3" t="s">
        <v>20</v>
      </c>
      <c r="E639" s="3" t="s">
        <v>629</v>
      </c>
      <c r="F639" s="3" t="s">
        <v>22</v>
      </c>
      <c r="G639" s="2"/>
      <c r="H639" s="3" t="s">
        <v>23</v>
      </c>
      <c r="I639" s="2" t="n">
        <v>1.1</v>
      </c>
      <c r="J639" s="2" t="n">
        <v>1.1</v>
      </c>
      <c r="K639" s="3" t="s">
        <v>24</v>
      </c>
      <c r="L639" s="3" t="s">
        <v>25</v>
      </c>
      <c r="M639" s="2" t="n">
        <v>0</v>
      </c>
      <c r="N639" s="3"/>
      <c r="O639" s="4" t="n">
        <v>54789</v>
      </c>
      <c r="P639" s="3"/>
      <c r="Q639" s="4"/>
      <c r="R639" s="3" t="s">
        <v>23</v>
      </c>
    </row>
    <row r="640" customFormat="false" ht="38.25" hidden="true" customHeight="true" outlineLevel="0" collapsed="false">
      <c r="A640" s="2" t="n">
        <v>833</v>
      </c>
      <c r="B640" s="3" t="s">
        <v>630</v>
      </c>
      <c r="C640" s="3" t="s">
        <v>19</v>
      </c>
      <c r="D640" s="3" t="s">
        <v>117</v>
      </c>
      <c r="E640" s="3" t="s">
        <v>631</v>
      </c>
      <c r="F640" s="3" t="s">
        <v>22</v>
      </c>
      <c r="G640" s="2"/>
      <c r="H640" s="3" t="s">
        <v>23</v>
      </c>
      <c r="I640" s="2" t="n">
        <v>10.73</v>
      </c>
      <c r="J640" s="2" t="n">
        <v>10.73</v>
      </c>
      <c r="K640" s="3" t="s">
        <v>24</v>
      </c>
      <c r="L640" s="3" t="s">
        <v>428</v>
      </c>
      <c r="M640" s="2" t="n">
        <v>0</v>
      </c>
      <c r="N640" s="3"/>
      <c r="O640" s="4" t="n">
        <v>54789</v>
      </c>
      <c r="P640" s="3"/>
      <c r="Q640" s="4"/>
      <c r="R640" s="3" t="s">
        <v>23</v>
      </c>
    </row>
    <row r="641" customFormat="false" ht="25.5" hidden="true" customHeight="true" outlineLevel="0" collapsed="false">
      <c r="A641" s="2" t="n">
        <v>834</v>
      </c>
      <c r="B641" s="3" t="s">
        <v>632</v>
      </c>
      <c r="C641" s="3" t="s">
        <v>19</v>
      </c>
      <c r="D641" s="3" t="s">
        <v>20</v>
      </c>
      <c r="E641" s="3" t="s">
        <v>364</v>
      </c>
      <c r="F641" s="3" t="s">
        <v>22</v>
      </c>
      <c r="G641" s="2"/>
      <c r="H641" s="3" t="s">
        <v>23</v>
      </c>
      <c r="I641" s="2" t="n">
        <v>20.5</v>
      </c>
      <c r="J641" s="2" t="n">
        <v>20.5</v>
      </c>
      <c r="K641" s="3" t="s">
        <v>24</v>
      </c>
      <c r="L641" s="3" t="s">
        <v>25</v>
      </c>
      <c r="M641" s="2" t="n">
        <v>0</v>
      </c>
      <c r="N641" s="3"/>
      <c r="O641" s="4" t="n">
        <v>54789</v>
      </c>
      <c r="P641" s="3"/>
      <c r="Q641" s="4"/>
      <c r="R641" s="3" t="s">
        <v>23</v>
      </c>
    </row>
    <row r="642" customFormat="false" ht="25.5" hidden="true" customHeight="true" outlineLevel="0" collapsed="false">
      <c r="A642" s="2" t="n">
        <v>835</v>
      </c>
      <c r="B642" s="3" t="s">
        <v>633</v>
      </c>
      <c r="C642" s="3" t="s">
        <v>19</v>
      </c>
      <c r="D642" s="3" t="s">
        <v>27</v>
      </c>
      <c r="E642" s="3" t="s">
        <v>634</v>
      </c>
      <c r="F642" s="3" t="s">
        <v>88</v>
      </c>
      <c r="G642" s="2"/>
      <c r="H642" s="3" t="s">
        <v>23</v>
      </c>
      <c r="I642" s="2" t="n">
        <v>2.8</v>
      </c>
      <c r="J642" s="2" t="n">
        <v>2.8</v>
      </c>
      <c r="K642" s="3" t="s">
        <v>24</v>
      </c>
      <c r="L642" s="3" t="s">
        <v>25</v>
      </c>
      <c r="M642" s="2" t="n">
        <v>0</v>
      </c>
      <c r="N642" s="3"/>
      <c r="O642" s="4" t="n">
        <v>54789</v>
      </c>
      <c r="P642" s="3"/>
      <c r="Q642" s="4" t="n">
        <v>32143</v>
      </c>
      <c r="R642" s="3" t="s">
        <v>23</v>
      </c>
    </row>
    <row r="643" customFormat="false" ht="25.5" hidden="true" customHeight="true" outlineLevel="0" collapsed="false">
      <c r="A643" s="2" t="n">
        <v>848</v>
      </c>
      <c r="B643" s="3" t="s">
        <v>635</v>
      </c>
      <c r="C643" s="3" t="s">
        <v>19</v>
      </c>
      <c r="D643" s="3" t="s">
        <v>31</v>
      </c>
      <c r="E643" s="3" t="s">
        <v>636</v>
      </c>
      <c r="F643" s="3" t="s">
        <v>22</v>
      </c>
      <c r="G643" s="2"/>
      <c r="H643" s="3" t="s">
        <v>23</v>
      </c>
      <c r="I643" s="2" t="n">
        <v>1.3</v>
      </c>
      <c r="J643" s="2" t="n">
        <v>1.3</v>
      </c>
      <c r="K643" s="3" t="s">
        <v>24</v>
      </c>
      <c r="L643" s="3" t="s">
        <v>25</v>
      </c>
      <c r="M643" s="2" t="n">
        <v>0</v>
      </c>
      <c r="N643" s="3"/>
      <c r="O643" s="4" t="n">
        <v>54789</v>
      </c>
      <c r="P643" s="3"/>
      <c r="Q643" s="4"/>
      <c r="R643" s="3" t="s">
        <v>23</v>
      </c>
    </row>
    <row r="644" customFormat="false" ht="25.5" hidden="true" customHeight="true" outlineLevel="0" collapsed="false">
      <c r="A644" s="2" t="n">
        <v>850</v>
      </c>
      <c r="B644" s="3" t="s">
        <v>637</v>
      </c>
      <c r="C644" s="3" t="s">
        <v>19</v>
      </c>
      <c r="D644" s="3" t="s">
        <v>31</v>
      </c>
      <c r="E644" s="3" t="s">
        <v>638</v>
      </c>
      <c r="F644" s="3" t="s">
        <v>22</v>
      </c>
      <c r="G644" s="2"/>
      <c r="H644" s="3" t="s">
        <v>23</v>
      </c>
      <c r="I644" s="2" t="n">
        <v>1.42</v>
      </c>
      <c r="J644" s="2" t="n">
        <v>1.42</v>
      </c>
      <c r="K644" s="3" t="s">
        <v>24</v>
      </c>
      <c r="L644" s="3" t="s">
        <v>25</v>
      </c>
      <c r="M644" s="2" t="n">
        <v>0</v>
      </c>
      <c r="N644" s="3"/>
      <c r="O644" s="4" t="n">
        <v>54789</v>
      </c>
      <c r="P644" s="3"/>
      <c r="Q644" s="4"/>
      <c r="R644" s="3" t="s">
        <v>23</v>
      </c>
    </row>
    <row r="645" customFormat="false" ht="25.5" hidden="true" customHeight="true" outlineLevel="0" collapsed="false">
      <c r="A645" s="2" t="n">
        <v>853</v>
      </c>
      <c r="B645" s="3" t="s">
        <v>639</v>
      </c>
      <c r="C645" s="3" t="s">
        <v>19</v>
      </c>
      <c r="D645" s="3" t="s">
        <v>31</v>
      </c>
      <c r="E645" s="3" t="s">
        <v>21</v>
      </c>
      <c r="F645" s="3" t="s">
        <v>22</v>
      </c>
      <c r="G645" s="2"/>
      <c r="H645" s="3" t="s">
        <v>23</v>
      </c>
      <c r="I645" s="2" t="n">
        <v>80</v>
      </c>
      <c r="J645" s="2" t="n">
        <v>80</v>
      </c>
      <c r="K645" s="3" t="s">
        <v>24</v>
      </c>
      <c r="L645" s="3" t="s">
        <v>515</v>
      </c>
      <c r="M645" s="2" t="n">
        <v>0</v>
      </c>
      <c r="N645" s="3"/>
      <c r="O645" s="4" t="n">
        <v>54789</v>
      </c>
      <c r="P645" s="3"/>
      <c r="Q645" s="4"/>
      <c r="R645" s="3" t="s">
        <v>23</v>
      </c>
    </row>
    <row r="646" customFormat="false" ht="25.5" hidden="true" customHeight="true" outlineLevel="0" collapsed="false">
      <c r="A646" s="2" t="n">
        <v>853</v>
      </c>
      <c r="B646" s="3" t="s">
        <v>639</v>
      </c>
      <c r="C646" s="3" t="s">
        <v>19</v>
      </c>
      <c r="D646" s="3" t="s">
        <v>31</v>
      </c>
      <c r="E646" s="3" t="s">
        <v>21</v>
      </c>
      <c r="F646" s="3" t="s">
        <v>22</v>
      </c>
      <c r="G646" s="2"/>
      <c r="H646" s="3" t="s">
        <v>23</v>
      </c>
      <c r="I646" s="2" t="n">
        <v>80</v>
      </c>
      <c r="J646" s="2" t="n">
        <v>80</v>
      </c>
      <c r="K646" s="3" t="s">
        <v>24</v>
      </c>
      <c r="L646" s="3" t="s">
        <v>515</v>
      </c>
      <c r="M646" s="2" t="n">
        <v>0</v>
      </c>
      <c r="N646" s="3"/>
      <c r="O646" s="4" t="n">
        <v>54789</v>
      </c>
      <c r="P646" s="3"/>
      <c r="Q646" s="4"/>
      <c r="R646" s="3" t="s">
        <v>23</v>
      </c>
    </row>
    <row r="647" customFormat="false" ht="25.5" hidden="true" customHeight="true" outlineLevel="0" collapsed="false">
      <c r="A647" s="2" t="n">
        <v>856</v>
      </c>
      <c r="B647" s="3" t="s">
        <v>640</v>
      </c>
      <c r="C647" s="3" t="s">
        <v>19</v>
      </c>
      <c r="D647" s="3" t="s">
        <v>20</v>
      </c>
      <c r="E647" s="3" t="s">
        <v>641</v>
      </c>
      <c r="F647" s="3" t="s">
        <v>22</v>
      </c>
      <c r="G647" s="2"/>
      <c r="H647" s="3" t="s">
        <v>23</v>
      </c>
      <c r="I647" s="2" t="n">
        <v>28.75</v>
      </c>
      <c r="J647" s="2" t="n">
        <v>28.75</v>
      </c>
      <c r="K647" s="3" t="s">
        <v>24</v>
      </c>
      <c r="L647" s="3" t="s">
        <v>25</v>
      </c>
      <c r="M647" s="2" t="n">
        <v>0</v>
      </c>
      <c r="N647" s="3"/>
      <c r="O647" s="4" t="n">
        <v>54789</v>
      </c>
      <c r="P647" s="3"/>
      <c r="Q647" s="4"/>
      <c r="R647" s="3" t="s">
        <v>23</v>
      </c>
    </row>
    <row r="648" customFormat="false" ht="38.25" hidden="true" customHeight="true" outlineLevel="0" collapsed="false">
      <c r="A648" s="2" t="n">
        <v>858</v>
      </c>
      <c r="B648" s="3" t="s">
        <v>642</v>
      </c>
      <c r="C648" s="3" t="s">
        <v>19</v>
      </c>
      <c r="D648" s="3" t="s">
        <v>27</v>
      </c>
      <c r="E648" s="3" t="s">
        <v>643</v>
      </c>
      <c r="F648" s="3" t="s">
        <v>88</v>
      </c>
      <c r="G648" s="2"/>
      <c r="H648" s="3" t="s">
        <v>23</v>
      </c>
      <c r="I648" s="2" t="n">
        <v>9</v>
      </c>
      <c r="J648" s="2" t="n">
        <v>9</v>
      </c>
      <c r="K648" s="3" t="s">
        <v>53</v>
      </c>
      <c r="L648" s="3" t="s">
        <v>54</v>
      </c>
      <c r="M648" s="2" t="n">
        <v>0</v>
      </c>
      <c r="N648" s="3"/>
      <c r="O648" s="4" t="n">
        <v>54789</v>
      </c>
      <c r="P648" s="3"/>
      <c r="Q648" s="4" t="n">
        <v>35309</v>
      </c>
      <c r="R648" s="3" t="s">
        <v>23</v>
      </c>
    </row>
    <row r="649" customFormat="false" ht="25.5" hidden="true" customHeight="true" outlineLevel="0" collapsed="false">
      <c r="A649" s="2" t="n">
        <v>859</v>
      </c>
      <c r="B649" s="3" t="s">
        <v>644</v>
      </c>
      <c r="C649" s="3" t="s">
        <v>19</v>
      </c>
      <c r="D649" s="3" t="s">
        <v>27</v>
      </c>
      <c r="E649" s="3" t="s">
        <v>21</v>
      </c>
      <c r="F649" s="3" t="s">
        <v>88</v>
      </c>
      <c r="G649" s="2"/>
      <c r="H649" s="3" t="s">
        <v>23</v>
      </c>
      <c r="I649" s="2" t="n">
        <v>9</v>
      </c>
      <c r="J649" s="2" t="n">
        <v>9</v>
      </c>
      <c r="K649" s="3" t="s">
        <v>53</v>
      </c>
      <c r="L649" s="3" t="s">
        <v>54</v>
      </c>
      <c r="M649" s="2" t="n">
        <v>10000</v>
      </c>
      <c r="N649" s="3"/>
      <c r="O649" s="4" t="n">
        <v>54789</v>
      </c>
      <c r="P649" s="3"/>
      <c r="Q649" s="4" t="n">
        <v>35065</v>
      </c>
      <c r="R649" s="3" t="s">
        <v>23</v>
      </c>
    </row>
    <row r="650" customFormat="false" ht="25.5" hidden="true" customHeight="true" outlineLevel="0" collapsed="false">
      <c r="A650" s="2" t="n">
        <v>860</v>
      </c>
      <c r="B650" s="3" t="s">
        <v>645</v>
      </c>
      <c r="C650" s="3" t="s">
        <v>19</v>
      </c>
      <c r="D650" s="3" t="s">
        <v>31</v>
      </c>
      <c r="E650" s="3" t="s">
        <v>646</v>
      </c>
      <c r="F650" s="3" t="s">
        <v>22</v>
      </c>
      <c r="G650" s="2"/>
      <c r="H650" s="3" t="s">
        <v>23</v>
      </c>
      <c r="I650" s="2" t="n">
        <v>10</v>
      </c>
      <c r="J650" s="2" t="n">
        <v>10</v>
      </c>
      <c r="K650" s="3" t="s">
        <v>24</v>
      </c>
      <c r="L650" s="3" t="s">
        <v>280</v>
      </c>
      <c r="M650" s="2" t="n">
        <v>10010</v>
      </c>
      <c r="N650" s="3"/>
      <c r="O650" s="4" t="n">
        <v>54789</v>
      </c>
      <c r="P650" s="3"/>
      <c r="Q650" s="4"/>
      <c r="R650" s="3" t="s">
        <v>23</v>
      </c>
    </row>
    <row r="651" customFormat="false" ht="25.5" hidden="true" customHeight="true" outlineLevel="0" collapsed="false">
      <c r="A651" s="2" t="n">
        <v>860</v>
      </c>
      <c r="B651" s="3" t="s">
        <v>645</v>
      </c>
      <c r="C651" s="3" t="s">
        <v>19</v>
      </c>
      <c r="D651" s="3" t="s">
        <v>31</v>
      </c>
      <c r="E651" s="3" t="s">
        <v>646</v>
      </c>
      <c r="F651" s="3" t="s">
        <v>22</v>
      </c>
      <c r="G651" s="2"/>
      <c r="H651" s="3" t="s">
        <v>23</v>
      </c>
      <c r="I651" s="2" t="n">
        <v>21</v>
      </c>
      <c r="J651" s="2" t="n">
        <v>21</v>
      </c>
      <c r="K651" s="3" t="s">
        <v>53</v>
      </c>
      <c r="L651" s="3" t="s">
        <v>54</v>
      </c>
      <c r="M651" s="2" t="n">
        <v>11827</v>
      </c>
      <c r="N651" s="3"/>
      <c r="O651" s="4" t="n">
        <v>54789</v>
      </c>
      <c r="P651" s="3"/>
      <c r="Q651" s="4"/>
      <c r="R651" s="3" t="s">
        <v>23</v>
      </c>
    </row>
    <row r="652" customFormat="false" ht="25.5" hidden="true" customHeight="true" outlineLevel="0" collapsed="false">
      <c r="A652" s="2" t="n">
        <v>860</v>
      </c>
      <c r="B652" s="3" t="s">
        <v>645</v>
      </c>
      <c r="C652" s="3" t="s">
        <v>19</v>
      </c>
      <c r="D652" s="3" t="s">
        <v>31</v>
      </c>
      <c r="E652" s="3" t="s">
        <v>646</v>
      </c>
      <c r="F652" s="3" t="s">
        <v>22</v>
      </c>
      <c r="G652" s="2"/>
      <c r="H652" s="3" t="s">
        <v>23</v>
      </c>
      <c r="I652" s="2" t="n">
        <v>31.5</v>
      </c>
      <c r="J652" s="2" t="n">
        <v>31.5</v>
      </c>
      <c r="K652" s="3" t="s">
        <v>53</v>
      </c>
      <c r="L652" s="3" t="s">
        <v>54</v>
      </c>
      <c r="M652" s="2" t="n">
        <v>11100</v>
      </c>
      <c r="N652" s="3"/>
      <c r="O652" s="4" t="n">
        <v>54789</v>
      </c>
      <c r="P652" s="3"/>
      <c r="Q652" s="4"/>
      <c r="R652" s="3" t="s">
        <v>23</v>
      </c>
    </row>
    <row r="653" customFormat="false" ht="25.5" hidden="true" customHeight="true" outlineLevel="0" collapsed="false">
      <c r="A653" s="2" t="n">
        <v>860</v>
      </c>
      <c r="B653" s="3" t="s">
        <v>645</v>
      </c>
      <c r="C653" s="3" t="s">
        <v>19</v>
      </c>
      <c r="D653" s="3" t="s">
        <v>31</v>
      </c>
      <c r="E653" s="3" t="s">
        <v>646</v>
      </c>
      <c r="F653" s="3" t="s">
        <v>22</v>
      </c>
      <c r="G653" s="2"/>
      <c r="H653" s="3" t="s">
        <v>23</v>
      </c>
      <c r="I653" s="2" t="n">
        <v>21.7</v>
      </c>
      <c r="J653" s="2" t="n">
        <v>21.7</v>
      </c>
      <c r="K653" s="3" t="s">
        <v>53</v>
      </c>
      <c r="L653" s="3" t="s">
        <v>54</v>
      </c>
      <c r="M653" s="2" t="n">
        <v>14268</v>
      </c>
      <c r="N653" s="3"/>
      <c r="O653" s="4" t="n">
        <v>54789</v>
      </c>
      <c r="P653" s="3"/>
      <c r="Q653" s="4"/>
      <c r="R653" s="3" t="s">
        <v>23</v>
      </c>
    </row>
    <row r="654" customFormat="false" ht="25.5" hidden="true" customHeight="true" outlineLevel="0" collapsed="false">
      <c r="A654" s="2" t="n">
        <v>865</v>
      </c>
      <c r="B654" s="3" t="s">
        <v>647</v>
      </c>
      <c r="C654" s="3" t="s">
        <v>19</v>
      </c>
      <c r="D654" s="3" t="s">
        <v>20</v>
      </c>
      <c r="E654" s="3" t="s">
        <v>648</v>
      </c>
      <c r="F654" s="3" t="s">
        <v>22</v>
      </c>
      <c r="G654" s="2"/>
      <c r="H654" s="3" t="s">
        <v>23</v>
      </c>
      <c r="I654" s="2" t="n">
        <v>10</v>
      </c>
      <c r="J654" s="2" t="n">
        <v>10</v>
      </c>
      <c r="K654" s="3" t="s">
        <v>24</v>
      </c>
      <c r="L654" s="3" t="s">
        <v>46</v>
      </c>
      <c r="M654" s="2" t="n">
        <v>0</v>
      </c>
      <c r="N654" s="3"/>
      <c r="O654" s="4" t="n">
        <v>54789</v>
      </c>
      <c r="P654" s="3"/>
      <c r="Q654" s="4"/>
      <c r="R654" s="3" t="s">
        <v>23</v>
      </c>
    </row>
    <row r="655" customFormat="false" ht="25.5" hidden="true" customHeight="true" outlineLevel="0" collapsed="false">
      <c r="A655" s="2" t="n">
        <v>866</v>
      </c>
      <c r="B655" s="3" t="s">
        <v>649</v>
      </c>
      <c r="C655" s="3" t="s">
        <v>19</v>
      </c>
      <c r="D655" s="3" t="s">
        <v>20</v>
      </c>
      <c r="E655" s="3" t="s">
        <v>648</v>
      </c>
      <c r="F655" s="3" t="s">
        <v>22</v>
      </c>
      <c r="G655" s="2"/>
      <c r="H655" s="3" t="s">
        <v>23</v>
      </c>
      <c r="I655" s="2" t="n">
        <v>15</v>
      </c>
      <c r="J655" s="2" t="n">
        <v>15</v>
      </c>
      <c r="K655" s="3" t="s">
        <v>24</v>
      </c>
      <c r="L655" s="3" t="s">
        <v>46</v>
      </c>
      <c r="M655" s="2" t="n">
        <v>0</v>
      </c>
      <c r="N655" s="3"/>
      <c r="O655" s="4" t="n">
        <v>54789</v>
      </c>
      <c r="P655" s="3"/>
      <c r="Q655" s="4"/>
      <c r="R655" s="3" t="s">
        <v>23</v>
      </c>
    </row>
    <row r="656" customFormat="false" ht="25.5" hidden="true" customHeight="true" outlineLevel="0" collapsed="false">
      <c r="A656" s="2" t="n">
        <v>867</v>
      </c>
      <c r="B656" s="3" t="s">
        <v>650</v>
      </c>
      <c r="C656" s="3" t="s">
        <v>19</v>
      </c>
      <c r="D656" s="3" t="s">
        <v>20</v>
      </c>
      <c r="E656" s="3" t="s">
        <v>648</v>
      </c>
      <c r="F656" s="3" t="s">
        <v>22</v>
      </c>
      <c r="G656" s="2"/>
      <c r="H656" s="3" t="s">
        <v>23</v>
      </c>
      <c r="I656" s="2" t="n">
        <v>15</v>
      </c>
      <c r="J656" s="2" t="n">
        <v>15</v>
      </c>
      <c r="K656" s="3" t="s">
        <v>24</v>
      </c>
      <c r="L656" s="3" t="s">
        <v>46</v>
      </c>
      <c r="M656" s="2" t="n">
        <v>0</v>
      </c>
      <c r="N656" s="3"/>
      <c r="O656" s="4" t="n">
        <v>54789</v>
      </c>
      <c r="P656" s="3"/>
      <c r="Q656" s="4"/>
      <c r="R656" s="3" t="s">
        <v>23</v>
      </c>
    </row>
    <row r="657" customFormat="false" ht="25.5" hidden="true" customHeight="true" outlineLevel="0" collapsed="false">
      <c r="A657" s="2" t="n">
        <v>868</v>
      </c>
      <c r="B657" s="3" t="s">
        <v>651</v>
      </c>
      <c r="C657" s="3" t="s">
        <v>19</v>
      </c>
      <c r="D657" s="3" t="s">
        <v>31</v>
      </c>
      <c r="E657" s="3" t="s">
        <v>362</v>
      </c>
      <c r="F657" s="3" t="s">
        <v>22</v>
      </c>
      <c r="G657" s="2"/>
      <c r="H657" s="3" t="s">
        <v>23</v>
      </c>
      <c r="I657" s="2" t="n">
        <v>215</v>
      </c>
      <c r="J657" s="2" t="n">
        <v>215</v>
      </c>
      <c r="K657" s="3" t="s">
        <v>53</v>
      </c>
      <c r="L657" s="3" t="s">
        <v>54</v>
      </c>
      <c r="M657" s="2" t="n">
        <v>9519</v>
      </c>
      <c r="N657" s="3"/>
      <c r="O657" s="4" t="n">
        <v>54789</v>
      </c>
      <c r="P657" s="3"/>
      <c r="Q657" s="4" t="n">
        <v>21671</v>
      </c>
      <c r="R657" s="3" t="s">
        <v>23</v>
      </c>
    </row>
    <row r="658" customFormat="false" ht="25.5" hidden="true" customHeight="true" outlineLevel="0" collapsed="false">
      <c r="A658" s="2" t="n">
        <v>868</v>
      </c>
      <c r="B658" s="3" t="s">
        <v>651</v>
      </c>
      <c r="C658" s="3" t="s">
        <v>19</v>
      </c>
      <c r="D658" s="3" t="s">
        <v>31</v>
      </c>
      <c r="E658" s="3" t="s">
        <v>362</v>
      </c>
      <c r="F658" s="3" t="s">
        <v>22</v>
      </c>
      <c r="G658" s="2"/>
      <c r="H658" s="3" t="s">
        <v>23</v>
      </c>
      <c r="I658" s="2" t="n">
        <v>215</v>
      </c>
      <c r="J658" s="2" t="n">
        <v>215</v>
      </c>
      <c r="K658" s="3" t="s">
        <v>53</v>
      </c>
      <c r="L658" s="3" t="s">
        <v>54</v>
      </c>
      <c r="M658" s="2" t="n">
        <v>9579</v>
      </c>
      <c r="N658" s="3"/>
      <c r="O658" s="4" t="n">
        <v>54789</v>
      </c>
      <c r="P658" s="3"/>
      <c r="Q658" s="4" t="n">
        <v>21763</v>
      </c>
      <c r="R658" s="3" t="s">
        <v>23</v>
      </c>
    </row>
    <row r="659" customFormat="false" ht="25.5" hidden="true" customHeight="true" outlineLevel="0" collapsed="false">
      <c r="A659" s="2" t="n">
        <v>868</v>
      </c>
      <c r="B659" s="3" t="s">
        <v>651</v>
      </c>
      <c r="C659" s="3" t="s">
        <v>19</v>
      </c>
      <c r="D659" s="3" t="s">
        <v>31</v>
      </c>
      <c r="E659" s="3" t="s">
        <v>362</v>
      </c>
      <c r="F659" s="3" t="s">
        <v>22</v>
      </c>
      <c r="G659" s="2"/>
      <c r="H659" s="3" t="s">
        <v>23</v>
      </c>
      <c r="I659" s="2" t="n">
        <v>147</v>
      </c>
      <c r="J659" s="2" t="n">
        <v>140</v>
      </c>
      <c r="K659" s="3" t="s">
        <v>71</v>
      </c>
      <c r="L659" s="3" t="s">
        <v>54</v>
      </c>
      <c r="M659" s="2" t="n">
        <v>14393</v>
      </c>
      <c r="N659" s="3"/>
      <c r="O659" s="4" t="n">
        <v>54789</v>
      </c>
      <c r="P659" s="3"/>
      <c r="Q659" s="4" t="n">
        <v>25659</v>
      </c>
      <c r="R659" s="3" t="s">
        <v>23</v>
      </c>
    </row>
    <row r="660" customFormat="false" ht="38.25" hidden="true" customHeight="true" outlineLevel="0" collapsed="false">
      <c r="A660" s="2" t="n">
        <v>872</v>
      </c>
      <c r="B660" s="3" t="s">
        <v>652</v>
      </c>
      <c r="C660" s="3" t="s">
        <v>19</v>
      </c>
      <c r="D660" s="3" t="s">
        <v>27</v>
      </c>
      <c r="E660" s="3" t="s">
        <v>653</v>
      </c>
      <c r="F660" s="3" t="s">
        <v>101</v>
      </c>
      <c r="G660" s="2"/>
      <c r="H660" s="3" t="s">
        <v>23</v>
      </c>
      <c r="I660" s="2" t="n">
        <v>95.45</v>
      </c>
      <c r="J660" s="2" t="n">
        <v>95.45</v>
      </c>
      <c r="K660" s="3" t="s">
        <v>53</v>
      </c>
      <c r="L660" s="3" t="s">
        <v>54</v>
      </c>
      <c r="M660" s="2" t="n">
        <v>10000</v>
      </c>
      <c r="N660" s="3"/>
      <c r="O660" s="4" t="n">
        <v>54789</v>
      </c>
      <c r="P660" s="3"/>
      <c r="Q660" s="4" t="n">
        <v>33239</v>
      </c>
      <c r="R660" s="3" t="s">
        <v>23</v>
      </c>
    </row>
    <row r="661" customFormat="false" ht="38.25" hidden="true" customHeight="true" outlineLevel="0" collapsed="false">
      <c r="A661" s="2" t="n">
        <v>872</v>
      </c>
      <c r="B661" s="3" t="s">
        <v>652</v>
      </c>
      <c r="C661" s="3" t="s">
        <v>19</v>
      </c>
      <c r="D661" s="3" t="s">
        <v>27</v>
      </c>
      <c r="E661" s="3" t="s">
        <v>653</v>
      </c>
      <c r="F661" s="3" t="s">
        <v>101</v>
      </c>
      <c r="G661" s="2"/>
      <c r="H661" s="3" t="s">
        <v>23</v>
      </c>
      <c r="I661" s="2" t="n">
        <v>71.59</v>
      </c>
      <c r="J661" s="2" t="n">
        <v>71.59</v>
      </c>
      <c r="K661" s="3" t="s">
        <v>53</v>
      </c>
      <c r="L661" s="3" t="s">
        <v>54</v>
      </c>
      <c r="M661" s="2" t="n">
        <v>10000</v>
      </c>
      <c r="N661" s="3"/>
      <c r="O661" s="4" t="n">
        <v>54789</v>
      </c>
      <c r="P661" s="3"/>
      <c r="Q661" s="4" t="n">
        <v>33970</v>
      </c>
      <c r="R661" s="3" t="s">
        <v>23</v>
      </c>
    </row>
    <row r="662" customFormat="false" ht="25.5" hidden="true" customHeight="true" outlineLevel="0" collapsed="false">
      <c r="A662" s="2" t="n">
        <v>873</v>
      </c>
      <c r="B662" s="3" t="s">
        <v>654</v>
      </c>
      <c r="C662" s="3" t="s">
        <v>19</v>
      </c>
      <c r="D662" s="3" t="s">
        <v>20</v>
      </c>
      <c r="E662" s="3" t="s">
        <v>21</v>
      </c>
      <c r="F662" s="3" t="s">
        <v>22</v>
      </c>
      <c r="G662" s="2"/>
      <c r="H662" s="3" t="s">
        <v>23</v>
      </c>
      <c r="I662" s="2" t="n">
        <v>2.1</v>
      </c>
      <c r="J662" s="2" t="n">
        <v>2.1</v>
      </c>
      <c r="K662" s="3" t="s">
        <v>24</v>
      </c>
      <c r="L662" s="3" t="s">
        <v>331</v>
      </c>
      <c r="M662" s="2" t="n">
        <v>0</v>
      </c>
      <c r="N662" s="3"/>
      <c r="O662" s="4" t="n">
        <v>54789</v>
      </c>
      <c r="P662" s="3"/>
      <c r="Q662" s="4"/>
      <c r="R662" s="3" t="s">
        <v>23</v>
      </c>
    </row>
    <row r="663" customFormat="false" ht="38.25" hidden="true" customHeight="true" outlineLevel="0" collapsed="false">
      <c r="A663" s="2" t="n">
        <v>874</v>
      </c>
      <c r="B663" s="3" t="s">
        <v>655</v>
      </c>
      <c r="C663" s="3" t="s">
        <v>19</v>
      </c>
      <c r="D663" s="3" t="s">
        <v>27</v>
      </c>
      <c r="E663" s="3" t="s">
        <v>656</v>
      </c>
      <c r="F663" s="3" t="s">
        <v>75</v>
      </c>
      <c r="G663" s="2"/>
      <c r="H663" s="3" t="s">
        <v>23</v>
      </c>
      <c r="I663" s="2" t="n">
        <v>15</v>
      </c>
      <c r="J663" s="2" t="n">
        <v>15</v>
      </c>
      <c r="K663" s="3" t="s">
        <v>24</v>
      </c>
      <c r="L663" s="3" t="s">
        <v>550</v>
      </c>
      <c r="M663" s="2" t="n">
        <v>0</v>
      </c>
      <c r="N663" s="3"/>
      <c r="O663" s="4" t="n">
        <v>54789</v>
      </c>
      <c r="P663" s="3"/>
      <c r="Q663" s="4" t="n">
        <v>31413</v>
      </c>
      <c r="R663" s="3" t="s">
        <v>23</v>
      </c>
    </row>
    <row r="664" customFormat="false" ht="25.5" hidden="true" customHeight="true" outlineLevel="0" collapsed="false">
      <c r="A664" s="2" t="n">
        <v>875</v>
      </c>
      <c r="B664" s="3" t="s">
        <v>657</v>
      </c>
      <c r="C664" s="3" t="s">
        <v>19</v>
      </c>
      <c r="D664" s="3" t="s">
        <v>20</v>
      </c>
      <c r="E664" s="3" t="s">
        <v>446</v>
      </c>
      <c r="F664" s="3" t="s">
        <v>22</v>
      </c>
      <c r="G664" s="2"/>
      <c r="H664" s="3" t="s">
        <v>23</v>
      </c>
      <c r="I664" s="2" t="n">
        <v>2</v>
      </c>
      <c r="J664" s="2" t="n">
        <v>2</v>
      </c>
      <c r="K664" s="3" t="s">
        <v>24</v>
      </c>
      <c r="L664" s="3" t="s">
        <v>25</v>
      </c>
      <c r="M664" s="2" t="n">
        <v>0</v>
      </c>
      <c r="N664" s="3"/>
      <c r="O664" s="4" t="n">
        <v>54789</v>
      </c>
      <c r="P664" s="3"/>
      <c r="Q664" s="4"/>
      <c r="R664" s="3" t="s">
        <v>23</v>
      </c>
    </row>
    <row r="665" customFormat="false" ht="25.5" hidden="true" customHeight="true" outlineLevel="0" collapsed="false">
      <c r="A665" s="2" t="n">
        <v>877</v>
      </c>
      <c r="B665" s="3" t="s">
        <v>658</v>
      </c>
      <c r="C665" s="3" t="s">
        <v>19</v>
      </c>
      <c r="D665" s="3" t="s">
        <v>20</v>
      </c>
      <c r="E665" s="3" t="s">
        <v>659</v>
      </c>
      <c r="F665" s="3" t="s">
        <v>22</v>
      </c>
      <c r="G665" s="2"/>
      <c r="H665" s="3" t="s">
        <v>23</v>
      </c>
      <c r="I665" s="2" t="n">
        <v>23</v>
      </c>
      <c r="J665" s="2" t="n">
        <v>23</v>
      </c>
      <c r="K665" s="3" t="s">
        <v>24</v>
      </c>
      <c r="L665" s="3" t="s">
        <v>331</v>
      </c>
      <c r="M665" s="2" t="n">
        <v>0</v>
      </c>
      <c r="N665" s="3"/>
      <c r="O665" s="4" t="n">
        <v>54789</v>
      </c>
      <c r="P665" s="3"/>
      <c r="Q665" s="4"/>
      <c r="R665" s="3" t="s">
        <v>23</v>
      </c>
    </row>
    <row r="666" customFormat="false" ht="25.5" hidden="true" customHeight="true" outlineLevel="0" collapsed="false">
      <c r="A666" s="2" t="n">
        <v>879</v>
      </c>
      <c r="B666" s="3" t="s">
        <v>660</v>
      </c>
      <c r="C666" s="3" t="s">
        <v>19</v>
      </c>
      <c r="D666" s="3" t="s">
        <v>20</v>
      </c>
      <c r="E666" s="3" t="s">
        <v>21</v>
      </c>
      <c r="F666" s="3" t="s">
        <v>22</v>
      </c>
      <c r="G666" s="2"/>
      <c r="H666" s="3" t="s">
        <v>23</v>
      </c>
      <c r="I666" s="2" t="n">
        <v>100</v>
      </c>
      <c r="J666" s="2" t="n">
        <v>100</v>
      </c>
      <c r="K666" s="3" t="s">
        <v>24</v>
      </c>
      <c r="L666" s="3" t="s">
        <v>25</v>
      </c>
      <c r="M666" s="2" t="n">
        <v>0</v>
      </c>
      <c r="N666" s="3"/>
      <c r="O666" s="4" t="n">
        <v>54789</v>
      </c>
      <c r="P666" s="3"/>
      <c r="Q666" s="4"/>
      <c r="R666" s="3" t="s">
        <v>23</v>
      </c>
    </row>
    <row r="667" customFormat="false" ht="25.5" hidden="true" customHeight="true" outlineLevel="0" collapsed="false">
      <c r="A667" s="2" t="n">
        <v>880</v>
      </c>
      <c r="B667" s="3" t="s">
        <v>661</v>
      </c>
      <c r="C667" s="3" t="s">
        <v>19</v>
      </c>
      <c r="D667" s="3" t="s">
        <v>20</v>
      </c>
      <c r="E667" s="3" t="s">
        <v>21</v>
      </c>
      <c r="F667" s="3" t="s">
        <v>22</v>
      </c>
      <c r="G667" s="2"/>
      <c r="H667" s="3" t="s">
        <v>23</v>
      </c>
      <c r="I667" s="2" t="n">
        <v>4</v>
      </c>
      <c r="J667" s="2" t="n">
        <v>4</v>
      </c>
      <c r="K667" s="3" t="s">
        <v>24</v>
      </c>
      <c r="L667" s="3" t="s">
        <v>25</v>
      </c>
      <c r="M667" s="2" t="n">
        <v>0</v>
      </c>
      <c r="N667" s="3"/>
      <c r="O667" s="4" t="n">
        <v>54789</v>
      </c>
      <c r="P667" s="3"/>
      <c r="Q667" s="4"/>
      <c r="R667" s="3" t="s">
        <v>23</v>
      </c>
    </row>
    <row r="668" customFormat="false" ht="25.5" hidden="true" customHeight="true" outlineLevel="0" collapsed="false">
      <c r="A668" s="2" t="n">
        <v>885</v>
      </c>
      <c r="B668" s="3" t="s">
        <v>662</v>
      </c>
      <c r="C668" s="3" t="s">
        <v>19</v>
      </c>
      <c r="D668" s="3" t="s">
        <v>20</v>
      </c>
      <c r="E668" s="3" t="s">
        <v>21</v>
      </c>
      <c r="F668" s="3" t="s">
        <v>22</v>
      </c>
      <c r="G668" s="2"/>
      <c r="H668" s="3" t="s">
        <v>23</v>
      </c>
      <c r="I668" s="2" t="n">
        <v>49</v>
      </c>
      <c r="J668" s="2" t="n">
        <v>49</v>
      </c>
      <c r="K668" s="3" t="s">
        <v>53</v>
      </c>
      <c r="L668" s="3" t="s">
        <v>54</v>
      </c>
      <c r="M668" s="2" t="n">
        <v>13695</v>
      </c>
      <c r="N668" s="3"/>
      <c r="O668" s="4" t="n">
        <v>54789</v>
      </c>
      <c r="P668" s="3"/>
      <c r="Q668" s="4"/>
      <c r="R668" s="3" t="s">
        <v>23</v>
      </c>
    </row>
    <row r="669" customFormat="false" ht="25.5" hidden="true" customHeight="true" outlineLevel="0" collapsed="false">
      <c r="A669" s="2" t="n">
        <v>886</v>
      </c>
      <c r="B669" s="3" t="s">
        <v>663</v>
      </c>
      <c r="C669" s="3" t="s">
        <v>19</v>
      </c>
      <c r="D669" s="3" t="s">
        <v>20</v>
      </c>
      <c r="E669" s="3" t="s">
        <v>21</v>
      </c>
      <c r="F669" s="3" t="s">
        <v>22</v>
      </c>
      <c r="G669" s="2"/>
      <c r="H669" s="3" t="s">
        <v>23</v>
      </c>
      <c r="I669" s="2" t="n">
        <v>61</v>
      </c>
      <c r="J669" s="2" t="n">
        <v>61</v>
      </c>
      <c r="K669" s="3" t="s">
        <v>71</v>
      </c>
      <c r="L669" s="3" t="s">
        <v>72</v>
      </c>
      <c r="M669" s="2" t="n">
        <v>12829</v>
      </c>
      <c r="N669" s="3"/>
      <c r="O669" s="4" t="n">
        <v>54789</v>
      </c>
      <c r="P669" s="3"/>
      <c r="Q669" s="4"/>
      <c r="R669" s="3" t="s">
        <v>23</v>
      </c>
    </row>
    <row r="670" customFormat="false" ht="25.5" hidden="true" customHeight="true" outlineLevel="0" collapsed="false">
      <c r="A670" s="2" t="n">
        <v>886</v>
      </c>
      <c r="B670" s="3" t="s">
        <v>663</v>
      </c>
      <c r="C670" s="3" t="s">
        <v>19</v>
      </c>
      <c r="D670" s="3" t="s">
        <v>20</v>
      </c>
      <c r="E670" s="3" t="s">
        <v>21</v>
      </c>
      <c r="F670" s="3" t="s">
        <v>22</v>
      </c>
      <c r="G670" s="2"/>
      <c r="H670" s="3" t="s">
        <v>23</v>
      </c>
      <c r="I670" s="2" t="n">
        <v>61</v>
      </c>
      <c r="J670" s="2" t="n">
        <v>61</v>
      </c>
      <c r="K670" s="3" t="s">
        <v>71</v>
      </c>
      <c r="L670" s="3" t="s">
        <v>72</v>
      </c>
      <c r="M670" s="2" t="n">
        <v>12829</v>
      </c>
      <c r="N670" s="3"/>
      <c r="O670" s="4" t="n">
        <v>54789</v>
      </c>
      <c r="P670" s="3"/>
      <c r="Q670" s="4"/>
      <c r="R670" s="3" t="s">
        <v>23</v>
      </c>
    </row>
    <row r="671" customFormat="false" ht="25.5" hidden="true" customHeight="true" outlineLevel="0" collapsed="false">
      <c r="A671" s="2" t="n">
        <v>887</v>
      </c>
      <c r="B671" s="3" t="s">
        <v>664</v>
      </c>
      <c r="C671" s="3" t="s">
        <v>19</v>
      </c>
      <c r="D671" s="3" t="s">
        <v>20</v>
      </c>
      <c r="E671" s="3" t="s">
        <v>314</v>
      </c>
      <c r="F671" s="3" t="s">
        <v>22</v>
      </c>
      <c r="G671" s="2"/>
      <c r="H671" s="3" t="s">
        <v>23</v>
      </c>
      <c r="I671" s="2" t="n">
        <v>6.1</v>
      </c>
      <c r="J671" s="2" t="n">
        <v>6.1</v>
      </c>
      <c r="K671" s="3" t="s">
        <v>24</v>
      </c>
      <c r="L671" s="3" t="s">
        <v>25</v>
      </c>
      <c r="M671" s="2" t="n">
        <v>0</v>
      </c>
      <c r="N671" s="3"/>
      <c r="O671" s="4" t="n">
        <v>54789</v>
      </c>
      <c r="P671" s="3"/>
      <c r="Q671" s="4"/>
      <c r="R671" s="3" t="s">
        <v>23</v>
      </c>
    </row>
    <row r="672" customFormat="false" ht="25.5" hidden="true" customHeight="true" outlineLevel="0" collapsed="false">
      <c r="A672" s="2" t="n">
        <v>888</v>
      </c>
      <c r="B672" s="3" t="s">
        <v>665</v>
      </c>
      <c r="C672" s="3" t="s">
        <v>19</v>
      </c>
      <c r="D672" s="3" t="s">
        <v>117</v>
      </c>
      <c r="E672" s="3" t="s">
        <v>236</v>
      </c>
      <c r="F672" s="3" t="s">
        <v>22</v>
      </c>
      <c r="G672" s="2"/>
      <c r="H672" s="3" t="s">
        <v>23</v>
      </c>
      <c r="I672" s="2" t="n">
        <v>46</v>
      </c>
      <c r="J672" s="2" t="n">
        <v>46</v>
      </c>
      <c r="K672" s="3" t="s">
        <v>24</v>
      </c>
      <c r="L672" s="3" t="s">
        <v>54</v>
      </c>
      <c r="M672" s="2" t="n">
        <v>8960</v>
      </c>
      <c r="N672" s="3"/>
      <c r="O672" s="4" t="n">
        <v>54789</v>
      </c>
      <c r="P672" s="3"/>
      <c r="Q672" s="4"/>
      <c r="R672" s="3" t="s">
        <v>23</v>
      </c>
    </row>
    <row r="673" customFormat="false" ht="38.25" hidden="true" customHeight="true" outlineLevel="0" collapsed="false">
      <c r="A673" s="2" t="n">
        <v>889</v>
      </c>
      <c r="B673" s="3" t="s">
        <v>666</v>
      </c>
      <c r="C673" s="3" t="s">
        <v>19</v>
      </c>
      <c r="D673" s="3" t="s">
        <v>117</v>
      </c>
      <c r="E673" s="3" t="s">
        <v>236</v>
      </c>
      <c r="F673" s="3" t="s">
        <v>22</v>
      </c>
      <c r="G673" s="2"/>
      <c r="H673" s="3" t="s">
        <v>23</v>
      </c>
      <c r="I673" s="2" t="n">
        <v>9.87</v>
      </c>
      <c r="J673" s="2" t="n">
        <v>9.87</v>
      </c>
      <c r="K673" s="3" t="s">
        <v>24</v>
      </c>
      <c r="L673" s="3" t="s">
        <v>428</v>
      </c>
      <c r="M673" s="2" t="n">
        <v>0</v>
      </c>
      <c r="N673" s="3"/>
      <c r="O673" s="4" t="n">
        <v>54789</v>
      </c>
      <c r="P673" s="3"/>
      <c r="Q673" s="4"/>
      <c r="R673" s="3" t="s">
        <v>23</v>
      </c>
    </row>
    <row r="674" customFormat="false" ht="25.5" hidden="true" customHeight="true" outlineLevel="0" collapsed="false">
      <c r="A674" s="2" t="n">
        <v>894</v>
      </c>
      <c r="B674" s="3" t="s">
        <v>667</v>
      </c>
      <c r="C674" s="3" t="s">
        <v>19</v>
      </c>
      <c r="D674" s="3" t="s">
        <v>27</v>
      </c>
      <c r="E674" s="3" t="s">
        <v>21</v>
      </c>
      <c r="F674" s="3" t="s">
        <v>75</v>
      </c>
      <c r="G674" s="2"/>
      <c r="H674" s="3" t="s">
        <v>23</v>
      </c>
      <c r="I674" s="2" t="n">
        <v>2</v>
      </c>
      <c r="J674" s="2" t="n">
        <v>2</v>
      </c>
      <c r="K674" s="3" t="s">
        <v>24</v>
      </c>
      <c r="L674" s="3" t="s">
        <v>331</v>
      </c>
      <c r="M674" s="2" t="n">
        <v>0</v>
      </c>
      <c r="N674" s="3"/>
      <c r="O674" s="4" t="n">
        <v>54789</v>
      </c>
      <c r="P674" s="3"/>
      <c r="Q674" s="4" t="n">
        <v>35643</v>
      </c>
      <c r="R674" s="3" t="s">
        <v>23</v>
      </c>
    </row>
    <row r="675" customFormat="false" ht="25.5" hidden="true" customHeight="true" outlineLevel="0" collapsed="false">
      <c r="A675" s="2" t="n">
        <v>895</v>
      </c>
      <c r="B675" s="3" t="s">
        <v>668</v>
      </c>
      <c r="C675" s="3" t="s">
        <v>19</v>
      </c>
      <c r="D675" s="3" t="s">
        <v>31</v>
      </c>
      <c r="E675" s="3" t="s">
        <v>669</v>
      </c>
      <c r="F675" s="3" t="s">
        <v>22</v>
      </c>
      <c r="G675" s="2"/>
      <c r="H675" s="3" t="s">
        <v>23</v>
      </c>
      <c r="I675" s="2" t="n">
        <v>55.5</v>
      </c>
      <c r="J675" s="2" t="n">
        <v>55.5</v>
      </c>
      <c r="K675" s="3" t="s">
        <v>24</v>
      </c>
      <c r="L675" s="3" t="s">
        <v>25</v>
      </c>
      <c r="M675" s="2" t="n">
        <v>0</v>
      </c>
      <c r="N675" s="3"/>
      <c r="O675" s="4" t="n">
        <v>54789</v>
      </c>
      <c r="P675" s="3"/>
      <c r="Q675" s="4"/>
      <c r="R675" s="3" t="s">
        <v>23</v>
      </c>
    </row>
    <row r="676" customFormat="false" ht="38.25" hidden="true" customHeight="true" outlineLevel="0" collapsed="false">
      <c r="A676" s="2" t="n">
        <v>899</v>
      </c>
      <c r="B676" s="3" t="s">
        <v>670</v>
      </c>
      <c r="C676" s="3" t="s">
        <v>19</v>
      </c>
      <c r="D676" s="3" t="s">
        <v>20</v>
      </c>
      <c r="E676" s="3" t="s">
        <v>671</v>
      </c>
      <c r="F676" s="3" t="s">
        <v>22</v>
      </c>
      <c r="G676" s="2"/>
      <c r="H676" s="3" t="s">
        <v>23</v>
      </c>
      <c r="I676" s="2" t="n">
        <v>28</v>
      </c>
      <c r="J676" s="2" t="n">
        <v>28</v>
      </c>
      <c r="K676" s="3" t="s">
        <v>24</v>
      </c>
      <c r="L676" s="3" t="s">
        <v>331</v>
      </c>
      <c r="M676" s="2" t="n">
        <v>12500</v>
      </c>
      <c r="N676" s="3"/>
      <c r="O676" s="4" t="n">
        <v>54789</v>
      </c>
      <c r="P676" s="3"/>
      <c r="Q676" s="4"/>
      <c r="R676" s="3" t="s">
        <v>23</v>
      </c>
    </row>
    <row r="677" customFormat="false" ht="38.25" hidden="true" customHeight="true" outlineLevel="0" collapsed="false">
      <c r="A677" s="2" t="n">
        <v>902</v>
      </c>
      <c r="B677" s="3" t="s">
        <v>672</v>
      </c>
      <c r="C677" s="3" t="s">
        <v>19</v>
      </c>
      <c r="D677" s="3" t="s">
        <v>31</v>
      </c>
      <c r="E677" s="3" t="s">
        <v>368</v>
      </c>
      <c r="F677" s="3" t="s">
        <v>22</v>
      </c>
      <c r="G677" s="2"/>
      <c r="H677" s="3" t="s">
        <v>23</v>
      </c>
      <c r="I677" s="2" t="n">
        <v>17.89</v>
      </c>
      <c r="J677" s="2" t="n">
        <v>17.89</v>
      </c>
      <c r="K677" s="3" t="s">
        <v>24</v>
      </c>
      <c r="L677" s="3" t="s">
        <v>25</v>
      </c>
      <c r="M677" s="2" t="n">
        <v>0</v>
      </c>
      <c r="N677" s="3"/>
      <c r="O677" s="4" t="n">
        <v>54789</v>
      </c>
      <c r="P677" s="3"/>
      <c r="Q677" s="4"/>
      <c r="R677" s="3" t="s">
        <v>23</v>
      </c>
    </row>
    <row r="678" customFormat="false" ht="38.25" hidden="true" customHeight="true" outlineLevel="0" collapsed="false">
      <c r="A678" s="2" t="n">
        <v>903</v>
      </c>
      <c r="B678" s="3" t="s">
        <v>673</v>
      </c>
      <c r="C678" s="3" t="s">
        <v>19</v>
      </c>
      <c r="D678" s="3" t="s">
        <v>38</v>
      </c>
      <c r="E678" s="3" t="s">
        <v>113</v>
      </c>
      <c r="F678" s="3" t="s">
        <v>39</v>
      </c>
      <c r="G678" s="2"/>
      <c r="H678" s="3" t="s">
        <v>23</v>
      </c>
      <c r="I678" s="2" t="n">
        <v>4.8</v>
      </c>
      <c r="J678" s="2" t="n">
        <v>4.8</v>
      </c>
      <c r="K678" s="3" t="s">
        <v>24</v>
      </c>
      <c r="L678" s="3" t="s">
        <v>25</v>
      </c>
      <c r="M678" s="2" t="n">
        <v>0</v>
      </c>
      <c r="N678" s="3"/>
      <c r="O678" s="4" t="n">
        <v>54789</v>
      </c>
      <c r="P678" s="3"/>
      <c r="Q678" s="4" t="n">
        <v>32143</v>
      </c>
      <c r="R678" s="3" t="s">
        <v>23</v>
      </c>
    </row>
    <row r="679" customFormat="false" ht="25.5" hidden="true" customHeight="true" outlineLevel="0" collapsed="false">
      <c r="A679" s="2" t="n">
        <v>905</v>
      </c>
      <c r="B679" s="3" t="s">
        <v>674</v>
      </c>
      <c r="C679" s="3" t="s">
        <v>19</v>
      </c>
      <c r="D679" s="3" t="s">
        <v>27</v>
      </c>
      <c r="E679" s="3" t="s">
        <v>21</v>
      </c>
      <c r="F679" s="3" t="s">
        <v>88</v>
      </c>
      <c r="G679" s="2"/>
      <c r="H679" s="3" t="s">
        <v>23</v>
      </c>
      <c r="I679" s="2" t="n">
        <v>1.5</v>
      </c>
      <c r="J679" s="2" t="n">
        <v>1.5</v>
      </c>
      <c r="K679" s="3" t="s">
        <v>24</v>
      </c>
      <c r="L679" s="3" t="s">
        <v>25</v>
      </c>
      <c r="M679" s="2" t="n">
        <v>0</v>
      </c>
      <c r="N679" s="3"/>
      <c r="O679" s="4" t="n">
        <v>54789</v>
      </c>
      <c r="P679" s="3"/>
      <c r="Q679" s="4" t="n">
        <v>32143</v>
      </c>
      <c r="R679" s="3" t="s">
        <v>23</v>
      </c>
    </row>
    <row r="680" customFormat="false" ht="25.5" hidden="true" customHeight="true" outlineLevel="0" collapsed="false">
      <c r="A680" s="2" t="n">
        <v>906</v>
      </c>
      <c r="B680" s="3" t="s">
        <v>675</v>
      </c>
      <c r="C680" s="3" t="s">
        <v>19</v>
      </c>
      <c r="D680" s="3" t="s">
        <v>27</v>
      </c>
      <c r="E680" s="3" t="s">
        <v>21</v>
      </c>
      <c r="F680" s="3" t="s">
        <v>75</v>
      </c>
      <c r="G680" s="2"/>
      <c r="H680" s="3" t="s">
        <v>23</v>
      </c>
      <c r="I680" s="2" t="n">
        <v>1.87</v>
      </c>
      <c r="J680" s="2" t="n">
        <v>1.87</v>
      </c>
      <c r="K680" s="3" t="s">
        <v>24</v>
      </c>
      <c r="L680" s="3" t="s">
        <v>25</v>
      </c>
      <c r="M680" s="2" t="n">
        <v>0</v>
      </c>
      <c r="N680" s="3"/>
      <c r="O680" s="4" t="n">
        <v>54789</v>
      </c>
      <c r="P680" s="3"/>
      <c r="Q680" s="4" t="n">
        <v>32143</v>
      </c>
      <c r="R680" s="3" t="s">
        <v>23</v>
      </c>
    </row>
    <row r="681" customFormat="false" ht="25.5" hidden="true" customHeight="true" outlineLevel="0" collapsed="false">
      <c r="A681" s="2" t="n">
        <v>908</v>
      </c>
      <c r="B681" s="3" t="s">
        <v>676</v>
      </c>
      <c r="C681" s="3" t="s">
        <v>19</v>
      </c>
      <c r="D681" s="3" t="s">
        <v>27</v>
      </c>
      <c r="E681" s="3" t="s">
        <v>21</v>
      </c>
      <c r="F681" s="3" t="s">
        <v>75</v>
      </c>
      <c r="G681" s="2"/>
      <c r="H681" s="3" t="s">
        <v>23</v>
      </c>
      <c r="I681" s="2" t="n">
        <v>3.35</v>
      </c>
      <c r="J681" s="2" t="n">
        <v>3.35</v>
      </c>
      <c r="K681" s="3" t="s">
        <v>24</v>
      </c>
      <c r="L681" s="3" t="s">
        <v>25</v>
      </c>
      <c r="M681" s="2" t="n">
        <v>0</v>
      </c>
      <c r="N681" s="3"/>
      <c r="O681" s="4" t="n">
        <v>54789</v>
      </c>
      <c r="P681" s="3"/>
      <c r="Q681" s="4" t="n">
        <v>32143</v>
      </c>
      <c r="R681" s="3" t="s">
        <v>23</v>
      </c>
    </row>
    <row r="682" customFormat="false" ht="38.25" hidden="true" customHeight="true" outlineLevel="0" collapsed="false">
      <c r="A682" s="2" t="n">
        <v>910</v>
      </c>
      <c r="B682" s="3" t="s">
        <v>677</v>
      </c>
      <c r="C682" s="3" t="s">
        <v>19</v>
      </c>
      <c r="D682" s="3" t="s">
        <v>117</v>
      </c>
      <c r="E682" s="3" t="s">
        <v>122</v>
      </c>
      <c r="F682" s="3" t="s">
        <v>22</v>
      </c>
      <c r="G682" s="2"/>
      <c r="H682" s="3" t="s">
        <v>23</v>
      </c>
      <c r="I682" s="2" t="n">
        <v>39.1</v>
      </c>
      <c r="J682" s="2" t="n">
        <v>39.1</v>
      </c>
      <c r="K682" s="3" t="s">
        <v>24</v>
      </c>
      <c r="L682" s="3" t="s">
        <v>428</v>
      </c>
      <c r="M682" s="2" t="n">
        <v>0</v>
      </c>
      <c r="N682" s="3"/>
      <c r="O682" s="4" t="n">
        <v>54789</v>
      </c>
      <c r="P682" s="3"/>
      <c r="Q682" s="4"/>
      <c r="R682" s="3" t="s">
        <v>23</v>
      </c>
    </row>
    <row r="683" customFormat="false" ht="25.5" hidden="true" customHeight="true" outlineLevel="0" collapsed="false">
      <c r="A683" s="2" t="n">
        <v>911</v>
      </c>
      <c r="B683" s="3" t="s">
        <v>678</v>
      </c>
      <c r="C683" s="3" t="s">
        <v>19</v>
      </c>
      <c r="D683" s="3" t="s">
        <v>117</v>
      </c>
      <c r="E683" s="3" t="s">
        <v>122</v>
      </c>
      <c r="F683" s="3" t="s">
        <v>22</v>
      </c>
      <c r="G683" s="2"/>
      <c r="H683" s="3" t="s">
        <v>23</v>
      </c>
      <c r="I683" s="2" t="n">
        <v>26.98</v>
      </c>
      <c r="J683" s="2" t="n">
        <v>26.98</v>
      </c>
      <c r="K683" s="3" t="s">
        <v>24</v>
      </c>
      <c r="L683" s="3" t="s">
        <v>25</v>
      </c>
      <c r="M683" s="2" t="n">
        <v>0</v>
      </c>
      <c r="N683" s="3"/>
      <c r="O683" s="4" t="n">
        <v>54789</v>
      </c>
      <c r="P683" s="3"/>
      <c r="Q683" s="4"/>
      <c r="R683" s="3" t="s">
        <v>23</v>
      </c>
    </row>
    <row r="684" customFormat="false" ht="38.25" hidden="true" customHeight="true" outlineLevel="0" collapsed="false">
      <c r="A684" s="2" t="n">
        <v>912</v>
      </c>
      <c r="B684" s="3" t="s">
        <v>679</v>
      </c>
      <c r="C684" s="3" t="s">
        <v>19</v>
      </c>
      <c r="D684" s="3" t="s">
        <v>117</v>
      </c>
      <c r="E684" s="3" t="s">
        <v>122</v>
      </c>
      <c r="F684" s="3" t="s">
        <v>22</v>
      </c>
      <c r="G684" s="2"/>
      <c r="H684" s="3" t="s">
        <v>23</v>
      </c>
      <c r="I684" s="2" t="n">
        <v>234</v>
      </c>
      <c r="J684" s="2" t="n">
        <v>234</v>
      </c>
      <c r="K684" s="3" t="s">
        <v>53</v>
      </c>
      <c r="L684" s="3" t="s">
        <v>54</v>
      </c>
      <c r="M684" s="2" t="n">
        <v>10580</v>
      </c>
      <c r="N684" s="3"/>
      <c r="O684" s="4" t="n">
        <v>54789</v>
      </c>
      <c r="P684" s="3"/>
      <c r="Q684" s="4" t="n">
        <v>31929</v>
      </c>
      <c r="R684" s="3" t="s">
        <v>23</v>
      </c>
    </row>
    <row r="685" customFormat="false" ht="38.25" hidden="true" customHeight="true" outlineLevel="0" collapsed="false">
      <c r="A685" s="2" t="n">
        <v>913</v>
      </c>
      <c r="B685" s="3" t="s">
        <v>680</v>
      </c>
      <c r="C685" s="3" t="s">
        <v>19</v>
      </c>
      <c r="D685" s="3" t="s">
        <v>117</v>
      </c>
      <c r="E685" s="3" t="s">
        <v>240</v>
      </c>
      <c r="F685" s="3" t="s">
        <v>22</v>
      </c>
      <c r="G685" s="2"/>
      <c r="H685" s="3" t="s">
        <v>23</v>
      </c>
      <c r="I685" s="2" t="n">
        <v>38.7</v>
      </c>
      <c r="J685" s="2" t="n">
        <v>38.7</v>
      </c>
      <c r="K685" s="3" t="s">
        <v>24</v>
      </c>
      <c r="L685" s="3" t="s">
        <v>25</v>
      </c>
      <c r="M685" s="2" t="n">
        <v>0</v>
      </c>
      <c r="N685" s="3"/>
      <c r="O685" s="4" t="n">
        <v>54789</v>
      </c>
      <c r="P685" s="3"/>
      <c r="Q685" s="4"/>
      <c r="R685" s="3" t="s">
        <v>23</v>
      </c>
    </row>
    <row r="686" customFormat="false" ht="38.25" hidden="true" customHeight="true" outlineLevel="0" collapsed="false">
      <c r="A686" s="2" t="n">
        <v>914</v>
      </c>
      <c r="B686" s="3" t="s">
        <v>681</v>
      </c>
      <c r="C686" s="3" t="s">
        <v>19</v>
      </c>
      <c r="D686" s="3" t="s">
        <v>61</v>
      </c>
      <c r="E686" s="3" t="s">
        <v>21</v>
      </c>
      <c r="F686" s="3" t="s">
        <v>107</v>
      </c>
      <c r="G686" s="2"/>
      <c r="H686" s="3" t="s">
        <v>23</v>
      </c>
      <c r="I686" s="2" t="n">
        <v>32</v>
      </c>
      <c r="J686" s="2" t="n">
        <v>32</v>
      </c>
      <c r="K686" s="3" t="s">
        <v>53</v>
      </c>
      <c r="L686" s="3" t="s">
        <v>54</v>
      </c>
      <c r="M686" s="2" t="n">
        <v>0</v>
      </c>
      <c r="N686" s="3"/>
      <c r="O686" s="4" t="n">
        <v>54789</v>
      </c>
      <c r="P686" s="3"/>
      <c r="Q686" s="4" t="n">
        <v>35010</v>
      </c>
      <c r="R686" s="3" t="s">
        <v>23</v>
      </c>
    </row>
    <row r="687" customFormat="false" ht="38.25" hidden="true" customHeight="true" outlineLevel="0" collapsed="false">
      <c r="A687" s="2" t="n">
        <v>914</v>
      </c>
      <c r="B687" s="3" t="s">
        <v>681</v>
      </c>
      <c r="C687" s="3" t="s">
        <v>19</v>
      </c>
      <c r="D687" s="3" t="s">
        <v>61</v>
      </c>
      <c r="E687" s="3" t="s">
        <v>21</v>
      </c>
      <c r="F687" s="3" t="s">
        <v>107</v>
      </c>
      <c r="G687" s="2"/>
      <c r="H687" s="3" t="s">
        <v>23</v>
      </c>
      <c r="I687" s="2" t="n">
        <v>32</v>
      </c>
      <c r="J687" s="2" t="n">
        <v>32</v>
      </c>
      <c r="K687" s="3" t="s">
        <v>53</v>
      </c>
      <c r="L687" s="3" t="s">
        <v>54</v>
      </c>
      <c r="M687" s="2" t="n">
        <v>0</v>
      </c>
      <c r="N687" s="3"/>
      <c r="O687" s="4" t="n">
        <v>54789</v>
      </c>
      <c r="P687" s="3"/>
      <c r="Q687" s="4" t="n">
        <v>32143</v>
      </c>
      <c r="R687" s="3" t="s">
        <v>23</v>
      </c>
    </row>
    <row r="688" customFormat="false" ht="25.5" hidden="true" customHeight="true" outlineLevel="0" collapsed="false">
      <c r="A688" s="2" t="n">
        <v>923</v>
      </c>
      <c r="B688" s="3" t="s">
        <v>682</v>
      </c>
      <c r="C688" s="3" t="s">
        <v>19</v>
      </c>
      <c r="D688" s="3" t="s">
        <v>31</v>
      </c>
      <c r="E688" s="3" t="s">
        <v>21</v>
      </c>
      <c r="F688" s="3" t="s">
        <v>22</v>
      </c>
      <c r="G688" s="2"/>
      <c r="H688" s="3" t="s">
        <v>23</v>
      </c>
      <c r="I688" s="2" t="n">
        <v>47</v>
      </c>
      <c r="J688" s="2" t="n">
        <v>39</v>
      </c>
      <c r="K688" s="3" t="s">
        <v>53</v>
      </c>
      <c r="L688" s="3" t="s">
        <v>54</v>
      </c>
      <c r="M688" s="2" t="n">
        <v>15100</v>
      </c>
      <c r="N688" s="3"/>
      <c r="O688" s="4" t="n">
        <v>54789</v>
      </c>
      <c r="P688" s="3"/>
      <c r="Q688" s="4"/>
      <c r="R688" s="3" t="s">
        <v>23</v>
      </c>
    </row>
    <row r="689" customFormat="false" ht="25.5" hidden="true" customHeight="true" outlineLevel="0" collapsed="false">
      <c r="A689" s="2" t="n">
        <v>927</v>
      </c>
      <c r="B689" s="3" t="s">
        <v>683</v>
      </c>
      <c r="C689" s="3" t="s">
        <v>19</v>
      </c>
      <c r="D689" s="3" t="s">
        <v>31</v>
      </c>
      <c r="E689" s="3" t="s">
        <v>21</v>
      </c>
      <c r="F689" s="3" t="s">
        <v>22</v>
      </c>
      <c r="G689" s="2"/>
      <c r="H689" s="3" t="s">
        <v>23</v>
      </c>
      <c r="I689" s="2" t="n">
        <v>1</v>
      </c>
      <c r="J689" s="2" t="n">
        <v>1</v>
      </c>
      <c r="K689" s="3" t="s">
        <v>24</v>
      </c>
      <c r="L689" s="3" t="s">
        <v>684</v>
      </c>
      <c r="M689" s="2" t="n">
        <v>0</v>
      </c>
      <c r="N689" s="3"/>
      <c r="O689" s="4" t="n">
        <v>54789</v>
      </c>
      <c r="P689" s="3"/>
      <c r="Q689" s="4"/>
      <c r="R689" s="3" t="s">
        <v>23</v>
      </c>
    </row>
    <row r="690" customFormat="false" ht="25.5" hidden="true" customHeight="true" outlineLevel="0" collapsed="false">
      <c r="A690" s="2" t="n">
        <v>927</v>
      </c>
      <c r="B690" s="3" t="s">
        <v>683</v>
      </c>
      <c r="C690" s="3" t="s">
        <v>19</v>
      </c>
      <c r="D690" s="3" t="s">
        <v>31</v>
      </c>
      <c r="E690" s="3" t="s">
        <v>21</v>
      </c>
      <c r="F690" s="3" t="s">
        <v>22</v>
      </c>
      <c r="G690" s="2"/>
      <c r="H690" s="3" t="s">
        <v>23</v>
      </c>
      <c r="I690" s="2" t="n">
        <v>2</v>
      </c>
      <c r="J690" s="2" t="n">
        <v>2</v>
      </c>
      <c r="K690" s="3" t="s">
        <v>24</v>
      </c>
      <c r="L690" s="3" t="s">
        <v>684</v>
      </c>
      <c r="M690" s="2" t="n">
        <v>0</v>
      </c>
      <c r="N690" s="3"/>
      <c r="O690" s="4" t="n">
        <v>54789</v>
      </c>
      <c r="P690" s="3"/>
      <c r="Q690" s="4"/>
      <c r="R690" s="3" t="s">
        <v>23</v>
      </c>
    </row>
    <row r="691" customFormat="false" ht="25.5" hidden="true" customHeight="true" outlineLevel="0" collapsed="false">
      <c r="A691" s="2" t="n">
        <v>927</v>
      </c>
      <c r="B691" s="3" t="s">
        <v>683</v>
      </c>
      <c r="C691" s="3" t="s">
        <v>19</v>
      </c>
      <c r="D691" s="3" t="s">
        <v>31</v>
      </c>
      <c r="E691" s="3" t="s">
        <v>21</v>
      </c>
      <c r="F691" s="3" t="s">
        <v>22</v>
      </c>
      <c r="G691" s="2"/>
      <c r="H691" s="3" t="s">
        <v>23</v>
      </c>
      <c r="I691" s="2" t="n">
        <v>2</v>
      </c>
      <c r="J691" s="2" t="n">
        <v>2</v>
      </c>
      <c r="K691" s="3" t="s">
        <v>24</v>
      </c>
      <c r="L691" s="3" t="s">
        <v>684</v>
      </c>
      <c r="M691" s="2" t="n">
        <v>0</v>
      </c>
      <c r="N691" s="3"/>
      <c r="O691" s="4" t="n">
        <v>54789</v>
      </c>
      <c r="P691" s="3"/>
      <c r="Q691" s="4"/>
      <c r="R691" s="3" t="s">
        <v>23</v>
      </c>
    </row>
    <row r="692" customFormat="false" ht="25.5" hidden="true" customHeight="true" outlineLevel="0" collapsed="false">
      <c r="A692" s="2" t="n">
        <v>927</v>
      </c>
      <c r="B692" s="3" t="s">
        <v>683</v>
      </c>
      <c r="C692" s="3" t="s">
        <v>19</v>
      </c>
      <c r="D692" s="3" t="s">
        <v>31</v>
      </c>
      <c r="E692" s="3" t="s">
        <v>21</v>
      </c>
      <c r="F692" s="3" t="s">
        <v>22</v>
      </c>
      <c r="G692" s="2"/>
      <c r="H692" s="3" t="s">
        <v>23</v>
      </c>
      <c r="I692" s="2" t="n">
        <v>1</v>
      </c>
      <c r="J692" s="2" t="n">
        <v>1</v>
      </c>
      <c r="K692" s="3" t="s">
        <v>24</v>
      </c>
      <c r="L692" s="3" t="s">
        <v>684</v>
      </c>
      <c r="M692" s="2" t="n">
        <v>0</v>
      </c>
      <c r="N692" s="3"/>
      <c r="O692" s="4" t="n">
        <v>54789</v>
      </c>
      <c r="P692" s="3"/>
      <c r="Q692" s="4"/>
      <c r="R692" s="3" t="s">
        <v>23</v>
      </c>
    </row>
    <row r="693" customFormat="false" ht="25.5" hidden="true" customHeight="true" outlineLevel="0" collapsed="false">
      <c r="A693" s="2" t="n">
        <v>927</v>
      </c>
      <c r="B693" s="3" t="s">
        <v>683</v>
      </c>
      <c r="C693" s="3" t="s">
        <v>19</v>
      </c>
      <c r="D693" s="3" t="s">
        <v>31</v>
      </c>
      <c r="E693" s="3" t="s">
        <v>21</v>
      </c>
      <c r="F693" s="3" t="s">
        <v>22</v>
      </c>
      <c r="G693" s="2"/>
      <c r="H693" s="3" t="s">
        <v>23</v>
      </c>
      <c r="I693" s="2" t="n">
        <v>2</v>
      </c>
      <c r="J693" s="2" t="n">
        <v>2</v>
      </c>
      <c r="K693" s="3" t="s">
        <v>24</v>
      </c>
      <c r="L693" s="3" t="s">
        <v>684</v>
      </c>
      <c r="M693" s="2" t="n">
        <v>0</v>
      </c>
      <c r="N693" s="3"/>
      <c r="O693" s="4" t="n">
        <v>54789</v>
      </c>
      <c r="P693" s="3"/>
      <c r="Q693" s="4"/>
      <c r="R693" s="3" t="s">
        <v>23</v>
      </c>
    </row>
    <row r="694" customFormat="false" ht="25.5" hidden="true" customHeight="true" outlineLevel="0" collapsed="false">
      <c r="A694" s="2" t="n">
        <v>927</v>
      </c>
      <c r="B694" s="3" t="s">
        <v>683</v>
      </c>
      <c r="C694" s="3" t="s">
        <v>19</v>
      </c>
      <c r="D694" s="3" t="s">
        <v>31</v>
      </c>
      <c r="E694" s="3" t="s">
        <v>21</v>
      </c>
      <c r="F694" s="3" t="s">
        <v>22</v>
      </c>
      <c r="G694" s="2"/>
      <c r="H694" s="3" t="s">
        <v>23</v>
      </c>
      <c r="I694" s="2" t="n">
        <v>2</v>
      </c>
      <c r="J694" s="2" t="n">
        <v>2</v>
      </c>
      <c r="K694" s="3" t="s">
        <v>24</v>
      </c>
      <c r="L694" s="3" t="s">
        <v>684</v>
      </c>
      <c r="M694" s="2" t="n">
        <v>0</v>
      </c>
      <c r="N694" s="3"/>
      <c r="O694" s="4" t="n">
        <v>54789</v>
      </c>
      <c r="P694" s="3"/>
      <c r="Q694" s="4"/>
      <c r="R694" s="3" t="s">
        <v>23</v>
      </c>
    </row>
    <row r="695" customFormat="false" ht="25.5" hidden="true" customHeight="true" outlineLevel="0" collapsed="false">
      <c r="A695" s="2" t="n">
        <v>927</v>
      </c>
      <c r="B695" s="3" t="s">
        <v>683</v>
      </c>
      <c r="C695" s="3" t="s">
        <v>19</v>
      </c>
      <c r="D695" s="3" t="s">
        <v>31</v>
      </c>
      <c r="E695" s="3" t="s">
        <v>21</v>
      </c>
      <c r="F695" s="3" t="s">
        <v>22</v>
      </c>
      <c r="G695" s="2"/>
      <c r="H695" s="3" t="s">
        <v>23</v>
      </c>
      <c r="I695" s="2" t="n">
        <v>1</v>
      </c>
      <c r="J695" s="2" t="n">
        <v>1</v>
      </c>
      <c r="K695" s="3" t="s">
        <v>24</v>
      </c>
      <c r="L695" s="3" t="s">
        <v>684</v>
      </c>
      <c r="M695" s="2" t="n">
        <v>0</v>
      </c>
      <c r="N695" s="3"/>
      <c r="O695" s="4" t="n">
        <v>54789</v>
      </c>
      <c r="P695" s="3"/>
      <c r="Q695" s="4"/>
      <c r="R695" s="3" t="s">
        <v>23</v>
      </c>
    </row>
    <row r="696" customFormat="false" ht="25.5" hidden="true" customHeight="true" outlineLevel="0" collapsed="false">
      <c r="A696" s="2" t="n">
        <v>927</v>
      </c>
      <c r="B696" s="3" t="s">
        <v>683</v>
      </c>
      <c r="C696" s="3" t="s">
        <v>19</v>
      </c>
      <c r="D696" s="3" t="s">
        <v>31</v>
      </c>
      <c r="E696" s="3" t="s">
        <v>21</v>
      </c>
      <c r="F696" s="3" t="s">
        <v>22</v>
      </c>
      <c r="G696" s="2"/>
      <c r="H696" s="3" t="s">
        <v>23</v>
      </c>
      <c r="I696" s="2" t="n">
        <v>2</v>
      </c>
      <c r="J696" s="2" t="n">
        <v>2</v>
      </c>
      <c r="K696" s="3" t="s">
        <v>24</v>
      </c>
      <c r="L696" s="3" t="s">
        <v>684</v>
      </c>
      <c r="M696" s="2" t="n">
        <v>0</v>
      </c>
      <c r="N696" s="3"/>
      <c r="O696" s="4" t="n">
        <v>54789</v>
      </c>
      <c r="P696" s="3"/>
      <c r="Q696" s="4"/>
      <c r="R696" s="3" t="s">
        <v>23</v>
      </c>
    </row>
    <row r="697" customFormat="false" ht="25.5" hidden="true" customHeight="true" outlineLevel="0" collapsed="false">
      <c r="A697" s="2" t="n">
        <v>927</v>
      </c>
      <c r="B697" s="3" t="s">
        <v>683</v>
      </c>
      <c r="C697" s="3" t="s">
        <v>19</v>
      </c>
      <c r="D697" s="3" t="s">
        <v>31</v>
      </c>
      <c r="E697" s="3" t="s">
        <v>21</v>
      </c>
      <c r="F697" s="3" t="s">
        <v>22</v>
      </c>
      <c r="G697" s="2"/>
      <c r="H697" s="3" t="s">
        <v>23</v>
      </c>
      <c r="I697" s="2" t="n">
        <v>2</v>
      </c>
      <c r="J697" s="2" t="n">
        <v>2</v>
      </c>
      <c r="K697" s="3" t="s">
        <v>53</v>
      </c>
      <c r="L697" s="3" t="s">
        <v>54</v>
      </c>
      <c r="M697" s="2" t="n">
        <v>0</v>
      </c>
      <c r="N697" s="3"/>
      <c r="O697" s="4" t="n">
        <v>54789</v>
      </c>
      <c r="P697" s="3"/>
      <c r="Q697" s="4"/>
      <c r="R697" s="3" t="s">
        <v>23</v>
      </c>
    </row>
    <row r="698" customFormat="false" ht="25.5" hidden="true" customHeight="true" outlineLevel="0" collapsed="false">
      <c r="A698" s="2" t="n">
        <v>933</v>
      </c>
      <c r="B698" s="3" t="s">
        <v>685</v>
      </c>
      <c r="C698" s="3" t="s">
        <v>19</v>
      </c>
      <c r="D698" s="3" t="s">
        <v>20</v>
      </c>
      <c r="E698" s="3" t="s">
        <v>686</v>
      </c>
      <c r="F698" s="3" t="s">
        <v>22</v>
      </c>
      <c r="G698" s="2"/>
      <c r="H698" s="3" t="s">
        <v>23</v>
      </c>
      <c r="I698" s="2" t="n">
        <v>14.4</v>
      </c>
      <c r="J698" s="2" t="n">
        <v>14.4</v>
      </c>
      <c r="K698" s="3" t="s">
        <v>24</v>
      </c>
      <c r="L698" s="3" t="s">
        <v>331</v>
      </c>
      <c r="M698" s="2" t="n">
        <v>12500</v>
      </c>
      <c r="N698" s="3"/>
      <c r="O698" s="4" t="n">
        <v>54789</v>
      </c>
      <c r="P698" s="3"/>
      <c r="Q698" s="4"/>
      <c r="R698" s="3" t="s">
        <v>23</v>
      </c>
    </row>
    <row r="699" customFormat="false" ht="25.5" hidden="true" customHeight="true" outlineLevel="0" collapsed="false">
      <c r="A699" s="2" t="n">
        <v>935</v>
      </c>
      <c r="B699" s="3" t="s">
        <v>687</v>
      </c>
      <c r="C699" s="3" t="s">
        <v>19</v>
      </c>
      <c r="D699" s="3" t="s">
        <v>31</v>
      </c>
      <c r="E699" s="3" t="s">
        <v>21</v>
      </c>
      <c r="F699" s="3" t="s">
        <v>22</v>
      </c>
      <c r="G699" s="2"/>
      <c r="H699" s="3" t="s">
        <v>23</v>
      </c>
      <c r="I699" s="2" t="n">
        <v>4</v>
      </c>
      <c r="J699" s="2" t="n">
        <v>4</v>
      </c>
      <c r="K699" s="3" t="s">
        <v>24</v>
      </c>
      <c r="L699" s="3" t="s">
        <v>25</v>
      </c>
      <c r="M699" s="2" t="n">
        <v>0</v>
      </c>
      <c r="N699" s="3"/>
      <c r="O699" s="4" t="n">
        <v>54789</v>
      </c>
      <c r="P699" s="3"/>
      <c r="Q699" s="4"/>
      <c r="R699" s="3" t="s">
        <v>23</v>
      </c>
    </row>
    <row r="700" customFormat="false" ht="25.5" hidden="true" customHeight="true" outlineLevel="0" collapsed="false">
      <c r="A700" s="2" t="n">
        <v>936</v>
      </c>
      <c r="B700" s="3" t="s">
        <v>688</v>
      </c>
      <c r="C700" s="3" t="s">
        <v>19</v>
      </c>
      <c r="D700" s="3" t="s">
        <v>61</v>
      </c>
      <c r="E700" s="3" t="s">
        <v>689</v>
      </c>
      <c r="F700" s="3" t="s">
        <v>138</v>
      </c>
      <c r="G700" s="2"/>
      <c r="H700" s="3" t="s">
        <v>23</v>
      </c>
      <c r="I700" s="2" t="n">
        <v>790</v>
      </c>
      <c r="J700" s="2" t="n">
        <v>790</v>
      </c>
      <c r="K700" s="3" t="s">
        <v>49</v>
      </c>
      <c r="L700" s="3" t="s">
        <v>111</v>
      </c>
      <c r="M700" s="2" t="n">
        <v>10217</v>
      </c>
      <c r="N700" s="3"/>
      <c r="O700" s="4" t="n">
        <v>54789</v>
      </c>
      <c r="P700" s="3"/>
      <c r="Q700" s="4" t="n">
        <v>26024</v>
      </c>
      <c r="R700" s="3" t="s">
        <v>23</v>
      </c>
    </row>
    <row r="701" customFormat="false" ht="25.5" hidden="true" customHeight="true" outlineLevel="0" collapsed="false">
      <c r="A701" s="2" t="n">
        <v>936</v>
      </c>
      <c r="B701" s="3" t="s">
        <v>688</v>
      </c>
      <c r="C701" s="3" t="s">
        <v>19</v>
      </c>
      <c r="D701" s="3" t="s">
        <v>61</v>
      </c>
      <c r="E701" s="3" t="s">
        <v>689</v>
      </c>
      <c r="F701" s="3" t="s">
        <v>138</v>
      </c>
      <c r="G701" s="2"/>
      <c r="H701" s="3" t="s">
        <v>23</v>
      </c>
      <c r="I701" s="2" t="n">
        <v>790</v>
      </c>
      <c r="J701" s="2" t="n">
        <v>790</v>
      </c>
      <c r="K701" s="3" t="s">
        <v>49</v>
      </c>
      <c r="L701" s="3" t="s">
        <v>111</v>
      </c>
      <c r="M701" s="2" t="n">
        <v>10452</v>
      </c>
      <c r="N701" s="3"/>
      <c r="O701" s="4" t="n">
        <v>54789</v>
      </c>
      <c r="P701" s="3"/>
      <c r="Q701" s="4" t="n">
        <v>26207</v>
      </c>
      <c r="R701" s="3" t="s">
        <v>23</v>
      </c>
    </row>
    <row r="702" customFormat="false" ht="25.5" hidden="true" customHeight="true" outlineLevel="0" collapsed="false">
      <c r="A702" s="2" t="n">
        <v>937</v>
      </c>
      <c r="B702" s="3" t="s">
        <v>690</v>
      </c>
      <c r="C702" s="3" t="s">
        <v>19</v>
      </c>
      <c r="D702" s="3" t="s">
        <v>31</v>
      </c>
      <c r="E702" s="3" t="s">
        <v>209</v>
      </c>
      <c r="F702" s="3" t="s">
        <v>22</v>
      </c>
      <c r="G702" s="2"/>
      <c r="H702" s="3" t="s">
        <v>23</v>
      </c>
      <c r="I702" s="2" t="n">
        <v>30</v>
      </c>
      <c r="J702" s="2" t="n">
        <v>30</v>
      </c>
      <c r="K702" s="3" t="s">
        <v>24</v>
      </c>
      <c r="L702" s="3" t="s">
        <v>25</v>
      </c>
      <c r="M702" s="2" t="n">
        <v>0</v>
      </c>
      <c r="N702" s="3"/>
      <c r="O702" s="4" t="n">
        <v>54789</v>
      </c>
      <c r="P702" s="3"/>
      <c r="Q702" s="4"/>
      <c r="R702" s="3" t="s">
        <v>23</v>
      </c>
    </row>
    <row r="703" customFormat="false" ht="25.5" hidden="true" customHeight="true" outlineLevel="0" collapsed="false">
      <c r="A703" s="2" t="n">
        <v>938</v>
      </c>
      <c r="B703" s="3" t="s">
        <v>691</v>
      </c>
      <c r="C703" s="3" t="s">
        <v>19</v>
      </c>
      <c r="D703" s="3" t="s">
        <v>31</v>
      </c>
      <c r="E703" s="3" t="s">
        <v>209</v>
      </c>
      <c r="F703" s="3" t="s">
        <v>22</v>
      </c>
      <c r="G703" s="2"/>
      <c r="H703" s="3" t="s">
        <v>23</v>
      </c>
      <c r="I703" s="2" t="n">
        <v>25</v>
      </c>
      <c r="J703" s="2" t="n">
        <v>25</v>
      </c>
      <c r="K703" s="3" t="s">
        <v>24</v>
      </c>
      <c r="L703" s="3" t="s">
        <v>25</v>
      </c>
      <c r="M703" s="2" t="n">
        <v>0</v>
      </c>
      <c r="N703" s="3"/>
      <c r="O703" s="4" t="n">
        <v>54789</v>
      </c>
      <c r="P703" s="3"/>
      <c r="Q703" s="4"/>
      <c r="R703" s="3" t="s">
        <v>23</v>
      </c>
    </row>
    <row r="704" customFormat="false" ht="25.5" hidden="true" customHeight="true" outlineLevel="0" collapsed="false">
      <c r="A704" s="2" t="n">
        <v>939</v>
      </c>
      <c r="B704" s="3" t="s">
        <v>692</v>
      </c>
      <c r="C704" s="3" t="s">
        <v>19</v>
      </c>
      <c r="D704" s="3" t="s">
        <v>31</v>
      </c>
      <c r="E704" s="3" t="s">
        <v>209</v>
      </c>
      <c r="F704" s="3" t="s">
        <v>22</v>
      </c>
      <c r="G704" s="2"/>
      <c r="H704" s="3" t="s">
        <v>23</v>
      </c>
      <c r="I704" s="2" t="n">
        <v>30</v>
      </c>
      <c r="J704" s="2" t="n">
        <v>30</v>
      </c>
      <c r="K704" s="3" t="s">
        <v>24</v>
      </c>
      <c r="L704" s="3" t="s">
        <v>25</v>
      </c>
      <c r="M704" s="2" t="n">
        <v>0</v>
      </c>
      <c r="N704" s="3"/>
      <c r="O704" s="4" t="n">
        <v>54789</v>
      </c>
      <c r="P704" s="3"/>
      <c r="Q704" s="4"/>
      <c r="R704" s="3" t="s">
        <v>23</v>
      </c>
    </row>
    <row r="705" customFormat="false" ht="25.5" hidden="true" customHeight="true" outlineLevel="0" collapsed="false">
      <c r="A705" s="2" t="n">
        <v>940</v>
      </c>
      <c r="B705" s="3" t="s">
        <v>693</v>
      </c>
      <c r="C705" s="3" t="s">
        <v>19</v>
      </c>
      <c r="D705" s="3" t="s">
        <v>31</v>
      </c>
      <c r="E705" s="3" t="s">
        <v>209</v>
      </c>
      <c r="F705" s="3" t="s">
        <v>22</v>
      </c>
      <c r="G705" s="2"/>
      <c r="H705" s="3" t="s">
        <v>23</v>
      </c>
      <c r="I705" s="2" t="n">
        <v>23.5</v>
      </c>
      <c r="J705" s="2" t="n">
        <v>23.5</v>
      </c>
      <c r="K705" s="3" t="s">
        <v>24</v>
      </c>
      <c r="L705" s="3" t="s">
        <v>25</v>
      </c>
      <c r="M705" s="2" t="n">
        <v>0</v>
      </c>
      <c r="N705" s="3"/>
      <c r="O705" s="4" t="n">
        <v>54789</v>
      </c>
      <c r="P705" s="3"/>
      <c r="Q705" s="4"/>
      <c r="R705" s="3" t="s">
        <v>23</v>
      </c>
    </row>
    <row r="706" customFormat="false" ht="25.5" hidden="true" customHeight="true" outlineLevel="0" collapsed="false">
      <c r="A706" s="2" t="n">
        <v>941</v>
      </c>
      <c r="B706" s="3" t="s">
        <v>694</v>
      </c>
      <c r="C706" s="3" t="s">
        <v>19</v>
      </c>
      <c r="D706" s="3" t="s">
        <v>31</v>
      </c>
      <c r="E706" s="3" t="s">
        <v>209</v>
      </c>
      <c r="F706" s="3" t="s">
        <v>22</v>
      </c>
      <c r="G706" s="2"/>
      <c r="H706" s="3" t="s">
        <v>23</v>
      </c>
      <c r="I706" s="2" t="n">
        <v>29</v>
      </c>
      <c r="J706" s="2" t="n">
        <v>29</v>
      </c>
      <c r="K706" s="3" t="s">
        <v>24</v>
      </c>
      <c r="L706" s="3" t="s">
        <v>25</v>
      </c>
      <c r="M706" s="2" t="n">
        <v>0</v>
      </c>
      <c r="N706" s="3"/>
      <c r="O706" s="4" t="n">
        <v>54789</v>
      </c>
      <c r="P706" s="3"/>
      <c r="Q706" s="4"/>
      <c r="R706" s="3" t="s">
        <v>23</v>
      </c>
    </row>
    <row r="707" customFormat="false" ht="25.5" hidden="true" customHeight="true" outlineLevel="0" collapsed="false">
      <c r="A707" s="2" t="n">
        <v>942</v>
      </c>
      <c r="B707" s="3" t="s">
        <v>695</v>
      </c>
      <c r="C707" s="3" t="s">
        <v>19</v>
      </c>
      <c r="D707" s="3" t="s">
        <v>31</v>
      </c>
      <c r="E707" s="3" t="s">
        <v>209</v>
      </c>
      <c r="F707" s="3" t="s">
        <v>22</v>
      </c>
      <c r="G707" s="2"/>
      <c r="H707" s="3" t="s">
        <v>23</v>
      </c>
      <c r="I707" s="2" t="n">
        <v>22.5</v>
      </c>
      <c r="J707" s="2" t="n">
        <v>22.5</v>
      </c>
      <c r="K707" s="3" t="s">
        <v>24</v>
      </c>
      <c r="L707" s="3" t="s">
        <v>25</v>
      </c>
      <c r="M707" s="2" t="n">
        <v>0</v>
      </c>
      <c r="N707" s="3"/>
      <c r="O707" s="4" t="n">
        <v>54789</v>
      </c>
      <c r="P707" s="3"/>
      <c r="Q707" s="4"/>
      <c r="R707" s="3" t="s">
        <v>23</v>
      </c>
    </row>
    <row r="708" customFormat="false" ht="38.25" hidden="true" customHeight="true" outlineLevel="0" collapsed="false">
      <c r="A708" s="2" t="n">
        <v>943</v>
      </c>
      <c r="B708" s="3" t="s">
        <v>696</v>
      </c>
      <c r="C708" s="3" t="s">
        <v>19</v>
      </c>
      <c r="D708" s="3" t="s">
        <v>31</v>
      </c>
      <c r="E708" s="3" t="s">
        <v>697</v>
      </c>
      <c r="F708" s="3" t="s">
        <v>22</v>
      </c>
      <c r="G708" s="2"/>
      <c r="H708" s="3" t="s">
        <v>23</v>
      </c>
      <c r="I708" s="2" t="n">
        <v>56.5</v>
      </c>
      <c r="J708" s="2" t="n">
        <v>56.5</v>
      </c>
      <c r="K708" s="3" t="s">
        <v>24</v>
      </c>
      <c r="L708" s="3" t="s">
        <v>428</v>
      </c>
      <c r="M708" s="2" t="n">
        <v>0</v>
      </c>
      <c r="N708" s="3"/>
      <c r="O708" s="4" t="n">
        <v>54789</v>
      </c>
      <c r="P708" s="3"/>
      <c r="Q708" s="4"/>
      <c r="R708" s="3" t="s">
        <v>23</v>
      </c>
    </row>
    <row r="709" customFormat="false" ht="25.5" hidden="true" customHeight="true" outlineLevel="0" collapsed="false">
      <c r="A709" s="2" t="n">
        <v>946</v>
      </c>
      <c r="B709" s="3" t="s">
        <v>698</v>
      </c>
      <c r="C709" s="3" t="s">
        <v>19</v>
      </c>
      <c r="D709" s="3" t="s">
        <v>61</v>
      </c>
      <c r="E709" s="3" t="s">
        <v>21</v>
      </c>
      <c r="F709" s="3" t="s">
        <v>107</v>
      </c>
      <c r="G709" s="2"/>
      <c r="H709" s="3" t="s">
        <v>23</v>
      </c>
      <c r="I709" s="2" t="n">
        <v>18.75</v>
      </c>
      <c r="J709" s="2" t="n">
        <v>18.75</v>
      </c>
      <c r="K709" s="3" t="s">
        <v>24</v>
      </c>
      <c r="L709" s="3" t="s">
        <v>25</v>
      </c>
      <c r="M709" s="2" t="n">
        <v>0</v>
      </c>
      <c r="N709" s="3"/>
      <c r="O709" s="4" t="n">
        <v>54789</v>
      </c>
      <c r="P709" s="3"/>
      <c r="Q709" s="4" t="n">
        <v>32143</v>
      </c>
      <c r="R709" s="3" t="s">
        <v>23</v>
      </c>
    </row>
    <row r="710" customFormat="false" ht="25.5" hidden="true" customHeight="true" outlineLevel="0" collapsed="false">
      <c r="A710" s="2" t="n">
        <v>949</v>
      </c>
      <c r="B710" s="3" t="s">
        <v>699</v>
      </c>
      <c r="C710" s="3" t="s">
        <v>19</v>
      </c>
      <c r="D710" s="3" t="s">
        <v>27</v>
      </c>
      <c r="E710" s="3" t="s">
        <v>21</v>
      </c>
      <c r="F710" s="3" t="s">
        <v>153</v>
      </c>
      <c r="G710" s="2"/>
      <c r="H710" s="3" t="s">
        <v>23</v>
      </c>
      <c r="I710" s="2" t="n">
        <v>39</v>
      </c>
      <c r="J710" s="2" t="n">
        <v>39</v>
      </c>
      <c r="K710" s="3" t="s">
        <v>24</v>
      </c>
      <c r="L710" s="3" t="s">
        <v>700</v>
      </c>
      <c r="M710" s="2" t="n">
        <v>0</v>
      </c>
      <c r="N710" s="3"/>
      <c r="O710" s="4" t="n">
        <v>54789</v>
      </c>
      <c r="P710" s="3"/>
      <c r="Q710" s="4" t="n">
        <v>32874</v>
      </c>
      <c r="R710" s="3" t="s">
        <v>23</v>
      </c>
    </row>
    <row r="711" customFormat="false" ht="38.25" hidden="true" customHeight="true" outlineLevel="0" collapsed="false">
      <c r="A711" s="2" t="n">
        <v>950</v>
      </c>
      <c r="B711" s="3" t="s">
        <v>701</v>
      </c>
      <c r="C711" s="3" t="s">
        <v>19</v>
      </c>
      <c r="D711" s="3" t="s">
        <v>20</v>
      </c>
      <c r="E711" s="3" t="s">
        <v>702</v>
      </c>
      <c r="F711" s="3" t="s">
        <v>22</v>
      </c>
      <c r="G711" s="2"/>
      <c r="H711" s="3" t="s">
        <v>23</v>
      </c>
      <c r="I711" s="2" t="n">
        <v>6</v>
      </c>
      <c r="J711" s="2" t="n">
        <v>6</v>
      </c>
      <c r="K711" s="3" t="s">
        <v>53</v>
      </c>
      <c r="L711" s="3" t="s">
        <v>54</v>
      </c>
      <c r="M711" s="2" t="n">
        <v>0</v>
      </c>
      <c r="N711" s="3"/>
      <c r="O711" s="4" t="n">
        <v>54789</v>
      </c>
      <c r="P711" s="3"/>
      <c r="Q711" s="4"/>
      <c r="R711" s="3" t="s">
        <v>23</v>
      </c>
    </row>
    <row r="712" customFormat="false" ht="51" hidden="true" customHeight="true" outlineLevel="0" collapsed="false">
      <c r="A712" s="2" t="n">
        <v>951</v>
      </c>
      <c r="B712" s="3" t="s">
        <v>703</v>
      </c>
      <c r="C712" s="3" t="s">
        <v>19</v>
      </c>
      <c r="D712" s="3" t="s">
        <v>20</v>
      </c>
      <c r="E712" s="3" t="s">
        <v>704</v>
      </c>
      <c r="F712" s="3" t="s">
        <v>22</v>
      </c>
      <c r="G712" s="2"/>
      <c r="H712" s="3" t="s">
        <v>23</v>
      </c>
      <c r="I712" s="2" t="n">
        <v>1.74</v>
      </c>
      <c r="J712" s="2" t="n">
        <v>1.74</v>
      </c>
      <c r="K712" s="3" t="s">
        <v>53</v>
      </c>
      <c r="L712" s="3" t="s">
        <v>53</v>
      </c>
      <c r="M712" s="2" t="n">
        <v>0</v>
      </c>
      <c r="N712" s="3"/>
      <c r="O712" s="4" t="n">
        <v>54789</v>
      </c>
      <c r="P712" s="3"/>
      <c r="Q712" s="4"/>
      <c r="R712" s="3" t="s">
        <v>23</v>
      </c>
    </row>
    <row r="713" customFormat="false" ht="38.25" hidden="true" customHeight="true" outlineLevel="0" collapsed="false">
      <c r="A713" s="2" t="n">
        <v>955</v>
      </c>
      <c r="B713" s="3" t="s">
        <v>705</v>
      </c>
      <c r="C713" s="3" t="s">
        <v>19</v>
      </c>
      <c r="D713" s="3" t="s">
        <v>20</v>
      </c>
      <c r="E713" s="3" t="s">
        <v>21</v>
      </c>
      <c r="F713" s="3" t="s">
        <v>22</v>
      </c>
      <c r="G713" s="2"/>
      <c r="H713" s="3" t="s">
        <v>23</v>
      </c>
      <c r="I713" s="2" t="n">
        <v>4</v>
      </c>
      <c r="J713" s="2" t="n">
        <v>4</v>
      </c>
      <c r="K713" s="3" t="s">
        <v>24</v>
      </c>
      <c r="L713" s="3" t="s">
        <v>280</v>
      </c>
      <c r="M713" s="2" t="n">
        <v>0</v>
      </c>
      <c r="N713" s="3"/>
      <c r="O713" s="4" t="n">
        <v>54789</v>
      </c>
      <c r="P713" s="3"/>
      <c r="Q713" s="4"/>
      <c r="R713" s="3" t="s">
        <v>23</v>
      </c>
    </row>
    <row r="714" customFormat="false" ht="25.5" hidden="true" customHeight="true" outlineLevel="0" collapsed="false">
      <c r="A714" s="2" t="n">
        <v>959</v>
      </c>
      <c r="B714" s="3" t="s">
        <v>706</v>
      </c>
      <c r="C714" s="3" t="s">
        <v>19</v>
      </c>
      <c r="D714" s="3" t="s">
        <v>117</v>
      </c>
      <c r="E714" s="3" t="s">
        <v>706</v>
      </c>
      <c r="F714" s="3" t="s">
        <v>22</v>
      </c>
      <c r="G714" s="2"/>
      <c r="H714" s="3" t="s">
        <v>23</v>
      </c>
      <c r="I714" s="2" t="n">
        <v>163</v>
      </c>
      <c r="J714" s="2" t="n">
        <v>163</v>
      </c>
      <c r="K714" s="3" t="s">
        <v>53</v>
      </c>
      <c r="L714" s="3" t="s">
        <v>54</v>
      </c>
      <c r="M714" s="2" t="n">
        <v>10293</v>
      </c>
      <c r="N714" s="3"/>
      <c r="O714" s="4" t="n">
        <v>54789</v>
      </c>
      <c r="P714" s="3"/>
      <c r="Q714" s="4" t="n">
        <v>20637</v>
      </c>
      <c r="R714" s="3" t="s">
        <v>23</v>
      </c>
    </row>
    <row r="715" customFormat="false" ht="25.5" hidden="true" customHeight="true" outlineLevel="0" collapsed="false">
      <c r="A715" s="2" t="n">
        <v>959</v>
      </c>
      <c r="B715" s="3" t="s">
        <v>706</v>
      </c>
      <c r="C715" s="3" t="s">
        <v>19</v>
      </c>
      <c r="D715" s="3" t="s">
        <v>117</v>
      </c>
      <c r="E715" s="3" t="s">
        <v>706</v>
      </c>
      <c r="F715" s="3" t="s">
        <v>22</v>
      </c>
      <c r="G715" s="2"/>
      <c r="H715" s="3" t="s">
        <v>23</v>
      </c>
      <c r="I715" s="2" t="n">
        <v>163</v>
      </c>
      <c r="J715" s="2" t="n">
        <v>163</v>
      </c>
      <c r="K715" s="3" t="s">
        <v>53</v>
      </c>
      <c r="L715" s="3" t="s">
        <v>54</v>
      </c>
      <c r="M715" s="2" t="n">
        <v>10207</v>
      </c>
      <c r="N715" s="3"/>
      <c r="O715" s="4" t="n">
        <v>54789</v>
      </c>
      <c r="P715" s="3"/>
      <c r="Q715" s="4" t="n">
        <v>20363</v>
      </c>
      <c r="R715" s="3" t="s">
        <v>23</v>
      </c>
    </row>
    <row r="716" customFormat="false" ht="25.5" hidden="true" customHeight="true" outlineLevel="0" collapsed="false">
      <c r="A716" s="2" t="n">
        <v>959</v>
      </c>
      <c r="B716" s="3" t="s">
        <v>706</v>
      </c>
      <c r="C716" s="3" t="s">
        <v>19</v>
      </c>
      <c r="D716" s="3" t="s">
        <v>117</v>
      </c>
      <c r="E716" s="3" t="s">
        <v>706</v>
      </c>
      <c r="F716" s="3" t="s">
        <v>22</v>
      </c>
      <c r="G716" s="2"/>
      <c r="H716" s="3" t="s">
        <v>23</v>
      </c>
      <c r="I716" s="2" t="n">
        <v>338</v>
      </c>
      <c r="J716" s="2" t="n">
        <v>338</v>
      </c>
      <c r="K716" s="3" t="s">
        <v>53</v>
      </c>
      <c r="L716" s="3" t="s">
        <v>54</v>
      </c>
      <c r="M716" s="2" t="n">
        <v>9496</v>
      </c>
      <c r="N716" s="3"/>
      <c r="O716" s="4" t="n">
        <v>54789</v>
      </c>
      <c r="P716" s="3"/>
      <c r="Q716" s="4" t="n">
        <v>22981</v>
      </c>
      <c r="R716" s="3" t="s">
        <v>23</v>
      </c>
    </row>
    <row r="717" customFormat="false" ht="25.5" hidden="true" customHeight="true" outlineLevel="0" collapsed="false">
      <c r="A717" s="2" t="n">
        <v>959</v>
      </c>
      <c r="B717" s="3" t="s">
        <v>706</v>
      </c>
      <c r="C717" s="3" t="s">
        <v>19</v>
      </c>
      <c r="D717" s="3" t="s">
        <v>117</v>
      </c>
      <c r="E717" s="3" t="s">
        <v>706</v>
      </c>
      <c r="F717" s="3" t="s">
        <v>22</v>
      </c>
      <c r="G717" s="2"/>
      <c r="H717" s="3" t="s">
        <v>23</v>
      </c>
      <c r="I717" s="2" t="n">
        <v>338</v>
      </c>
      <c r="J717" s="2" t="n">
        <v>338</v>
      </c>
      <c r="K717" s="3" t="s">
        <v>53</v>
      </c>
      <c r="L717" s="3" t="s">
        <v>54</v>
      </c>
      <c r="M717" s="2" t="n">
        <v>9532</v>
      </c>
      <c r="N717" s="3"/>
      <c r="O717" s="4" t="n">
        <v>54789</v>
      </c>
      <c r="P717" s="3"/>
      <c r="Q717" s="4" t="n">
        <v>23224</v>
      </c>
      <c r="R717" s="3" t="s">
        <v>23</v>
      </c>
    </row>
    <row r="718" customFormat="false" ht="25.5" hidden="true" customHeight="true" outlineLevel="0" collapsed="false">
      <c r="A718" s="2" t="n">
        <v>962</v>
      </c>
      <c r="B718" s="3" t="s">
        <v>707</v>
      </c>
      <c r="C718" s="3" t="s">
        <v>19</v>
      </c>
      <c r="D718" s="3" t="s">
        <v>20</v>
      </c>
      <c r="E718" s="3" t="s">
        <v>707</v>
      </c>
      <c r="F718" s="3" t="s">
        <v>22</v>
      </c>
      <c r="G718" s="2"/>
      <c r="H718" s="3" t="s">
        <v>23</v>
      </c>
      <c r="I718" s="2" t="n">
        <v>739</v>
      </c>
      <c r="J718" s="2" t="n">
        <v>739</v>
      </c>
      <c r="K718" s="3" t="s">
        <v>53</v>
      </c>
      <c r="L718" s="3" t="s">
        <v>54</v>
      </c>
      <c r="M718" s="2" t="n">
        <v>8882</v>
      </c>
      <c r="N718" s="3"/>
      <c r="O718" s="4" t="n">
        <v>54789</v>
      </c>
      <c r="P718" s="3"/>
      <c r="Q718" s="4" t="n">
        <v>24807</v>
      </c>
      <c r="R718" s="3" t="s">
        <v>23</v>
      </c>
    </row>
    <row r="719" customFormat="false" ht="25.5" hidden="true" customHeight="true" outlineLevel="0" collapsed="false">
      <c r="A719" s="2" t="n">
        <v>962</v>
      </c>
      <c r="B719" s="3" t="s">
        <v>707</v>
      </c>
      <c r="C719" s="3" t="s">
        <v>19</v>
      </c>
      <c r="D719" s="3" t="s">
        <v>20</v>
      </c>
      <c r="E719" s="3" t="s">
        <v>707</v>
      </c>
      <c r="F719" s="3" t="s">
        <v>22</v>
      </c>
      <c r="G719" s="2"/>
      <c r="H719" s="3" t="s">
        <v>23</v>
      </c>
      <c r="I719" s="2" t="n">
        <v>739</v>
      </c>
      <c r="J719" s="2" t="n">
        <v>739</v>
      </c>
      <c r="K719" s="3" t="s">
        <v>53</v>
      </c>
      <c r="L719" s="3" t="s">
        <v>54</v>
      </c>
      <c r="M719" s="2" t="n">
        <v>8981</v>
      </c>
      <c r="N719" s="3"/>
      <c r="O719" s="4" t="n">
        <v>54789</v>
      </c>
      <c r="P719" s="3"/>
      <c r="Q719" s="4" t="n">
        <v>25051</v>
      </c>
      <c r="R719" s="3" t="s">
        <v>23</v>
      </c>
    </row>
    <row r="720" customFormat="false" ht="25.5" hidden="true" customHeight="true" outlineLevel="0" collapsed="false">
      <c r="A720" s="2" t="n">
        <v>965</v>
      </c>
      <c r="B720" s="3" t="s">
        <v>708</v>
      </c>
      <c r="C720" s="3" t="s">
        <v>19</v>
      </c>
      <c r="D720" s="3" t="s">
        <v>20</v>
      </c>
      <c r="E720" s="3" t="s">
        <v>709</v>
      </c>
      <c r="F720" s="3" t="s">
        <v>22</v>
      </c>
      <c r="G720" s="2"/>
      <c r="H720" s="3" t="s">
        <v>23</v>
      </c>
      <c r="I720" s="2" t="n">
        <v>11.4</v>
      </c>
      <c r="J720" s="2" t="n">
        <v>11.4</v>
      </c>
      <c r="K720" s="3" t="s">
        <v>24</v>
      </c>
      <c r="L720" s="3" t="s">
        <v>331</v>
      </c>
      <c r="M720" s="2" t="n">
        <v>0</v>
      </c>
      <c r="N720" s="3"/>
      <c r="O720" s="4" t="n">
        <v>54789</v>
      </c>
      <c r="P720" s="3"/>
      <c r="Q720" s="4"/>
      <c r="R720" s="3" t="s">
        <v>23</v>
      </c>
    </row>
    <row r="721" customFormat="false" ht="25.5" hidden="true" customHeight="true" outlineLevel="0" collapsed="false">
      <c r="A721" s="2" t="n">
        <v>966</v>
      </c>
      <c r="B721" s="3" t="s">
        <v>710</v>
      </c>
      <c r="C721" s="3" t="s">
        <v>19</v>
      </c>
      <c r="D721" s="3" t="s">
        <v>117</v>
      </c>
      <c r="E721" s="3" t="s">
        <v>118</v>
      </c>
      <c r="F721" s="3" t="s">
        <v>22</v>
      </c>
      <c r="G721" s="2"/>
      <c r="H721" s="3" t="s">
        <v>23</v>
      </c>
      <c r="I721" s="2" t="n">
        <v>62.03</v>
      </c>
      <c r="J721" s="2" t="n">
        <v>62.03</v>
      </c>
      <c r="K721" s="3" t="s">
        <v>49</v>
      </c>
      <c r="L721" s="3" t="s">
        <v>49</v>
      </c>
      <c r="M721" s="2" t="n">
        <v>0</v>
      </c>
      <c r="N721" s="3"/>
      <c r="O721" s="4" t="n">
        <v>54789</v>
      </c>
      <c r="P721" s="3"/>
      <c r="Q721" s="4"/>
      <c r="R721" s="3" t="s">
        <v>23</v>
      </c>
    </row>
    <row r="722" customFormat="false" ht="25.5" hidden="true" customHeight="true" outlineLevel="0" collapsed="false">
      <c r="A722" s="2" t="n">
        <v>967</v>
      </c>
      <c r="B722" s="3" t="s">
        <v>711</v>
      </c>
      <c r="C722" s="3" t="s">
        <v>19</v>
      </c>
      <c r="D722" s="3" t="s">
        <v>20</v>
      </c>
      <c r="E722" s="3" t="s">
        <v>712</v>
      </c>
      <c r="F722" s="3" t="s">
        <v>22</v>
      </c>
      <c r="G722" s="2"/>
      <c r="H722" s="3" t="s">
        <v>23</v>
      </c>
      <c r="I722" s="2" t="n">
        <v>3.5</v>
      </c>
      <c r="J722" s="2" t="n">
        <v>3.5</v>
      </c>
      <c r="K722" s="3" t="s">
        <v>24</v>
      </c>
      <c r="L722" s="3" t="s">
        <v>25</v>
      </c>
      <c r="M722" s="2" t="n">
        <v>0</v>
      </c>
      <c r="N722" s="3"/>
      <c r="O722" s="4" t="n">
        <v>54789</v>
      </c>
      <c r="P722" s="3"/>
      <c r="Q722" s="4"/>
      <c r="R722" s="3" t="s">
        <v>23</v>
      </c>
    </row>
    <row r="723" customFormat="false" ht="25.5" hidden="true" customHeight="true" outlineLevel="0" collapsed="false">
      <c r="A723" s="2" t="n">
        <v>972</v>
      </c>
      <c r="B723" s="3" t="s">
        <v>713</v>
      </c>
      <c r="C723" s="3" t="s">
        <v>19</v>
      </c>
      <c r="D723" s="3" t="s">
        <v>20</v>
      </c>
      <c r="E723" s="3" t="s">
        <v>714</v>
      </c>
      <c r="F723" s="3" t="s">
        <v>22</v>
      </c>
      <c r="G723" s="2"/>
      <c r="H723" s="3" t="s">
        <v>23</v>
      </c>
      <c r="I723" s="2" t="n">
        <v>26</v>
      </c>
      <c r="J723" s="2" t="n">
        <v>26</v>
      </c>
      <c r="K723" s="3" t="s">
        <v>24</v>
      </c>
      <c r="L723" s="3" t="s">
        <v>25</v>
      </c>
      <c r="M723" s="2" t="n">
        <v>0</v>
      </c>
      <c r="N723" s="3"/>
      <c r="O723" s="4" t="n">
        <v>54789</v>
      </c>
      <c r="P723" s="3"/>
      <c r="Q723" s="4"/>
      <c r="R723" s="3" t="s">
        <v>23</v>
      </c>
    </row>
    <row r="724" customFormat="false" ht="25.5" hidden="true" customHeight="true" outlineLevel="0" collapsed="false">
      <c r="A724" s="2" t="n">
        <v>973</v>
      </c>
      <c r="B724" s="3" t="s">
        <v>715</v>
      </c>
      <c r="C724" s="3" t="s">
        <v>19</v>
      </c>
      <c r="D724" s="3" t="s">
        <v>31</v>
      </c>
      <c r="E724" s="3" t="s">
        <v>716</v>
      </c>
      <c r="F724" s="3" t="s">
        <v>22</v>
      </c>
      <c r="G724" s="2"/>
      <c r="H724" s="3" t="s">
        <v>23</v>
      </c>
      <c r="I724" s="2" t="n">
        <v>1.3</v>
      </c>
      <c r="J724" s="2" t="n">
        <v>1.3</v>
      </c>
      <c r="K724" s="3" t="s">
        <v>24</v>
      </c>
      <c r="L724" s="3" t="s">
        <v>25</v>
      </c>
      <c r="M724" s="2" t="n">
        <v>0</v>
      </c>
      <c r="N724" s="3"/>
      <c r="O724" s="4" t="n">
        <v>54789</v>
      </c>
      <c r="P724" s="3"/>
      <c r="Q724" s="4"/>
      <c r="R724" s="3" t="s">
        <v>23</v>
      </c>
    </row>
    <row r="725" customFormat="false" ht="25.5" hidden="true" customHeight="true" outlineLevel="0" collapsed="false">
      <c r="A725" s="2" t="n">
        <v>975</v>
      </c>
      <c r="B725" s="3" t="s">
        <v>717</v>
      </c>
      <c r="C725" s="3" t="s">
        <v>19</v>
      </c>
      <c r="D725" s="3" t="s">
        <v>27</v>
      </c>
      <c r="E725" s="3" t="s">
        <v>718</v>
      </c>
      <c r="F725" s="3" t="s">
        <v>29</v>
      </c>
      <c r="G725" s="2"/>
      <c r="H725" s="3" t="s">
        <v>23</v>
      </c>
      <c r="I725" s="2" t="n">
        <v>2.3</v>
      </c>
      <c r="J725" s="2" t="n">
        <v>2.3</v>
      </c>
      <c r="K725" s="3" t="s">
        <v>53</v>
      </c>
      <c r="L725" s="3" t="s">
        <v>54</v>
      </c>
      <c r="M725" s="2" t="n">
        <v>8932</v>
      </c>
      <c r="N725" s="3"/>
      <c r="O725" s="4" t="n">
        <v>54789</v>
      </c>
      <c r="P725" s="3"/>
      <c r="Q725" s="4" t="n">
        <v>21186</v>
      </c>
      <c r="R725" s="3" t="s">
        <v>23</v>
      </c>
    </row>
    <row r="726" customFormat="false" ht="25.5" hidden="true" customHeight="true" outlineLevel="0" collapsed="false">
      <c r="A726" s="2" t="n">
        <v>975</v>
      </c>
      <c r="B726" s="3" t="s">
        <v>717</v>
      </c>
      <c r="C726" s="3" t="s">
        <v>19</v>
      </c>
      <c r="D726" s="3" t="s">
        <v>27</v>
      </c>
      <c r="E726" s="3" t="s">
        <v>718</v>
      </c>
      <c r="F726" s="3" t="s">
        <v>29</v>
      </c>
      <c r="G726" s="2"/>
      <c r="H726" s="3" t="s">
        <v>23</v>
      </c>
      <c r="I726" s="2" t="n">
        <v>0.9</v>
      </c>
      <c r="J726" s="2" t="n">
        <v>0.9</v>
      </c>
      <c r="K726" s="3" t="s">
        <v>53</v>
      </c>
      <c r="L726" s="3" t="s">
        <v>54</v>
      </c>
      <c r="M726" s="2" t="n">
        <v>11928</v>
      </c>
      <c r="N726" s="3"/>
      <c r="O726" s="4" t="n">
        <v>54789</v>
      </c>
      <c r="P726" s="3"/>
      <c r="Q726" s="4" t="n">
        <v>17533</v>
      </c>
      <c r="R726" s="3" t="s">
        <v>23</v>
      </c>
    </row>
    <row r="727" customFormat="false" ht="25.5" hidden="true" customHeight="true" outlineLevel="0" collapsed="false">
      <c r="A727" s="2" t="n">
        <v>975</v>
      </c>
      <c r="B727" s="3" t="s">
        <v>717</v>
      </c>
      <c r="C727" s="3" t="s">
        <v>19</v>
      </c>
      <c r="D727" s="3" t="s">
        <v>27</v>
      </c>
      <c r="E727" s="3" t="s">
        <v>718</v>
      </c>
      <c r="F727" s="3" t="s">
        <v>29</v>
      </c>
      <c r="G727" s="2"/>
      <c r="H727" s="3" t="s">
        <v>23</v>
      </c>
      <c r="I727" s="2" t="n">
        <v>0.9</v>
      </c>
      <c r="J727" s="2" t="n">
        <v>0.9</v>
      </c>
      <c r="K727" s="3" t="s">
        <v>53</v>
      </c>
      <c r="L727" s="3" t="s">
        <v>54</v>
      </c>
      <c r="M727" s="2" t="n">
        <v>10748</v>
      </c>
      <c r="N727" s="3"/>
      <c r="O727" s="4" t="n">
        <v>54789</v>
      </c>
      <c r="P727" s="3"/>
      <c r="Q727" s="4" t="n">
        <v>17533</v>
      </c>
      <c r="R727" s="3" t="s">
        <v>23</v>
      </c>
    </row>
    <row r="728" customFormat="false" ht="25.5" hidden="true" customHeight="true" outlineLevel="0" collapsed="false">
      <c r="A728" s="2" t="n">
        <v>975</v>
      </c>
      <c r="B728" s="3" t="s">
        <v>717</v>
      </c>
      <c r="C728" s="3" t="s">
        <v>19</v>
      </c>
      <c r="D728" s="3" t="s">
        <v>27</v>
      </c>
      <c r="E728" s="3" t="s">
        <v>718</v>
      </c>
      <c r="F728" s="3" t="s">
        <v>29</v>
      </c>
      <c r="G728" s="2"/>
      <c r="H728" s="3" t="s">
        <v>23</v>
      </c>
      <c r="I728" s="2" t="n">
        <v>2</v>
      </c>
      <c r="J728" s="2" t="n">
        <v>2</v>
      </c>
      <c r="K728" s="3" t="s">
        <v>53</v>
      </c>
      <c r="L728" s="3" t="s">
        <v>54</v>
      </c>
      <c r="M728" s="2" t="n">
        <v>8989</v>
      </c>
      <c r="N728" s="3"/>
      <c r="O728" s="4" t="n">
        <v>54789</v>
      </c>
      <c r="P728" s="3"/>
      <c r="Q728" s="4" t="n">
        <v>18994</v>
      </c>
      <c r="R728" s="3" t="s">
        <v>23</v>
      </c>
    </row>
    <row r="729" customFormat="false" ht="25.5" hidden="true" customHeight="true" outlineLevel="0" collapsed="false">
      <c r="A729" s="2" t="n">
        <v>980</v>
      </c>
      <c r="B729" s="3" t="s">
        <v>719</v>
      </c>
      <c r="C729" s="3" t="s">
        <v>19</v>
      </c>
      <c r="D729" s="3" t="s">
        <v>61</v>
      </c>
      <c r="E729" s="3" t="s">
        <v>21</v>
      </c>
      <c r="F729" s="3" t="s">
        <v>63</v>
      </c>
      <c r="G729" s="2"/>
      <c r="H729" s="3" t="s">
        <v>23</v>
      </c>
      <c r="I729" s="2" t="n">
        <v>83.33</v>
      </c>
      <c r="J729" s="2" t="n">
        <v>75.46</v>
      </c>
      <c r="K729" s="3" t="s">
        <v>53</v>
      </c>
      <c r="L729" s="3" t="s">
        <v>54</v>
      </c>
      <c r="M729" s="2" t="n">
        <v>0</v>
      </c>
      <c r="N729" s="3"/>
      <c r="O729" s="4" t="n">
        <v>54789</v>
      </c>
      <c r="P729" s="3"/>
      <c r="Q729" s="4" t="n">
        <v>36220</v>
      </c>
      <c r="R729" s="3" t="s">
        <v>23</v>
      </c>
    </row>
    <row r="730" customFormat="false" ht="25.5" hidden="true" customHeight="true" outlineLevel="0" collapsed="false">
      <c r="A730" s="2" t="n">
        <v>984</v>
      </c>
      <c r="B730" s="3" t="s">
        <v>720</v>
      </c>
      <c r="C730" s="3" t="s">
        <v>19</v>
      </c>
      <c r="D730" s="3" t="s">
        <v>20</v>
      </c>
      <c r="E730" s="3" t="s">
        <v>721</v>
      </c>
      <c r="F730" s="3" t="s">
        <v>22</v>
      </c>
      <c r="G730" s="2"/>
      <c r="H730" s="3" t="s">
        <v>23</v>
      </c>
      <c r="I730" s="2" t="n">
        <v>1.33</v>
      </c>
      <c r="J730" s="2" t="n">
        <v>1.33</v>
      </c>
      <c r="K730" s="3" t="s">
        <v>53</v>
      </c>
      <c r="L730" s="3" t="s">
        <v>54</v>
      </c>
      <c r="M730" s="2" t="n">
        <v>0</v>
      </c>
      <c r="N730" s="3"/>
      <c r="O730" s="4" t="n">
        <v>54789</v>
      </c>
      <c r="P730" s="3"/>
      <c r="Q730" s="4"/>
      <c r="R730" s="3" t="s">
        <v>23</v>
      </c>
    </row>
    <row r="731" customFormat="false" ht="25.5" hidden="true" customHeight="true" outlineLevel="0" collapsed="false">
      <c r="A731" s="2" t="n">
        <v>986</v>
      </c>
      <c r="B731" s="3" t="s">
        <v>722</v>
      </c>
      <c r="C731" s="3" t="s">
        <v>19</v>
      </c>
      <c r="D731" s="3" t="s">
        <v>38</v>
      </c>
      <c r="E731" s="3" t="s">
        <v>723</v>
      </c>
      <c r="F731" s="3" t="s">
        <v>39</v>
      </c>
      <c r="G731" s="2"/>
      <c r="H731" s="3" t="s">
        <v>23</v>
      </c>
      <c r="I731" s="2" t="n">
        <v>8</v>
      </c>
      <c r="J731" s="2" t="n">
        <v>8</v>
      </c>
      <c r="K731" s="3" t="s">
        <v>24</v>
      </c>
      <c r="L731" s="3" t="s">
        <v>25</v>
      </c>
      <c r="M731" s="2" t="n">
        <v>0</v>
      </c>
      <c r="N731" s="3"/>
      <c r="O731" s="4" t="n">
        <v>54789</v>
      </c>
      <c r="P731" s="3"/>
      <c r="Q731" s="4" t="n">
        <v>32143</v>
      </c>
      <c r="R731" s="3" t="s">
        <v>23</v>
      </c>
    </row>
    <row r="732" customFormat="false" ht="25.5" hidden="true" customHeight="true" outlineLevel="0" collapsed="false">
      <c r="A732" s="2" t="n">
        <v>987</v>
      </c>
      <c r="B732" s="3" t="s">
        <v>724</v>
      </c>
      <c r="C732" s="3" t="s">
        <v>19</v>
      </c>
      <c r="D732" s="3" t="s">
        <v>27</v>
      </c>
      <c r="E732" s="3" t="s">
        <v>725</v>
      </c>
      <c r="F732" s="3" t="s">
        <v>57</v>
      </c>
      <c r="G732" s="2"/>
      <c r="H732" s="3" t="s">
        <v>23</v>
      </c>
      <c r="I732" s="2" t="n">
        <v>160</v>
      </c>
      <c r="J732" s="2" t="n">
        <v>160</v>
      </c>
      <c r="K732" s="3" t="s">
        <v>49</v>
      </c>
      <c r="L732" s="3" t="s">
        <v>50</v>
      </c>
      <c r="M732" s="2" t="n">
        <v>10200</v>
      </c>
      <c r="N732" s="3"/>
      <c r="O732" s="4" t="n">
        <v>54789</v>
      </c>
      <c r="P732" s="3"/>
      <c r="Q732" s="4" t="n">
        <v>23132</v>
      </c>
      <c r="R732" s="3" t="s">
        <v>23</v>
      </c>
    </row>
    <row r="733" customFormat="false" ht="25.5" hidden="true" customHeight="true" outlineLevel="0" collapsed="false">
      <c r="A733" s="2" t="n">
        <v>987</v>
      </c>
      <c r="B733" s="3" t="s">
        <v>724</v>
      </c>
      <c r="C733" s="3" t="s">
        <v>19</v>
      </c>
      <c r="D733" s="3" t="s">
        <v>27</v>
      </c>
      <c r="E733" s="3" t="s">
        <v>725</v>
      </c>
      <c r="F733" s="3" t="s">
        <v>57</v>
      </c>
      <c r="G733" s="2"/>
      <c r="H733" s="3" t="s">
        <v>23</v>
      </c>
      <c r="I733" s="2" t="n">
        <v>330</v>
      </c>
      <c r="J733" s="2" t="n">
        <v>330</v>
      </c>
      <c r="K733" s="3" t="s">
        <v>49</v>
      </c>
      <c r="L733" s="3" t="s">
        <v>50</v>
      </c>
      <c r="M733" s="2" t="n">
        <v>10000</v>
      </c>
      <c r="N733" s="3"/>
      <c r="O733" s="4" t="n">
        <v>54789</v>
      </c>
      <c r="P733" s="3"/>
      <c r="Q733" s="4" t="n">
        <v>26207</v>
      </c>
      <c r="R733" s="3" t="s">
        <v>23</v>
      </c>
    </row>
    <row r="734" customFormat="false" ht="25.5" hidden="true" customHeight="true" outlineLevel="0" collapsed="false">
      <c r="A734" s="2" t="n">
        <v>987</v>
      </c>
      <c r="B734" s="3" t="s">
        <v>724</v>
      </c>
      <c r="C734" s="3" t="s">
        <v>19</v>
      </c>
      <c r="D734" s="3" t="s">
        <v>27</v>
      </c>
      <c r="E734" s="3" t="s">
        <v>725</v>
      </c>
      <c r="F734" s="3" t="s">
        <v>57</v>
      </c>
      <c r="G734" s="2"/>
      <c r="H734" s="3" t="s">
        <v>23</v>
      </c>
      <c r="I734" s="2" t="n">
        <v>210</v>
      </c>
      <c r="J734" s="2" t="n">
        <v>210</v>
      </c>
      <c r="K734" s="3" t="s">
        <v>49</v>
      </c>
      <c r="L734" s="3" t="s">
        <v>50</v>
      </c>
      <c r="M734" s="2" t="n">
        <v>10100</v>
      </c>
      <c r="N734" s="3"/>
      <c r="O734" s="4" t="n">
        <v>54789</v>
      </c>
      <c r="P734" s="3"/>
      <c r="Q734" s="4" t="n">
        <v>25112</v>
      </c>
      <c r="R734" s="3" t="s">
        <v>23</v>
      </c>
    </row>
    <row r="735" customFormat="false" ht="25.5" hidden="true" customHeight="true" outlineLevel="0" collapsed="false">
      <c r="A735" s="2" t="n">
        <v>988</v>
      </c>
      <c r="B735" s="3" t="s">
        <v>726</v>
      </c>
      <c r="C735" s="3" t="s">
        <v>19</v>
      </c>
      <c r="D735" s="3" t="s">
        <v>61</v>
      </c>
      <c r="E735" s="3" t="s">
        <v>62</v>
      </c>
      <c r="F735" s="3" t="s">
        <v>63</v>
      </c>
      <c r="G735" s="2"/>
      <c r="H735" s="3" t="s">
        <v>23</v>
      </c>
      <c r="I735" s="2" t="n">
        <v>750</v>
      </c>
      <c r="J735" s="2" t="n">
        <v>750</v>
      </c>
      <c r="K735" s="3" t="s">
        <v>49</v>
      </c>
      <c r="L735" s="3" t="s">
        <v>111</v>
      </c>
      <c r="M735" s="2" t="n">
        <v>9780</v>
      </c>
      <c r="N735" s="3"/>
      <c r="O735" s="4" t="n">
        <v>54789</v>
      </c>
      <c r="P735" s="3"/>
      <c r="Q735" s="4" t="n">
        <v>27851</v>
      </c>
      <c r="R735" s="3" t="s">
        <v>23</v>
      </c>
    </row>
    <row r="736" customFormat="false" ht="25.5" hidden="true" customHeight="true" outlineLevel="0" collapsed="false">
      <c r="A736" s="2" t="n">
        <v>988</v>
      </c>
      <c r="B736" s="3" t="s">
        <v>726</v>
      </c>
      <c r="C736" s="3" t="s">
        <v>19</v>
      </c>
      <c r="D736" s="3" t="s">
        <v>61</v>
      </c>
      <c r="E736" s="3" t="s">
        <v>62</v>
      </c>
      <c r="F736" s="3" t="s">
        <v>63</v>
      </c>
      <c r="G736" s="2"/>
      <c r="H736" s="3" t="s">
        <v>23</v>
      </c>
      <c r="I736" s="2" t="n">
        <v>750</v>
      </c>
      <c r="J736" s="2" t="n">
        <v>750</v>
      </c>
      <c r="K736" s="3" t="s">
        <v>49</v>
      </c>
      <c r="L736" s="3" t="s">
        <v>111</v>
      </c>
      <c r="M736" s="2" t="n">
        <v>9700</v>
      </c>
      <c r="N736" s="3"/>
      <c r="O736" s="4" t="n">
        <v>54789</v>
      </c>
      <c r="P736" s="3"/>
      <c r="Q736" s="4" t="n">
        <v>27150</v>
      </c>
      <c r="R736" s="3" t="s">
        <v>23</v>
      </c>
    </row>
    <row r="737" customFormat="false" ht="25.5" hidden="true" customHeight="true" outlineLevel="0" collapsed="false">
      <c r="A737" s="2" t="n">
        <v>988</v>
      </c>
      <c r="B737" s="3" t="s">
        <v>726</v>
      </c>
      <c r="C737" s="3" t="s">
        <v>19</v>
      </c>
      <c r="D737" s="3" t="s">
        <v>61</v>
      </c>
      <c r="E737" s="3" t="s">
        <v>62</v>
      </c>
      <c r="F737" s="3" t="s">
        <v>63</v>
      </c>
      <c r="G737" s="2"/>
      <c r="H737" s="3" t="s">
        <v>23</v>
      </c>
      <c r="I737" s="2" t="n">
        <v>750</v>
      </c>
      <c r="J737" s="2" t="n">
        <v>750</v>
      </c>
      <c r="K737" s="3" t="s">
        <v>49</v>
      </c>
      <c r="L737" s="3" t="s">
        <v>111</v>
      </c>
      <c r="M737" s="2" t="n">
        <v>9640</v>
      </c>
      <c r="N737" s="3"/>
      <c r="O737" s="4" t="n">
        <v>54789</v>
      </c>
      <c r="P737" s="3"/>
      <c r="Q737" s="4" t="n">
        <v>27485</v>
      </c>
      <c r="R737" s="3" t="s">
        <v>23</v>
      </c>
    </row>
    <row r="738" customFormat="false" ht="25.5" hidden="true" customHeight="true" outlineLevel="0" collapsed="false">
      <c r="A738" s="2" t="n">
        <v>990</v>
      </c>
      <c r="B738" s="3" t="s">
        <v>727</v>
      </c>
      <c r="C738" s="3" t="s">
        <v>19</v>
      </c>
      <c r="D738" s="3" t="s">
        <v>31</v>
      </c>
      <c r="E738" s="3" t="s">
        <v>36</v>
      </c>
      <c r="F738" s="3" t="s">
        <v>22</v>
      </c>
      <c r="G738" s="2"/>
      <c r="H738" s="3" t="s">
        <v>23</v>
      </c>
      <c r="I738" s="2" t="n">
        <v>2.4</v>
      </c>
      <c r="J738" s="2" t="n">
        <v>2.4</v>
      </c>
      <c r="K738" s="3" t="s">
        <v>24</v>
      </c>
      <c r="L738" s="3" t="s">
        <v>25</v>
      </c>
      <c r="M738" s="2" t="n">
        <v>0</v>
      </c>
      <c r="N738" s="3"/>
      <c r="O738" s="4" t="n">
        <v>54789</v>
      </c>
      <c r="P738" s="3"/>
      <c r="Q738" s="4"/>
      <c r="R738" s="3" t="s">
        <v>23</v>
      </c>
    </row>
    <row r="739" customFormat="false" ht="25.5" hidden="true" customHeight="true" outlineLevel="0" collapsed="false">
      <c r="A739" s="2" t="n">
        <v>991</v>
      </c>
      <c r="B739" s="3" t="s">
        <v>728</v>
      </c>
      <c r="C739" s="3" t="s">
        <v>19</v>
      </c>
      <c r="D739" s="3" t="s">
        <v>31</v>
      </c>
      <c r="E739" s="3" t="s">
        <v>36</v>
      </c>
      <c r="F739" s="3" t="s">
        <v>22</v>
      </c>
      <c r="G739" s="2"/>
      <c r="H739" s="3" t="s">
        <v>23</v>
      </c>
      <c r="I739" s="2" t="n">
        <v>29</v>
      </c>
      <c r="J739" s="2" t="n">
        <v>23</v>
      </c>
      <c r="K739" s="3" t="s">
        <v>53</v>
      </c>
      <c r="L739" s="3" t="s">
        <v>54</v>
      </c>
      <c r="M739" s="2" t="n">
        <v>13700</v>
      </c>
      <c r="N739" s="3"/>
      <c r="O739" s="4" t="n">
        <v>54789</v>
      </c>
      <c r="P739" s="3"/>
      <c r="Q739" s="4"/>
      <c r="R739" s="3" t="s">
        <v>23</v>
      </c>
    </row>
    <row r="740" customFormat="false" ht="38.25" hidden="true" customHeight="true" outlineLevel="0" collapsed="false">
      <c r="A740" s="2" t="n">
        <v>992</v>
      </c>
      <c r="B740" s="3" t="s">
        <v>729</v>
      </c>
      <c r="C740" s="3" t="s">
        <v>19</v>
      </c>
      <c r="D740" s="3" t="s">
        <v>31</v>
      </c>
      <c r="E740" s="3" t="s">
        <v>36</v>
      </c>
      <c r="F740" s="3" t="s">
        <v>22</v>
      </c>
      <c r="G740" s="2"/>
      <c r="H740" s="3" t="s">
        <v>23</v>
      </c>
      <c r="I740" s="2" t="n">
        <v>49.9</v>
      </c>
      <c r="J740" s="2" t="n">
        <v>49.9</v>
      </c>
      <c r="K740" s="3" t="s">
        <v>24</v>
      </c>
      <c r="L740" s="3" t="s">
        <v>25</v>
      </c>
      <c r="M740" s="2" t="n">
        <v>0</v>
      </c>
      <c r="N740" s="3"/>
      <c r="O740" s="4" t="n">
        <v>54789</v>
      </c>
      <c r="P740" s="3"/>
      <c r="Q740" s="4"/>
      <c r="R740" s="3" t="s">
        <v>23</v>
      </c>
    </row>
    <row r="741" customFormat="false" ht="25.5" hidden="true" customHeight="true" outlineLevel="0" collapsed="false">
      <c r="A741" s="2" t="n">
        <v>993</v>
      </c>
      <c r="B741" s="3" t="s">
        <v>730</v>
      </c>
      <c r="C741" s="3" t="s">
        <v>19</v>
      </c>
      <c r="D741" s="3" t="s">
        <v>117</v>
      </c>
      <c r="E741" s="3" t="s">
        <v>731</v>
      </c>
      <c r="F741" s="3" t="s">
        <v>22</v>
      </c>
      <c r="G741" s="2"/>
      <c r="H741" s="3" t="s">
        <v>23</v>
      </c>
      <c r="I741" s="2" t="n">
        <v>58.914</v>
      </c>
      <c r="J741" s="2" t="n">
        <v>58.914</v>
      </c>
      <c r="K741" s="3" t="s">
        <v>53</v>
      </c>
      <c r="L741" s="3" t="s">
        <v>54</v>
      </c>
      <c r="M741" s="2" t="n">
        <v>11500</v>
      </c>
      <c r="N741" s="3"/>
      <c r="O741" s="4" t="n">
        <v>54789</v>
      </c>
      <c r="P741" s="3"/>
      <c r="Q741" s="4"/>
      <c r="R741" s="3" t="s">
        <v>23</v>
      </c>
    </row>
    <row r="742" customFormat="false" ht="25.5" hidden="true" customHeight="true" outlineLevel="0" collapsed="false">
      <c r="A742" s="2" t="n">
        <v>994</v>
      </c>
      <c r="B742" s="3" t="s">
        <v>732</v>
      </c>
      <c r="C742" s="3" t="s">
        <v>19</v>
      </c>
      <c r="D742" s="3" t="s">
        <v>31</v>
      </c>
      <c r="E742" s="3" t="s">
        <v>36</v>
      </c>
      <c r="F742" s="3" t="s">
        <v>22</v>
      </c>
      <c r="G742" s="2"/>
      <c r="H742" s="3" t="s">
        <v>23</v>
      </c>
      <c r="I742" s="2" t="n">
        <v>2.6</v>
      </c>
      <c r="J742" s="2" t="n">
        <v>2.6</v>
      </c>
      <c r="K742" s="3" t="s">
        <v>24</v>
      </c>
      <c r="L742" s="3" t="s">
        <v>25</v>
      </c>
      <c r="M742" s="2" t="n">
        <v>0</v>
      </c>
      <c r="N742" s="3"/>
      <c r="O742" s="4" t="n">
        <v>54789</v>
      </c>
      <c r="P742" s="3"/>
      <c r="Q742" s="4"/>
      <c r="R742" s="3" t="s">
        <v>23</v>
      </c>
    </row>
    <row r="743" customFormat="false" ht="25.5" hidden="true" customHeight="true" outlineLevel="0" collapsed="false">
      <c r="A743" s="2" t="n">
        <v>995</v>
      </c>
      <c r="B743" s="3" t="s">
        <v>733</v>
      </c>
      <c r="C743" s="3" t="s">
        <v>19</v>
      </c>
      <c r="D743" s="3" t="s">
        <v>27</v>
      </c>
      <c r="E743" s="3" t="s">
        <v>734</v>
      </c>
      <c r="F743" s="3" t="s">
        <v>57</v>
      </c>
      <c r="G743" s="2"/>
      <c r="H743" s="3" t="s">
        <v>23</v>
      </c>
      <c r="I743" s="2" t="n">
        <v>18.6</v>
      </c>
      <c r="J743" s="2" t="n">
        <v>14.6</v>
      </c>
      <c r="K743" s="3" t="s">
        <v>49</v>
      </c>
      <c r="L743" s="3" t="s">
        <v>111</v>
      </c>
      <c r="M743" s="2" t="n">
        <v>13900</v>
      </c>
      <c r="N743" s="3"/>
      <c r="O743" s="4" t="n">
        <v>54789</v>
      </c>
      <c r="P743" s="3"/>
      <c r="Q743" s="4" t="n">
        <v>25447</v>
      </c>
      <c r="R743" s="3" t="s">
        <v>23</v>
      </c>
    </row>
    <row r="744" customFormat="false" ht="25.5" hidden="true" customHeight="true" outlineLevel="0" collapsed="false">
      <c r="A744" s="2" t="n">
        <v>996</v>
      </c>
      <c r="B744" s="3" t="s">
        <v>735</v>
      </c>
      <c r="C744" s="3" t="s">
        <v>19</v>
      </c>
      <c r="D744" s="3" t="s">
        <v>27</v>
      </c>
      <c r="E744" s="3" t="s">
        <v>734</v>
      </c>
      <c r="F744" s="3" t="s">
        <v>57</v>
      </c>
      <c r="G744" s="2"/>
      <c r="H744" s="3" t="s">
        <v>23</v>
      </c>
      <c r="I744" s="2" t="n">
        <v>80</v>
      </c>
      <c r="J744" s="2" t="n">
        <v>80</v>
      </c>
      <c r="K744" s="3" t="s">
        <v>49</v>
      </c>
      <c r="L744" s="3" t="s">
        <v>111</v>
      </c>
      <c r="M744" s="2" t="n">
        <v>11500</v>
      </c>
      <c r="N744" s="3"/>
      <c r="O744" s="4" t="n">
        <v>54789</v>
      </c>
      <c r="P744" s="3"/>
      <c r="Q744" s="4" t="n">
        <v>34939</v>
      </c>
      <c r="R744" s="3" t="s">
        <v>23</v>
      </c>
    </row>
    <row r="745" customFormat="false" ht="25.5" hidden="true" customHeight="true" outlineLevel="0" collapsed="false">
      <c r="A745" s="2" t="n">
        <v>997</v>
      </c>
      <c r="B745" s="3" t="s">
        <v>736</v>
      </c>
      <c r="C745" s="3" t="s">
        <v>19</v>
      </c>
      <c r="D745" s="3" t="s">
        <v>20</v>
      </c>
      <c r="E745" s="3" t="s">
        <v>737</v>
      </c>
      <c r="F745" s="3" t="s">
        <v>22</v>
      </c>
      <c r="G745" s="2"/>
      <c r="H745" s="3" t="s">
        <v>23</v>
      </c>
      <c r="I745" s="2" t="n">
        <v>1.3</v>
      </c>
      <c r="J745" s="2" t="n">
        <v>1.3</v>
      </c>
      <c r="K745" s="3" t="s">
        <v>24</v>
      </c>
      <c r="L745" s="3" t="s">
        <v>25</v>
      </c>
      <c r="M745" s="2" t="n">
        <v>0</v>
      </c>
      <c r="N745" s="3"/>
      <c r="O745" s="4" t="n">
        <v>54789</v>
      </c>
      <c r="P745" s="3"/>
      <c r="Q745" s="4"/>
      <c r="R745" s="3" t="s">
        <v>23</v>
      </c>
    </row>
    <row r="746" customFormat="false" ht="25.5" hidden="true" customHeight="true" outlineLevel="0" collapsed="false">
      <c r="A746" s="2" t="n">
        <v>998</v>
      </c>
      <c r="B746" s="3" t="s">
        <v>738</v>
      </c>
      <c r="C746" s="3" t="s">
        <v>19</v>
      </c>
      <c r="D746" s="3" t="s">
        <v>61</v>
      </c>
      <c r="E746" s="3" t="s">
        <v>21</v>
      </c>
      <c r="F746" s="3" t="s">
        <v>63</v>
      </c>
      <c r="G746" s="2"/>
      <c r="H746" s="3" t="s">
        <v>23</v>
      </c>
      <c r="I746" s="2" t="n">
        <v>2.27</v>
      </c>
      <c r="J746" s="2" t="n">
        <v>2.27</v>
      </c>
      <c r="K746" s="3" t="s">
        <v>24</v>
      </c>
      <c r="L746" s="3" t="s">
        <v>25</v>
      </c>
      <c r="M746" s="2" t="n">
        <v>0</v>
      </c>
      <c r="N746" s="3"/>
      <c r="O746" s="4" t="n">
        <v>54789</v>
      </c>
      <c r="P746" s="3"/>
      <c r="Q746" s="4" t="n">
        <v>32143</v>
      </c>
      <c r="R746" s="3" t="s">
        <v>23</v>
      </c>
    </row>
    <row r="747" customFormat="false" ht="51" hidden="true" customHeight="true" outlineLevel="0" collapsed="false">
      <c r="A747" s="2" t="n">
        <v>999</v>
      </c>
      <c r="B747" s="3" t="s">
        <v>739</v>
      </c>
      <c r="C747" s="3" t="s">
        <v>19</v>
      </c>
      <c r="D747" s="3" t="s">
        <v>61</v>
      </c>
      <c r="E747" s="3" t="s">
        <v>507</v>
      </c>
      <c r="F747" s="3" t="s">
        <v>138</v>
      </c>
      <c r="G747" s="2"/>
      <c r="H747" s="3" t="s">
        <v>23</v>
      </c>
      <c r="I747" s="2" t="n">
        <v>107.18</v>
      </c>
      <c r="J747" s="2" t="n">
        <v>107.18</v>
      </c>
      <c r="K747" s="3" t="s">
        <v>53</v>
      </c>
      <c r="L747" s="3" t="s">
        <v>54</v>
      </c>
      <c r="M747" s="2" t="n">
        <v>0</v>
      </c>
      <c r="N747" s="3"/>
      <c r="O747" s="4" t="n">
        <v>54789</v>
      </c>
      <c r="P747" s="3"/>
      <c r="Q747" s="4" t="n">
        <v>33604</v>
      </c>
      <c r="R747" s="3" t="s">
        <v>23</v>
      </c>
    </row>
    <row r="748" customFormat="false" ht="51" hidden="true" customHeight="true" outlineLevel="0" collapsed="false">
      <c r="A748" s="2" t="n">
        <v>999</v>
      </c>
      <c r="B748" s="3" t="s">
        <v>739</v>
      </c>
      <c r="C748" s="3" t="s">
        <v>19</v>
      </c>
      <c r="D748" s="3" t="s">
        <v>61</v>
      </c>
      <c r="E748" s="3" t="s">
        <v>507</v>
      </c>
      <c r="F748" s="3" t="s">
        <v>138</v>
      </c>
      <c r="G748" s="2"/>
      <c r="H748" s="3" t="s">
        <v>23</v>
      </c>
      <c r="I748" s="2" t="n">
        <v>107.18</v>
      </c>
      <c r="J748" s="2" t="n">
        <v>107.18</v>
      </c>
      <c r="K748" s="3" t="s">
        <v>53</v>
      </c>
      <c r="L748" s="3" t="s">
        <v>54</v>
      </c>
      <c r="M748" s="2" t="n">
        <v>0</v>
      </c>
      <c r="N748" s="3"/>
      <c r="O748" s="4" t="n">
        <v>54789</v>
      </c>
      <c r="P748" s="3"/>
      <c r="Q748" s="4" t="n">
        <v>33604</v>
      </c>
      <c r="R748" s="3" t="s">
        <v>23</v>
      </c>
    </row>
    <row r="749" customFormat="false" ht="25.5" hidden="true" customHeight="true" outlineLevel="0" collapsed="false">
      <c r="A749" s="2" t="n">
        <v>1001</v>
      </c>
      <c r="B749" s="3" t="s">
        <v>740</v>
      </c>
      <c r="C749" s="3" t="s">
        <v>19</v>
      </c>
      <c r="D749" s="3" t="s">
        <v>61</v>
      </c>
      <c r="E749" s="3" t="s">
        <v>21</v>
      </c>
      <c r="F749" s="3" t="s">
        <v>138</v>
      </c>
      <c r="G749" s="2"/>
      <c r="H749" s="3" t="s">
        <v>23</v>
      </c>
      <c r="I749" s="2" t="n">
        <v>70</v>
      </c>
      <c r="J749" s="2" t="n">
        <v>70</v>
      </c>
      <c r="K749" s="3" t="s">
        <v>53</v>
      </c>
      <c r="L749" s="3" t="s">
        <v>54</v>
      </c>
      <c r="M749" s="2" t="n">
        <v>12300</v>
      </c>
      <c r="N749" s="3"/>
      <c r="O749" s="4" t="n">
        <v>54789</v>
      </c>
      <c r="P749" s="3"/>
      <c r="Q749" s="4" t="n">
        <v>33419</v>
      </c>
      <c r="R749" s="3" t="s">
        <v>23</v>
      </c>
    </row>
    <row r="750" customFormat="false" ht="25.5" hidden="true" customHeight="true" outlineLevel="0" collapsed="false">
      <c r="A750" s="2" t="n">
        <v>1001</v>
      </c>
      <c r="B750" s="3" t="s">
        <v>740</v>
      </c>
      <c r="C750" s="3" t="s">
        <v>19</v>
      </c>
      <c r="D750" s="3" t="s">
        <v>61</v>
      </c>
      <c r="E750" s="3" t="s">
        <v>21</v>
      </c>
      <c r="F750" s="3" t="s">
        <v>138</v>
      </c>
      <c r="G750" s="2"/>
      <c r="H750" s="3" t="s">
        <v>23</v>
      </c>
      <c r="I750" s="2" t="n">
        <v>70</v>
      </c>
      <c r="J750" s="2" t="n">
        <v>70</v>
      </c>
      <c r="K750" s="3" t="s">
        <v>53</v>
      </c>
      <c r="L750" s="3" t="s">
        <v>54</v>
      </c>
      <c r="M750" s="2" t="n">
        <v>12300</v>
      </c>
      <c r="N750" s="3"/>
      <c r="O750" s="4" t="n">
        <v>54789</v>
      </c>
      <c r="P750" s="3"/>
      <c r="Q750" s="4" t="n">
        <v>33419</v>
      </c>
      <c r="R750" s="3" t="s">
        <v>23</v>
      </c>
    </row>
    <row r="751" customFormat="false" ht="25.5" hidden="true" customHeight="true" outlineLevel="0" collapsed="false">
      <c r="A751" s="2" t="n">
        <v>1001</v>
      </c>
      <c r="B751" s="3" t="s">
        <v>740</v>
      </c>
      <c r="C751" s="3" t="s">
        <v>19</v>
      </c>
      <c r="D751" s="3" t="s">
        <v>61</v>
      </c>
      <c r="E751" s="3" t="s">
        <v>21</v>
      </c>
      <c r="F751" s="3" t="s">
        <v>138</v>
      </c>
      <c r="G751" s="2"/>
      <c r="H751" s="3" t="s">
        <v>23</v>
      </c>
      <c r="I751" s="2" t="n">
        <v>70</v>
      </c>
      <c r="J751" s="2" t="n">
        <v>70</v>
      </c>
      <c r="K751" s="3" t="s">
        <v>53</v>
      </c>
      <c r="L751" s="3" t="s">
        <v>54</v>
      </c>
      <c r="M751" s="2" t="n">
        <v>12300</v>
      </c>
      <c r="N751" s="3"/>
      <c r="O751" s="4" t="n">
        <v>54789</v>
      </c>
      <c r="P751" s="3"/>
      <c r="Q751" s="4" t="n">
        <v>33419</v>
      </c>
      <c r="R751" s="3" t="s">
        <v>23</v>
      </c>
    </row>
    <row r="752" customFormat="false" ht="38.25" hidden="true" customHeight="true" outlineLevel="0" collapsed="false">
      <c r="A752" s="2" t="n">
        <v>1003</v>
      </c>
      <c r="B752" s="3" t="s">
        <v>741</v>
      </c>
      <c r="C752" s="3" t="s">
        <v>19</v>
      </c>
      <c r="D752" s="3" t="s">
        <v>61</v>
      </c>
      <c r="E752" s="3" t="s">
        <v>742</v>
      </c>
      <c r="F752" s="3" t="s">
        <v>63</v>
      </c>
      <c r="G752" s="2"/>
      <c r="H752" s="3" t="s">
        <v>23</v>
      </c>
      <c r="I752" s="2" t="n">
        <v>44.5</v>
      </c>
      <c r="J752" s="2" t="n">
        <v>44.5</v>
      </c>
      <c r="K752" s="3" t="s">
        <v>24</v>
      </c>
      <c r="L752" s="3" t="s">
        <v>25</v>
      </c>
      <c r="M752" s="2" t="n">
        <v>0</v>
      </c>
      <c r="N752" s="3"/>
      <c r="O752" s="4" t="n">
        <v>54789</v>
      </c>
      <c r="P752" s="3"/>
      <c r="Q752" s="4" t="n">
        <v>32143</v>
      </c>
      <c r="R752" s="3" t="s">
        <v>23</v>
      </c>
    </row>
    <row r="753" customFormat="false" ht="25.5" hidden="true" customHeight="true" outlineLevel="0" collapsed="false">
      <c r="A753" s="2" t="n">
        <v>1005</v>
      </c>
      <c r="B753" s="3" t="s">
        <v>743</v>
      </c>
      <c r="C753" s="3" t="s">
        <v>19</v>
      </c>
      <c r="D753" s="3" t="s">
        <v>27</v>
      </c>
      <c r="E753" s="3" t="s">
        <v>21</v>
      </c>
      <c r="F753" s="3" t="s">
        <v>138</v>
      </c>
      <c r="G753" s="2"/>
      <c r="H753" s="3" t="s">
        <v>23</v>
      </c>
      <c r="I753" s="2" t="n">
        <v>83</v>
      </c>
      <c r="J753" s="2" t="n">
        <v>74</v>
      </c>
      <c r="K753" s="3" t="s">
        <v>53</v>
      </c>
      <c r="L753" s="3" t="s">
        <v>54</v>
      </c>
      <c r="M753" s="2" t="n">
        <v>0</v>
      </c>
      <c r="N753" s="3"/>
      <c r="O753" s="4" t="n">
        <v>54789</v>
      </c>
      <c r="P753" s="3"/>
      <c r="Q753" s="4" t="n">
        <v>36342</v>
      </c>
      <c r="R753" s="3" t="s">
        <v>23</v>
      </c>
    </row>
    <row r="754" customFormat="false" ht="25.5" hidden="true" customHeight="true" outlineLevel="0" collapsed="false">
      <c r="A754" s="2" t="n">
        <v>1005</v>
      </c>
      <c r="B754" s="3" t="s">
        <v>743</v>
      </c>
      <c r="C754" s="3" t="s">
        <v>19</v>
      </c>
      <c r="D754" s="3" t="s">
        <v>27</v>
      </c>
      <c r="E754" s="3" t="s">
        <v>21</v>
      </c>
      <c r="F754" s="3" t="s">
        <v>138</v>
      </c>
      <c r="G754" s="2"/>
      <c r="H754" s="3" t="s">
        <v>23</v>
      </c>
      <c r="I754" s="2" t="n">
        <v>83</v>
      </c>
      <c r="J754" s="2" t="n">
        <v>74</v>
      </c>
      <c r="K754" s="3" t="s">
        <v>53</v>
      </c>
      <c r="L754" s="3" t="s">
        <v>54</v>
      </c>
      <c r="M754" s="2" t="n">
        <v>0</v>
      </c>
      <c r="N754" s="3"/>
      <c r="O754" s="4" t="n">
        <v>54789</v>
      </c>
      <c r="P754" s="3"/>
      <c r="Q754" s="4" t="n">
        <v>35977</v>
      </c>
      <c r="R754" s="3" t="s">
        <v>23</v>
      </c>
    </row>
    <row r="755" customFormat="false" ht="25.5" hidden="true" customHeight="true" outlineLevel="0" collapsed="false">
      <c r="A755" s="2" t="n">
        <v>1011</v>
      </c>
      <c r="B755" s="3" t="s">
        <v>744</v>
      </c>
      <c r="C755" s="3" t="s">
        <v>19</v>
      </c>
      <c r="D755" s="3" t="s">
        <v>61</v>
      </c>
      <c r="E755" s="3" t="s">
        <v>745</v>
      </c>
      <c r="F755" s="3" t="s">
        <v>107</v>
      </c>
      <c r="G755" s="2"/>
      <c r="H755" s="3" t="s">
        <v>23</v>
      </c>
      <c r="I755" s="2" t="n">
        <v>4.75</v>
      </c>
      <c r="J755" s="2" t="n">
        <v>4.75</v>
      </c>
      <c r="K755" s="3" t="s">
        <v>24</v>
      </c>
      <c r="L755" s="3" t="s">
        <v>25</v>
      </c>
      <c r="M755" s="2" t="n">
        <v>0</v>
      </c>
      <c r="N755" s="3"/>
      <c r="O755" s="4" t="n">
        <v>54789</v>
      </c>
      <c r="P755" s="3"/>
      <c r="Q755" s="4" t="n">
        <v>35796</v>
      </c>
      <c r="R755" s="3" t="s">
        <v>23</v>
      </c>
    </row>
    <row r="756" customFormat="false" ht="38.25" hidden="true" customHeight="true" outlineLevel="0" collapsed="false">
      <c r="A756" s="2" t="n">
        <v>1014</v>
      </c>
      <c r="B756" s="3" t="s">
        <v>746</v>
      </c>
      <c r="C756" s="3" t="s">
        <v>19</v>
      </c>
      <c r="D756" s="3" t="s">
        <v>27</v>
      </c>
      <c r="E756" s="3" t="s">
        <v>747</v>
      </c>
      <c r="F756" s="3" t="s">
        <v>75</v>
      </c>
      <c r="G756" s="2"/>
      <c r="H756" s="3" t="s">
        <v>23</v>
      </c>
      <c r="I756" s="2" t="n">
        <v>33</v>
      </c>
      <c r="J756" s="2" t="n">
        <v>33</v>
      </c>
      <c r="K756" s="3" t="s">
        <v>24</v>
      </c>
      <c r="L756" s="3" t="s">
        <v>25</v>
      </c>
      <c r="M756" s="2" t="n">
        <v>0</v>
      </c>
      <c r="N756" s="3"/>
      <c r="O756" s="4" t="n">
        <v>54789</v>
      </c>
      <c r="P756" s="3"/>
      <c r="Q756" s="4" t="n">
        <v>35796</v>
      </c>
      <c r="R756" s="3" t="s">
        <v>23</v>
      </c>
    </row>
    <row r="757" customFormat="false" ht="25.5" hidden="true" customHeight="true" outlineLevel="0" collapsed="false">
      <c r="A757" s="2" t="n">
        <v>1015</v>
      </c>
      <c r="B757" s="3" t="s">
        <v>748</v>
      </c>
      <c r="C757" s="3" t="s">
        <v>19</v>
      </c>
      <c r="D757" s="3" t="s">
        <v>20</v>
      </c>
      <c r="E757" s="3" t="s">
        <v>749</v>
      </c>
      <c r="F757" s="3" t="s">
        <v>22</v>
      </c>
      <c r="G757" s="2"/>
      <c r="H757" s="3" t="s">
        <v>23</v>
      </c>
      <c r="I757" s="2" t="n">
        <v>2</v>
      </c>
      <c r="J757" s="2" t="n">
        <v>2</v>
      </c>
      <c r="K757" s="3" t="s">
        <v>24</v>
      </c>
      <c r="L757" s="3" t="s">
        <v>25</v>
      </c>
      <c r="M757" s="2" t="n">
        <v>0</v>
      </c>
      <c r="N757" s="3"/>
      <c r="O757" s="4" t="n">
        <v>54789</v>
      </c>
      <c r="P757" s="3"/>
      <c r="Q757" s="4"/>
      <c r="R757" s="3" t="s">
        <v>23</v>
      </c>
    </row>
    <row r="758" customFormat="false" ht="25.5" hidden="true" customHeight="true" outlineLevel="0" collapsed="false">
      <c r="A758" s="2" t="n">
        <v>1016</v>
      </c>
      <c r="B758" s="3" t="s">
        <v>750</v>
      </c>
      <c r="C758" s="3" t="s">
        <v>19</v>
      </c>
      <c r="D758" s="3" t="s">
        <v>20</v>
      </c>
      <c r="E758" s="3" t="s">
        <v>749</v>
      </c>
      <c r="F758" s="3" t="s">
        <v>22</v>
      </c>
      <c r="G758" s="2"/>
      <c r="H758" s="3" t="s">
        <v>23</v>
      </c>
      <c r="I758" s="2" t="n">
        <v>3</v>
      </c>
      <c r="J758" s="2" t="n">
        <v>3</v>
      </c>
      <c r="K758" s="3" t="s">
        <v>24</v>
      </c>
      <c r="L758" s="3" t="s">
        <v>25</v>
      </c>
      <c r="M758" s="2" t="n">
        <v>0</v>
      </c>
      <c r="N758" s="3"/>
      <c r="O758" s="4" t="n">
        <v>54789</v>
      </c>
      <c r="P758" s="3"/>
      <c r="Q758" s="4"/>
      <c r="R758" s="3" t="s">
        <v>23</v>
      </c>
    </row>
    <row r="759" customFormat="false" ht="25.5" hidden="true" customHeight="true" outlineLevel="0" collapsed="false">
      <c r="A759" s="2" t="n">
        <v>1019</v>
      </c>
      <c r="B759" s="3" t="s">
        <v>751</v>
      </c>
      <c r="C759" s="3" t="s">
        <v>19</v>
      </c>
      <c r="D759" s="3" t="s">
        <v>61</v>
      </c>
      <c r="E759" s="3" t="s">
        <v>129</v>
      </c>
      <c r="F759" s="3" t="s">
        <v>130</v>
      </c>
      <c r="G759" s="2"/>
      <c r="H759" s="3" t="s">
        <v>23</v>
      </c>
      <c r="I759" s="2" t="n">
        <v>83.1</v>
      </c>
      <c r="J759" s="2" t="n">
        <v>81.9</v>
      </c>
      <c r="K759" s="3" t="s">
        <v>53</v>
      </c>
      <c r="L759" s="3" t="s">
        <v>54</v>
      </c>
      <c r="M759" s="2" t="n">
        <v>10300</v>
      </c>
      <c r="N759" s="3"/>
      <c r="O759" s="4" t="n">
        <v>54789</v>
      </c>
      <c r="P759" s="3"/>
      <c r="Q759" s="4" t="n">
        <v>22037</v>
      </c>
      <c r="R759" s="3" t="s">
        <v>23</v>
      </c>
    </row>
    <row r="760" customFormat="false" ht="25.5" hidden="true" customHeight="true" outlineLevel="0" collapsed="false">
      <c r="A760" s="2" t="n">
        <v>1019</v>
      </c>
      <c r="B760" s="3" t="s">
        <v>751</v>
      </c>
      <c r="C760" s="3" t="s">
        <v>19</v>
      </c>
      <c r="D760" s="3" t="s">
        <v>61</v>
      </c>
      <c r="E760" s="3" t="s">
        <v>129</v>
      </c>
      <c r="F760" s="3" t="s">
        <v>130</v>
      </c>
      <c r="G760" s="2"/>
      <c r="H760" s="3" t="s">
        <v>23</v>
      </c>
      <c r="I760" s="2" t="n">
        <v>82.2</v>
      </c>
      <c r="J760" s="2" t="n">
        <v>81</v>
      </c>
      <c r="K760" s="3" t="s">
        <v>53</v>
      </c>
      <c r="L760" s="3" t="s">
        <v>54</v>
      </c>
      <c r="M760" s="2" t="n">
        <v>10300</v>
      </c>
      <c r="N760" s="3"/>
      <c r="O760" s="4" t="n">
        <v>54789</v>
      </c>
      <c r="P760" s="3"/>
      <c r="Q760" s="4" t="n">
        <v>23163</v>
      </c>
      <c r="R760" s="3" t="s">
        <v>23</v>
      </c>
    </row>
    <row r="761" customFormat="false" ht="25.5" hidden="true" customHeight="true" outlineLevel="0" collapsed="false">
      <c r="A761" s="2" t="n">
        <v>1019</v>
      </c>
      <c r="B761" s="3" t="s">
        <v>751</v>
      </c>
      <c r="C761" s="3" t="s">
        <v>19</v>
      </c>
      <c r="D761" s="3" t="s">
        <v>61</v>
      </c>
      <c r="E761" s="3" t="s">
        <v>129</v>
      </c>
      <c r="F761" s="3" t="s">
        <v>130</v>
      </c>
      <c r="G761" s="2"/>
      <c r="H761" s="3" t="s">
        <v>23</v>
      </c>
      <c r="I761" s="2" t="n">
        <v>219.7</v>
      </c>
      <c r="J761" s="2" t="n">
        <v>211.6</v>
      </c>
      <c r="K761" s="3" t="s">
        <v>53</v>
      </c>
      <c r="L761" s="3" t="s">
        <v>54</v>
      </c>
      <c r="M761" s="2" t="n">
        <v>10105</v>
      </c>
      <c r="N761" s="3"/>
      <c r="O761" s="4" t="n">
        <v>54789</v>
      </c>
      <c r="P761" s="3"/>
      <c r="Q761" s="4" t="n">
        <v>27607</v>
      </c>
      <c r="R761" s="3" t="s">
        <v>23</v>
      </c>
    </row>
    <row r="762" customFormat="false" ht="25.5" hidden="true" customHeight="true" outlineLevel="0" collapsed="false">
      <c r="A762" s="2" t="n">
        <v>1019</v>
      </c>
      <c r="B762" s="3" t="s">
        <v>751</v>
      </c>
      <c r="C762" s="3" t="s">
        <v>19</v>
      </c>
      <c r="D762" s="3" t="s">
        <v>61</v>
      </c>
      <c r="E762" s="3" t="s">
        <v>129</v>
      </c>
      <c r="F762" s="3" t="s">
        <v>130</v>
      </c>
      <c r="G762" s="2"/>
      <c r="H762" s="3" t="s">
        <v>23</v>
      </c>
      <c r="I762" s="2" t="n">
        <v>104.1</v>
      </c>
      <c r="J762" s="2" t="n">
        <v>103</v>
      </c>
      <c r="K762" s="3" t="s">
        <v>53</v>
      </c>
      <c r="L762" s="3" t="s">
        <v>54</v>
      </c>
      <c r="M762" s="2" t="n">
        <v>9900</v>
      </c>
      <c r="N762" s="3"/>
      <c r="O762" s="4" t="n">
        <v>54789</v>
      </c>
      <c r="P762" s="3"/>
      <c r="Q762" s="4" t="n">
        <v>24167</v>
      </c>
      <c r="R762" s="3" t="s">
        <v>23</v>
      </c>
    </row>
    <row r="763" customFormat="false" ht="25.5" hidden="true" customHeight="true" outlineLevel="0" collapsed="false">
      <c r="A763" s="2" t="n">
        <v>1020</v>
      </c>
      <c r="B763" s="3" t="s">
        <v>752</v>
      </c>
      <c r="C763" s="3" t="s">
        <v>19</v>
      </c>
      <c r="D763" s="3" t="s">
        <v>20</v>
      </c>
      <c r="E763" s="3" t="s">
        <v>364</v>
      </c>
      <c r="F763" s="3" t="s">
        <v>22</v>
      </c>
      <c r="G763" s="2"/>
      <c r="H763" s="3" t="s">
        <v>23</v>
      </c>
      <c r="I763" s="2" t="n">
        <v>20.5</v>
      </c>
      <c r="J763" s="2" t="n">
        <v>20.5</v>
      </c>
      <c r="K763" s="3" t="s">
        <v>24</v>
      </c>
      <c r="L763" s="3" t="s">
        <v>25</v>
      </c>
      <c r="M763" s="2" t="n">
        <v>0</v>
      </c>
      <c r="N763" s="3"/>
      <c r="O763" s="4" t="n">
        <v>54789</v>
      </c>
      <c r="P763" s="3"/>
      <c r="Q763" s="4"/>
      <c r="R763" s="3" t="s">
        <v>23</v>
      </c>
    </row>
    <row r="764" customFormat="false" ht="25.5" hidden="true" customHeight="true" outlineLevel="0" collapsed="false">
      <c r="A764" s="2" t="n">
        <v>1023</v>
      </c>
      <c r="B764" s="3" t="s">
        <v>753</v>
      </c>
      <c r="C764" s="3" t="s">
        <v>19</v>
      </c>
      <c r="D764" s="3" t="s">
        <v>38</v>
      </c>
      <c r="E764" s="3" t="s">
        <v>754</v>
      </c>
      <c r="F764" s="3" t="s">
        <v>39</v>
      </c>
      <c r="G764" s="2"/>
      <c r="H764" s="3" t="s">
        <v>23</v>
      </c>
      <c r="I764" s="2" t="n">
        <v>208</v>
      </c>
      <c r="J764" s="2" t="n">
        <v>208</v>
      </c>
      <c r="K764" s="3" t="s">
        <v>49</v>
      </c>
      <c r="L764" s="3" t="s">
        <v>50</v>
      </c>
      <c r="M764" s="2" t="n">
        <v>10050</v>
      </c>
      <c r="N764" s="3"/>
      <c r="O764" s="4" t="n">
        <v>54789</v>
      </c>
      <c r="P764" s="3"/>
      <c r="Q764" s="4" t="n">
        <v>29312</v>
      </c>
      <c r="R764" s="3" t="s">
        <v>23</v>
      </c>
    </row>
    <row r="765" customFormat="false" ht="38.25" hidden="true" customHeight="true" outlineLevel="0" collapsed="false">
      <c r="A765" s="2" t="n">
        <v>1023</v>
      </c>
      <c r="B765" s="3" t="s">
        <v>753</v>
      </c>
      <c r="C765" s="3" t="s">
        <v>19</v>
      </c>
      <c r="D765" s="3" t="s">
        <v>38</v>
      </c>
      <c r="E765" s="3" t="s">
        <v>754</v>
      </c>
      <c r="F765" s="3" t="s">
        <v>39</v>
      </c>
      <c r="G765" s="2"/>
      <c r="H765" s="3" t="s">
        <v>391</v>
      </c>
      <c r="I765" s="2" t="n">
        <v>80</v>
      </c>
      <c r="J765" s="2" t="n">
        <v>68</v>
      </c>
      <c r="K765" s="3" t="s">
        <v>53</v>
      </c>
      <c r="L765" s="3" t="s">
        <v>54</v>
      </c>
      <c r="M765" s="2" t="n">
        <v>9700</v>
      </c>
      <c r="N765" s="3"/>
      <c r="O765" s="4" t="n">
        <v>54789</v>
      </c>
      <c r="P765" s="3"/>
      <c r="Q765" s="4" t="n">
        <v>36800</v>
      </c>
      <c r="R765" s="3" t="s">
        <v>391</v>
      </c>
    </row>
    <row r="766" customFormat="false" ht="25.5" hidden="true" customHeight="true" outlineLevel="0" collapsed="false">
      <c r="A766" s="2" t="n">
        <v>1023</v>
      </c>
      <c r="B766" s="3" t="s">
        <v>753</v>
      </c>
      <c r="C766" s="3" t="s">
        <v>19</v>
      </c>
      <c r="D766" s="3" t="s">
        <v>38</v>
      </c>
      <c r="E766" s="3" t="s">
        <v>754</v>
      </c>
      <c r="F766" s="3" t="s">
        <v>39</v>
      </c>
      <c r="G766" s="2"/>
      <c r="H766" s="3" t="s">
        <v>23</v>
      </c>
      <c r="I766" s="2" t="n">
        <v>80</v>
      </c>
      <c r="J766" s="2" t="n">
        <v>68</v>
      </c>
      <c r="K766" s="3" t="s">
        <v>53</v>
      </c>
      <c r="L766" s="3" t="s">
        <v>54</v>
      </c>
      <c r="M766" s="2" t="n">
        <v>9700</v>
      </c>
      <c r="N766" s="3"/>
      <c r="O766" s="4" t="n">
        <v>54789</v>
      </c>
      <c r="P766" s="3"/>
      <c r="Q766" s="4" t="n">
        <v>36069</v>
      </c>
      <c r="R766" s="3" t="s">
        <v>23</v>
      </c>
    </row>
    <row r="767" customFormat="false" ht="25.5" hidden="true" customHeight="true" outlineLevel="0" collapsed="false">
      <c r="A767" s="2" t="n">
        <v>1028</v>
      </c>
      <c r="B767" s="3" t="s">
        <v>755</v>
      </c>
      <c r="C767" s="3" t="s">
        <v>19</v>
      </c>
      <c r="D767" s="3" t="s">
        <v>61</v>
      </c>
      <c r="E767" s="3" t="s">
        <v>756</v>
      </c>
      <c r="F767" s="3" t="s">
        <v>63</v>
      </c>
      <c r="G767" s="2"/>
      <c r="H767" s="3" t="s">
        <v>23</v>
      </c>
      <c r="I767" s="2" t="n">
        <v>233.2</v>
      </c>
      <c r="J767" s="2" t="n">
        <v>233.2</v>
      </c>
      <c r="K767" s="3" t="s">
        <v>24</v>
      </c>
      <c r="L767" s="3" t="s">
        <v>25</v>
      </c>
      <c r="M767" s="2" t="n">
        <v>0</v>
      </c>
      <c r="N767" s="3"/>
      <c r="O767" s="4" t="n">
        <v>54789</v>
      </c>
      <c r="P767" s="3"/>
      <c r="Q767" s="4" t="n">
        <v>35796</v>
      </c>
      <c r="R767" s="3" t="s">
        <v>23</v>
      </c>
    </row>
    <row r="768" customFormat="false" ht="25.5" hidden="true" customHeight="true" outlineLevel="0" collapsed="false">
      <c r="A768" s="2" t="n">
        <v>1031</v>
      </c>
      <c r="B768" s="3" t="s">
        <v>757</v>
      </c>
      <c r="C768" s="3" t="s">
        <v>19</v>
      </c>
      <c r="D768" s="3" t="s">
        <v>20</v>
      </c>
      <c r="E768" s="3" t="s">
        <v>758</v>
      </c>
      <c r="F768" s="3" t="s">
        <v>22</v>
      </c>
      <c r="G768" s="2"/>
      <c r="H768" s="3" t="s">
        <v>23</v>
      </c>
      <c r="I768" s="2" t="n">
        <v>10</v>
      </c>
      <c r="J768" s="2" t="n">
        <v>10</v>
      </c>
      <c r="K768" s="3" t="s">
        <v>24</v>
      </c>
      <c r="L768" s="3" t="s">
        <v>25</v>
      </c>
      <c r="M768" s="2" t="n">
        <v>0</v>
      </c>
      <c r="N768" s="3"/>
      <c r="O768" s="4" t="n">
        <v>54789</v>
      </c>
      <c r="P768" s="3"/>
      <c r="Q768" s="4"/>
      <c r="R768" s="3" t="s">
        <v>23</v>
      </c>
    </row>
    <row r="769" customFormat="false" ht="25.5" hidden="true" customHeight="true" outlineLevel="0" collapsed="false">
      <c r="A769" s="2" t="n">
        <v>1033</v>
      </c>
      <c r="B769" s="3" t="s">
        <v>759</v>
      </c>
      <c r="C769" s="3" t="s">
        <v>19</v>
      </c>
      <c r="D769" s="3" t="s">
        <v>38</v>
      </c>
      <c r="E769" s="3" t="s">
        <v>21</v>
      </c>
      <c r="F769" s="3" t="s">
        <v>39</v>
      </c>
      <c r="G769" s="2"/>
      <c r="H769" s="3" t="s">
        <v>23</v>
      </c>
      <c r="I769" s="2" t="n">
        <v>5.5</v>
      </c>
      <c r="J769" s="2" t="n">
        <v>5.5</v>
      </c>
      <c r="K769" s="3" t="s">
        <v>24</v>
      </c>
      <c r="L769" s="3" t="s">
        <v>25</v>
      </c>
      <c r="M769" s="2" t="n">
        <v>0</v>
      </c>
      <c r="N769" s="3"/>
      <c r="O769" s="4" t="n">
        <v>54789</v>
      </c>
      <c r="P769" s="3"/>
      <c r="Q769" s="4" t="n">
        <v>32143</v>
      </c>
      <c r="R769" s="3" t="s">
        <v>23</v>
      </c>
    </row>
    <row r="770" customFormat="false" ht="25.5" hidden="true" customHeight="true" outlineLevel="0" collapsed="false">
      <c r="A770" s="2" t="n">
        <v>1034</v>
      </c>
      <c r="B770" s="3" t="s">
        <v>760</v>
      </c>
      <c r="C770" s="3" t="s">
        <v>19</v>
      </c>
      <c r="D770" s="3" t="s">
        <v>31</v>
      </c>
      <c r="E770" s="3" t="s">
        <v>301</v>
      </c>
      <c r="F770" s="3" t="s">
        <v>22</v>
      </c>
      <c r="G770" s="2"/>
      <c r="H770" s="3" t="s">
        <v>23</v>
      </c>
      <c r="I770" s="2" t="n">
        <v>24</v>
      </c>
      <c r="J770" s="2" t="n">
        <v>19</v>
      </c>
      <c r="K770" s="3" t="s">
        <v>71</v>
      </c>
      <c r="L770" s="3" t="s">
        <v>72</v>
      </c>
      <c r="M770" s="2" t="n">
        <v>15100</v>
      </c>
      <c r="N770" s="3"/>
      <c r="O770" s="4" t="n">
        <v>54789</v>
      </c>
      <c r="P770" s="3"/>
      <c r="Q770" s="4"/>
      <c r="R770" s="3" t="s">
        <v>23</v>
      </c>
    </row>
    <row r="771" customFormat="false" ht="25.5" hidden="true" customHeight="true" outlineLevel="0" collapsed="false">
      <c r="A771" s="2" t="n">
        <v>1034</v>
      </c>
      <c r="B771" s="3" t="s">
        <v>760</v>
      </c>
      <c r="C771" s="3" t="s">
        <v>19</v>
      </c>
      <c r="D771" s="3" t="s">
        <v>31</v>
      </c>
      <c r="E771" s="3" t="s">
        <v>301</v>
      </c>
      <c r="F771" s="3" t="s">
        <v>22</v>
      </c>
      <c r="G771" s="2"/>
      <c r="H771" s="3" t="s">
        <v>23</v>
      </c>
      <c r="I771" s="2" t="n">
        <v>22</v>
      </c>
      <c r="J771" s="2" t="n">
        <v>19</v>
      </c>
      <c r="K771" s="3" t="s">
        <v>53</v>
      </c>
      <c r="L771" s="3" t="s">
        <v>54</v>
      </c>
      <c r="M771" s="2" t="n">
        <v>15100</v>
      </c>
      <c r="N771" s="3"/>
      <c r="O771" s="4" t="n">
        <v>54789</v>
      </c>
      <c r="P771" s="3"/>
      <c r="Q771" s="4"/>
      <c r="R771" s="3" t="s">
        <v>23</v>
      </c>
    </row>
    <row r="772" customFormat="false" ht="38.25" hidden="true" customHeight="true" outlineLevel="0" collapsed="false">
      <c r="A772" s="2" t="n">
        <v>1035</v>
      </c>
      <c r="B772" s="3" t="s">
        <v>761</v>
      </c>
      <c r="C772" s="3" t="s">
        <v>19</v>
      </c>
      <c r="D772" s="3" t="s">
        <v>31</v>
      </c>
      <c r="E772" s="3" t="s">
        <v>301</v>
      </c>
      <c r="F772" s="3" t="s">
        <v>22</v>
      </c>
      <c r="G772" s="2"/>
      <c r="H772" s="3" t="s">
        <v>23</v>
      </c>
      <c r="I772" s="2" t="n">
        <v>38.55</v>
      </c>
      <c r="J772" s="2" t="n">
        <v>38.55</v>
      </c>
      <c r="K772" s="3" t="s">
        <v>24</v>
      </c>
      <c r="L772" s="3" t="s">
        <v>428</v>
      </c>
      <c r="M772" s="2" t="n">
        <v>0</v>
      </c>
      <c r="N772" s="3"/>
      <c r="O772" s="4" t="n">
        <v>54789</v>
      </c>
      <c r="P772" s="3"/>
      <c r="Q772" s="4"/>
      <c r="R772" s="3" t="s">
        <v>23</v>
      </c>
    </row>
    <row r="773" customFormat="false" ht="25.5" hidden="true" customHeight="true" outlineLevel="0" collapsed="false">
      <c r="A773" s="2" t="n">
        <v>1036</v>
      </c>
      <c r="B773" s="3" t="s">
        <v>762</v>
      </c>
      <c r="C773" s="3" t="s">
        <v>19</v>
      </c>
      <c r="D773" s="3" t="s">
        <v>61</v>
      </c>
      <c r="E773" s="3" t="s">
        <v>21</v>
      </c>
      <c r="F773" s="3" t="s">
        <v>63</v>
      </c>
      <c r="G773" s="2"/>
      <c r="H773" s="3" t="s">
        <v>23</v>
      </c>
      <c r="I773" s="2" t="n">
        <v>23</v>
      </c>
      <c r="J773" s="2" t="n">
        <v>23</v>
      </c>
      <c r="K773" s="3" t="s">
        <v>53</v>
      </c>
      <c r="L773" s="3" t="s">
        <v>54</v>
      </c>
      <c r="M773" s="2" t="n">
        <v>15000</v>
      </c>
      <c r="N773" s="3"/>
      <c r="O773" s="4" t="n">
        <v>54789</v>
      </c>
      <c r="P773" s="3"/>
      <c r="Q773" s="4" t="n">
        <v>26634</v>
      </c>
      <c r="R773" s="3" t="s">
        <v>23</v>
      </c>
    </row>
    <row r="774" customFormat="false" ht="38.25" hidden="true" customHeight="true" outlineLevel="0" collapsed="false">
      <c r="A774" s="2" t="n">
        <v>1036</v>
      </c>
      <c r="B774" s="3" t="s">
        <v>762</v>
      </c>
      <c r="C774" s="3" t="s">
        <v>19</v>
      </c>
      <c r="D774" s="3" t="s">
        <v>61</v>
      </c>
      <c r="E774" s="3" t="s">
        <v>21</v>
      </c>
      <c r="F774" s="3" t="s">
        <v>63</v>
      </c>
      <c r="G774" s="2"/>
      <c r="H774" s="3" t="s">
        <v>391</v>
      </c>
      <c r="I774" s="2" t="n">
        <v>86</v>
      </c>
      <c r="J774" s="2" t="n">
        <v>86</v>
      </c>
      <c r="K774" s="3" t="s">
        <v>53</v>
      </c>
      <c r="L774" s="3" t="s">
        <v>54</v>
      </c>
      <c r="M774" s="2" t="n">
        <v>15000</v>
      </c>
      <c r="N774" s="3"/>
      <c r="O774" s="4" t="n">
        <v>54789</v>
      </c>
      <c r="P774" s="3"/>
      <c r="Q774" s="4" t="n">
        <v>36678</v>
      </c>
      <c r="R774" s="3" t="s">
        <v>391</v>
      </c>
    </row>
    <row r="775" customFormat="false" ht="25.5" hidden="true" customHeight="true" outlineLevel="0" collapsed="false">
      <c r="A775" s="2" t="n">
        <v>1036</v>
      </c>
      <c r="B775" s="3" t="s">
        <v>762</v>
      </c>
      <c r="C775" s="3" t="s">
        <v>19</v>
      </c>
      <c r="D775" s="3" t="s">
        <v>61</v>
      </c>
      <c r="E775" s="3" t="s">
        <v>21</v>
      </c>
      <c r="F775" s="3" t="s">
        <v>63</v>
      </c>
      <c r="G775" s="2"/>
      <c r="H775" s="3" t="s">
        <v>23</v>
      </c>
      <c r="I775" s="2" t="n">
        <v>25</v>
      </c>
      <c r="J775" s="2" t="n">
        <v>25</v>
      </c>
      <c r="K775" s="3" t="s">
        <v>53</v>
      </c>
      <c r="L775" s="3" t="s">
        <v>54</v>
      </c>
      <c r="M775" s="2" t="n">
        <v>15000</v>
      </c>
      <c r="N775" s="3"/>
      <c r="O775" s="4" t="n">
        <v>54789</v>
      </c>
      <c r="P775" s="3"/>
      <c r="Q775" s="4" t="n">
        <v>27181</v>
      </c>
      <c r="R775" s="3" t="s">
        <v>23</v>
      </c>
    </row>
    <row r="776" customFormat="false" ht="25.5" hidden="true" customHeight="true" outlineLevel="0" collapsed="false">
      <c r="A776" s="2" t="n">
        <v>1036</v>
      </c>
      <c r="B776" s="3" t="s">
        <v>762</v>
      </c>
      <c r="C776" s="3" t="s">
        <v>19</v>
      </c>
      <c r="D776" s="3" t="s">
        <v>61</v>
      </c>
      <c r="E776" s="3" t="s">
        <v>21</v>
      </c>
      <c r="F776" s="3" t="s">
        <v>63</v>
      </c>
      <c r="G776" s="2"/>
      <c r="H776" s="3" t="s">
        <v>23</v>
      </c>
      <c r="I776" s="2" t="n">
        <v>25</v>
      </c>
      <c r="J776" s="2" t="n">
        <v>25</v>
      </c>
      <c r="K776" s="3" t="s">
        <v>53</v>
      </c>
      <c r="L776" s="3" t="s">
        <v>54</v>
      </c>
      <c r="M776" s="2" t="n">
        <v>15000</v>
      </c>
      <c r="N776" s="3"/>
      <c r="O776" s="4" t="n">
        <v>54789</v>
      </c>
      <c r="P776" s="3"/>
      <c r="Q776" s="4" t="n">
        <v>26634</v>
      </c>
      <c r="R776" s="3" t="s">
        <v>23</v>
      </c>
    </row>
    <row r="777" customFormat="false" ht="25.5" hidden="true" customHeight="true" outlineLevel="0" collapsed="false">
      <c r="A777" s="2" t="n">
        <v>1036</v>
      </c>
      <c r="B777" s="3" t="s">
        <v>762</v>
      </c>
      <c r="C777" s="3" t="s">
        <v>19</v>
      </c>
      <c r="D777" s="3" t="s">
        <v>61</v>
      </c>
      <c r="E777" s="3" t="s">
        <v>21</v>
      </c>
      <c r="F777" s="3" t="s">
        <v>63</v>
      </c>
      <c r="G777" s="2"/>
      <c r="H777" s="3" t="s">
        <v>23</v>
      </c>
      <c r="I777" s="2" t="n">
        <v>25</v>
      </c>
      <c r="J777" s="2" t="n">
        <v>25</v>
      </c>
      <c r="K777" s="3" t="s">
        <v>53</v>
      </c>
      <c r="L777" s="3" t="s">
        <v>54</v>
      </c>
      <c r="M777" s="2" t="n">
        <v>15000</v>
      </c>
      <c r="N777" s="3"/>
      <c r="O777" s="4" t="n">
        <v>54789</v>
      </c>
      <c r="P777" s="3"/>
      <c r="Q777" s="4" t="n">
        <v>26634</v>
      </c>
      <c r="R777" s="3" t="s">
        <v>23</v>
      </c>
    </row>
    <row r="778" customFormat="false" ht="12" hidden="false" customHeight="true" outlineLevel="0" collapsed="false">
      <c r="A778" s="2" t="n">
        <v>1036</v>
      </c>
      <c r="B778" s="3" t="s">
        <v>762</v>
      </c>
      <c r="C778" s="3" t="s">
        <v>19</v>
      </c>
      <c r="D778" s="3" t="s">
        <v>61</v>
      </c>
      <c r="E778" s="3" t="s">
        <v>21</v>
      </c>
      <c r="F778" s="3" t="s">
        <v>63</v>
      </c>
      <c r="G778" s="2"/>
      <c r="H778" s="3" t="s">
        <v>391</v>
      </c>
      <c r="I778" s="2" t="n">
        <v>128</v>
      </c>
      <c r="J778" s="2" t="n">
        <v>128</v>
      </c>
      <c r="K778" s="3" t="s">
        <v>53</v>
      </c>
      <c r="L778" s="3" t="s">
        <v>54</v>
      </c>
      <c r="M778" s="2" t="n">
        <v>15000</v>
      </c>
      <c r="N778" s="3"/>
      <c r="O778" s="4" t="n">
        <v>54789</v>
      </c>
      <c r="P778" s="3"/>
      <c r="Q778" s="4" t="n">
        <v>37773</v>
      </c>
      <c r="R778" s="3" t="s">
        <v>391</v>
      </c>
    </row>
    <row r="779" customFormat="false" ht="38.25" hidden="true" customHeight="true" outlineLevel="0" collapsed="false">
      <c r="A779" s="2" t="n">
        <v>1037</v>
      </c>
      <c r="B779" s="3" t="s">
        <v>763</v>
      </c>
      <c r="C779" s="3" t="s">
        <v>19</v>
      </c>
      <c r="D779" s="3" t="s">
        <v>31</v>
      </c>
      <c r="E779" s="3" t="s">
        <v>236</v>
      </c>
      <c r="F779" s="3" t="s">
        <v>22</v>
      </c>
      <c r="G779" s="2"/>
      <c r="H779" s="3" t="s">
        <v>23</v>
      </c>
      <c r="I779" s="2" t="n">
        <v>10.73</v>
      </c>
      <c r="J779" s="2" t="n">
        <v>10.73</v>
      </c>
      <c r="K779" s="3" t="s">
        <v>24</v>
      </c>
      <c r="L779" s="3" t="s">
        <v>764</v>
      </c>
      <c r="M779" s="2" t="n">
        <v>0</v>
      </c>
      <c r="N779" s="3"/>
      <c r="O779" s="4" t="n">
        <v>54789</v>
      </c>
      <c r="P779" s="3"/>
      <c r="Q779" s="4"/>
      <c r="R779" s="3" t="s">
        <v>23</v>
      </c>
    </row>
    <row r="780" customFormat="false" ht="25.5" hidden="true" customHeight="true" outlineLevel="0" collapsed="false">
      <c r="A780" s="2" t="n">
        <v>1038</v>
      </c>
      <c r="B780" s="3" t="s">
        <v>765</v>
      </c>
      <c r="C780" s="3" t="s">
        <v>19</v>
      </c>
      <c r="D780" s="3" t="s">
        <v>27</v>
      </c>
      <c r="E780" s="3" t="s">
        <v>766</v>
      </c>
      <c r="F780" s="3" t="s">
        <v>138</v>
      </c>
      <c r="G780" s="2"/>
      <c r="H780" s="3" t="s">
        <v>23</v>
      </c>
      <c r="I780" s="2" t="n">
        <v>258</v>
      </c>
      <c r="J780" s="2" t="n">
        <v>258</v>
      </c>
      <c r="K780" s="3" t="s">
        <v>49</v>
      </c>
      <c r="L780" s="3" t="s">
        <v>111</v>
      </c>
      <c r="M780" s="2" t="n">
        <v>10047</v>
      </c>
      <c r="N780" s="3"/>
      <c r="O780" s="4" t="n">
        <v>54789</v>
      </c>
      <c r="P780" s="3"/>
      <c r="Q780" s="4" t="n">
        <v>29921</v>
      </c>
      <c r="R780" s="3" t="s">
        <v>23</v>
      </c>
    </row>
    <row r="781" customFormat="false" ht="25.5" hidden="true" customHeight="true" outlineLevel="0" collapsed="false">
      <c r="A781" s="2" t="n">
        <v>1038</v>
      </c>
      <c r="B781" s="3" t="s">
        <v>765</v>
      </c>
      <c r="C781" s="3" t="s">
        <v>19</v>
      </c>
      <c r="D781" s="3" t="s">
        <v>27</v>
      </c>
      <c r="E781" s="3" t="s">
        <v>766</v>
      </c>
      <c r="F781" s="3" t="s">
        <v>138</v>
      </c>
      <c r="G781" s="2"/>
      <c r="H781" s="3" t="s">
        <v>23</v>
      </c>
      <c r="I781" s="2" t="n">
        <v>274</v>
      </c>
      <c r="J781" s="2" t="n">
        <v>274</v>
      </c>
      <c r="K781" s="3" t="s">
        <v>49</v>
      </c>
      <c r="L781" s="3" t="s">
        <v>111</v>
      </c>
      <c r="M781" s="2" t="n">
        <v>10010</v>
      </c>
      <c r="N781" s="3"/>
      <c r="O781" s="4" t="n">
        <v>54789</v>
      </c>
      <c r="P781" s="3"/>
      <c r="Q781" s="4" t="n">
        <v>31168</v>
      </c>
      <c r="R781" s="3" t="s">
        <v>23</v>
      </c>
    </row>
    <row r="782" customFormat="false" ht="25.5" hidden="true" customHeight="true" outlineLevel="0" collapsed="false">
      <c r="A782" s="2" t="n">
        <v>1039</v>
      </c>
      <c r="B782" s="3" t="s">
        <v>767</v>
      </c>
      <c r="C782" s="3" t="s">
        <v>19</v>
      </c>
      <c r="D782" s="3" t="s">
        <v>27</v>
      </c>
      <c r="E782" s="3" t="s">
        <v>21</v>
      </c>
      <c r="F782" s="3" t="s">
        <v>101</v>
      </c>
      <c r="G782" s="2"/>
      <c r="H782" s="3" t="s">
        <v>23</v>
      </c>
      <c r="I782" s="2" t="n">
        <v>69</v>
      </c>
      <c r="J782" s="2" t="n">
        <v>58</v>
      </c>
      <c r="K782" s="3" t="s">
        <v>53</v>
      </c>
      <c r="L782" s="3" t="s">
        <v>54</v>
      </c>
      <c r="M782" s="2" t="n">
        <v>10800</v>
      </c>
      <c r="N782" s="3"/>
      <c r="O782" s="4" t="n">
        <v>54789</v>
      </c>
      <c r="P782" s="3"/>
      <c r="Q782" s="4" t="n">
        <v>28825</v>
      </c>
      <c r="R782" s="3" t="s">
        <v>23</v>
      </c>
    </row>
    <row r="783" customFormat="false" ht="25.5" hidden="true" customHeight="true" outlineLevel="0" collapsed="false">
      <c r="A783" s="2" t="n">
        <v>1040</v>
      </c>
      <c r="B783" s="3" t="s">
        <v>768</v>
      </c>
      <c r="C783" s="3" t="s">
        <v>19</v>
      </c>
      <c r="D783" s="3" t="s">
        <v>27</v>
      </c>
      <c r="E783" s="3" t="s">
        <v>769</v>
      </c>
      <c r="F783" s="3" t="s">
        <v>88</v>
      </c>
      <c r="G783" s="2"/>
      <c r="H783" s="3" t="s">
        <v>23</v>
      </c>
      <c r="I783" s="2" t="n">
        <v>1.07</v>
      </c>
      <c r="J783" s="2" t="n">
        <v>1.07</v>
      </c>
      <c r="K783" s="3" t="s">
        <v>24</v>
      </c>
      <c r="L783" s="3" t="s">
        <v>25</v>
      </c>
      <c r="M783" s="2" t="n">
        <v>0</v>
      </c>
      <c r="N783" s="3"/>
      <c r="O783" s="4" t="n">
        <v>54789</v>
      </c>
      <c r="P783" s="3"/>
      <c r="Q783" s="4" t="n">
        <v>32143</v>
      </c>
      <c r="R783" s="3" t="s">
        <v>23</v>
      </c>
    </row>
    <row r="784" customFormat="false" ht="25.5" hidden="true" customHeight="true" outlineLevel="0" collapsed="false">
      <c r="A784" s="2" t="n">
        <v>1041</v>
      </c>
      <c r="B784" s="3" t="s">
        <v>770</v>
      </c>
      <c r="C784" s="3" t="s">
        <v>19</v>
      </c>
      <c r="D784" s="3" t="s">
        <v>20</v>
      </c>
      <c r="E784" s="3" t="s">
        <v>771</v>
      </c>
      <c r="F784" s="3" t="s">
        <v>22</v>
      </c>
      <c r="G784" s="2"/>
      <c r="H784" s="3" t="s">
        <v>23</v>
      </c>
      <c r="I784" s="2" t="n">
        <v>2.94</v>
      </c>
      <c r="J784" s="2" t="n">
        <v>2.94</v>
      </c>
      <c r="K784" s="3" t="s">
        <v>24</v>
      </c>
      <c r="L784" s="3" t="s">
        <v>25</v>
      </c>
      <c r="M784" s="2" t="n">
        <v>0</v>
      </c>
      <c r="N784" s="3"/>
      <c r="O784" s="4" t="n">
        <v>54789</v>
      </c>
      <c r="P784" s="3"/>
      <c r="Q784" s="4"/>
      <c r="R784" s="3" t="s">
        <v>23</v>
      </c>
    </row>
    <row r="785" customFormat="false" ht="25.5" hidden="true" customHeight="true" outlineLevel="0" collapsed="false">
      <c r="A785" s="2" t="n">
        <v>1043</v>
      </c>
      <c r="B785" s="3" t="s">
        <v>772</v>
      </c>
      <c r="C785" s="3" t="s">
        <v>19</v>
      </c>
      <c r="D785" s="3" t="s">
        <v>31</v>
      </c>
      <c r="E785" s="3" t="s">
        <v>36</v>
      </c>
      <c r="F785" s="3" t="s">
        <v>22</v>
      </c>
      <c r="G785" s="2"/>
      <c r="H785" s="3" t="s">
        <v>23</v>
      </c>
      <c r="I785" s="2" t="n">
        <v>20</v>
      </c>
      <c r="J785" s="2" t="n">
        <v>16</v>
      </c>
      <c r="K785" s="3" t="s">
        <v>53</v>
      </c>
      <c r="L785" s="3" t="s">
        <v>54</v>
      </c>
      <c r="M785" s="2" t="n">
        <v>15500</v>
      </c>
      <c r="N785" s="3"/>
      <c r="O785" s="4" t="n">
        <v>54789</v>
      </c>
      <c r="P785" s="3"/>
      <c r="Q785" s="4"/>
      <c r="R785" s="3" t="s">
        <v>23</v>
      </c>
    </row>
    <row r="786" customFormat="false" ht="38.25" hidden="true" customHeight="true" outlineLevel="0" collapsed="false">
      <c r="A786" s="2" t="n">
        <v>1044</v>
      </c>
      <c r="B786" s="3" t="s">
        <v>773</v>
      </c>
      <c r="C786" s="3" t="s">
        <v>19</v>
      </c>
      <c r="D786" s="3" t="s">
        <v>31</v>
      </c>
      <c r="E786" s="3" t="s">
        <v>36</v>
      </c>
      <c r="F786" s="3" t="s">
        <v>22</v>
      </c>
      <c r="G786" s="2"/>
      <c r="H786" s="3" t="s">
        <v>23</v>
      </c>
      <c r="I786" s="2" t="n">
        <v>25.6</v>
      </c>
      <c r="J786" s="2" t="n">
        <v>25.6</v>
      </c>
      <c r="K786" s="3" t="s">
        <v>24</v>
      </c>
      <c r="L786" s="3" t="s">
        <v>428</v>
      </c>
      <c r="M786" s="2" t="n">
        <v>0</v>
      </c>
      <c r="N786" s="3"/>
      <c r="O786" s="4" t="n">
        <v>54789</v>
      </c>
      <c r="P786" s="3"/>
      <c r="Q786" s="4"/>
      <c r="R786" s="3" t="s">
        <v>23</v>
      </c>
    </row>
    <row r="787" customFormat="false" ht="25.5" hidden="true" customHeight="true" outlineLevel="0" collapsed="false">
      <c r="A787" s="2" t="n">
        <v>1045</v>
      </c>
      <c r="B787" s="3" t="s">
        <v>774</v>
      </c>
      <c r="C787" s="3" t="s">
        <v>19</v>
      </c>
      <c r="D787" s="3" t="s">
        <v>38</v>
      </c>
      <c r="E787" s="3" t="s">
        <v>774</v>
      </c>
      <c r="F787" s="3" t="s">
        <v>39</v>
      </c>
      <c r="G787" s="2"/>
      <c r="H787" s="3" t="s">
        <v>23</v>
      </c>
      <c r="I787" s="2" t="n">
        <v>64</v>
      </c>
      <c r="J787" s="2" t="n">
        <v>64</v>
      </c>
      <c r="K787" s="3" t="s">
        <v>49</v>
      </c>
      <c r="L787" s="3" t="s">
        <v>50</v>
      </c>
      <c r="M787" s="2" t="n">
        <v>11670</v>
      </c>
      <c r="N787" s="3"/>
      <c r="O787" s="4" t="n">
        <v>54789</v>
      </c>
      <c r="P787" s="3"/>
      <c r="Q787" s="4" t="n">
        <v>33239</v>
      </c>
      <c r="R787" s="3" t="s">
        <v>23</v>
      </c>
    </row>
    <row r="788" customFormat="false" ht="25.5" hidden="true" customHeight="true" outlineLevel="0" collapsed="false">
      <c r="A788" s="2" t="n">
        <v>1045</v>
      </c>
      <c r="B788" s="3" t="s">
        <v>774</v>
      </c>
      <c r="C788" s="3" t="s">
        <v>19</v>
      </c>
      <c r="D788" s="3" t="s">
        <v>38</v>
      </c>
      <c r="E788" s="3" t="s">
        <v>774</v>
      </c>
      <c r="F788" s="3" t="s">
        <v>39</v>
      </c>
      <c r="G788" s="2"/>
      <c r="H788" s="3" t="s">
        <v>23</v>
      </c>
      <c r="I788" s="2" t="n">
        <v>12</v>
      </c>
      <c r="J788" s="2" t="n">
        <v>12</v>
      </c>
      <c r="K788" s="3" t="s">
        <v>49</v>
      </c>
      <c r="L788" s="3" t="s">
        <v>50</v>
      </c>
      <c r="M788" s="2" t="n">
        <v>11670</v>
      </c>
      <c r="N788" s="3"/>
      <c r="O788" s="4" t="n">
        <v>54789</v>
      </c>
      <c r="P788" s="3"/>
      <c r="Q788" s="4" t="n">
        <v>21855</v>
      </c>
      <c r="R788" s="3" t="s">
        <v>23</v>
      </c>
    </row>
    <row r="789" customFormat="false" ht="25.5" hidden="true" customHeight="true" outlineLevel="0" collapsed="false">
      <c r="A789" s="2" t="n">
        <v>1045</v>
      </c>
      <c r="B789" s="3" t="s">
        <v>774</v>
      </c>
      <c r="C789" s="3" t="s">
        <v>19</v>
      </c>
      <c r="D789" s="3" t="s">
        <v>38</v>
      </c>
      <c r="E789" s="3" t="s">
        <v>774</v>
      </c>
      <c r="F789" s="3" t="s">
        <v>39</v>
      </c>
      <c r="G789" s="2"/>
      <c r="H789" s="3" t="s">
        <v>23</v>
      </c>
      <c r="I789" s="2" t="n">
        <v>12</v>
      </c>
      <c r="J789" s="2" t="n">
        <v>12</v>
      </c>
      <c r="K789" s="3" t="s">
        <v>49</v>
      </c>
      <c r="L789" s="3" t="s">
        <v>50</v>
      </c>
      <c r="M789" s="2" t="n">
        <v>11670</v>
      </c>
      <c r="N789" s="3"/>
      <c r="O789" s="4" t="n">
        <v>54789</v>
      </c>
      <c r="P789" s="3"/>
      <c r="Q789" s="4" t="n">
        <v>21855</v>
      </c>
      <c r="R789" s="3" t="s">
        <v>23</v>
      </c>
    </row>
    <row r="790" customFormat="false" ht="25.5" hidden="true" customHeight="true" outlineLevel="0" collapsed="false">
      <c r="A790" s="2" t="n">
        <v>1045</v>
      </c>
      <c r="B790" s="3" t="s">
        <v>774</v>
      </c>
      <c r="C790" s="3" t="s">
        <v>19</v>
      </c>
      <c r="D790" s="3" t="s">
        <v>38</v>
      </c>
      <c r="E790" s="3" t="s">
        <v>774</v>
      </c>
      <c r="F790" s="3" t="s">
        <v>39</v>
      </c>
      <c r="G790" s="2"/>
      <c r="H790" s="3" t="s">
        <v>23</v>
      </c>
      <c r="I790" s="2" t="n">
        <v>12</v>
      </c>
      <c r="J790" s="2" t="n">
        <v>12</v>
      </c>
      <c r="K790" s="3" t="s">
        <v>49</v>
      </c>
      <c r="L790" s="3" t="s">
        <v>50</v>
      </c>
      <c r="M790" s="2" t="n">
        <v>11670</v>
      </c>
      <c r="N790" s="3"/>
      <c r="O790" s="4" t="n">
        <v>54789</v>
      </c>
      <c r="P790" s="3"/>
      <c r="Q790" s="4" t="n">
        <v>21855</v>
      </c>
      <c r="R790" s="3" t="s">
        <v>23</v>
      </c>
    </row>
    <row r="791" customFormat="false" ht="38.25" hidden="true" customHeight="true" outlineLevel="0" collapsed="false">
      <c r="A791" s="2" t="n">
        <v>1046</v>
      </c>
      <c r="B791" s="3" t="s">
        <v>775</v>
      </c>
      <c r="C791" s="3" t="s">
        <v>19</v>
      </c>
      <c r="D791" s="3" t="s">
        <v>31</v>
      </c>
      <c r="E791" s="3" t="s">
        <v>32</v>
      </c>
      <c r="F791" s="3" t="s">
        <v>22</v>
      </c>
      <c r="G791" s="2"/>
      <c r="H791" s="3" t="s">
        <v>23</v>
      </c>
      <c r="I791" s="2" t="n">
        <v>24</v>
      </c>
      <c r="J791" s="2" t="n">
        <v>24</v>
      </c>
      <c r="K791" s="3" t="s">
        <v>24</v>
      </c>
      <c r="L791" s="3" t="s">
        <v>25</v>
      </c>
      <c r="M791" s="2" t="n">
        <v>0</v>
      </c>
      <c r="N791" s="3"/>
      <c r="O791" s="4" t="n">
        <v>54789</v>
      </c>
      <c r="P791" s="3"/>
      <c r="Q791" s="4"/>
      <c r="R791" s="3" t="s">
        <v>23</v>
      </c>
    </row>
    <row r="792" customFormat="false" ht="25.5" hidden="true" customHeight="true" outlineLevel="0" collapsed="false">
      <c r="A792" s="2" t="n">
        <v>1049</v>
      </c>
      <c r="B792" s="3" t="s">
        <v>776</v>
      </c>
      <c r="C792" s="3" t="s">
        <v>19</v>
      </c>
      <c r="D792" s="3" t="s">
        <v>20</v>
      </c>
      <c r="E792" s="3" t="s">
        <v>21</v>
      </c>
      <c r="F792" s="3" t="s">
        <v>22</v>
      </c>
      <c r="G792" s="2"/>
      <c r="H792" s="3" t="s">
        <v>23</v>
      </c>
      <c r="I792" s="2" t="n">
        <v>55</v>
      </c>
      <c r="J792" s="2" t="n">
        <v>55</v>
      </c>
      <c r="K792" s="3" t="s">
        <v>71</v>
      </c>
      <c r="L792" s="3" t="s">
        <v>72</v>
      </c>
      <c r="M792" s="2" t="n">
        <v>12080</v>
      </c>
      <c r="N792" s="3"/>
      <c r="O792" s="4" t="n">
        <v>54789</v>
      </c>
      <c r="P792" s="3"/>
      <c r="Q792" s="4"/>
      <c r="R792" s="3" t="s">
        <v>23</v>
      </c>
    </row>
    <row r="793" customFormat="false" ht="25.5" hidden="true" customHeight="true" outlineLevel="0" collapsed="false">
      <c r="A793" s="2" t="n">
        <v>1049</v>
      </c>
      <c r="B793" s="3" t="s">
        <v>776</v>
      </c>
      <c r="C793" s="3" t="s">
        <v>19</v>
      </c>
      <c r="D793" s="3" t="s">
        <v>20</v>
      </c>
      <c r="E793" s="3" t="s">
        <v>21</v>
      </c>
      <c r="F793" s="3" t="s">
        <v>22</v>
      </c>
      <c r="G793" s="2"/>
      <c r="H793" s="3" t="s">
        <v>23</v>
      </c>
      <c r="I793" s="2" t="n">
        <v>55</v>
      </c>
      <c r="J793" s="2" t="n">
        <v>55</v>
      </c>
      <c r="K793" s="3" t="s">
        <v>71</v>
      </c>
      <c r="L793" s="3" t="s">
        <v>72</v>
      </c>
      <c r="M793" s="2" t="n">
        <v>12080</v>
      </c>
      <c r="N793" s="3"/>
      <c r="O793" s="4" t="n">
        <v>54789</v>
      </c>
      <c r="P793" s="3"/>
      <c r="Q793" s="4"/>
      <c r="R793" s="3" t="s">
        <v>23</v>
      </c>
    </row>
    <row r="794" customFormat="false" ht="25.5" hidden="true" customHeight="true" outlineLevel="0" collapsed="false">
      <c r="A794" s="2" t="n">
        <v>1049</v>
      </c>
      <c r="B794" s="3" t="s">
        <v>776</v>
      </c>
      <c r="C794" s="3" t="s">
        <v>19</v>
      </c>
      <c r="D794" s="3" t="s">
        <v>20</v>
      </c>
      <c r="E794" s="3" t="s">
        <v>21</v>
      </c>
      <c r="F794" s="3" t="s">
        <v>22</v>
      </c>
      <c r="G794" s="2"/>
      <c r="H794" s="3" t="s">
        <v>23</v>
      </c>
      <c r="I794" s="2" t="n">
        <v>55</v>
      </c>
      <c r="J794" s="2" t="n">
        <v>55</v>
      </c>
      <c r="K794" s="3" t="s">
        <v>71</v>
      </c>
      <c r="L794" s="3" t="s">
        <v>72</v>
      </c>
      <c r="M794" s="2" t="n">
        <v>12080</v>
      </c>
      <c r="N794" s="3"/>
      <c r="O794" s="4" t="n">
        <v>54789</v>
      </c>
      <c r="P794" s="3"/>
      <c r="Q794" s="4"/>
      <c r="R794" s="3" t="s">
        <v>23</v>
      </c>
    </row>
    <row r="795" customFormat="false" ht="25.5" hidden="true" customHeight="true" outlineLevel="0" collapsed="false">
      <c r="A795" s="2" t="n">
        <v>1050</v>
      </c>
      <c r="B795" s="3" t="s">
        <v>777</v>
      </c>
      <c r="C795" s="3" t="s">
        <v>19</v>
      </c>
      <c r="D795" s="3" t="s">
        <v>31</v>
      </c>
      <c r="E795" s="3" t="s">
        <v>778</v>
      </c>
      <c r="F795" s="3" t="s">
        <v>22</v>
      </c>
      <c r="G795" s="2"/>
      <c r="H795" s="3" t="s">
        <v>23</v>
      </c>
      <c r="I795" s="2" t="n">
        <v>1.6</v>
      </c>
      <c r="J795" s="2" t="n">
        <v>1.6</v>
      </c>
      <c r="K795" s="3" t="s">
        <v>24</v>
      </c>
      <c r="L795" s="3" t="s">
        <v>331</v>
      </c>
      <c r="M795" s="2" t="n">
        <v>0</v>
      </c>
      <c r="N795" s="3"/>
      <c r="O795" s="4" t="n">
        <v>54789</v>
      </c>
      <c r="P795" s="3"/>
      <c r="Q795" s="4"/>
      <c r="R795" s="3" t="s">
        <v>23</v>
      </c>
    </row>
    <row r="796" customFormat="false" ht="38.25" hidden="true" customHeight="true" outlineLevel="0" collapsed="false">
      <c r="A796" s="2" t="n">
        <v>1051</v>
      </c>
      <c r="B796" s="3" t="s">
        <v>779</v>
      </c>
      <c r="C796" s="3" t="s">
        <v>19</v>
      </c>
      <c r="D796" s="3" t="s">
        <v>20</v>
      </c>
      <c r="E796" s="3" t="s">
        <v>702</v>
      </c>
      <c r="F796" s="3" t="s">
        <v>22</v>
      </c>
      <c r="G796" s="2"/>
      <c r="H796" s="3" t="s">
        <v>23</v>
      </c>
      <c r="I796" s="2" t="n">
        <v>48</v>
      </c>
      <c r="J796" s="2" t="n">
        <v>48</v>
      </c>
      <c r="K796" s="3" t="s">
        <v>24</v>
      </c>
      <c r="L796" s="3" t="s">
        <v>25</v>
      </c>
      <c r="M796" s="2" t="n">
        <v>0</v>
      </c>
      <c r="N796" s="3"/>
      <c r="O796" s="4" t="n">
        <v>54789</v>
      </c>
      <c r="P796" s="3"/>
      <c r="Q796" s="4"/>
      <c r="R796" s="3" t="s">
        <v>23</v>
      </c>
    </row>
    <row r="797" customFormat="false" ht="38.25" hidden="true" customHeight="true" outlineLevel="0" collapsed="false">
      <c r="A797" s="2" t="n">
        <v>1052</v>
      </c>
      <c r="B797" s="3" t="s">
        <v>780</v>
      </c>
      <c r="C797" s="3" t="s">
        <v>19</v>
      </c>
      <c r="D797" s="3" t="s">
        <v>31</v>
      </c>
      <c r="E797" s="3" t="s">
        <v>781</v>
      </c>
      <c r="F797" s="3" t="s">
        <v>22</v>
      </c>
      <c r="G797" s="2"/>
      <c r="H797" s="3" t="s">
        <v>23</v>
      </c>
      <c r="I797" s="2" t="n">
        <v>34.39</v>
      </c>
      <c r="J797" s="2" t="n">
        <v>34.39</v>
      </c>
      <c r="K797" s="3" t="s">
        <v>24</v>
      </c>
      <c r="L797" s="3" t="s">
        <v>428</v>
      </c>
      <c r="M797" s="2" t="n">
        <v>0</v>
      </c>
      <c r="N797" s="3"/>
      <c r="O797" s="4" t="n">
        <v>54789</v>
      </c>
      <c r="P797" s="3"/>
      <c r="Q797" s="4"/>
      <c r="R797" s="3" t="s">
        <v>23</v>
      </c>
    </row>
    <row r="798" customFormat="false" ht="25.5" hidden="true" customHeight="true" outlineLevel="0" collapsed="false">
      <c r="A798" s="2" t="n">
        <v>1053</v>
      </c>
      <c r="B798" s="3" t="s">
        <v>782</v>
      </c>
      <c r="C798" s="3" t="s">
        <v>19</v>
      </c>
      <c r="D798" s="3" t="s">
        <v>31</v>
      </c>
      <c r="E798" s="3" t="s">
        <v>287</v>
      </c>
      <c r="F798" s="3" t="s">
        <v>22</v>
      </c>
      <c r="G798" s="2"/>
      <c r="H798" s="3" t="s">
        <v>23</v>
      </c>
      <c r="I798" s="2" t="n">
        <v>51.8</v>
      </c>
      <c r="J798" s="2" t="n">
        <v>51.8</v>
      </c>
      <c r="K798" s="3" t="s">
        <v>24</v>
      </c>
      <c r="L798" s="3" t="s">
        <v>25</v>
      </c>
      <c r="M798" s="2" t="n">
        <v>0</v>
      </c>
      <c r="N798" s="3"/>
      <c r="O798" s="4" t="n">
        <v>54789</v>
      </c>
      <c r="P798" s="3"/>
      <c r="Q798" s="4"/>
      <c r="R798" s="3" t="s">
        <v>23</v>
      </c>
    </row>
    <row r="799" customFormat="false" ht="25.5" hidden="true" customHeight="true" outlineLevel="0" collapsed="false">
      <c r="A799" s="2" t="n">
        <v>1054</v>
      </c>
      <c r="B799" s="3" t="s">
        <v>783</v>
      </c>
      <c r="C799" s="3" t="s">
        <v>19</v>
      </c>
      <c r="D799" s="3" t="s">
        <v>117</v>
      </c>
      <c r="E799" s="3" t="s">
        <v>784</v>
      </c>
      <c r="F799" s="3" t="s">
        <v>22</v>
      </c>
      <c r="G799" s="2"/>
      <c r="H799" s="3" t="s">
        <v>23</v>
      </c>
      <c r="I799" s="2" t="n">
        <v>46.55</v>
      </c>
      <c r="J799" s="2" t="n">
        <v>46.55</v>
      </c>
      <c r="K799" s="3" t="s">
        <v>24</v>
      </c>
      <c r="L799" s="3" t="s">
        <v>428</v>
      </c>
      <c r="M799" s="2" t="n">
        <v>0</v>
      </c>
      <c r="N799" s="3"/>
      <c r="O799" s="4" t="n">
        <v>54789</v>
      </c>
      <c r="P799" s="3"/>
      <c r="Q799" s="4"/>
      <c r="R799" s="3" t="s">
        <v>23</v>
      </c>
    </row>
    <row r="800" customFormat="false" ht="25.5" hidden="true" customHeight="true" outlineLevel="0" collapsed="false">
      <c r="A800" s="2" t="n">
        <v>1055</v>
      </c>
      <c r="B800" s="3" t="s">
        <v>785</v>
      </c>
      <c r="C800" s="3" t="s">
        <v>19</v>
      </c>
      <c r="D800" s="3" t="s">
        <v>61</v>
      </c>
      <c r="E800" s="3" t="s">
        <v>786</v>
      </c>
      <c r="F800" s="3" t="s">
        <v>63</v>
      </c>
      <c r="G800" s="2"/>
      <c r="H800" s="3" t="s">
        <v>23</v>
      </c>
      <c r="I800" s="2" t="n">
        <v>115</v>
      </c>
      <c r="J800" s="2" t="n">
        <v>113</v>
      </c>
      <c r="K800" s="3" t="s">
        <v>53</v>
      </c>
      <c r="L800" s="3" t="s">
        <v>54</v>
      </c>
      <c r="M800" s="2" t="n">
        <v>10984</v>
      </c>
      <c r="N800" s="3"/>
      <c r="O800" s="4" t="n">
        <v>54789</v>
      </c>
      <c r="P800" s="3"/>
      <c r="Q800" s="4" t="n">
        <v>21976</v>
      </c>
      <c r="R800" s="3" t="s">
        <v>23</v>
      </c>
    </row>
    <row r="801" customFormat="false" ht="25.5" hidden="true" customHeight="true" outlineLevel="0" collapsed="false">
      <c r="A801" s="2" t="n">
        <v>1055</v>
      </c>
      <c r="B801" s="3" t="s">
        <v>785</v>
      </c>
      <c r="C801" s="3" t="s">
        <v>19</v>
      </c>
      <c r="D801" s="3" t="s">
        <v>61</v>
      </c>
      <c r="E801" s="3" t="s">
        <v>786</v>
      </c>
      <c r="F801" s="3" t="s">
        <v>63</v>
      </c>
      <c r="G801" s="2"/>
      <c r="H801" s="3" t="s">
        <v>23</v>
      </c>
      <c r="I801" s="2" t="n">
        <v>115</v>
      </c>
      <c r="J801" s="2" t="n">
        <v>113</v>
      </c>
      <c r="K801" s="3" t="s">
        <v>53</v>
      </c>
      <c r="L801" s="3" t="s">
        <v>54</v>
      </c>
      <c r="M801" s="2" t="n">
        <v>10782</v>
      </c>
      <c r="N801" s="3"/>
      <c r="O801" s="4" t="n">
        <v>54789</v>
      </c>
      <c r="P801" s="3"/>
      <c r="Q801" s="4" t="n">
        <v>22068</v>
      </c>
      <c r="R801" s="3" t="s">
        <v>23</v>
      </c>
    </row>
    <row r="802" customFormat="false" ht="25.5" hidden="true" customHeight="true" outlineLevel="0" collapsed="false">
      <c r="A802" s="2" t="n">
        <v>1055</v>
      </c>
      <c r="B802" s="3" t="s">
        <v>785</v>
      </c>
      <c r="C802" s="3" t="s">
        <v>19</v>
      </c>
      <c r="D802" s="3" t="s">
        <v>61</v>
      </c>
      <c r="E802" s="3" t="s">
        <v>786</v>
      </c>
      <c r="F802" s="3" t="s">
        <v>63</v>
      </c>
      <c r="G802" s="2"/>
      <c r="H802" s="3" t="s">
        <v>23</v>
      </c>
      <c r="I802" s="2" t="n">
        <v>67</v>
      </c>
      <c r="J802" s="2" t="n">
        <v>49</v>
      </c>
      <c r="K802" s="3" t="s">
        <v>53</v>
      </c>
      <c r="L802" s="3" t="s">
        <v>54</v>
      </c>
      <c r="M802" s="2" t="n">
        <v>15873</v>
      </c>
      <c r="N802" s="3"/>
      <c r="O802" s="4" t="n">
        <v>54789</v>
      </c>
      <c r="P802" s="3"/>
      <c r="Q802" s="4" t="n">
        <v>26846</v>
      </c>
      <c r="R802" s="3" t="s">
        <v>23</v>
      </c>
    </row>
    <row r="803" customFormat="false" ht="25.5" hidden="true" customHeight="true" outlineLevel="0" collapsed="false">
      <c r="A803" s="2" t="n">
        <v>1055</v>
      </c>
      <c r="B803" s="3" t="s">
        <v>785</v>
      </c>
      <c r="C803" s="3" t="s">
        <v>19</v>
      </c>
      <c r="D803" s="3" t="s">
        <v>61</v>
      </c>
      <c r="E803" s="3" t="s">
        <v>786</v>
      </c>
      <c r="F803" s="3" t="s">
        <v>63</v>
      </c>
      <c r="G803" s="2"/>
      <c r="H803" s="3" t="s">
        <v>23</v>
      </c>
      <c r="I803" s="2" t="n">
        <v>67</v>
      </c>
      <c r="J803" s="2" t="n">
        <v>54</v>
      </c>
      <c r="K803" s="3" t="s">
        <v>53</v>
      </c>
      <c r="L803" s="3" t="s">
        <v>54</v>
      </c>
      <c r="M803" s="2" t="n">
        <v>14312</v>
      </c>
      <c r="N803" s="3"/>
      <c r="O803" s="4" t="n">
        <v>54789</v>
      </c>
      <c r="P803" s="3"/>
      <c r="Q803" s="4" t="n">
        <v>26420</v>
      </c>
      <c r="R803" s="3" t="s">
        <v>23</v>
      </c>
    </row>
    <row r="804" customFormat="false" ht="25.5" hidden="true" customHeight="true" outlineLevel="0" collapsed="false">
      <c r="A804" s="2" t="n">
        <v>1056</v>
      </c>
      <c r="B804" s="3" t="s">
        <v>787</v>
      </c>
      <c r="C804" s="3" t="s">
        <v>19</v>
      </c>
      <c r="D804" s="3" t="s">
        <v>117</v>
      </c>
      <c r="E804" s="3" t="s">
        <v>118</v>
      </c>
      <c r="F804" s="3" t="s">
        <v>22</v>
      </c>
      <c r="G804" s="2"/>
      <c r="H804" s="3" t="s">
        <v>23</v>
      </c>
      <c r="I804" s="2" t="n">
        <v>32</v>
      </c>
      <c r="J804" s="2" t="n">
        <v>32</v>
      </c>
      <c r="K804" s="3" t="s">
        <v>24</v>
      </c>
      <c r="L804" s="3" t="s">
        <v>428</v>
      </c>
      <c r="M804" s="2" t="n">
        <v>0</v>
      </c>
      <c r="N804" s="3"/>
      <c r="O804" s="4" t="n">
        <v>54789</v>
      </c>
      <c r="P804" s="3"/>
      <c r="Q804" s="4"/>
      <c r="R804" s="3" t="s">
        <v>23</v>
      </c>
    </row>
    <row r="805" customFormat="false" ht="25.5" hidden="true" customHeight="true" outlineLevel="0" collapsed="false">
      <c r="A805" s="2" t="n">
        <v>1057</v>
      </c>
      <c r="B805" s="3" t="s">
        <v>788</v>
      </c>
      <c r="C805" s="3" t="s">
        <v>19</v>
      </c>
      <c r="D805" s="3" t="s">
        <v>27</v>
      </c>
      <c r="E805" s="3" t="s">
        <v>21</v>
      </c>
      <c r="F805" s="3" t="s">
        <v>57</v>
      </c>
      <c r="G805" s="2"/>
      <c r="H805" s="3" t="s">
        <v>23</v>
      </c>
      <c r="I805" s="2" t="n">
        <v>1</v>
      </c>
      <c r="J805" s="2" t="n">
        <v>1</v>
      </c>
      <c r="K805" s="3" t="s">
        <v>71</v>
      </c>
      <c r="L805" s="3" t="s">
        <v>72</v>
      </c>
      <c r="M805" s="2" t="n">
        <v>10500</v>
      </c>
      <c r="N805" s="3"/>
      <c r="O805" s="4" t="n">
        <v>54789</v>
      </c>
      <c r="P805" s="3"/>
      <c r="Q805" s="4" t="n">
        <v>29190</v>
      </c>
      <c r="R805" s="3" t="s">
        <v>23</v>
      </c>
    </row>
    <row r="806" customFormat="false" ht="25.5" hidden="true" customHeight="true" outlineLevel="0" collapsed="false">
      <c r="A806" s="2" t="n">
        <v>1057</v>
      </c>
      <c r="B806" s="3" t="s">
        <v>788</v>
      </c>
      <c r="C806" s="3" t="s">
        <v>19</v>
      </c>
      <c r="D806" s="3" t="s">
        <v>27</v>
      </c>
      <c r="E806" s="3" t="s">
        <v>21</v>
      </c>
      <c r="F806" s="3" t="s">
        <v>57</v>
      </c>
      <c r="G806" s="2"/>
      <c r="H806" s="3" t="s">
        <v>23</v>
      </c>
      <c r="I806" s="2" t="n">
        <v>1</v>
      </c>
      <c r="J806" s="2" t="n">
        <v>1</v>
      </c>
      <c r="K806" s="3" t="s">
        <v>71</v>
      </c>
      <c r="L806" s="3" t="s">
        <v>72</v>
      </c>
      <c r="M806" s="2" t="n">
        <v>10500</v>
      </c>
      <c r="N806" s="3"/>
      <c r="O806" s="4" t="n">
        <v>54789</v>
      </c>
      <c r="P806" s="3"/>
      <c r="Q806" s="4" t="n">
        <v>29190</v>
      </c>
      <c r="R806" s="3" t="s">
        <v>23</v>
      </c>
    </row>
    <row r="807" customFormat="false" ht="25.5" hidden="true" customHeight="true" outlineLevel="0" collapsed="false">
      <c r="A807" s="2" t="n">
        <v>1059</v>
      </c>
      <c r="B807" s="3" t="s">
        <v>789</v>
      </c>
      <c r="C807" s="3" t="s">
        <v>19</v>
      </c>
      <c r="D807" s="3" t="s">
        <v>31</v>
      </c>
      <c r="E807" s="3" t="s">
        <v>183</v>
      </c>
      <c r="F807" s="3" t="s">
        <v>22</v>
      </c>
      <c r="G807" s="2"/>
      <c r="H807" s="3" t="s">
        <v>23</v>
      </c>
      <c r="I807" s="2" t="n">
        <v>5.63</v>
      </c>
      <c r="J807" s="2" t="n">
        <v>5.63</v>
      </c>
      <c r="K807" s="3" t="s">
        <v>24</v>
      </c>
      <c r="L807" s="3" t="s">
        <v>25</v>
      </c>
      <c r="M807" s="2" t="n">
        <v>0</v>
      </c>
      <c r="N807" s="3"/>
      <c r="O807" s="4" t="n">
        <v>54789</v>
      </c>
      <c r="P807" s="3"/>
      <c r="Q807" s="4"/>
      <c r="R807" s="3" t="s">
        <v>23</v>
      </c>
    </row>
    <row r="808" customFormat="false" ht="25.5" hidden="true" customHeight="true" outlineLevel="0" collapsed="false">
      <c r="A808" s="2" t="n">
        <v>1060</v>
      </c>
      <c r="B808" s="3" t="s">
        <v>790</v>
      </c>
      <c r="C808" s="3" t="s">
        <v>19</v>
      </c>
      <c r="D808" s="3" t="s">
        <v>31</v>
      </c>
      <c r="E808" s="3" t="s">
        <v>646</v>
      </c>
      <c r="F808" s="3" t="s">
        <v>22</v>
      </c>
      <c r="G808" s="2"/>
      <c r="H808" s="3" t="s">
        <v>23</v>
      </c>
      <c r="I808" s="2" t="n">
        <v>46</v>
      </c>
      <c r="J808" s="2" t="n">
        <v>46</v>
      </c>
      <c r="K808" s="3" t="s">
        <v>53</v>
      </c>
      <c r="L808" s="3" t="s">
        <v>54</v>
      </c>
      <c r="M808" s="2" t="n">
        <v>10918</v>
      </c>
      <c r="N808" s="3"/>
      <c r="O808" s="4" t="n">
        <v>54789</v>
      </c>
      <c r="P808" s="3"/>
      <c r="Q808" s="4" t="n">
        <v>21824</v>
      </c>
      <c r="R808" s="3" t="s">
        <v>23</v>
      </c>
    </row>
    <row r="809" customFormat="false" ht="25.5" hidden="true" customHeight="true" outlineLevel="0" collapsed="false">
      <c r="A809" s="2" t="n">
        <v>1060</v>
      </c>
      <c r="B809" s="3" t="s">
        <v>790</v>
      </c>
      <c r="C809" s="3" t="s">
        <v>19</v>
      </c>
      <c r="D809" s="3" t="s">
        <v>31</v>
      </c>
      <c r="E809" s="3" t="s">
        <v>646</v>
      </c>
      <c r="F809" s="3" t="s">
        <v>22</v>
      </c>
      <c r="G809" s="2"/>
      <c r="H809" s="3" t="s">
        <v>23</v>
      </c>
      <c r="I809" s="2" t="n">
        <v>60</v>
      </c>
      <c r="J809" s="2" t="n">
        <v>60</v>
      </c>
      <c r="K809" s="3" t="s">
        <v>53</v>
      </c>
      <c r="L809" s="3" t="s">
        <v>54</v>
      </c>
      <c r="M809" s="2" t="n">
        <v>10080</v>
      </c>
      <c r="N809" s="3"/>
      <c r="O809" s="4" t="n">
        <v>54789</v>
      </c>
      <c r="P809" s="3"/>
      <c r="Q809" s="4" t="n">
        <v>23621</v>
      </c>
      <c r="R809" s="3" t="s">
        <v>23</v>
      </c>
    </row>
    <row r="810" customFormat="false" ht="25.5" hidden="true" customHeight="true" outlineLevel="0" collapsed="false">
      <c r="A810" s="2" t="n">
        <v>1060</v>
      </c>
      <c r="B810" s="3" t="s">
        <v>790</v>
      </c>
      <c r="C810" s="3" t="s">
        <v>19</v>
      </c>
      <c r="D810" s="3" t="s">
        <v>31</v>
      </c>
      <c r="E810" s="3" t="s">
        <v>646</v>
      </c>
      <c r="F810" s="3" t="s">
        <v>22</v>
      </c>
      <c r="G810" s="2"/>
      <c r="H810" s="3" t="s">
        <v>23</v>
      </c>
      <c r="I810" s="2" t="n">
        <v>24</v>
      </c>
      <c r="J810" s="2" t="n">
        <v>24</v>
      </c>
      <c r="K810" s="3" t="s">
        <v>53</v>
      </c>
      <c r="L810" s="3" t="s">
        <v>54</v>
      </c>
      <c r="M810" s="2" t="n">
        <v>14339</v>
      </c>
      <c r="N810" s="3"/>
      <c r="O810" s="4" t="n">
        <v>54789</v>
      </c>
      <c r="P810" s="3"/>
      <c r="Q810" s="4" t="n">
        <v>26481</v>
      </c>
      <c r="R810" s="3" t="s">
        <v>23</v>
      </c>
    </row>
    <row r="811" customFormat="false" ht="25.5" hidden="true" customHeight="true" outlineLevel="0" collapsed="false">
      <c r="A811" s="2" t="n">
        <v>1060</v>
      </c>
      <c r="B811" s="3" t="s">
        <v>790</v>
      </c>
      <c r="C811" s="3" t="s">
        <v>19</v>
      </c>
      <c r="D811" s="3" t="s">
        <v>31</v>
      </c>
      <c r="E811" s="3" t="s">
        <v>646</v>
      </c>
      <c r="F811" s="3" t="s">
        <v>22</v>
      </c>
      <c r="G811" s="2"/>
      <c r="H811" s="3" t="s">
        <v>23</v>
      </c>
      <c r="I811" s="2" t="n">
        <v>31</v>
      </c>
      <c r="J811" s="2" t="n">
        <v>31</v>
      </c>
      <c r="K811" s="3" t="s">
        <v>53</v>
      </c>
      <c r="L811" s="3" t="s">
        <v>54</v>
      </c>
      <c r="M811" s="2" t="n">
        <v>10010</v>
      </c>
      <c r="N811" s="3"/>
      <c r="O811" s="4" t="n">
        <v>54789</v>
      </c>
      <c r="P811" s="3"/>
      <c r="Q811" s="4" t="n">
        <v>28734</v>
      </c>
      <c r="R811" s="3" t="s">
        <v>23</v>
      </c>
    </row>
    <row r="812" customFormat="false" ht="25.5" hidden="true" customHeight="true" outlineLevel="0" collapsed="false">
      <c r="A812" s="2" t="n">
        <v>1061</v>
      </c>
      <c r="B812" s="3" t="s">
        <v>791</v>
      </c>
      <c r="C812" s="3" t="s">
        <v>19</v>
      </c>
      <c r="D812" s="3" t="s">
        <v>31</v>
      </c>
      <c r="E812" s="3" t="s">
        <v>792</v>
      </c>
      <c r="F812" s="3" t="s">
        <v>22</v>
      </c>
      <c r="G812" s="2"/>
      <c r="H812" s="3" t="s">
        <v>23</v>
      </c>
      <c r="I812" s="2" t="n">
        <v>6</v>
      </c>
      <c r="J812" s="2" t="n">
        <v>6</v>
      </c>
      <c r="K812" s="3" t="s">
        <v>53</v>
      </c>
      <c r="L812" s="3" t="s">
        <v>54</v>
      </c>
      <c r="M812" s="2" t="n">
        <v>14158</v>
      </c>
      <c r="N812" s="3"/>
      <c r="O812" s="4" t="n">
        <v>54789</v>
      </c>
      <c r="P812" s="3"/>
      <c r="Q812" s="4"/>
      <c r="R812" s="3" t="s">
        <v>23</v>
      </c>
    </row>
    <row r="813" customFormat="false" ht="25.5" hidden="true" customHeight="true" outlineLevel="0" collapsed="false">
      <c r="A813" s="2" t="n">
        <v>1063</v>
      </c>
      <c r="B813" s="3" t="s">
        <v>793</v>
      </c>
      <c r="C813" s="3" t="s">
        <v>19</v>
      </c>
      <c r="D813" s="3" t="s">
        <v>20</v>
      </c>
      <c r="E813" s="3" t="s">
        <v>794</v>
      </c>
      <c r="F813" s="3" t="s">
        <v>22</v>
      </c>
      <c r="G813" s="2"/>
      <c r="H813" s="3" t="s">
        <v>23</v>
      </c>
      <c r="I813" s="2" t="n">
        <v>28.54</v>
      </c>
      <c r="J813" s="2" t="n">
        <v>28.54</v>
      </c>
      <c r="K813" s="3" t="s">
        <v>24</v>
      </c>
      <c r="L813" s="3" t="s">
        <v>25</v>
      </c>
      <c r="M813" s="2" t="n">
        <v>0</v>
      </c>
      <c r="N813" s="3"/>
      <c r="O813" s="4" t="n">
        <v>54789</v>
      </c>
      <c r="P813" s="3"/>
      <c r="Q813" s="4"/>
      <c r="R813" s="3" t="s">
        <v>23</v>
      </c>
    </row>
    <row r="814" customFormat="false" ht="25.5" hidden="true" customHeight="true" outlineLevel="0" collapsed="false">
      <c r="A814" s="2" t="n">
        <v>1064</v>
      </c>
      <c r="B814" s="3" t="s">
        <v>795</v>
      </c>
      <c r="C814" s="3" t="s">
        <v>19</v>
      </c>
      <c r="D814" s="3" t="s">
        <v>20</v>
      </c>
      <c r="E814" s="3" t="s">
        <v>796</v>
      </c>
      <c r="F814" s="3" t="s">
        <v>22</v>
      </c>
      <c r="G814" s="2"/>
      <c r="H814" s="3" t="s">
        <v>23</v>
      </c>
      <c r="I814" s="2" t="n">
        <v>31.65</v>
      </c>
      <c r="J814" s="2" t="n">
        <v>31.65</v>
      </c>
      <c r="K814" s="3" t="s">
        <v>24</v>
      </c>
      <c r="L814" s="3" t="s">
        <v>428</v>
      </c>
      <c r="M814" s="2" t="n">
        <v>0</v>
      </c>
      <c r="N814" s="3"/>
      <c r="O814" s="4" t="n">
        <v>54789</v>
      </c>
      <c r="P814" s="3"/>
      <c r="Q814" s="4"/>
      <c r="R814" s="3" t="s">
        <v>23</v>
      </c>
    </row>
    <row r="815" customFormat="false" ht="25.5" hidden="true" customHeight="true" outlineLevel="0" collapsed="false">
      <c r="A815" s="2" t="n">
        <v>1065</v>
      </c>
      <c r="B815" s="3" t="s">
        <v>797</v>
      </c>
      <c r="C815" s="3" t="s">
        <v>19</v>
      </c>
      <c r="D815" s="3" t="s">
        <v>31</v>
      </c>
      <c r="E815" s="3" t="s">
        <v>798</v>
      </c>
      <c r="F815" s="3" t="s">
        <v>22</v>
      </c>
      <c r="G815" s="2"/>
      <c r="H815" s="3" t="s">
        <v>23</v>
      </c>
      <c r="I815" s="2" t="n">
        <v>28.27</v>
      </c>
      <c r="J815" s="2" t="n">
        <v>28.27</v>
      </c>
      <c r="K815" s="3" t="s">
        <v>24</v>
      </c>
      <c r="L815" s="3" t="s">
        <v>428</v>
      </c>
      <c r="M815" s="2" t="n">
        <v>0</v>
      </c>
      <c r="N815" s="3"/>
      <c r="O815" s="4" t="n">
        <v>54789</v>
      </c>
      <c r="P815" s="3"/>
      <c r="Q815" s="4"/>
      <c r="R815" s="3" t="s">
        <v>23</v>
      </c>
    </row>
    <row r="816" customFormat="false" ht="25.5" hidden="true" customHeight="true" outlineLevel="0" collapsed="false">
      <c r="A816" s="2" t="n">
        <v>1067</v>
      </c>
      <c r="B816" s="3" t="s">
        <v>799</v>
      </c>
      <c r="C816" s="3" t="s">
        <v>19</v>
      </c>
      <c r="D816" s="3" t="s">
        <v>27</v>
      </c>
      <c r="E816" s="3" t="s">
        <v>800</v>
      </c>
      <c r="F816" s="3" t="s">
        <v>101</v>
      </c>
      <c r="G816" s="2"/>
      <c r="H816" s="3" t="s">
        <v>23</v>
      </c>
      <c r="I816" s="2" t="n">
        <v>12.5</v>
      </c>
      <c r="J816" s="2" t="n">
        <v>12.5</v>
      </c>
      <c r="K816" s="3" t="s">
        <v>24</v>
      </c>
      <c r="L816" s="3" t="s">
        <v>25</v>
      </c>
      <c r="M816" s="2" t="n">
        <v>0</v>
      </c>
      <c r="N816" s="3"/>
      <c r="O816" s="4" t="n">
        <v>54789</v>
      </c>
      <c r="P816" s="3"/>
      <c r="Q816" s="4" t="n">
        <v>32143</v>
      </c>
      <c r="R816" s="3" t="s">
        <v>23</v>
      </c>
    </row>
    <row r="817" customFormat="false" ht="25.5" hidden="true" customHeight="true" outlineLevel="0" collapsed="false">
      <c r="A817" s="2" t="n">
        <v>1072</v>
      </c>
      <c r="B817" s="3" t="s">
        <v>801</v>
      </c>
      <c r="C817" s="3" t="s">
        <v>19</v>
      </c>
      <c r="D817" s="3" t="s">
        <v>31</v>
      </c>
      <c r="E817" s="3" t="s">
        <v>802</v>
      </c>
      <c r="F817" s="3" t="s">
        <v>22</v>
      </c>
      <c r="G817" s="2"/>
      <c r="H817" s="3" t="s">
        <v>23</v>
      </c>
      <c r="I817" s="2" t="n">
        <v>34</v>
      </c>
      <c r="J817" s="2" t="n">
        <v>34</v>
      </c>
      <c r="K817" s="3" t="s">
        <v>24</v>
      </c>
      <c r="L817" s="3" t="s">
        <v>25</v>
      </c>
      <c r="M817" s="2" t="n">
        <v>0</v>
      </c>
      <c r="N817" s="3"/>
      <c r="O817" s="4" t="n">
        <v>54789</v>
      </c>
      <c r="P817" s="3"/>
      <c r="Q817" s="4"/>
      <c r="R817" s="3" t="s">
        <v>23</v>
      </c>
    </row>
    <row r="818" customFormat="false" ht="25.5" hidden="true" customHeight="true" outlineLevel="0" collapsed="false">
      <c r="A818" s="2" t="n">
        <v>1074</v>
      </c>
      <c r="B818" s="3" t="s">
        <v>803</v>
      </c>
      <c r="C818" s="3" t="s">
        <v>19</v>
      </c>
      <c r="D818" s="3" t="s">
        <v>27</v>
      </c>
      <c r="E818" s="3" t="s">
        <v>804</v>
      </c>
      <c r="F818" s="3" t="s">
        <v>101</v>
      </c>
      <c r="G818" s="2"/>
      <c r="H818" s="3" t="s">
        <v>23</v>
      </c>
      <c r="I818" s="2" t="n">
        <v>1.7</v>
      </c>
      <c r="J818" s="2" t="n">
        <v>1.7</v>
      </c>
      <c r="K818" s="3" t="s">
        <v>24</v>
      </c>
      <c r="L818" s="3" t="s">
        <v>25</v>
      </c>
      <c r="M818" s="2" t="n">
        <v>0</v>
      </c>
      <c r="N818" s="3"/>
      <c r="O818" s="4" t="n">
        <v>54789</v>
      </c>
      <c r="P818" s="3"/>
      <c r="Q818" s="4" t="n">
        <v>32143</v>
      </c>
      <c r="R818" s="3" t="s">
        <v>23</v>
      </c>
    </row>
    <row r="819" customFormat="false" ht="25.5" hidden="true" customHeight="true" outlineLevel="0" collapsed="false">
      <c r="A819" s="2" t="n">
        <v>1075</v>
      </c>
      <c r="B819" s="3" t="s">
        <v>805</v>
      </c>
      <c r="C819" s="3" t="s">
        <v>19</v>
      </c>
      <c r="D819" s="3" t="s">
        <v>27</v>
      </c>
      <c r="E819" s="3" t="s">
        <v>21</v>
      </c>
      <c r="F819" s="3" t="s">
        <v>138</v>
      </c>
      <c r="G819" s="2"/>
      <c r="H819" s="3" t="s">
        <v>23</v>
      </c>
      <c r="I819" s="2" t="n">
        <v>13</v>
      </c>
      <c r="J819" s="2" t="n">
        <v>10</v>
      </c>
      <c r="K819" s="3" t="s">
        <v>24</v>
      </c>
      <c r="L819" s="3" t="s">
        <v>102</v>
      </c>
      <c r="M819" s="2" t="n">
        <v>23924</v>
      </c>
      <c r="N819" s="3"/>
      <c r="O819" s="4" t="n">
        <v>54789</v>
      </c>
      <c r="P819" s="3"/>
      <c r="Q819" s="4" t="n">
        <v>33239</v>
      </c>
      <c r="R819" s="3" t="s">
        <v>23</v>
      </c>
    </row>
    <row r="820" customFormat="false" ht="25.5" hidden="true" customHeight="true" outlineLevel="0" collapsed="false">
      <c r="A820" s="2" t="n">
        <v>1075</v>
      </c>
      <c r="B820" s="3" t="s">
        <v>805</v>
      </c>
      <c r="C820" s="3" t="s">
        <v>19</v>
      </c>
      <c r="D820" s="3" t="s">
        <v>27</v>
      </c>
      <c r="E820" s="3" t="s">
        <v>21</v>
      </c>
      <c r="F820" s="3" t="s">
        <v>138</v>
      </c>
      <c r="G820" s="2"/>
      <c r="H820" s="3" t="s">
        <v>23</v>
      </c>
      <c r="I820" s="2" t="n">
        <v>3</v>
      </c>
      <c r="J820" s="2" t="n">
        <v>2</v>
      </c>
      <c r="K820" s="3" t="s">
        <v>24</v>
      </c>
      <c r="L820" s="3" t="s">
        <v>102</v>
      </c>
      <c r="M820" s="2" t="n">
        <v>23924</v>
      </c>
      <c r="N820" s="3"/>
      <c r="O820" s="4" t="n">
        <v>54789</v>
      </c>
      <c r="P820" s="3"/>
      <c r="Q820" s="4" t="n">
        <v>31778</v>
      </c>
      <c r="R820" s="3" t="s">
        <v>23</v>
      </c>
    </row>
    <row r="821" customFormat="false" ht="25.5" hidden="true" customHeight="true" outlineLevel="0" collapsed="false">
      <c r="A821" s="2" t="n">
        <v>1076</v>
      </c>
      <c r="B821" s="3" t="s">
        <v>806</v>
      </c>
      <c r="C821" s="3" t="s">
        <v>19</v>
      </c>
      <c r="D821" s="3" t="s">
        <v>31</v>
      </c>
      <c r="E821" s="3" t="s">
        <v>452</v>
      </c>
      <c r="F821" s="3" t="s">
        <v>22</v>
      </c>
      <c r="G821" s="2"/>
      <c r="H821" s="3" t="s">
        <v>23</v>
      </c>
      <c r="I821" s="2" t="n">
        <v>14.4</v>
      </c>
      <c r="J821" s="2" t="n">
        <v>14.4</v>
      </c>
      <c r="K821" s="3" t="s">
        <v>24</v>
      </c>
      <c r="L821" s="3" t="s">
        <v>46</v>
      </c>
      <c r="M821" s="2" t="n">
        <v>0</v>
      </c>
      <c r="N821" s="3"/>
      <c r="O821" s="4" t="n">
        <v>54789</v>
      </c>
      <c r="P821" s="3"/>
      <c r="Q821" s="4"/>
      <c r="R821" s="3" t="s">
        <v>23</v>
      </c>
    </row>
    <row r="822" customFormat="false" ht="25.5" hidden="true" customHeight="true" outlineLevel="0" collapsed="false">
      <c r="A822" s="2" t="n">
        <v>1077</v>
      </c>
      <c r="B822" s="3" t="s">
        <v>807</v>
      </c>
      <c r="C822" s="3" t="s">
        <v>19</v>
      </c>
      <c r="D822" s="3" t="s">
        <v>31</v>
      </c>
      <c r="E822" s="3" t="s">
        <v>452</v>
      </c>
      <c r="F822" s="3" t="s">
        <v>22</v>
      </c>
      <c r="G822" s="2"/>
      <c r="H822" s="3" t="s">
        <v>23</v>
      </c>
      <c r="I822" s="2" t="n">
        <v>14.4</v>
      </c>
      <c r="J822" s="2" t="n">
        <v>14.4</v>
      </c>
      <c r="K822" s="3" t="s">
        <v>24</v>
      </c>
      <c r="L822" s="3" t="s">
        <v>46</v>
      </c>
      <c r="M822" s="2" t="n">
        <v>0</v>
      </c>
      <c r="N822" s="3"/>
      <c r="O822" s="4" t="n">
        <v>54789</v>
      </c>
      <c r="P822" s="3"/>
      <c r="Q822" s="4"/>
      <c r="R822" s="3" t="s">
        <v>23</v>
      </c>
    </row>
    <row r="823" customFormat="false" ht="25.5" hidden="true" customHeight="true" outlineLevel="0" collapsed="false">
      <c r="A823" s="2" t="n">
        <v>1078</v>
      </c>
      <c r="B823" s="3" t="s">
        <v>808</v>
      </c>
      <c r="C823" s="3" t="s">
        <v>19</v>
      </c>
      <c r="D823" s="3" t="s">
        <v>31</v>
      </c>
      <c r="E823" s="3" t="s">
        <v>21</v>
      </c>
      <c r="F823" s="3" t="s">
        <v>22</v>
      </c>
      <c r="G823" s="2"/>
      <c r="H823" s="3" t="s">
        <v>23</v>
      </c>
      <c r="I823" s="2" t="n">
        <v>24</v>
      </c>
      <c r="J823" s="2" t="n">
        <v>24</v>
      </c>
      <c r="K823" s="3" t="s">
        <v>24</v>
      </c>
      <c r="L823" s="3" t="s">
        <v>46</v>
      </c>
      <c r="M823" s="2" t="n">
        <v>0</v>
      </c>
      <c r="N823" s="3"/>
      <c r="O823" s="4" t="n">
        <v>54789</v>
      </c>
      <c r="P823" s="3"/>
      <c r="Q823" s="4"/>
      <c r="R823" s="3" t="s">
        <v>23</v>
      </c>
    </row>
    <row r="824" customFormat="false" ht="25.5" hidden="true" customHeight="true" outlineLevel="0" collapsed="false">
      <c r="A824" s="2" t="n">
        <v>1079</v>
      </c>
      <c r="B824" s="3" t="s">
        <v>809</v>
      </c>
      <c r="C824" s="3" t="s">
        <v>19</v>
      </c>
      <c r="D824" s="3" t="s">
        <v>31</v>
      </c>
      <c r="E824" s="3" t="s">
        <v>452</v>
      </c>
      <c r="F824" s="3" t="s">
        <v>22</v>
      </c>
      <c r="G824" s="2"/>
      <c r="H824" s="3" t="s">
        <v>23</v>
      </c>
      <c r="I824" s="2" t="n">
        <v>31.2</v>
      </c>
      <c r="J824" s="2" t="n">
        <v>31.2</v>
      </c>
      <c r="K824" s="3" t="s">
        <v>24</v>
      </c>
      <c r="L824" s="3" t="s">
        <v>46</v>
      </c>
      <c r="M824" s="2" t="n">
        <v>0</v>
      </c>
      <c r="N824" s="3"/>
      <c r="O824" s="4" t="n">
        <v>54789</v>
      </c>
      <c r="P824" s="3"/>
      <c r="Q824" s="4"/>
      <c r="R824" s="3" t="s">
        <v>23</v>
      </c>
    </row>
    <row r="825" customFormat="false" ht="25.5" hidden="true" customHeight="true" outlineLevel="0" collapsed="false">
      <c r="A825" s="2" t="n">
        <v>1080</v>
      </c>
      <c r="B825" s="3" t="s">
        <v>810</v>
      </c>
      <c r="C825" s="3" t="s">
        <v>19</v>
      </c>
      <c r="D825" s="3" t="s">
        <v>31</v>
      </c>
      <c r="E825" s="3" t="s">
        <v>362</v>
      </c>
      <c r="F825" s="3" t="s">
        <v>22</v>
      </c>
      <c r="G825" s="2"/>
      <c r="H825" s="3" t="s">
        <v>23</v>
      </c>
      <c r="I825" s="2" t="n">
        <v>750</v>
      </c>
      <c r="J825" s="2" t="n">
        <v>750</v>
      </c>
      <c r="K825" s="3" t="s">
        <v>53</v>
      </c>
      <c r="L825" s="3" t="s">
        <v>54</v>
      </c>
      <c r="M825" s="2" t="n">
        <v>9510</v>
      </c>
      <c r="N825" s="3"/>
      <c r="O825" s="4" t="n">
        <v>54789</v>
      </c>
      <c r="P825" s="3"/>
      <c r="Q825" s="4" t="n">
        <v>26268</v>
      </c>
      <c r="R825" s="3" t="s">
        <v>23</v>
      </c>
    </row>
    <row r="826" customFormat="false" ht="25.5" hidden="true" customHeight="true" outlineLevel="0" collapsed="false">
      <c r="A826" s="2" t="n">
        <v>1080</v>
      </c>
      <c r="B826" s="3" t="s">
        <v>810</v>
      </c>
      <c r="C826" s="3" t="s">
        <v>19</v>
      </c>
      <c r="D826" s="3" t="s">
        <v>31</v>
      </c>
      <c r="E826" s="3" t="s">
        <v>362</v>
      </c>
      <c r="F826" s="3" t="s">
        <v>22</v>
      </c>
      <c r="G826" s="2"/>
      <c r="H826" s="3" t="s">
        <v>23</v>
      </c>
      <c r="I826" s="2" t="n">
        <v>750</v>
      </c>
      <c r="J826" s="2" t="n">
        <v>750</v>
      </c>
      <c r="K826" s="3" t="s">
        <v>53</v>
      </c>
      <c r="L826" s="3" t="s">
        <v>54</v>
      </c>
      <c r="M826" s="2" t="n">
        <v>9478</v>
      </c>
      <c r="N826" s="3"/>
      <c r="O826" s="4" t="n">
        <v>54789</v>
      </c>
      <c r="P826" s="3"/>
      <c r="Q826" s="4" t="n">
        <v>26816</v>
      </c>
      <c r="R826" s="3" t="s">
        <v>23</v>
      </c>
    </row>
    <row r="827" customFormat="false" ht="25.5" hidden="true" customHeight="true" outlineLevel="0" collapsed="false">
      <c r="A827" s="2" t="n">
        <v>1081</v>
      </c>
      <c r="B827" s="3" t="s">
        <v>811</v>
      </c>
      <c r="C827" s="3" t="s">
        <v>19</v>
      </c>
      <c r="D827" s="3" t="s">
        <v>31</v>
      </c>
      <c r="E827" s="3" t="s">
        <v>812</v>
      </c>
      <c r="F827" s="3" t="s">
        <v>22</v>
      </c>
      <c r="G827" s="2"/>
      <c r="H827" s="3" t="s">
        <v>23</v>
      </c>
      <c r="I827" s="2" t="n">
        <v>24</v>
      </c>
      <c r="J827" s="2" t="n">
        <v>24</v>
      </c>
      <c r="K827" s="3" t="s">
        <v>24</v>
      </c>
      <c r="L827" s="3" t="s">
        <v>25</v>
      </c>
      <c r="M827" s="2" t="n">
        <v>0</v>
      </c>
      <c r="N827" s="3"/>
      <c r="O827" s="4" t="n">
        <v>54789</v>
      </c>
      <c r="P827" s="3"/>
      <c r="Q827" s="4"/>
      <c r="R827" s="3" t="s">
        <v>23</v>
      </c>
    </row>
    <row r="828" customFormat="false" ht="38.25" hidden="true" customHeight="true" outlineLevel="0" collapsed="false">
      <c r="A828" s="2" t="n">
        <v>1083</v>
      </c>
      <c r="B828" s="3" t="s">
        <v>813</v>
      </c>
      <c r="C828" s="3" t="s">
        <v>19</v>
      </c>
      <c r="D828" s="3" t="s">
        <v>20</v>
      </c>
      <c r="E828" s="3" t="s">
        <v>406</v>
      </c>
      <c r="F828" s="3" t="s">
        <v>22</v>
      </c>
      <c r="G828" s="2"/>
      <c r="H828" s="3" t="s">
        <v>23</v>
      </c>
      <c r="I828" s="2" t="n">
        <v>8.05</v>
      </c>
      <c r="J828" s="2" t="n">
        <v>8.05</v>
      </c>
      <c r="K828" s="3" t="s">
        <v>24</v>
      </c>
      <c r="L828" s="3" t="s">
        <v>428</v>
      </c>
      <c r="M828" s="2" t="n">
        <v>0</v>
      </c>
      <c r="N828" s="3"/>
      <c r="O828" s="4" t="n">
        <v>54789</v>
      </c>
      <c r="P828" s="3"/>
      <c r="Q828" s="4"/>
      <c r="R828" s="3" t="s">
        <v>23</v>
      </c>
    </row>
    <row r="829" customFormat="false" ht="25.5" hidden="true" customHeight="true" outlineLevel="0" collapsed="false">
      <c r="A829" s="2" t="n">
        <v>1084</v>
      </c>
      <c r="B829" s="3" t="s">
        <v>814</v>
      </c>
      <c r="C829" s="3" t="s">
        <v>19</v>
      </c>
      <c r="D829" s="3" t="s">
        <v>27</v>
      </c>
      <c r="E829" s="3" t="s">
        <v>815</v>
      </c>
      <c r="F829" s="3" t="s">
        <v>57</v>
      </c>
      <c r="G829" s="2"/>
      <c r="H829" s="3" t="s">
        <v>23</v>
      </c>
      <c r="I829" s="2" t="n">
        <v>10.15</v>
      </c>
      <c r="J829" s="2" t="n">
        <v>10.15</v>
      </c>
      <c r="K829" s="3" t="s">
        <v>49</v>
      </c>
      <c r="L829" s="3" t="s">
        <v>111</v>
      </c>
      <c r="M829" s="2" t="n">
        <v>14400</v>
      </c>
      <c r="N829" s="3"/>
      <c r="O829" s="4" t="n">
        <v>54789</v>
      </c>
      <c r="P829" s="3"/>
      <c r="Q829" s="4" t="n">
        <v>19238</v>
      </c>
      <c r="R829" s="3" t="s">
        <v>23</v>
      </c>
    </row>
    <row r="830" customFormat="false" ht="25.5" hidden="true" customHeight="true" outlineLevel="0" collapsed="false">
      <c r="A830" s="2" t="n">
        <v>1084</v>
      </c>
      <c r="B830" s="3" t="s">
        <v>814</v>
      </c>
      <c r="C830" s="3" t="s">
        <v>19</v>
      </c>
      <c r="D830" s="3" t="s">
        <v>27</v>
      </c>
      <c r="E830" s="3" t="s">
        <v>815</v>
      </c>
      <c r="F830" s="3" t="s">
        <v>57</v>
      </c>
      <c r="G830" s="2"/>
      <c r="H830" s="3" t="s">
        <v>23</v>
      </c>
      <c r="I830" s="2" t="n">
        <v>10.15</v>
      </c>
      <c r="J830" s="2" t="n">
        <v>10.15</v>
      </c>
      <c r="K830" s="3" t="s">
        <v>49</v>
      </c>
      <c r="L830" s="3" t="s">
        <v>111</v>
      </c>
      <c r="M830" s="2" t="n">
        <v>14750</v>
      </c>
      <c r="N830" s="3"/>
      <c r="O830" s="4" t="n">
        <v>54789</v>
      </c>
      <c r="P830" s="3"/>
      <c r="Q830" s="4" t="n">
        <v>18172</v>
      </c>
      <c r="R830" s="3" t="s">
        <v>23</v>
      </c>
    </row>
    <row r="831" customFormat="false" ht="25.5" hidden="true" customHeight="true" outlineLevel="0" collapsed="false">
      <c r="A831" s="2" t="n">
        <v>1084</v>
      </c>
      <c r="B831" s="3" t="s">
        <v>814</v>
      </c>
      <c r="C831" s="3" t="s">
        <v>19</v>
      </c>
      <c r="D831" s="3" t="s">
        <v>27</v>
      </c>
      <c r="E831" s="3" t="s">
        <v>815</v>
      </c>
      <c r="F831" s="3" t="s">
        <v>57</v>
      </c>
      <c r="G831" s="2"/>
      <c r="H831" s="3" t="s">
        <v>23</v>
      </c>
      <c r="I831" s="2" t="n">
        <v>10.15</v>
      </c>
      <c r="J831" s="2" t="n">
        <v>10.15</v>
      </c>
      <c r="K831" s="3" t="s">
        <v>49</v>
      </c>
      <c r="L831" s="3" t="s">
        <v>111</v>
      </c>
      <c r="M831" s="2" t="n">
        <v>14700</v>
      </c>
      <c r="N831" s="3"/>
      <c r="O831" s="4" t="n">
        <v>54789</v>
      </c>
      <c r="P831" s="3"/>
      <c r="Q831" s="4" t="n">
        <v>17807</v>
      </c>
      <c r="R831" s="3" t="s">
        <v>23</v>
      </c>
    </row>
    <row r="832" customFormat="false" ht="25.5" hidden="true" customHeight="true" outlineLevel="0" collapsed="false">
      <c r="A832" s="2" t="n">
        <v>1086</v>
      </c>
      <c r="B832" s="3" t="s">
        <v>816</v>
      </c>
      <c r="C832" s="3" t="s">
        <v>19</v>
      </c>
      <c r="D832" s="3" t="s">
        <v>31</v>
      </c>
      <c r="E832" s="3" t="s">
        <v>817</v>
      </c>
      <c r="F832" s="3" t="s">
        <v>22</v>
      </c>
      <c r="G832" s="2"/>
      <c r="H832" s="3" t="s">
        <v>23</v>
      </c>
      <c r="I832" s="2" t="n">
        <v>3.75</v>
      </c>
      <c r="J832" s="2" t="n">
        <v>3.75</v>
      </c>
      <c r="K832" s="3" t="s">
        <v>24</v>
      </c>
      <c r="L832" s="3" t="s">
        <v>498</v>
      </c>
      <c r="M832" s="2" t="n">
        <v>0</v>
      </c>
      <c r="N832" s="3"/>
      <c r="O832" s="4" t="n">
        <v>54789</v>
      </c>
      <c r="P832" s="3"/>
      <c r="Q832" s="4"/>
      <c r="R832" s="3" t="s">
        <v>23</v>
      </c>
    </row>
    <row r="833" customFormat="false" ht="25.5" hidden="true" customHeight="true" outlineLevel="0" collapsed="false">
      <c r="A833" s="2" t="n">
        <v>1093</v>
      </c>
      <c r="B833" s="3" t="s">
        <v>818</v>
      </c>
      <c r="C833" s="3" t="s">
        <v>19</v>
      </c>
      <c r="D833" s="3" t="s">
        <v>31</v>
      </c>
      <c r="E833" s="3" t="s">
        <v>362</v>
      </c>
      <c r="F833" s="3" t="s">
        <v>22</v>
      </c>
      <c r="G833" s="2"/>
      <c r="H833" s="3" t="s">
        <v>23</v>
      </c>
      <c r="I833" s="2" t="n">
        <v>68.8</v>
      </c>
      <c r="J833" s="2" t="n">
        <v>68.8</v>
      </c>
      <c r="K833" s="3" t="s">
        <v>24</v>
      </c>
      <c r="L833" s="3" t="s">
        <v>428</v>
      </c>
      <c r="M833" s="2" t="n">
        <v>0</v>
      </c>
      <c r="N833" s="3"/>
      <c r="O833" s="4" t="n">
        <v>54789</v>
      </c>
      <c r="P833" s="3"/>
      <c r="Q833" s="4"/>
      <c r="R833" s="3" t="s">
        <v>23</v>
      </c>
    </row>
    <row r="834" customFormat="false" ht="25.5" hidden="true" customHeight="true" outlineLevel="0" collapsed="false">
      <c r="A834" s="2" t="n">
        <v>1094</v>
      </c>
      <c r="B834" s="3" t="s">
        <v>819</v>
      </c>
      <c r="C834" s="3" t="s">
        <v>19</v>
      </c>
      <c r="D834" s="3" t="s">
        <v>31</v>
      </c>
      <c r="E834" s="3" t="s">
        <v>362</v>
      </c>
      <c r="F834" s="3" t="s">
        <v>22</v>
      </c>
      <c r="G834" s="2"/>
      <c r="H834" s="3" t="s">
        <v>23</v>
      </c>
      <c r="I834" s="2" t="n">
        <v>5.63</v>
      </c>
      <c r="J834" s="2" t="n">
        <v>5.63</v>
      </c>
      <c r="K834" s="3" t="s">
        <v>24</v>
      </c>
      <c r="L834" s="3" t="s">
        <v>498</v>
      </c>
      <c r="M834" s="2" t="n">
        <v>0</v>
      </c>
      <c r="N834" s="3"/>
      <c r="O834" s="4" t="n">
        <v>54789</v>
      </c>
      <c r="P834" s="3"/>
      <c r="Q834" s="4"/>
      <c r="R834" s="3" t="s">
        <v>23</v>
      </c>
    </row>
    <row r="835" customFormat="false" ht="38.25" hidden="true" customHeight="true" outlineLevel="0" collapsed="false">
      <c r="A835" s="2" t="n">
        <v>1095</v>
      </c>
      <c r="B835" s="3" t="s">
        <v>820</v>
      </c>
      <c r="C835" s="3" t="s">
        <v>19</v>
      </c>
      <c r="D835" s="3" t="s">
        <v>31</v>
      </c>
      <c r="E835" s="3" t="s">
        <v>362</v>
      </c>
      <c r="F835" s="3" t="s">
        <v>22</v>
      </c>
      <c r="G835" s="2"/>
      <c r="H835" s="3" t="s">
        <v>23</v>
      </c>
      <c r="I835" s="2" t="n">
        <v>1.5</v>
      </c>
      <c r="J835" s="2" t="n">
        <v>1.5</v>
      </c>
      <c r="K835" s="3" t="s">
        <v>24</v>
      </c>
      <c r="L835" s="3" t="s">
        <v>428</v>
      </c>
      <c r="M835" s="2" t="n">
        <v>0</v>
      </c>
      <c r="N835" s="3"/>
      <c r="O835" s="4" t="n">
        <v>54789</v>
      </c>
      <c r="P835" s="3"/>
      <c r="Q835" s="4"/>
      <c r="R835" s="3" t="s">
        <v>23</v>
      </c>
    </row>
    <row r="836" customFormat="false" ht="38.25" hidden="true" customHeight="true" outlineLevel="0" collapsed="false">
      <c r="A836" s="2" t="n">
        <v>1097</v>
      </c>
      <c r="B836" s="3" t="s">
        <v>821</v>
      </c>
      <c r="C836" s="3" t="s">
        <v>19</v>
      </c>
      <c r="D836" s="3" t="s">
        <v>117</v>
      </c>
      <c r="E836" s="3" t="s">
        <v>118</v>
      </c>
      <c r="F836" s="3" t="s">
        <v>22</v>
      </c>
      <c r="G836" s="2"/>
      <c r="H836" s="3" t="s">
        <v>23</v>
      </c>
      <c r="I836" s="2" t="n">
        <v>6.05</v>
      </c>
      <c r="J836" s="2" t="n">
        <v>6.05</v>
      </c>
      <c r="K836" s="3" t="s">
        <v>24</v>
      </c>
      <c r="L836" s="3" t="s">
        <v>25</v>
      </c>
      <c r="M836" s="2" t="n">
        <v>0</v>
      </c>
      <c r="N836" s="3"/>
      <c r="O836" s="4" t="n">
        <v>54789</v>
      </c>
      <c r="P836" s="3"/>
      <c r="Q836" s="4"/>
      <c r="R836" s="3" t="s">
        <v>23</v>
      </c>
    </row>
    <row r="837" customFormat="false" ht="38.25" hidden="true" customHeight="true" outlineLevel="0" collapsed="false">
      <c r="A837" s="2" t="n">
        <v>1098</v>
      </c>
      <c r="B837" s="3" t="s">
        <v>822</v>
      </c>
      <c r="C837" s="3" t="s">
        <v>19</v>
      </c>
      <c r="D837" s="3" t="s">
        <v>27</v>
      </c>
      <c r="E837" s="3" t="s">
        <v>823</v>
      </c>
      <c r="F837" s="3" t="s">
        <v>101</v>
      </c>
      <c r="G837" s="2"/>
      <c r="H837" s="3" t="s">
        <v>23</v>
      </c>
      <c r="I837" s="2" t="n">
        <v>22.5</v>
      </c>
      <c r="J837" s="2" t="n">
        <v>22.5</v>
      </c>
      <c r="K837" s="3" t="s">
        <v>24</v>
      </c>
      <c r="L837" s="3" t="s">
        <v>25</v>
      </c>
      <c r="M837" s="2" t="n">
        <v>0</v>
      </c>
      <c r="N837" s="3"/>
      <c r="O837" s="4" t="n">
        <v>54789</v>
      </c>
      <c r="P837" s="3"/>
      <c r="Q837" s="4" t="n">
        <v>32143</v>
      </c>
      <c r="R837" s="3" t="s">
        <v>23</v>
      </c>
    </row>
    <row r="838" customFormat="false" ht="25.5" hidden="true" customHeight="true" outlineLevel="0" collapsed="false">
      <c r="A838" s="2" t="n">
        <v>1099</v>
      </c>
      <c r="B838" s="3" t="s">
        <v>824</v>
      </c>
      <c r="C838" s="3" t="s">
        <v>19</v>
      </c>
      <c r="D838" s="3" t="s">
        <v>20</v>
      </c>
      <c r="E838" s="3" t="s">
        <v>406</v>
      </c>
      <c r="F838" s="3" t="s">
        <v>22</v>
      </c>
      <c r="G838" s="2"/>
      <c r="H838" s="3" t="s">
        <v>23</v>
      </c>
      <c r="I838" s="2" t="n">
        <v>18.75</v>
      </c>
      <c r="J838" s="2" t="n">
        <v>18.75</v>
      </c>
      <c r="K838" s="3" t="s">
        <v>24</v>
      </c>
      <c r="L838" s="3" t="s">
        <v>331</v>
      </c>
      <c r="M838" s="2" t="n">
        <v>0</v>
      </c>
      <c r="N838" s="3"/>
      <c r="O838" s="4" t="n">
        <v>54789</v>
      </c>
      <c r="P838" s="3"/>
      <c r="Q838" s="4"/>
      <c r="R838" s="3" t="s">
        <v>23</v>
      </c>
    </row>
    <row r="839" customFormat="false" ht="25.5" hidden="true" customHeight="true" outlineLevel="0" collapsed="false">
      <c r="A839" s="2" t="n">
        <v>1103</v>
      </c>
      <c r="B839" s="3" t="s">
        <v>825</v>
      </c>
      <c r="C839" s="3" t="s">
        <v>19</v>
      </c>
      <c r="D839" s="3" t="s">
        <v>61</v>
      </c>
      <c r="E839" s="3" t="s">
        <v>62</v>
      </c>
      <c r="F839" s="3" t="s">
        <v>63</v>
      </c>
      <c r="G839" s="2"/>
      <c r="H839" s="3" t="s">
        <v>23</v>
      </c>
      <c r="I839" s="2" t="n">
        <v>1256</v>
      </c>
      <c r="J839" s="2" t="n">
        <v>1242</v>
      </c>
      <c r="K839" s="3" t="s">
        <v>339</v>
      </c>
      <c r="L839" s="3" t="s">
        <v>340</v>
      </c>
      <c r="M839" s="2" t="n">
        <v>10635</v>
      </c>
      <c r="N839" s="3"/>
      <c r="O839" s="4" t="n">
        <v>54789</v>
      </c>
      <c r="P839" s="3"/>
      <c r="Q839" s="4" t="n">
        <v>31413</v>
      </c>
      <c r="R839" s="3" t="s">
        <v>23</v>
      </c>
    </row>
    <row r="840" customFormat="false" ht="25.5" hidden="true" customHeight="true" outlineLevel="0" collapsed="false">
      <c r="A840" s="2" t="n">
        <v>1103</v>
      </c>
      <c r="B840" s="3" t="s">
        <v>825</v>
      </c>
      <c r="C840" s="3" t="s">
        <v>19</v>
      </c>
      <c r="D840" s="3" t="s">
        <v>61</v>
      </c>
      <c r="E840" s="3" t="s">
        <v>62</v>
      </c>
      <c r="F840" s="3" t="s">
        <v>63</v>
      </c>
      <c r="G840" s="2"/>
      <c r="H840" s="3" t="s">
        <v>23</v>
      </c>
      <c r="I840" s="2" t="n">
        <v>1256</v>
      </c>
      <c r="J840" s="2" t="n">
        <v>1242</v>
      </c>
      <c r="K840" s="3" t="s">
        <v>339</v>
      </c>
      <c r="L840" s="3" t="s">
        <v>340</v>
      </c>
      <c r="M840" s="2" t="n">
        <v>10499</v>
      </c>
      <c r="N840" s="3"/>
      <c r="O840" s="4" t="n">
        <v>54789</v>
      </c>
      <c r="P840" s="3"/>
      <c r="Q840" s="4" t="n">
        <v>31656</v>
      </c>
      <c r="R840" s="3" t="s">
        <v>23</v>
      </c>
    </row>
    <row r="841" customFormat="false" ht="25.5" hidden="true" customHeight="true" outlineLevel="0" collapsed="false">
      <c r="A841" s="2" t="n">
        <v>1103</v>
      </c>
      <c r="B841" s="3" t="s">
        <v>825</v>
      </c>
      <c r="C841" s="3" t="s">
        <v>19</v>
      </c>
      <c r="D841" s="3" t="s">
        <v>61</v>
      </c>
      <c r="E841" s="3" t="s">
        <v>62</v>
      </c>
      <c r="F841" s="3" t="s">
        <v>63</v>
      </c>
      <c r="G841" s="2"/>
      <c r="H841" s="3" t="s">
        <v>23</v>
      </c>
      <c r="I841" s="2" t="n">
        <v>1260</v>
      </c>
      <c r="J841" s="2" t="n">
        <v>1246.01</v>
      </c>
      <c r="K841" s="3" t="s">
        <v>339</v>
      </c>
      <c r="L841" s="3" t="s">
        <v>340</v>
      </c>
      <c r="M841" s="2" t="n">
        <v>10439</v>
      </c>
      <c r="N841" s="3"/>
      <c r="O841" s="4" t="n">
        <v>54789</v>
      </c>
      <c r="P841" s="3"/>
      <c r="Q841" s="4" t="n">
        <v>32143</v>
      </c>
      <c r="R841" s="3" t="s">
        <v>23</v>
      </c>
    </row>
    <row r="842" customFormat="false" ht="25.5" hidden="true" customHeight="true" outlineLevel="0" collapsed="false">
      <c r="A842" s="2" t="n">
        <v>1104</v>
      </c>
      <c r="B842" s="3" t="s">
        <v>826</v>
      </c>
      <c r="C842" s="3" t="s">
        <v>19</v>
      </c>
      <c r="D842" s="3" t="s">
        <v>31</v>
      </c>
      <c r="E842" s="3" t="s">
        <v>475</v>
      </c>
      <c r="F842" s="3" t="s">
        <v>22</v>
      </c>
      <c r="G842" s="2"/>
      <c r="H842" s="3" t="s">
        <v>23</v>
      </c>
      <c r="I842" s="2" t="n">
        <v>1.3</v>
      </c>
      <c r="J842" s="2" t="n">
        <v>1.3</v>
      </c>
      <c r="K842" s="3" t="s">
        <v>24</v>
      </c>
      <c r="L842" s="3" t="s">
        <v>428</v>
      </c>
      <c r="M842" s="2" t="n">
        <v>0</v>
      </c>
      <c r="N842" s="3"/>
      <c r="O842" s="4" t="n">
        <v>54789</v>
      </c>
      <c r="P842" s="3"/>
      <c r="Q842" s="4"/>
      <c r="R842" s="3" t="s">
        <v>23</v>
      </c>
    </row>
    <row r="843" customFormat="false" ht="38.25" hidden="true" customHeight="true" outlineLevel="0" collapsed="false">
      <c r="A843" s="2" t="n">
        <v>1105</v>
      </c>
      <c r="B843" s="3" t="s">
        <v>827</v>
      </c>
      <c r="C843" s="3" t="s">
        <v>19</v>
      </c>
      <c r="D843" s="3" t="s">
        <v>31</v>
      </c>
      <c r="E843" s="3" t="s">
        <v>828</v>
      </c>
      <c r="F843" s="3" t="s">
        <v>22</v>
      </c>
      <c r="G843" s="2"/>
      <c r="H843" s="3" t="s">
        <v>23</v>
      </c>
      <c r="I843" s="2" t="n">
        <v>13</v>
      </c>
      <c r="J843" s="2" t="n">
        <v>13</v>
      </c>
      <c r="K843" s="3" t="s">
        <v>24</v>
      </c>
      <c r="L843" s="3" t="s">
        <v>428</v>
      </c>
      <c r="M843" s="2" t="n">
        <v>0</v>
      </c>
      <c r="N843" s="3"/>
      <c r="O843" s="4" t="n">
        <v>54789</v>
      </c>
      <c r="P843" s="3"/>
      <c r="Q843" s="4"/>
      <c r="R843" s="3" t="s">
        <v>23</v>
      </c>
    </row>
    <row r="844" customFormat="false" ht="25.5" hidden="true" customHeight="true" outlineLevel="0" collapsed="false">
      <c r="A844" s="2" t="n">
        <v>1106</v>
      </c>
      <c r="B844" s="3" t="s">
        <v>829</v>
      </c>
      <c r="C844" s="3" t="s">
        <v>19</v>
      </c>
      <c r="D844" s="3" t="s">
        <v>27</v>
      </c>
      <c r="E844" s="3" t="s">
        <v>393</v>
      </c>
      <c r="F844" s="3" t="s">
        <v>29</v>
      </c>
      <c r="G844" s="2"/>
      <c r="H844" s="3" t="s">
        <v>23</v>
      </c>
      <c r="I844" s="2" t="n">
        <v>6</v>
      </c>
      <c r="J844" s="2" t="n">
        <v>6</v>
      </c>
      <c r="K844" s="3" t="s">
        <v>24</v>
      </c>
      <c r="L844" s="3" t="s">
        <v>25</v>
      </c>
      <c r="M844" s="2" t="n">
        <v>0</v>
      </c>
      <c r="N844" s="3"/>
      <c r="O844" s="4" t="n">
        <v>54789</v>
      </c>
      <c r="P844" s="3"/>
      <c r="Q844" s="4" t="n">
        <v>32143</v>
      </c>
      <c r="R844" s="3" t="s">
        <v>23</v>
      </c>
    </row>
    <row r="845" customFormat="false" ht="25.5" hidden="true" customHeight="true" outlineLevel="0" collapsed="false">
      <c r="A845" s="2" t="n">
        <v>1108</v>
      </c>
      <c r="B845" s="3" t="s">
        <v>830</v>
      </c>
      <c r="C845" s="3" t="s">
        <v>19</v>
      </c>
      <c r="D845" s="3" t="s">
        <v>31</v>
      </c>
      <c r="E845" s="3" t="s">
        <v>831</v>
      </c>
      <c r="F845" s="3" t="s">
        <v>22</v>
      </c>
      <c r="G845" s="2"/>
      <c r="H845" s="3" t="s">
        <v>23</v>
      </c>
      <c r="I845" s="2" t="n">
        <v>1.42</v>
      </c>
      <c r="J845" s="2" t="n">
        <v>1.42</v>
      </c>
      <c r="K845" s="3" t="s">
        <v>24</v>
      </c>
      <c r="L845" s="3" t="s">
        <v>428</v>
      </c>
      <c r="M845" s="2" t="n">
        <v>0</v>
      </c>
      <c r="N845" s="3"/>
      <c r="O845" s="4" t="n">
        <v>54789</v>
      </c>
      <c r="P845" s="3"/>
      <c r="Q845" s="4"/>
      <c r="R845" s="3" t="s">
        <v>23</v>
      </c>
    </row>
    <row r="846" customFormat="false" ht="25.5" hidden="true" customHeight="true" outlineLevel="0" collapsed="false">
      <c r="A846" s="2" t="n">
        <v>1115</v>
      </c>
      <c r="B846" s="3" t="s">
        <v>832</v>
      </c>
      <c r="C846" s="3" t="s">
        <v>19</v>
      </c>
      <c r="D846" s="3" t="s">
        <v>31</v>
      </c>
      <c r="E846" s="3" t="s">
        <v>21</v>
      </c>
      <c r="F846" s="3" t="s">
        <v>22</v>
      </c>
      <c r="G846" s="2"/>
      <c r="H846" s="3" t="s">
        <v>23</v>
      </c>
      <c r="I846" s="2" t="n">
        <v>11.4</v>
      </c>
      <c r="J846" s="2" t="n">
        <v>11.4</v>
      </c>
      <c r="K846" s="3" t="s">
        <v>24</v>
      </c>
      <c r="L846" s="3" t="s">
        <v>25</v>
      </c>
      <c r="M846" s="2" t="n">
        <v>0</v>
      </c>
      <c r="N846" s="3"/>
      <c r="O846" s="4" t="n">
        <v>54789</v>
      </c>
      <c r="P846" s="3"/>
      <c r="Q846" s="4"/>
      <c r="R846" s="3" t="s">
        <v>23</v>
      </c>
    </row>
    <row r="847" customFormat="false" ht="25.5" hidden="true" customHeight="true" outlineLevel="0" collapsed="false">
      <c r="A847" s="2" t="n">
        <v>1116</v>
      </c>
      <c r="B847" s="3" t="s">
        <v>833</v>
      </c>
      <c r="C847" s="3" t="s">
        <v>19</v>
      </c>
      <c r="D847" s="3" t="s">
        <v>38</v>
      </c>
      <c r="E847" s="3" t="s">
        <v>190</v>
      </c>
      <c r="F847" s="3" t="s">
        <v>39</v>
      </c>
      <c r="G847" s="2"/>
      <c r="H847" s="3" t="s">
        <v>23</v>
      </c>
      <c r="I847" s="2" t="n">
        <v>511</v>
      </c>
      <c r="J847" s="2" t="n">
        <v>511</v>
      </c>
      <c r="K847" s="3" t="s">
        <v>49</v>
      </c>
      <c r="L847" s="3" t="s">
        <v>50</v>
      </c>
      <c r="M847" s="2" t="n">
        <v>10390</v>
      </c>
      <c r="N847" s="3"/>
      <c r="O847" s="4" t="n">
        <v>54789</v>
      </c>
      <c r="P847" s="3"/>
      <c r="Q847" s="4" t="n">
        <v>29891</v>
      </c>
      <c r="R847" s="3" t="s">
        <v>23</v>
      </c>
    </row>
    <row r="848" customFormat="false" ht="25.5" hidden="true" customHeight="true" outlineLevel="0" collapsed="false">
      <c r="A848" s="2" t="n">
        <v>1118</v>
      </c>
      <c r="B848" s="3" t="s">
        <v>834</v>
      </c>
      <c r="C848" s="3" t="s">
        <v>19</v>
      </c>
      <c r="D848" s="3" t="s">
        <v>27</v>
      </c>
      <c r="E848" s="3" t="s">
        <v>835</v>
      </c>
      <c r="F848" s="3" t="s">
        <v>29</v>
      </c>
      <c r="G848" s="2"/>
      <c r="H848" s="3" t="s">
        <v>23</v>
      </c>
      <c r="I848" s="2" t="n">
        <v>2</v>
      </c>
      <c r="J848" s="2" t="n">
        <v>2</v>
      </c>
      <c r="K848" s="3" t="s">
        <v>53</v>
      </c>
      <c r="L848" s="3" t="s">
        <v>54</v>
      </c>
      <c r="M848" s="2" t="n">
        <v>10131</v>
      </c>
      <c r="N848" s="3"/>
      <c r="O848" s="4" t="n">
        <v>54789</v>
      </c>
      <c r="P848" s="3"/>
      <c r="Q848" s="4" t="n">
        <v>34790</v>
      </c>
      <c r="R848" s="3" t="s">
        <v>23</v>
      </c>
    </row>
    <row r="849" customFormat="false" ht="25.5" hidden="true" customHeight="true" outlineLevel="0" collapsed="false">
      <c r="A849" s="2" t="n">
        <v>1118</v>
      </c>
      <c r="B849" s="3" t="s">
        <v>834</v>
      </c>
      <c r="C849" s="3" t="s">
        <v>19</v>
      </c>
      <c r="D849" s="3" t="s">
        <v>27</v>
      </c>
      <c r="E849" s="3" t="s">
        <v>835</v>
      </c>
      <c r="F849" s="3" t="s">
        <v>29</v>
      </c>
      <c r="G849" s="2"/>
      <c r="H849" s="3" t="s">
        <v>23</v>
      </c>
      <c r="I849" s="2" t="n">
        <v>2</v>
      </c>
      <c r="J849" s="2" t="n">
        <v>2</v>
      </c>
      <c r="K849" s="3" t="s">
        <v>53</v>
      </c>
      <c r="L849" s="3" t="s">
        <v>54</v>
      </c>
      <c r="M849" s="2" t="n">
        <v>10131</v>
      </c>
      <c r="N849" s="3"/>
      <c r="O849" s="4" t="n">
        <v>54789</v>
      </c>
      <c r="P849" s="3"/>
      <c r="Q849" s="4" t="n">
        <v>34912</v>
      </c>
      <c r="R849" s="3" t="s">
        <v>23</v>
      </c>
    </row>
    <row r="850" customFormat="false" ht="25.5" hidden="true" customHeight="true" outlineLevel="0" collapsed="false">
      <c r="A850" s="2" t="n">
        <v>1118</v>
      </c>
      <c r="B850" s="3" t="s">
        <v>834</v>
      </c>
      <c r="C850" s="3" t="s">
        <v>19</v>
      </c>
      <c r="D850" s="3" t="s">
        <v>27</v>
      </c>
      <c r="E850" s="3" t="s">
        <v>835</v>
      </c>
      <c r="F850" s="3" t="s">
        <v>29</v>
      </c>
      <c r="G850" s="2"/>
      <c r="H850" s="3" t="s">
        <v>23</v>
      </c>
      <c r="I850" s="2" t="n">
        <v>2.65</v>
      </c>
      <c r="J850" s="2" t="n">
        <v>2.65</v>
      </c>
      <c r="K850" s="3" t="s">
        <v>53</v>
      </c>
      <c r="L850" s="3" t="s">
        <v>54</v>
      </c>
      <c r="M850" s="2" t="n">
        <v>10131</v>
      </c>
      <c r="N850" s="3"/>
      <c r="O850" s="4" t="n">
        <v>54789</v>
      </c>
      <c r="P850" s="3"/>
      <c r="Q850" s="4" t="n">
        <v>32295</v>
      </c>
      <c r="R850" s="3" t="s">
        <v>23</v>
      </c>
    </row>
    <row r="851" customFormat="false" ht="25.5" hidden="true" customHeight="true" outlineLevel="0" collapsed="false">
      <c r="A851" s="2" t="n">
        <v>1118</v>
      </c>
      <c r="B851" s="3" t="s">
        <v>834</v>
      </c>
      <c r="C851" s="3" t="s">
        <v>19</v>
      </c>
      <c r="D851" s="3" t="s">
        <v>27</v>
      </c>
      <c r="E851" s="3" t="s">
        <v>835</v>
      </c>
      <c r="F851" s="3" t="s">
        <v>29</v>
      </c>
      <c r="G851" s="2"/>
      <c r="H851" s="3" t="s">
        <v>23</v>
      </c>
      <c r="I851" s="2" t="n">
        <v>2.65</v>
      </c>
      <c r="J851" s="2" t="n">
        <v>2.65</v>
      </c>
      <c r="K851" s="3" t="s">
        <v>53</v>
      </c>
      <c r="L851" s="3" t="s">
        <v>54</v>
      </c>
      <c r="M851" s="2" t="n">
        <v>10131</v>
      </c>
      <c r="N851" s="3"/>
      <c r="O851" s="4" t="n">
        <v>54789</v>
      </c>
      <c r="P851" s="3"/>
      <c r="Q851" s="4" t="n">
        <v>32295</v>
      </c>
      <c r="R851" s="3" t="s">
        <v>23</v>
      </c>
    </row>
    <row r="852" customFormat="false" ht="38.25" hidden="true" customHeight="true" outlineLevel="0" collapsed="false">
      <c r="A852" s="2" t="n">
        <v>1119</v>
      </c>
      <c r="B852" s="3" t="s">
        <v>836</v>
      </c>
      <c r="C852" s="3" t="s">
        <v>19</v>
      </c>
      <c r="D852" s="3" t="s">
        <v>38</v>
      </c>
      <c r="E852" s="3" t="s">
        <v>113</v>
      </c>
      <c r="F852" s="3" t="s">
        <v>39</v>
      </c>
      <c r="G852" s="2"/>
      <c r="H852" s="3" t="s">
        <v>23</v>
      </c>
      <c r="I852" s="2" t="n">
        <v>6.5</v>
      </c>
      <c r="J852" s="2" t="n">
        <v>6.5</v>
      </c>
      <c r="K852" s="3" t="s">
        <v>24</v>
      </c>
      <c r="L852" s="3" t="s">
        <v>25</v>
      </c>
      <c r="M852" s="2" t="n">
        <v>0</v>
      </c>
      <c r="N852" s="3"/>
      <c r="O852" s="4" t="n">
        <v>54789</v>
      </c>
      <c r="P852" s="3"/>
      <c r="Q852" s="4" t="n">
        <v>32143</v>
      </c>
      <c r="R852" s="3" t="s">
        <v>23</v>
      </c>
    </row>
    <row r="853" customFormat="false" ht="25.5" hidden="true" customHeight="true" outlineLevel="0" collapsed="false">
      <c r="A853" s="2" t="n">
        <v>1120</v>
      </c>
      <c r="B853" s="3" t="s">
        <v>837</v>
      </c>
      <c r="C853" s="3" t="s">
        <v>19</v>
      </c>
      <c r="D853" s="3" t="s">
        <v>38</v>
      </c>
      <c r="E853" s="3" t="s">
        <v>21</v>
      </c>
      <c r="F853" s="3" t="s">
        <v>39</v>
      </c>
      <c r="G853" s="2"/>
      <c r="H853" s="3" t="s">
        <v>23</v>
      </c>
      <c r="I853" s="2" t="n">
        <v>2.5</v>
      </c>
      <c r="J853" s="2" t="n">
        <v>2.5</v>
      </c>
      <c r="K853" s="3" t="s">
        <v>24</v>
      </c>
      <c r="L853" s="3" t="s">
        <v>25</v>
      </c>
      <c r="M853" s="2" t="n">
        <v>0</v>
      </c>
      <c r="N853" s="3"/>
      <c r="O853" s="4" t="n">
        <v>54789</v>
      </c>
      <c r="P853" s="3"/>
      <c r="Q853" s="4" t="n">
        <v>32143</v>
      </c>
      <c r="R853" s="3" t="s">
        <v>23</v>
      </c>
    </row>
    <row r="854" customFormat="false" ht="25.5" hidden="true" customHeight="true" outlineLevel="0" collapsed="false">
      <c r="A854" s="2" t="n">
        <v>1122</v>
      </c>
      <c r="B854" s="3" t="s">
        <v>838</v>
      </c>
      <c r="C854" s="3" t="s">
        <v>19</v>
      </c>
      <c r="D854" s="3" t="s">
        <v>31</v>
      </c>
      <c r="E854" s="3" t="s">
        <v>21</v>
      </c>
      <c r="F854" s="3" t="s">
        <v>22</v>
      </c>
      <c r="G854" s="2"/>
      <c r="H854" s="3" t="s">
        <v>23</v>
      </c>
      <c r="I854" s="2" t="n">
        <v>1.13</v>
      </c>
      <c r="J854" s="2" t="n">
        <v>1.1</v>
      </c>
      <c r="K854" s="3" t="s">
        <v>71</v>
      </c>
      <c r="L854" s="3" t="s">
        <v>72</v>
      </c>
      <c r="M854" s="2" t="n">
        <v>9373</v>
      </c>
      <c r="N854" s="3"/>
      <c r="O854" s="4" t="n">
        <v>54789</v>
      </c>
      <c r="P854" s="3"/>
      <c r="Q854" s="4"/>
      <c r="R854" s="3" t="s">
        <v>23</v>
      </c>
    </row>
    <row r="855" customFormat="false" ht="25.5" hidden="true" customHeight="true" outlineLevel="0" collapsed="false">
      <c r="A855" s="2" t="n">
        <v>1122</v>
      </c>
      <c r="B855" s="3" t="s">
        <v>838</v>
      </c>
      <c r="C855" s="3" t="s">
        <v>19</v>
      </c>
      <c r="D855" s="3" t="s">
        <v>31</v>
      </c>
      <c r="E855" s="3" t="s">
        <v>21</v>
      </c>
      <c r="F855" s="3" t="s">
        <v>22</v>
      </c>
      <c r="G855" s="2"/>
      <c r="H855" s="3" t="s">
        <v>23</v>
      </c>
      <c r="I855" s="2" t="n">
        <v>1.4</v>
      </c>
      <c r="J855" s="2" t="n">
        <v>1.3</v>
      </c>
      <c r="K855" s="3" t="s">
        <v>71</v>
      </c>
      <c r="L855" s="3" t="s">
        <v>72</v>
      </c>
      <c r="M855" s="2" t="n">
        <v>11787</v>
      </c>
      <c r="N855" s="3"/>
      <c r="O855" s="4" t="n">
        <v>54789</v>
      </c>
      <c r="P855" s="3"/>
      <c r="Q855" s="4"/>
      <c r="R855" s="3" t="s">
        <v>23</v>
      </c>
    </row>
    <row r="856" customFormat="false" ht="25.5" hidden="true" customHeight="true" outlineLevel="0" collapsed="false">
      <c r="A856" s="2" t="n">
        <v>1122</v>
      </c>
      <c r="B856" s="3" t="s">
        <v>838</v>
      </c>
      <c r="C856" s="3" t="s">
        <v>19</v>
      </c>
      <c r="D856" s="3" t="s">
        <v>31</v>
      </c>
      <c r="E856" s="3" t="s">
        <v>21</v>
      </c>
      <c r="F856" s="3" t="s">
        <v>22</v>
      </c>
      <c r="G856" s="2"/>
      <c r="H856" s="3" t="s">
        <v>23</v>
      </c>
      <c r="I856" s="2" t="n">
        <v>1.4</v>
      </c>
      <c r="J856" s="2" t="n">
        <v>1.3</v>
      </c>
      <c r="K856" s="3" t="s">
        <v>71</v>
      </c>
      <c r="L856" s="3" t="s">
        <v>72</v>
      </c>
      <c r="M856" s="2" t="n">
        <v>11068</v>
      </c>
      <c r="N856" s="3"/>
      <c r="O856" s="4" t="n">
        <v>54789</v>
      </c>
      <c r="P856" s="3"/>
      <c r="Q856" s="4"/>
      <c r="R856" s="3" t="s">
        <v>23</v>
      </c>
    </row>
    <row r="857" customFormat="false" ht="25.5" hidden="true" customHeight="true" outlineLevel="0" collapsed="false">
      <c r="A857" s="2" t="n">
        <v>1122</v>
      </c>
      <c r="B857" s="3" t="s">
        <v>838</v>
      </c>
      <c r="C857" s="3" t="s">
        <v>19</v>
      </c>
      <c r="D857" s="3" t="s">
        <v>31</v>
      </c>
      <c r="E857" s="3" t="s">
        <v>21</v>
      </c>
      <c r="F857" s="3" t="s">
        <v>22</v>
      </c>
      <c r="G857" s="2"/>
      <c r="H857" s="3" t="s">
        <v>23</v>
      </c>
      <c r="I857" s="2" t="n">
        <v>2.8</v>
      </c>
      <c r="J857" s="2" t="n">
        <v>2.8</v>
      </c>
      <c r="K857" s="3" t="s">
        <v>71</v>
      </c>
      <c r="L857" s="3" t="s">
        <v>72</v>
      </c>
      <c r="M857" s="2" t="n">
        <v>0</v>
      </c>
      <c r="N857" s="3"/>
      <c r="O857" s="4" t="n">
        <v>54789</v>
      </c>
      <c r="P857" s="3"/>
      <c r="Q857" s="4"/>
      <c r="R857" s="3" t="s">
        <v>23</v>
      </c>
    </row>
    <row r="858" customFormat="false" ht="25.5" hidden="true" customHeight="true" outlineLevel="0" collapsed="false">
      <c r="A858" s="2" t="n">
        <v>1122</v>
      </c>
      <c r="B858" s="3" t="s">
        <v>838</v>
      </c>
      <c r="C858" s="3" t="s">
        <v>19</v>
      </c>
      <c r="D858" s="3" t="s">
        <v>31</v>
      </c>
      <c r="E858" s="3" t="s">
        <v>21</v>
      </c>
      <c r="F858" s="3" t="s">
        <v>22</v>
      </c>
      <c r="G858" s="2"/>
      <c r="H858" s="3" t="s">
        <v>23</v>
      </c>
      <c r="I858" s="2" t="n">
        <v>1</v>
      </c>
      <c r="J858" s="2" t="n">
        <v>1</v>
      </c>
      <c r="K858" s="3" t="s">
        <v>71</v>
      </c>
      <c r="L858" s="3" t="s">
        <v>72</v>
      </c>
      <c r="M858" s="2" t="n">
        <v>12019</v>
      </c>
      <c r="N858" s="3"/>
      <c r="O858" s="4" t="n">
        <v>54789</v>
      </c>
      <c r="P858" s="3"/>
      <c r="Q858" s="4"/>
      <c r="R858" s="3" t="s">
        <v>23</v>
      </c>
    </row>
    <row r="859" customFormat="false" ht="25.5" hidden="true" customHeight="true" outlineLevel="0" collapsed="false">
      <c r="A859" s="2" t="n">
        <v>1122</v>
      </c>
      <c r="B859" s="3" t="s">
        <v>838</v>
      </c>
      <c r="C859" s="3" t="s">
        <v>19</v>
      </c>
      <c r="D859" s="3" t="s">
        <v>31</v>
      </c>
      <c r="E859" s="3" t="s">
        <v>21</v>
      </c>
      <c r="F859" s="3" t="s">
        <v>22</v>
      </c>
      <c r="G859" s="2"/>
      <c r="H859" s="3" t="s">
        <v>23</v>
      </c>
      <c r="I859" s="2" t="n">
        <v>1.5</v>
      </c>
      <c r="J859" s="2" t="n">
        <v>1.4</v>
      </c>
      <c r="K859" s="3" t="s">
        <v>71</v>
      </c>
      <c r="L859" s="3" t="s">
        <v>72</v>
      </c>
      <c r="M859" s="2" t="n">
        <v>11268</v>
      </c>
      <c r="N859" s="3"/>
      <c r="O859" s="4" t="n">
        <v>54789</v>
      </c>
      <c r="P859" s="3"/>
      <c r="Q859" s="4"/>
      <c r="R859" s="3" t="s">
        <v>23</v>
      </c>
    </row>
    <row r="860" customFormat="false" ht="25.5" hidden="true" customHeight="true" outlineLevel="0" collapsed="false">
      <c r="A860" s="2" t="n">
        <v>1126</v>
      </c>
      <c r="B860" s="3" t="s">
        <v>839</v>
      </c>
      <c r="C860" s="3" t="s">
        <v>19</v>
      </c>
      <c r="D860" s="3" t="s">
        <v>31</v>
      </c>
      <c r="E860" s="3" t="s">
        <v>840</v>
      </c>
      <c r="F860" s="3" t="s">
        <v>22</v>
      </c>
      <c r="G860" s="2"/>
      <c r="H860" s="3" t="s">
        <v>23</v>
      </c>
      <c r="I860" s="2" t="n">
        <v>9.38</v>
      </c>
      <c r="J860" s="2" t="n">
        <v>9.38</v>
      </c>
      <c r="K860" s="3" t="s">
        <v>24</v>
      </c>
      <c r="L860" s="3" t="s">
        <v>498</v>
      </c>
      <c r="M860" s="2" t="n">
        <v>0</v>
      </c>
      <c r="N860" s="3"/>
      <c r="O860" s="4" t="n">
        <v>54789</v>
      </c>
      <c r="P860" s="3"/>
      <c r="Q860" s="4"/>
      <c r="R860" s="3" t="s">
        <v>23</v>
      </c>
    </row>
    <row r="861" customFormat="false" ht="25.5" hidden="true" customHeight="true" outlineLevel="0" collapsed="false">
      <c r="A861" s="2" t="n">
        <v>1129</v>
      </c>
      <c r="B861" s="3" t="s">
        <v>841</v>
      </c>
      <c r="C861" s="3" t="s">
        <v>19</v>
      </c>
      <c r="D861" s="3" t="s">
        <v>27</v>
      </c>
      <c r="E861" s="3" t="s">
        <v>293</v>
      </c>
      <c r="F861" s="3" t="s">
        <v>75</v>
      </c>
      <c r="G861" s="2"/>
      <c r="H861" s="3" t="s">
        <v>23</v>
      </c>
      <c r="I861" s="2" t="n">
        <v>1.8</v>
      </c>
      <c r="J861" s="2" t="n">
        <v>1.8</v>
      </c>
      <c r="K861" s="3" t="s">
        <v>24</v>
      </c>
      <c r="L861" s="3" t="s">
        <v>25</v>
      </c>
      <c r="M861" s="2" t="n">
        <v>0</v>
      </c>
      <c r="N861" s="3"/>
      <c r="O861" s="4" t="n">
        <v>54789</v>
      </c>
      <c r="P861" s="3"/>
      <c r="Q861" s="4" t="n">
        <v>32143</v>
      </c>
      <c r="R861" s="3" t="s">
        <v>23</v>
      </c>
    </row>
    <row r="862" customFormat="false" ht="38.25" hidden="true" customHeight="true" outlineLevel="0" collapsed="false">
      <c r="A862" s="2" t="n">
        <v>1131</v>
      </c>
      <c r="B862" s="3" t="s">
        <v>842</v>
      </c>
      <c r="C862" s="3" t="s">
        <v>19</v>
      </c>
      <c r="D862" s="3" t="s">
        <v>61</v>
      </c>
      <c r="E862" s="3" t="s">
        <v>129</v>
      </c>
      <c r="F862" s="3" t="s">
        <v>130</v>
      </c>
      <c r="G862" s="2"/>
      <c r="H862" s="3" t="s">
        <v>23</v>
      </c>
      <c r="I862" s="2" t="n">
        <v>19.81</v>
      </c>
      <c r="J862" s="2" t="n">
        <v>19.81</v>
      </c>
      <c r="K862" s="3" t="s">
        <v>24</v>
      </c>
      <c r="L862" s="3" t="s">
        <v>25</v>
      </c>
      <c r="M862" s="2" t="n">
        <v>0</v>
      </c>
      <c r="N862" s="3"/>
      <c r="O862" s="4" t="n">
        <v>54789</v>
      </c>
      <c r="P862" s="3"/>
      <c r="Q862" s="4" t="n">
        <v>32143</v>
      </c>
      <c r="R862" s="3" t="s">
        <v>23</v>
      </c>
    </row>
    <row r="863" customFormat="false" ht="25.5" hidden="true" customHeight="true" outlineLevel="0" collapsed="false">
      <c r="A863" s="2" t="n">
        <v>1132</v>
      </c>
      <c r="B863" s="3" t="s">
        <v>843</v>
      </c>
      <c r="C863" s="3" t="s">
        <v>19</v>
      </c>
      <c r="D863" s="3" t="s">
        <v>61</v>
      </c>
      <c r="E863" s="3" t="s">
        <v>844</v>
      </c>
      <c r="F863" s="3" t="s">
        <v>107</v>
      </c>
      <c r="G863" s="2"/>
      <c r="H863" s="3" t="s">
        <v>23</v>
      </c>
      <c r="I863" s="2" t="n">
        <v>45.4</v>
      </c>
      <c r="J863" s="2" t="n">
        <v>45.4</v>
      </c>
      <c r="K863" s="3" t="s">
        <v>24</v>
      </c>
      <c r="L863" s="3" t="s">
        <v>25</v>
      </c>
      <c r="M863" s="2" t="n">
        <v>0</v>
      </c>
      <c r="N863" s="3"/>
      <c r="O863" s="4" t="n">
        <v>54789</v>
      </c>
      <c r="P863" s="3"/>
      <c r="Q863" s="4" t="n">
        <v>32143</v>
      </c>
      <c r="R863" s="3" t="s">
        <v>23</v>
      </c>
    </row>
    <row r="864" customFormat="false" ht="25.5" hidden="true" customHeight="true" outlineLevel="0" collapsed="false">
      <c r="A864" s="2" t="n">
        <v>1137</v>
      </c>
      <c r="B864" s="3" t="s">
        <v>845</v>
      </c>
      <c r="C864" s="3" t="s">
        <v>19</v>
      </c>
      <c r="D864" s="3" t="s">
        <v>27</v>
      </c>
      <c r="E864" s="3" t="s">
        <v>846</v>
      </c>
      <c r="F864" s="3" t="s">
        <v>88</v>
      </c>
      <c r="G864" s="2"/>
      <c r="H864" s="3" t="s">
        <v>23</v>
      </c>
      <c r="I864" s="2" t="n">
        <v>1.7</v>
      </c>
      <c r="J864" s="2" t="n">
        <v>1.7</v>
      </c>
      <c r="K864" s="3" t="s">
        <v>24</v>
      </c>
      <c r="L864" s="3" t="s">
        <v>25</v>
      </c>
      <c r="M864" s="2" t="n">
        <v>0</v>
      </c>
      <c r="N864" s="3"/>
      <c r="O864" s="4" t="n">
        <v>54789</v>
      </c>
      <c r="P864" s="3"/>
      <c r="Q864" s="4" t="n">
        <v>32143</v>
      </c>
      <c r="R864" s="3" t="s">
        <v>23</v>
      </c>
    </row>
    <row r="865" customFormat="false" ht="25.5" hidden="true" customHeight="true" outlineLevel="0" collapsed="false">
      <c r="A865" s="2" t="n">
        <v>1143</v>
      </c>
      <c r="B865" s="3" t="s">
        <v>847</v>
      </c>
      <c r="C865" s="3" t="s">
        <v>19</v>
      </c>
      <c r="D865" s="3" t="s">
        <v>27</v>
      </c>
      <c r="E865" s="3" t="s">
        <v>848</v>
      </c>
      <c r="F865" s="3" t="s">
        <v>75</v>
      </c>
      <c r="G865" s="2"/>
      <c r="H865" s="3" t="s">
        <v>23</v>
      </c>
      <c r="I865" s="2" t="n">
        <v>6</v>
      </c>
      <c r="J865" s="2" t="n">
        <v>6</v>
      </c>
      <c r="K865" s="3" t="s">
        <v>24</v>
      </c>
      <c r="L865" s="3" t="s">
        <v>25</v>
      </c>
      <c r="M865" s="2" t="n">
        <v>0</v>
      </c>
      <c r="N865" s="3"/>
      <c r="O865" s="4" t="n">
        <v>54789</v>
      </c>
      <c r="P865" s="3"/>
      <c r="Q865" s="4" t="n">
        <v>32143</v>
      </c>
      <c r="R865" s="3" t="s">
        <v>23</v>
      </c>
    </row>
    <row r="866" customFormat="false" ht="25.5" hidden="true" customHeight="true" outlineLevel="0" collapsed="false">
      <c r="A866" s="2" t="n">
        <v>1147</v>
      </c>
      <c r="B866" s="3" t="s">
        <v>849</v>
      </c>
      <c r="C866" s="3" t="s">
        <v>19</v>
      </c>
      <c r="D866" s="3" t="s">
        <v>27</v>
      </c>
      <c r="E866" s="3" t="s">
        <v>21</v>
      </c>
      <c r="F866" s="3" t="s">
        <v>138</v>
      </c>
      <c r="G866" s="2"/>
      <c r="H866" s="3" t="s">
        <v>23</v>
      </c>
      <c r="I866" s="2" t="n">
        <v>105</v>
      </c>
      <c r="J866" s="2" t="n">
        <v>90</v>
      </c>
      <c r="K866" s="3" t="s">
        <v>53</v>
      </c>
      <c r="L866" s="3" t="s">
        <v>850</v>
      </c>
      <c r="M866" s="2" t="n">
        <v>0</v>
      </c>
      <c r="N866" s="3"/>
      <c r="O866" s="4" t="n">
        <v>54789</v>
      </c>
      <c r="P866" s="3"/>
      <c r="Q866" s="4" t="n">
        <v>35370</v>
      </c>
      <c r="R866" s="3" t="s">
        <v>23</v>
      </c>
    </row>
    <row r="867" customFormat="false" ht="38.25" hidden="true" customHeight="true" outlineLevel="0" collapsed="false">
      <c r="A867" s="2" t="n">
        <v>1155</v>
      </c>
      <c r="B867" s="3" t="s">
        <v>851</v>
      </c>
      <c r="C867" s="3" t="s">
        <v>19</v>
      </c>
      <c r="D867" s="3" t="s">
        <v>31</v>
      </c>
      <c r="E867" s="3" t="s">
        <v>852</v>
      </c>
      <c r="F867" s="3" t="s">
        <v>22</v>
      </c>
      <c r="G867" s="2"/>
      <c r="H867" s="3" t="s">
        <v>23</v>
      </c>
      <c r="I867" s="2" t="n">
        <v>28.45</v>
      </c>
      <c r="J867" s="2" t="n">
        <v>28.45</v>
      </c>
      <c r="K867" s="3" t="s">
        <v>24</v>
      </c>
      <c r="L867" s="3" t="s">
        <v>428</v>
      </c>
      <c r="M867" s="2" t="n">
        <v>0</v>
      </c>
      <c r="N867" s="3"/>
      <c r="O867" s="4" t="n">
        <v>54789</v>
      </c>
      <c r="P867" s="3"/>
      <c r="Q867" s="4"/>
      <c r="R867" s="3" t="s">
        <v>23</v>
      </c>
    </row>
    <row r="868" customFormat="false" ht="25.5" hidden="true" customHeight="true" outlineLevel="0" collapsed="false">
      <c r="A868" s="2" t="n">
        <v>1156</v>
      </c>
      <c r="B868" s="3" t="s">
        <v>364</v>
      </c>
      <c r="C868" s="3" t="s">
        <v>19</v>
      </c>
      <c r="D868" s="3" t="s">
        <v>20</v>
      </c>
      <c r="E868" s="3" t="s">
        <v>364</v>
      </c>
      <c r="F868" s="3" t="s">
        <v>22</v>
      </c>
      <c r="G868" s="2"/>
      <c r="H868" s="3" t="s">
        <v>23</v>
      </c>
      <c r="I868" s="2" t="n">
        <v>163</v>
      </c>
      <c r="J868" s="2" t="n">
        <v>163</v>
      </c>
      <c r="K868" s="3" t="s">
        <v>53</v>
      </c>
      <c r="L868" s="3" t="s">
        <v>54</v>
      </c>
      <c r="M868" s="2" t="n">
        <v>10445</v>
      </c>
      <c r="N868" s="3"/>
      <c r="O868" s="4" t="n">
        <v>54789</v>
      </c>
      <c r="P868" s="3"/>
      <c r="Q868" s="4" t="n">
        <v>19968</v>
      </c>
      <c r="R868" s="3" t="s">
        <v>23</v>
      </c>
    </row>
    <row r="869" customFormat="false" ht="25.5" hidden="true" customHeight="true" outlineLevel="0" collapsed="false">
      <c r="A869" s="2" t="n">
        <v>1156</v>
      </c>
      <c r="B869" s="3" t="s">
        <v>364</v>
      </c>
      <c r="C869" s="3" t="s">
        <v>19</v>
      </c>
      <c r="D869" s="3" t="s">
        <v>20</v>
      </c>
      <c r="E869" s="3" t="s">
        <v>364</v>
      </c>
      <c r="F869" s="3" t="s">
        <v>22</v>
      </c>
      <c r="G869" s="2"/>
      <c r="H869" s="3" t="s">
        <v>23</v>
      </c>
      <c r="I869" s="2" t="n">
        <v>163</v>
      </c>
      <c r="J869" s="2" t="n">
        <v>163</v>
      </c>
      <c r="K869" s="3" t="s">
        <v>53</v>
      </c>
      <c r="L869" s="3" t="s">
        <v>54</v>
      </c>
      <c r="M869" s="2" t="n">
        <v>10161</v>
      </c>
      <c r="N869" s="3"/>
      <c r="O869" s="4" t="n">
        <v>54789</v>
      </c>
      <c r="P869" s="3"/>
      <c r="Q869" s="4" t="n">
        <v>19937</v>
      </c>
      <c r="R869" s="3" t="s">
        <v>23</v>
      </c>
    </row>
    <row r="870" customFormat="false" ht="25.5" hidden="true" customHeight="true" outlineLevel="0" collapsed="false">
      <c r="A870" s="2" t="n">
        <v>1156</v>
      </c>
      <c r="B870" s="3" t="s">
        <v>364</v>
      </c>
      <c r="C870" s="3" t="s">
        <v>19</v>
      </c>
      <c r="D870" s="3" t="s">
        <v>20</v>
      </c>
      <c r="E870" s="3" t="s">
        <v>364</v>
      </c>
      <c r="F870" s="3" t="s">
        <v>22</v>
      </c>
      <c r="G870" s="2"/>
      <c r="H870" s="3" t="s">
        <v>23</v>
      </c>
      <c r="I870" s="2" t="n">
        <v>163</v>
      </c>
      <c r="J870" s="2" t="n">
        <v>163</v>
      </c>
      <c r="K870" s="3" t="s">
        <v>53</v>
      </c>
      <c r="L870" s="3" t="s">
        <v>54</v>
      </c>
      <c r="M870" s="2" t="n">
        <v>10410</v>
      </c>
      <c r="N870" s="3"/>
      <c r="O870" s="4" t="n">
        <v>54789</v>
      </c>
      <c r="P870" s="3"/>
      <c r="Q870" s="4" t="n">
        <v>20059</v>
      </c>
      <c r="R870" s="3" t="s">
        <v>23</v>
      </c>
    </row>
    <row r="871" customFormat="false" ht="25.5" hidden="true" customHeight="true" outlineLevel="0" collapsed="false">
      <c r="A871" s="2" t="n">
        <v>1156</v>
      </c>
      <c r="B871" s="3" t="s">
        <v>364</v>
      </c>
      <c r="C871" s="3" t="s">
        <v>19</v>
      </c>
      <c r="D871" s="3" t="s">
        <v>20</v>
      </c>
      <c r="E871" s="3" t="s">
        <v>364</v>
      </c>
      <c r="F871" s="3" t="s">
        <v>22</v>
      </c>
      <c r="G871" s="2"/>
      <c r="H871" s="3" t="s">
        <v>23</v>
      </c>
      <c r="I871" s="2" t="n">
        <v>163</v>
      </c>
      <c r="J871" s="2" t="n">
        <v>163</v>
      </c>
      <c r="K871" s="3" t="s">
        <v>53</v>
      </c>
      <c r="L871" s="3" t="s">
        <v>54</v>
      </c>
      <c r="M871" s="2" t="n">
        <v>10371</v>
      </c>
      <c r="N871" s="3"/>
      <c r="O871" s="4" t="n">
        <v>54789</v>
      </c>
      <c r="P871" s="3"/>
      <c r="Q871" s="4" t="n">
        <v>22160</v>
      </c>
      <c r="R871" s="3" t="s">
        <v>23</v>
      </c>
    </row>
    <row r="872" customFormat="false" ht="25.5" hidden="true" customHeight="true" outlineLevel="0" collapsed="false">
      <c r="A872" s="2" t="n">
        <v>1156</v>
      </c>
      <c r="B872" s="3" t="s">
        <v>364</v>
      </c>
      <c r="C872" s="3" t="s">
        <v>19</v>
      </c>
      <c r="D872" s="3" t="s">
        <v>20</v>
      </c>
      <c r="E872" s="3" t="s">
        <v>364</v>
      </c>
      <c r="F872" s="3" t="s">
        <v>22</v>
      </c>
      <c r="G872" s="2"/>
      <c r="H872" s="3" t="s">
        <v>23</v>
      </c>
      <c r="I872" s="2" t="n">
        <v>325</v>
      </c>
      <c r="J872" s="2" t="n">
        <v>325</v>
      </c>
      <c r="K872" s="3" t="s">
        <v>53</v>
      </c>
      <c r="L872" s="3" t="s">
        <v>54</v>
      </c>
      <c r="M872" s="2" t="n">
        <v>9653</v>
      </c>
      <c r="N872" s="3"/>
      <c r="O872" s="4" t="n">
        <v>54789</v>
      </c>
      <c r="P872" s="3"/>
      <c r="Q872" s="4" t="n">
        <v>22433</v>
      </c>
      <c r="R872" s="3" t="s">
        <v>23</v>
      </c>
    </row>
    <row r="873" customFormat="false" ht="25.5" hidden="true" customHeight="true" outlineLevel="0" collapsed="false">
      <c r="A873" s="2" t="n">
        <v>1156</v>
      </c>
      <c r="B873" s="3" t="s">
        <v>364</v>
      </c>
      <c r="C873" s="3" t="s">
        <v>19</v>
      </c>
      <c r="D873" s="3" t="s">
        <v>20</v>
      </c>
      <c r="E873" s="3" t="s">
        <v>364</v>
      </c>
      <c r="F873" s="3" t="s">
        <v>22</v>
      </c>
      <c r="G873" s="2"/>
      <c r="H873" s="3" t="s">
        <v>23</v>
      </c>
      <c r="I873" s="2" t="n">
        <v>325</v>
      </c>
      <c r="J873" s="2" t="n">
        <v>325</v>
      </c>
      <c r="K873" s="3" t="s">
        <v>53</v>
      </c>
      <c r="L873" s="3" t="s">
        <v>54</v>
      </c>
      <c r="M873" s="2" t="n">
        <v>9625</v>
      </c>
      <c r="N873" s="3"/>
      <c r="O873" s="4" t="n">
        <v>54789</v>
      </c>
      <c r="P873" s="3"/>
      <c r="Q873" s="4" t="n">
        <v>26634</v>
      </c>
      <c r="R873" s="3" t="s">
        <v>23</v>
      </c>
    </row>
    <row r="874" customFormat="false" ht="25.5" hidden="true" customHeight="true" outlineLevel="0" collapsed="false">
      <c r="A874" s="2" t="n">
        <v>1156</v>
      </c>
      <c r="B874" s="3" t="s">
        <v>364</v>
      </c>
      <c r="C874" s="3" t="s">
        <v>19</v>
      </c>
      <c r="D874" s="3" t="s">
        <v>20</v>
      </c>
      <c r="E874" s="3" t="s">
        <v>364</v>
      </c>
      <c r="F874" s="3" t="s">
        <v>22</v>
      </c>
      <c r="G874" s="2"/>
      <c r="H874" s="3" t="s">
        <v>23</v>
      </c>
      <c r="I874" s="2" t="n">
        <v>720</v>
      </c>
      <c r="J874" s="2" t="n">
        <v>720</v>
      </c>
      <c r="K874" s="3" t="s">
        <v>53</v>
      </c>
      <c r="L874" s="3" t="s">
        <v>54</v>
      </c>
      <c r="M874" s="2" t="n">
        <v>9697</v>
      </c>
      <c r="N874" s="3"/>
      <c r="O874" s="4" t="n">
        <v>54789</v>
      </c>
      <c r="P874" s="3"/>
      <c r="Q874" s="4" t="n">
        <v>24077</v>
      </c>
      <c r="R874" s="3" t="s">
        <v>23</v>
      </c>
    </row>
    <row r="875" customFormat="false" ht="25.5" hidden="true" customHeight="true" outlineLevel="0" collapsed="false">
      <c r="A875" s="2" t="n">
        <v>1157</v>
      </c>
      <c r="B875" s="3" t="s">
        <v>853</v>
      </c>
      <c r="C875" s="3" t="s">
        <v>19</v>
      </c>
      <c r="D875" s="3" t="s">
        <v>20</v>
      </c>
      <c r="E875" s="3" t="s">
        <v>364</v>
      </c>
      <c r="F875" s="3" t="s">
        <v>22</v>
      </c>
      <c r="G875" s="2"/>
      <c r="H875" s="3" t="s">
        <v>23</v>
      </c>
      <c r="I875" s="2" t="n">
        <v>70</v>
      </c>
      <c r="J875" s="2" t="n">
        <v>70</v>
      </c>
      <c r="K875" s="3" t="s">
        <v>53</v>
      </c>
      <c r="L875" s="3" t="s">
        <v>54</v>
      </c>
      <c r="M875" s="2" t="n">
        <v>12720</v>
      </c>
      <c r="N875" s="3"/>
      <c r="O875" s="4" t="n">
        <v>54789</v>
      </c>
      <c r="P875" s="3"/>
      <c r="Q875" s="4"/>
      <c r="R875" s="3" t="s">
        <v>23</v>
      </c>
    </row>
    <row r="876" customFormat="false" ht="25.5" hidden="true" customHeight="true" outlineLevel="0" collapsed="false">
      <c r="A876" s="2" t="n">
        <v>1158</v>
      </c>
      <c r="B876" s="3" t="s">
        <v>854</v>
      </c>
      <c r="C876" s="3" t="s">
        <v>19</v>
      </c>
      <c r="D876" s="3" t="s">
        <v>31</v>
      </c>
      <c r="E876" s="3" t="s">
        <v>539</v>
      </c>
      <c r="F876" s="3" t="s">
        <v>22</v>
      </c>
      <c r="G876" s="2"/>
      <c r="H876" s="3" t="s">
        <v>23</v>
      </c>
      <c r="I876" s="2" t="n">
        <v>16</v>
      </c>
      <c r="J876" s="2" t="n">
        <v>16</v>
      </c>
      <c r="K876" s="3" t="s">
        <v>24</v>
      </c>
      <c r="L876" s="3" t="s">
        <v>25</v>
      </c>
      <c r="M876" s="2" t="n">
        <v>0</v>
      </c>
      <c r="N876" s="3"/>
      <c r="O876" s="4" t="n">
        <v>54789</v>
      </c>
      <c r="P876" s="3"/>
      <c r="Q876" s="4"/>
      <c r="R876" s="3" t="s">
        <v>23</v>
      </c>
    </row>
    <row r="877" customFormat="false" ht="25.5" hidden="true" customHeight="true" outlineLevel="0" collapsed="false">
      <c r="A877" s="2" t="n">
        <v>1159</v>
      </c>
      <c r="B877" s="3" t="s">
        <v>855</v>
      </c>
      <c r="C877" s="3" t="s">
        <v>19</v>
      </c>
      <c r="D877" s="3" t="s">
        <v>31</v>
      </c>
      <c r="E877" s="3" t="s">
        <v>856</v>
      </c>
      <c r="F877" s="3" t="s">
        <v>22</v>
      </c>
      <c r="G877" s="2"/>
      <c r="H877" s="3" t="s">
        <v>23</v>
      </c>
      <c r="I877" s="2" t="n">
        <v>7.5</v>
      </c>
      <c r="J877" s="2" t="n">
        <v>7.5</v>
      </c>
      <c r="K877" s="3" t="s">
        <v>24</v>
      </c>
      <c r="L877" s="3" t="s">
        <v>25</v>
      </c>
      <c r="M877" s="2" t="n">
        <v>0</v>
      </c>
      <c r="N877" s="3"/>
      <c r="O877" s="4" t="n">
        <v>54789</v>
      </c>
      <c r="P877" s="3"/>
      <c r="Q877" s="4"/>
      <c r="R877" s="3" t="s">
        <v>23</v>
      </c>
    </row>
    <row r="878" customFormat="false" ht="25.5" hidden="true" customHeight="true" outlineLevel="0" collapsed="false">
      <c r="A878" s="2" t="n">
        <v>1162</v>
      </c>
      <c r="B878" s="3" t="s">
        <v>857</v>
      </c>
      <c r="C878" s="3" t="s">
        <v>19</v>
      </c>
      <c r="D878" s="3" t="s">
        <v>31</v>
      </c>
      <c r="E878" s="3" t="s">
        <v>283</v>
      </c>
      <c r="F878" s="3" t="s">
        <v>22</v>
      </c>
      <c r="G878" s="2"/>
      <c r="H878" s="3" t="s">
        <v>23</v>
      </c>
      <c r="I878" s="2" t="n">
        <v>15</v>
      </c>
      <c r="J878" s="2" t="n">
        <v>15</v>
      </c>
      <c r="K878" s="3" t="s">
        <v>24</v>
      </c>
      <c r="L878" s="3" t="s">
        <v>46</v>
      </c>
      <c r="M878" s="2" t="n">
        <v>0</v>
      </c>
      <c r="N878" s="3"/>
      <c r="O878" s="4" t="n">
        <v>54789</v>
      </c>
      <c r="P878" s="3"/>
      <c r="Q878" s="4"/>
      <c r="R878" s="3" t="s">
        <v>23</v>
      </c>
    </row>
    <row r="879" customFormat="false" ht="25.5" hidden="true" customHeight="true" outlineLevel="0" collapsed="false">
      <c r="A879" s="2" t="n">
        <v>1165</v>
      </c>
      <c r="B879" s="3" t="s">
        <v>858</v>
      </c>
      <c r="C879" s="3" t="s">
        <v>19</v>
      </c>
      <c r="D879" s="3" t="s">
        <v>31</v>
      </c>
      <c r="E879" s="3" t="s">
        <v>859</v>
      </c>
      <c r="F879" s="3" t="s">
        <v>22</v>
      </c>
      <c r="G879" s="2"/>
      <c r="H879" s="3" t="s">
        <v>23</v>
      </c>
      <c r="I879" s="2" t="n">
        <v>4.1</v>
      </c>
      <c r="J879" s="2" t="n">
        <v>4.1</v>
      </c>
      <c r="K879" s="3" t="s">
        <v>24</v>
      </c>
      <c r="L879" s="3" t="s">
        <v>428</v>
      </c>
      <c r="M879" s="2" t="n">
        <v>0</v>
      </c>
      <c r="N879" s="3"/>
      <c r="O879" s="4" t="n">
        <v>54789</v>
      </c>
      <c r="P879" s="3"/>
      <c r="Q879" s="4"/>
      <c r="R879" s="3" t="s">
        <v>23</v>
      </c>
    </row>
    <row r="880" customFormat="false" ht="25.5" hidden="true" customHeight="true" outlineLevel="0" collapsed="false">
      <c r="A880" s="2" t="n">
        <v>1166</v>
      </c>
      <c r="B880" s="3" t="s">
        <v>860</v>
      </c>
      <c r="C880" s="3" t="s">
        <v>19</v>
      </c>
      <c r="D880" s="3" t="s">
        <v>20</v>
      </c>
      <c r="E880" s="3" t="s">
        <v>861</v>
      </c>
      <c r="F880" s="3" t="s">
        <v>22</v>
      </c>
      <c r="G880" s="2"/>
      <c r="H880" s="3" t="s">
        <v>23</v>
      </c>
      <c r="I880" s="2" t="n">
        <v>1.1</v>
      </c>
      <c r="J880" s="2" t="n">
        <v>1.1</v>
      </c>
      <c r="K880" s="3" t="s">
        <v>24</v>
      </c>
      <c r="L880" s="3" t="s">
        <v>25</v>
      </c>
      <c r="M880" s="2" t="n">
        <v>0</v>
      </c>
      <c r="N880" s="3"/>
      <c r="O880" s="4" t="n">
        <v>54789</v>
      </c>
      <c r="P880" s="3"/>
      <c r="Q880" s="4"/>
      <c r="R880" s="3" t="s">
        <v>23</v>
      </c>
    </row>
    <row r="881" customFormat="false" ht="25.5" hidden="true" customHeight="true" outlineLevel="0" collapsed="false">
      <c r="A881" s="2" t="n">
        <v>1168</v>
      </c>
      <c r="B881" s="3" t="s">
        <v>862</v>
      </c>
      <c r="C881" s="3" t="s">
        <v>19</v>
      </c>
      <c r="D881" s="3" t="s">
        <v>20</v>
      </c>
      <c r="E881" s="3" t="s">
        <v>297</v>
      </c>
      <c r="F881" s="3" t="s">
        <v>22</v>
      </c>
      <c r="G881" s="2"/>
      <c r="H881" s="3" t="s">
        <v>23</v>
      </c>
      <c r="I881" s="2" t="n">
        <v>50</v>
      </c>
      <c r="J881" s="2" t="n">
        <v>50</v>
      </c>
      <c r="K881" s="3" t="s">
        <v>24</v>
      </c>
      <c r="L881" s="3" t="s">
        <v>863</v>
      </c>
      <c r="M881" s="2" t="n">
        <v>0</v>
      </c>
      <c r="N881" s="3"/>
      <c r="O881" s="4" t="n">
        <v>54789</v>
      </c>
      <c r="P881" s="3"/>
      <c r="Q881" s="4"/>
      <c r="R881" s="3" t="s">
        <v>23</v>
      </c>
    </row>
    <row r="882" customFormat="false" ht="38.25" hidden="true" customHeight="true" outlineLevel="0" collapsed="false">
      <c r="A882" s="2" t="n">
        <v>1169</v>
      </c>
      <c r="B882" s="3" t="s">
        <v>864</v>
      </c>
      <c r="C882" s="3" t="s">
        <v>19</v>
      </c>
      <c r="D882" s="3" t="s">
        <v>27</v>
      </c>
      <c r="E882" s="3" t="s">
        <v>21</v>
      </c>
      <c r="F882" s="3" t="s">
        <v>101</v>
      </c>
      <c r="G882" s="2"/>
      <c r="H882" s="3" t="s">
        <v>23</v>
      </c>
      <c r="I882" s="2" t="n">
        <v>14.88</v>
      </c>
      <c r="J882" s="2" t="n">
        <v>14.88</v>
      </c>
      <c r="K882" s="3" t="s">
        <v>24</v>
      </c>
      <c r="L882" s="3" t="s">
        <v>25</v>
      </c>
      <c r="M882" s="2" t="n">
        <v>0</v>
      </c>
      <c r="N882" s="3"/>
      <c r="O882" s="4" t="n">
        <v>54789</v>
      </c>
      <c r="P882" s="3"/>
      <c r="Q882" s="4" t="n">
        <v>32143</v>
      </c>
      <c r="R882" s="3" t="s">
        <v>23</v>
      </c>
    </row>
    <row r="883" customFormat="false" ht="25.5" hidden="true" customHeight="true" outlineLevel="0" collapsed="false">
      <c r="A883" s="2" t="n">
        <v>1172</v>
      </c>
      <c r="B883" s="3" t="s">
        <v>865</v>
      </c>
      <c r="C883" s="3" t="s">
        <v>19</v>
      </c>
      <c r="D883" s="3" t="s">
        <v>20</v>
      </c>
      <c r="E883" s="3" t="s">
        <v>21</v>
      </c>
      <c r="F883" s="3" t="s">
        <v>22</v>
      </c>
      <c r="G883" s="2"/>
      <c r="H883" s="3" t="s">
        <v>23</v>
      </c>
      <c r="I883" s="2" t="n">
        <v>2</v>
      </c>
      <c r="J883" s="2" t="n">
        <v>1.8</v>
      </c>
      <c r="K883" s="3" t="s">
        <v>71</v>
      </c>
      <c r="L883" s="3" t="s">
        <v>72</v>
      </c>
      <c r="M883" s="2" t="n">
        <v>10336</v>
      </c>
      <c r="N883" s="3"/>
      <c r="O883" s="4" t="n">
        <v>54789</v>
      </c>
      <c r="P883" s="3"/>
      <c r="Q883" s="4"/>
      <c r="R883" s="3" t="s">
        <v>23</v>
      </c>
    </row>
    <row r="884" customFormat="false" ht="25.5" hidden="true" customHeight="true" outlineLevel="0" collapsed="false">
      <c r="A884" s="2" t="n">
        <v>1172</v>
      </c>
      <c r="B884" s="3" t="s">
        <v>865</v>
      </c>
      <c r="C884" s="3" t="s">
        <v>19</v>
      </c>
      <c r="D884" s="3" t="s">
        <v>20</v>
      </c>
      <c r="E884" s="3" t="s">
        <v>21</v>
      </c>
      <c r="F884" s="3" t="s">
        <v>22</v>
      </c>
      <c r="G884" s="2"/>
      <c r="H884" s="3" t="s">
        <v>23</v>
      </c>
      <c r="I884" s="2" t="n">
        <v>2</v>
      </c>
      <c r="J884" s="2" t="n">
        <v>1.8</v>
      </c>
      <c r="K884" s="3" t="s">
        <v>71</v>
      </c>
      <c r="L884" s="3" t="s">
        <v>72</v>
      </c>
      <c r="M884" s="2" t="n">
        <v>10336</v>
      </c>
      <c r="N884" s="3"/>
      <c r="O884" s="4" t="n">
        <v>54789</v>
      </c>
      <c r="P884" s="3"/>
      <c r="Q884" s="4"/>
      <c r="R884" s="3" t="s">
        <v>23</v>
      </c>
    </row>
    <row r="885" customFormat="false" ht="25.5" hidden="true" customHeight="true" outlineLevel="0" collapsed="false">
      <c r="A885" s="2" t="n">
        <v>1172</v>
      </c>
      <c r="B885" s="3" t="s">
        <v>865</v>
      </c>
      <c r="C885" s="3" t="s">
        <v>19</v>
      </c>
      <c r="D885" s="3" t="s">
        <v>20</v>
      </c>
      <c r="E885" s="3" t="s">
        <v>21</v>
      </c>
      <c r="F885" s="3" t="s">
        <v>22</v>
      </c>
      <c r="G885" s="2"/>
      <c r="H885" s="3" t="s">
        <v>23</v>
      </c>
      <c r="I885" s="2" t="n">
        <v>2</v>
      </c>
      <c r="J885" s="2" t="n">
        <v>1.8</v>
      </c>
      <c r="K885" s="3" t="s">
        <v>71</v>
      </c>
      <c r="L885" s="3" t="s">
        <v>72</v>
      </c>
      <c r="M885" s="2" t="n">
        <v>10336</v>
      </c>
      <c r="N885" s="3"/>
      <c r="O885" s="4" t="n">
        <v>54789</v>
      </c>
      <c r="P885" s="3"/>
      <c r="Q885" s="4"/>
      <c r="R885" s="3" t="s">
        <v>23</v>
      </c>
    </row>
    <row r="886" customFormat="false" ht="25.5" hidden="true" customHeight="true" outlineLevel="0" collapsed="false">
      <c r="A886" s="2" t="n">
        <v>1175</v>
      </c>
      <c r="B886" s="3" t="s">
        <v>866</v>
      </c>
      <c r="C886" s="3" t="s">
        <v>19</v>
      </c>
      <c r="D886" s="3" t="s">
        <v>31</v>
      </c>
      <c r="E886" s="3" t="s">
        <v>537</v>
      </c>
      <c r="F886" s="3" t="s">
        <v>22</v>
      </c>
      <c r="G886" s="2"/>
      <c r="H886" s="3" t="s">
        <v>23</v>
      </c>
      <c r="I886" s="2" t="n">
        <v>207</v>
      </c>
      <c r="J886" s="2" t="n">
        <v>207</v>
      </c>
      <c r="K886" s="3" t="s">
        <v>53</v>
      </c>
      <c r="L886" s="3" t="s">
        <v>54</v>
      </c>
      <c r="M886" s="2" t="n">
        <v>9771</v>
      </c>
      <c r="N886" s="3"/>
      <c r="O886" s="4" t="n">
        <v>54789</v>
      </c>
      <c r="P886" s="3"/>
      <c r="Q886" s="4" t="n">
        <v>24077</v>
      </c>
      <c r="R886" s="3" t="s">
        <v>23</v>
      </c>
    </row>
    <row r="887" customFormat="false" ht="25.5" hidden="true" customHeight="true" outlineLevel="0" collapsed="false">
      <c r="A887" s="2" t="n">
        <v>1175</v>
      </c>
      <c r="B887" s="3" t="s">
        <v>866</v>
      </c>
      <c r="C887" s="3" t="s">
        <v>19</v>
      </c>
      <c r="D887" s="3" t="s">
        <v>31</v>
      </c>
      <c r="E887" s="3" t="s">
        <v>537</v>
      </c>
      <c r="F887" s="3" t="s">
        <v>22</v>
      </c>
      <c r="G887" s="2"/>
      <c r="H887" s="3" t="s">
        <v>23</v>
      </c>
      <c r="I887" s="2" t="n">
        <v>52</v>
      </c>
      <c r="J887" s="2" t="n">
        <v>52</v>
      </c>
      <c r="K887" s="3" t="s">
        <v>71</v>
      </c>
      <c r="L887" s="3" t="s">
        <v>72</v>
      </c>
      <c r="M887" s="2" t="n">
        <v>12080</v>
      </c>
      <c r="N887" s="3"/>
      <c r="O887" s="4" t="n">
        <v>54789</v>
      </c>
      <c r="P887" s="3"/>
      <c r="Q887" s="4" t="n">
        <v>27820</v>
      </c>
      <c r="R887" s="3" t="s">
        <v>23</v>
      </c>
    </row>
    <row r="888" customFormat="false" ht="25.5" hidden="true" customHeight="true" outlineLevel="0" collapsed="false">
      <c r="A888" s="2" t="n">
        <v>1175</v>
      </c>
      <c r="B888" s="3" t="s">
        <v>866</v>
      </c>
      <c r="C888" s="3" t="s">
        <v>19</v>
      </c>
      <c r="D888" s="3" t="s">
        <v>31</v>
      </c>
      <c r="E888" s="3" t="s">
        <v>537</v>
      </c>
      <c r="F888" s="3" t="s">
        <v>22</v>
      </c>
      <c r="G888" s="2"/>
      <c r="H888" s="3" t="s">
        <v>23</v>
      </c>
      <c r="I888" s="2" t="n">
        <v>52</v>
      </c>
      <c r="J888" s="2" t="n">
        <v>52</v>
      </c>
      <c r="K888" s="3" t="s">
        <v>71</v>
      </c>
      <c r="L888" s="3" t="s">
        <v>72</v>
      </c>
      <c r="M888" s="2" t="n">
        <v>12080</v>
      </c>
      <c r="N888" s="3"/>
      <c r="O888" s="4" t="n">
        <v>54789</v>
      </c>
      <c r="P888" s="3"/>
      <c r="Q888" s="4" t="n">
        <v>27851</v>
      </c>
      <c r="R888" s="3" t="s">
        <v>23</v>
      </c>
    </row>
    <row r="889" customFormat="false" ht="25.5" hidden="true" customHeight="true" outlineLevel="0" collapsed="false">
      <c r="A889" s="2" t="n">
        <v>1175</v>
      </c>
      <c r="B889" s="3" t="s">
        <v>866</v>
      </c>
      <c r="C889" s="3" t="s">
        <v>19</v>
      </c>
      <c r="D889" s="3" t="s">
        <v>31</v>
      </c>
      <c r="E889" s="3" t="s">
        <v>537</v>
      </c>
      <c r="F889" s="3" t="s">
        <v>22</v>
      </c>
      <c r="G889" s="2"/>
      <c r="H889" s="3" t="s">
        <v>23</v>
      </c>
      <c r="I889" s="2" t="n">
        <v>52</v>
      </c>
      <c r="J889" s="2" t="n">
        <v>52</v>
      </c>
      <c r="K889" s="3" t="s">
        <v>71</v>
      </c>
      <c r="L889" s="3" t="s">
        <v>72</v>
      </c>
      <c r="M889" s="2" t="n">
        <v>12080</v>
      </c>
      <c r="N889" s="3"/>
      <c r="O889" s="4" t="n">
        <v>54789</v>
      </c>
      <c r="P889" s="3"/>
      <c r="Q889" s="4" t="n">
        <v>27881</v>
      </c>
      <c r="R889" s="3" t="s">
        <v>23</v>
      </c>
    </row>
    <row r="890" customFormat="false" ht="38.25" hidden="true" customHeight="true" outlineLevel="0" collapsed="false">
      <c r="A890" s="2" t="n">
        <v>1181</v>
      </c>
      <c r="B890" s="3" t="s">
        <v>867</v>
      </c>
      <c r="C890" s="3" t="s">
        <v>19</v>
      </c>
      <c r="D890" s="3" t="s">
        <v>27</v>
      </c>
      <c r="E890" s="3" t="s">
        <v>441</v>
      </c>
      <c r="F890" s="3" t="s">
        <v>29</v>
      </c>
      <c r="G890" s="2"/>
      <c r="H890" s="3" t="s">
        <v>23</v>
      </c>
      <c r="I890" s="2" t="n">
        <v>3.2</v>
      </c>
      <c r="J890" s="2" t="n">
        <v>3.2</v>
      </c>
      <c r="K890" s="3" t="s">
        <v>24</v>
      </c>
      <c r="L890" s="3" t="s">
        <v>25</v>
      </c>
      <c r="M890" s="2" t="n">
        <v>0</v>
      </c>
      <c r="N890" s="3"/>
      <c r="O890" s="4" t="n">
        <v>54789</v>
      </c>
      <c r="P890" s="3"/>
      <c r="Q890" s="4" t="n">
        <v>32143</v>
      </c>
      <c r="R890" s="3" t="s">
        <v>23</v>
      </c>
    </row>
    <row r="891" customFormat="false" ht="25.5" hidden="true" customHeight="true" outlineLevel="0" collapsed="false">
      <c r="A891" s="2" t="n">
        <v>1182</v>
      </c>
      <c r="B891" s="3" t="s">
        <v>868</v>
      </c>
      <c r="C891" s="3" t="s">
        <v>19</v>
      </c>
      <c r="D891" s="3" t="s">
        <v>20</v>
      </c>
      <c r="E891" s="3" t="s">
        <v>21</v>
      </c>
      <c r="F891" s="3" t="s">
        <v>22</v>
      </c>
      <c r="G891" s="2"/>
      <c r="H891" s="3" t="s">
        <v>23</v>
      </c>
      <c r="I891" s="2" t="n">
        <v>137.32</v>
      </c>
      <c r="J891" s="2" t="n">
        <v>137.32</v>
      </c>
      <c r="K891" s="3" t="s">
        <v>24</v>
      </c>
      <c r="L891" s="3" t="s">
        <v>684</v>
      </c>
      <c r="M891" s="2" t="n">
        <v>0</v>
      </c>
      <c r="N891" s="3"/>
      <c r="O891" s="4" t="n">
        <v>54789</v>
      </c>
      <c r="P891" s="3"/>
      <c r="Q891" s="4"/>
      <c r="R891" s="3" t="s">
        <v>23</v>
      </c>
    </row>
    <row r="892" customFormat="false" ht="25.5" hidden="true" customHeight="true" outlineLevel="0" collapsed="false">
      <c r="A892" s="2" t="n">
        <v>1182</v>
      </c>
      <c r="B892" s="3" t="s">
        <v>868</v>
      </c>
      <c r="C892" s="3" t="s">
        <v>19</v>
      </c>
      <c r="D892" s="3" t="s">
        <v>20</v>
      </c>
      <c r="E892" s="3" t="s">
        <v>21</v>
      </c>
      <c r="F892" s="3" t="s">
        <v>22</v>
      </c>
      <c r="G892" s="2"/>
      <c r="H892" s="3" t="s">
        <v>23</v>
      </c>
      <c r="I892" s="2" t="n">
        <v>117</v>
      </c>
      <c r="J892" s="2" t="n">
        <v>117</v>
      </c>
      <c r="K892" s="3" t="s">
        <v>53</v>
      </c>
      <c r="L892" s="3" t="s">
        <v>54</v>
      </c>
      <c r="M892" s="2" t="n">
        <v>10901</v>
      </c>
      <c r="N892" s="3"/>
      <c r="O892" s="4" t="n">
        <v>54789</v>
      </c>
      <c r="P892" s="3"/>
      <c r="Q892" s="4"/>
      <c r="R892" s="3" t="s">
        <v>23</v>
      </c>
    </row>
    <row r="893" customFormat="false" ht="38.25" hidden="true" customHeight="true" outlineLevel="0" collapsed="false">
      <c r="A893" s="2" t="n">
        <v>1190</v>
      </c>
      <c r="B893" s="3" t="s">
        <v>869</v>
      </c>
      <c r="C893" s="3" t="s">
        <v>19</v>
      </c>
      <c r="D893" s="3" t="s">
        <v>61</v>
      </c>
      <c r="E893" s="3" t="s">
        <v>129</v>
      </c>
      <c r="F893" s="3" t="s">
        <v>130</v>
      </c>
      <c r="G893" s="2"/>
      <c r="H893" s="3" t="s">
        <v>23</v>
      </c>
      <c r="I893" s="2" t="n">
        <v>4.36</v>
      </c>
      <c r="J893" s="2" t="n">
        <v>4.36</v>
      </c>
      <c r="K893" s="3" t="s">
        <v>24</v>
      </c>
      <c r="L893" s="3" t="s">
        <v>25</v>
      </c>
      <c r="M893" s="2" t="n">
        <v>0</v>
      </c>
      <c r="N893" s="3"/>
      <c r="O893" s="4" t="n">
        <v>54789</v>
      </c>
      <c r="P893" s="3"/>
      <c r="Q893" s="4" t="n">
        <v>32143</v>
      </c>
      <c r="R893" s="3" t="s">
        <v>23</v>
      </c>
    </row>
    <row r="894" customFormat="false" ht="25.5" hidden="true" customHeight="true" outlineLevel="0" collapsed="false">
      <c r="A894" s="2" t="n">
        <v>1191</v>
      </c>
      <c r="B894" s="3" t="s">
        <v>870</v>
      </c>
      <c r="C894" s="3" t="s">
        <v>19</v>
      </c>
      <c r="D894" s="3" t="s">
        <v>27</v>
      </c>
      <c r="E894" s="3" t="s">
        <v>21</v>
      </c>
      <c r="F894" s="3" t="s">
        <v>29</v>
      </c>
      <c r="G894" s="2"/>
      <c r="H894" s="3" t="s">
        <v>23</v>
      </c>
      <c r="I894" s="2" t="n">
        <v>2.5</v>
      </c>
      <c r="J894" s="2" t="n">
        <v>2.5</v>
      </c>
      <c r="K894" s="3" t="s">
        <v>53</v>
      </c>
      <c r="L894" s="3" t="s">
        <v>54</v>
      </c>
      <c r="M894" s="2" t="n">
        <v>10000</v>
      </c>
      <c r="N894" s="3"/>
      <c r="O894" s="4" t="n">
        <v>54789</v>
      </c>
      <c r="P894" s="3"/>
      <c r="Q894" s="4" t="n">
        <v>29342</v>
      </c>
      <c r="R894" s="3" t="s">
        <v>23</v>
      </c>
    </row>
    <row r="895" customFormat="false" ht="25.5" hidden="true" customHeight="true" outlineLevel="0" collapsed="false">
      <c r="A895" s="2" t="n">
        <v>1191</v>
      </c>
      <c r="B895" s="3" t="s">
        <v>870</v>
      </c>
      <c r="C895" s="3" t="s">
        <v>19</v>
      </c>
      <c r="D895" s="3" t="s">
        <v>27</v>
      </c>
      <c r="E895" s="3" t="s">
        <v>21</v>
      </c>
      <c r="F895" s="3" t="s">
        <v>29</v>
      </c>
      <c r="G895" s="2"/>
      <c r="H895" s="3" t="s">
        <v>23</v>
      </c>
      <c r="I895" s="2" t="n">
        <v>7.5</v>
      </c>
      <c r="J895" s="2" t="n">
        <v>7.5</v>
      </c>
      <c r="K895" s="3" t="s">
        <v>49</v>
      </c>
      <c r="L895" s="3" t="s">
        <v>50</v>
      </c>
      <c r="M895" s="2" t="n">
        <v>14500</v>
      </c>
      <c r="N895" s="3"/>
      <c r="O895" s="4" t="n">
        <v>54789</v>
      </c>
      <c r="P895" s="3"/>
      <c r="Q895" s="4" t="n">
        <v>18323</v>
      </c>
      <c r="R895" s="3" t="s">
        <v>23</v>
      </c>
    </row>
    <row r="896" customFormat="false" ht="25.5" hidden="true" customHeight="true" outlineLevel="0" collapsed="false">
      <c r="A896" s="2" t="n">
        <v>1191</v>
      </c>
      <c r="B896" s="3" t="s">
        <v>870</v>
      </c>
      <c r="C896" s="3" t="s">
        <v>19</v>
      </c>
      <c r="D896" s="3" t="s">
        <v>27</v>
      </c>
      <c r="E896" s="3" t="s">
        <v>21</v>
      </c>
      <c r="F896" s="3" t="s">
        <v>29</v>
      </c>
      <c r="G896" s="2"/>
      <c r="H896" s="3" t="s">
        <v>23</v>
      </c>
      <c r="I896" s="2" t="n">
        <v>2.5</v>
      </c>
      <c r="J896" s="2" t="n">
        <v>2.5</v>
      </c>
      <c r="K896" s="3" t="s">
        <v>53</v>
      </c>
      <c r="L896" s="3" t="s">
        <v>54</v>
      </c>
      <c r="M896" s="2" t="n">
        <v>10000</v>
      </c>
      <c r="N896" s="3"/>
      <c r="O896" s="4" t="n">
        <v>54789</v>
      </c>
      <c r="P896" s="3"/>
      <c r="Q896" s="4" t="n">
        <v>29342</v>
      </c>
      <c r="R896" s="3" t="s">
        <v>23</v>
      </c>
    </row>
    <row r="897" customFormat="false" ht="25.5" hidden="true" customHeight="true" outlineLevel="0" collapsed="false">
      <c r="A897" s="2" t="n">
        <v>1191</v>
      </c>
      <c r="B897" s="3" t="s">
        <v>870</v>
      </c>
      <c r="C897" s="3" t="s">
        <v>19</v>
      </c>
      <c r="D897" s="3" t="s">
        <v>27</v>
      </c>
      <c r="E897" s="3" t="s">
        <v>21</v>
      </c>
      <c r="F897" s="3" t="s">
        <v>29</v>
      </c>
      <c r="G897" s="2"/>
      <c r="H897" s="3" t="s">
        <v>23</v>
      </c>
      <c r="I897" s="2" t="n">
        <v>2.5</v>
      </c>
      <c r="J897" s="2" t="n">
        <v>2.5</v>
      </c>
      <c r="K897" s="3" t="s">
        <v>53</v>
      </c>
      <c r="L897" s="3" t="s">
        <v>54</v>
      </c>
      <c r="M897" s="2" t="n">
        <v>10000</v>
      </c>
      <c r="N897" s="3"/>
      <c r="O897" s="4" t="n">
        <v>54789</v>
      </c>
      <c r="P897" s="3"/>
      <c r="Q897" s="4" t="n">
        <v>29342</v>
      </c>
      <c r="R897" s="3" t="s">
        <v>23</v>
      </c>
    </row>
    <row r="898" customFormat="false" ht="25.5" hidden="true" customHeight="true" outlineLevel="0" collapsed="false">
      <c r="A898" s="2" t="n">
        <v>1191</v>
      </c>
      <c r="B898" s="3" t="s">
        <v>870</v>
      </c>
      <c r="C898" s="3" t="s">
        <v>19</v>
      </c>
      <c r="D898" s="3" t="s">
        <v>27</v>
      </c>
      <c r="E898" s="3" t="s">
        <v>21</v>
      </c>
      <c r="F898" s="3" t="s">
        <v>29</v>
      </c>
      <c r="G898" s="2"/>
      <c r="H898" s="3" t="s">
        <v>23</v>
      </c>
      <c r="I898" s="2" t="n">
        <v>2.5</v>
      </c>
      <c r="J898" s="2" t="n">
        <v>2.5</v>
      </c>
      <c r="K898" s="3" t="s">
        <v>53</v>
      </c>
      <c r="L898" s="3" t="s">
        <v>54</v>
      </c>
      <c r="M898" s="2" t="n">
        <v>10000</v>
      </c>
      <c r="N898" s="3"/>
      <c r="O898" s="4" t="n">
        <v>54789</v>
      </c>
      <c r="P898" s="3"/>
      <c r="Q898" s="4" t="n">
        <v>29342</v>
      </c>
      <c r="R898" s="3" t="s">
        <v>23</v>
      </c>
    </row>
    <row r="899" customFormat="false" ht="25.5" hidden="true" customHeight="true" outlineLevel="0" collapsed="false">
      <c r="A899" s="2" t="n">
        <v>1192</v>
      </c>
      <c r="B899" s="3" t="s">
        <v>278</v>
      </c>
      <c r="C899" s="3" t="s">
        <v>19</v>
      </c>
      <c r="D899" s="3" t="s">
        <v>38</v>
      </c>
      <c r="E899" s="3" t="s">
        <v>278</v>
      </c>
      <c r="F899" s="3" t="s">
        <v>39</v>
      </c>
      <c r="G899" s="2"/>
      <c r="H899" s="3" t="s">
        <v>23</v>
      </c>
      <c r="I899" s="2" t="n">
        <v>2</v>
      </c>
      <c r="J899" s="2" t="n">
        <v>2</v>
      </c>
      <c r="K899" s="3" t="s">
        <v>71</v>
      </c>
      <c r="L899" s="3" t="s">
        <v>72</v>
      </c>
      <c r="M899" s="2" t="n">
        <v>10600</v>
      </c>
      <c r="N899" s="3"/>
      <c r="O899" s="4" t="n">
        <v>54789</v>
      </c>
      <c r="P899" s="3"/>
      <c r="Q899" s="4" t="n">
        <v>23408</v>
      </c>
      <c r="R899" s="3" t="s">
        <v>23</v>
      </c>
    </row>
    <row r="900" customFormat="false" ht="25.5" hidden="true" customHeight="true" outlineLevel="0" collapsed="false">
      <c r="A900" s="2" t="n">
        <v>1192</v>
      </c>
      <c r="B900" s="3" t="s">
        <v>278</v>
      </c>
      <c r="C900" s="3" t="s">
        <v>19</v>
      </c>
      <c r="D900" s="3" t="s">
        <v>38</v>
      </c>
      <c r="E900" s="3" t="s">
        <v>278</v>
      </c>
      <c r="F900" s="3" t="s">
        <v>39</v>
      </c>
      <c r="G900" s="2"/>
      <c r="H900" s="3" t="s">
        <v>23</v>
      </c>
      <c r="I900" s="2" t="n">
        <v>2</v>
      </c>
      <c r="J900" s="2" t="n">
        <v>2</v>
      </c>
      <c r="K900" s="3" t="s">
        <v>71</v>
      </c>
      <c r="L900" s="3" t="s">
        <v>72</v>
      </c>
      <c r="M900" s="2" t="n">
        <v>10600</v>
      </c>
      <c r="N900" s="3"/>
      <c r="O900" s="4" t="n">
        <v>54789</v>
      </c>
      <c r="P900" s="3"/>
      <c r="Q900" s="4" t="n">
        <v>23408</v>
      </c>
      <c r="R900" s="3" t="s">
        <v>23</v>
      </c>
    </row>
    <row r="901" customFormat="false" ht="25.5" hidden="true" customHeight="true" outlineLevel="0" collapsed="false">
      <c r="A901" s="2" t="n">
        <v>1192</v>
      </c>
      <c r="B901" s="3" t="s">
        <v>278</v>
      </c>
      <c r="C901" s="3" t="s">
        <v>19</v>
      </c>
      <c r="D901" s="3" t="s">
        <v>38</v>
      </c>
      <c r="E901" s="3" t="s">
        <v>278</v>
      </c>
      <c r="F901" s="3" t="s">
        <v>39</v>
      </c>
      <c r="G901" s="2"/>
      <c r="H901" s="3" t="s">
        <v>23</v>
      </c>
      <c r="I901" s="2" t="n">
        <v>2</v>
      </c>
      <c r="J901" s="2" t="n">
        <v>2</v>
      </c>
      <c r="K901" s="3" t="s">
        <v>71</v>
      </c>
      <c r="L901" s="3" t="s">
        <v>72</v>
      </c>
      <c r="M901" s="2" t="n">
        <v>10600</v>
      </c>
      <c r="N901" s="3"/>
      <c r="O901" s="4" t="n">
        <v>54789</v>
      </c>
      <c r="P901" s="3"/>
      <c r="Q901" s="4" t="n">
        <v>23408</v>
      </c>
      <c r="R901" s="3" t="s">
        <v>23</v>
      </c>
    </row>
    <row r="902" customFormat="false" ht="25.5" hidden="true" customHeight="true" outlineLevel="0" collapsed="false">
      <c r="A902" s="2" t="n">
        <v>1192</v>
      </c>
      <c r="B902" s="3" t="s">
        <v>278</v>
      </c>
      <c r="C902" s="3" t="s">
        <v>19</v>
      </c>
      <c r="D902" s="3" t="s">
        <v>38</v>
      </c>
      <c r="E902" s="3" t="s">
        <v>278</v>
      </c>
      <c r="F902" s="3" t="s">
        <v>39</v>
      </c>
      <c r="G902" s="2"/>
      <c r="H902" s="3" t="s">
        <v>23</v>
      </c>
      <c r="I902" s="2" t="n">
        <v>2</v>
      </c>
      <c r="J902" s="2" t="n">
        <v>2</v>
      </c>
      <c r="K902" s="3" t="s">
        <v>71</v>
      </c>
      <c r="L902" s="3" t="s">
        <v>72</v>
      </c>
      <c r="M902" s="2" t="n">
        <v>10600</v>
      </c>
      <c r="N902" s="3"/>
      <c r="O902" s="4" t="n">
        <v>54789</v>
      </c>
      <c r="P902" s="3"/>
      <c r="Q902" s="4" t="n">
        <v>23712</v>
      </c>
      <c r="R902" s="3" t="s">
        <v>23</v>
      </c>
    </row>
    <row r="903" customFormat="false" ht="25.5" hidden="true" customHeight="true" outlineLevel="0" collapsed="false">
      <c r="A903" s="2" t="n">
        <v>1192</v>
      </c>
      <c r="B903" s="3" t="s">
        <v>278</v>
      </c>
      <c r="C903" s="3" t="s">
        <v>19</v>
      </c>
      <c r="D903" s="3" t="s">
        <v>38</v>
      </c>
      <c r="E903" s="3" t="s">
        <v>278</v>
      </c>
      <c r="F903" s="3" t="s">
        <v>39</v>
      </c>
      <c r="G903" s="2"/>
      <c r="H903" s="3" t="s">
        <v>23</v>
      </c>
      <c r="I903" s="2" t="n">
        <v>2</v>
      </c>
      <c r="J903" s="2" t="n">
        <v>2</v>
      </c>
      <c r="K903" s="3" t="s">
        <v>71</v>
      </c>
      <c r="L903" s="3" t="s">
        <v>72</v>
      </c>
      <c r="M903" s="2" t="n">
        <v>10600</v>
      </c>
      <c r="N903" s="3"/>
      <c r="O903" s="4" t="n">
        <v>54789</v>
      </c>
      <c r="P903" s="3"/>
      <c r="Q903" s="4" t="n">
        <v>23408</v>
      </c>
      <c r="R903" s="3" t="s">
        <v>23</v>
      </c>
    </row>
    <row r="904" customFormat="false" ht="25.5" hidden="true" customHeight="true" outlineLevel="0" collapsed="false">
      <c r="A904" s="2" t="n">
        <v>1192</v>
      </c>
      <c r="B904" s="3" t="s">
        <v>278</v>
      </c>
      <c r="C904" s="3" t="s">
        <v>19</v>
      </c>
      <c r="D904" s="3" t="s">
        <v>38</v>
      </c>
      <c r="E904" s="3" t="s">
        <v>278</v>
      </c>
      <c r="F904" s="3" t="s">
        <v>39</v>
      </c>
      <c r="G904" s="2"/>
      <c r="H904" s="3" t="s">
        <v>23</v>
      </c>
      <c r="I904" s="2" t="n">
        <v>20</v>
      </c>
      <c r="J904" s="2" t="n">
        <v>20</v>
      </c>
      <c r="K904" s="3" t="s">
        <v>53</v>
      </c>
      <c r="L904" s="3" t="s">
        <v>54</v>
      </c>
      <c r="M904" s="2" t="n">
        <v>13700</v>
      </c>
      <c r="N904" s="3"/>
      <c r="O904" s="4" t="n">
        <v>54789</v>
      </c>
      <c r="P904" s="3"/>
      <c r="Q904" s="4" t="n">
        <v>17989</v>
      </c>
      <c r="R904" s="3" t="s">
        <v>23</v>
      </c>
    </row>
    <row r="905" customFormat="false" ht="38.25" hidden="true" customHeight="true" outlineLevel="0" collapsed="false">
      <c r="A905" s="2" t="n">
        <v>1193</v>
      </c>
      <c r="B905" s="3" t="s">
        <v>871</v>
      </c>
      <c r="C905" s="3" t="s">
        <v>19</v>
      </c>
      <c r="D905" s="3" t="s">
        <v>31</v>
      </c>
      <c r="E905" s="3" t="s">
        <v>872</v>
      </c>
      <c r="F905" s="3" t="s">
        <v>22</v>
      </c>
      <c r="G905" s="2"/>
      <c r="H905" s="3" t="s">
        <v>23</v>
      </c>
      <c r="I905" s="2" t="n">
        <v>54.2</v>
      </c>
      <c r="J905" s="2" t="n">
        <v>54.2</v>
      </c>
      <c r="K905" s="3" t="s">
        <v>24</v>
      </c>
      <c r="L905" s="3" t="s">
        <v>25</v>
      </c>
      <c r="M905" s="2" t="n">
        <v>0</v>
      </c>
      <c r="N905" s="3"/>
      <c r="O905" s="4" t="n">
        <v>54789</v>
      </c>
      <c r="P905" s="3"/>
      <c r="Q905" s="4"/>
      <c r="R905" s="3" t="s">
        <v>23</v>
      </c>
    </row>
    <row r="906" customFormat="false" ht="51" hidden="true" customHeight="true" outlineLevel="0" collapsed="false">
      <c r="A906" s="2" t="n">
        <v>1194</v>
      </c>
      <c r="B906" s="3" t="s">
        <v>873</v>
      </c>
      <c r="C906" s="3" t="s">
        <v>19</v>
      </c>
      <c r="D906" s="3" t="s">
        <v>31</v>
      </c>
      <c r="E906" s="3" t="s">
        <v>874</v>
      </c>
      <c r="F906" s="3" t="s">
        <v>22</v>
      </c>
      <c r="G906" s="2"/>
      <c r="H906" s="3" t="s">
        <v>23</v>
      </c>
      <c r="I906" s="2" t="n">
        <v>51.1</v>
      </c>
      <c r="J906" s="2" t="n">
        <v>51.1</v>
      </c>
      <c r="K906" s="3" t="s">
        <v>24</v>
      </c>
      <c r="L906" s="3" t="s">
        <v>331</v>
      </c>
      <c r="M906" s="2" t="n">
        <v>0</v>
      </c>
      <c r="N906" s="3"/>
      <c r="O906" s="4" t="n">
        <v>54789</v>
      </c>
      <c r="P906" s="3"/>
      <c r="Q906" s="4"/>
      <c r="R906" s="3" t="s">
        <v>23</v>
      </c>
    </row>
    <row r="907" customFormat="false" ht="25.5" hidden="true" customHeight="true" outlineLevel="0" collapsed="false">
      <c r="A907" s="2" t="n">
        <v>1195</v>
      </c>
      <c r="B907" s="3" t="s">
        <v>875</v>
      </c>
      <c r="C907" s="3" t="s">
        <v>19</v>
      </c>
      <c r="D907" s="3" t="s">
        <v>20</v>
      </c>
      <c r="E907" s="3" t="s">
        <v>533</v>
      </c>
      <c r="F907" s="3" t="s">
        <v>22</v>
      </c>
      <c r="G907" s="2"/>
      <c r="H907" s="3" t="s">
        <v>23</v>
      </c>
      <c r="I907" s="2" t="n">
        <v>20</v>
      </c>
      <c r="J907" s="2" t="n">
        <v>20</v>
      </c>
      <c r="K907" s="3" t="s">
        <v>24</v>
      </c>
      <c r="L907" s="3" t="s">
        <v>25</v>
      </c>
      <c r="M907" s="2" t="n">
        <v>0</v>
      </c>
      <c r="N907" s="3"/>
      <c r="O907" s="4" t="n">
        <v>54789</v>
      </c>
      <c r="P907" s="3"/>
      <c r="Q907" s="4"/>
      <c r="R907" s="3" t="s">
        <v>23</v>
      </c>
    </row>
    <row r="908" customFormat="false" ht="25.5" hidden="true" customHeight="true" outlineLevel="0" collapsed="false">
      <c r="A908" s="2" t="n">
        <v>1197</v>
      </c>
      <c r="B908" s="3" t="s">
        <v>876</v>
      </c>
      <c r="C908" s="3" t="s">
        <v>19</v>
      </c>
      <c r="D908" s="3" t="s">
        <v>20</v>
      </c>
      <c r="E908" s="3" t="s">
        <v>21</v>
      </c>
      <c r="F908" s="3" t="s">
        <v>22</v>
      </c>
      <c r="G908" s="2"/>
      <c r="H908" s="3" t="s">
        <v>23</v>
      </c>
      <c r="I908" s="2" t="n">
        <v>1</v>
      </c>
      <c r="J908" s="2" t="n">
        <v>1</v>
      </c>
      <c r="K908" s="3" t="s">
        <v>24</v>
      </c>
      <c r="L908" s="3" t="s">
        <v>515</v>
      </c>
      <c r="M908" s="2" t="n">
        <v>0</v>
      </c>
      <c r="N908" s="3"/>
      <c r="O908" s="4" t="n">
        <v>54789</v>
      </c>
      <c r="P908" s="3"/>
      <c r="Q908" s="4"/>
      <c r="R908" s="3" t="s">
        <v>23</v>
      </c>
    </row>
    <row r="909" customFormat="false" ht="25.5" hidden="true" customHeight="true" outlineLevel="0" collapsed="false">
      <c r="A909" s="2" t="n">
        <v>1199</v>
      </c>
      <c r="B909" s="3" t="s">
        <v>877</v>
      </c>
      <c r="C909" s="3" t="s">
        <v>19</v>
      </c>
      <c r="D909" s="3" t="s">
        <v>31</v>
      </c>
      <c r="E909" s="3" t="s">
        <v>21</v>
      </c>
      <c r="F909" s="3" t="s">
        <v>22</v>
      </c>
      <c r="G909" s="2"/>
      <c r="H909" s="3" t="s">
        <v>23</v>
      </c>
      <c r="I909" s="2" t="n">
        <v>7</v>
      </c>
      <c r="J909" s="2" t="n">
        <v>7</v>
      </c>
      <c r="K909" s="3" t="s">
        <v>53</v>
      </c>
      <c r="L909" s="3" t="s">
        <v>97</v>
      </c>
      <c r="M909" s="2" t="n">
        <v>0</v>
      </c>
      <c r="N909" s="3"/>
      <c r="O909" s="4" t="n">
        <v>54789</v>
      </c>
      <c r="P909" s="3"/>
      <c r="Q909" s="4"/>
      <c r="R909" s="3" t="s">
        <v>23</v>
      </c>
    </row>
    <row r="910" customFormat="false" ht="25.5" hidden="true" customHeight="true" outlineLevel="0" collapsed="false">
      <c r="A910" s="2" t="n">
        <v>1203</v>
      </c>
      <c r="B910" s="3" t="s">
        <v>878</v>
      </c>
      <c r="C910" s="3" t="s">
        <v>19</v>
      </c>
      <c r="D910" s="3" t="s">
        <v>20</v>
      </c>
      <c r="E910" s="3" t="s">
        <v>21</v>
      </c>
      <c r="F910" s="3" t="s">
        <v>22</v>
      </c>
      <c r="G910" s="2"/>
      <c r="H910" s="3" t="s">
        <v>23</v>
      </c>
      <c r="I910" s="2" t="n">
        <v>4.6</v>
      </c>
      <c r="J910" s="2" t="n">
        <v>4.6</v>
      </c>
      <c r="K910" s="3" t="s">
        <v>24</v>
      </c>
      <c r="L910" s="3" t="s">
        <v>515</v>
      </c>
      <c r="M910" s="2" t="n">
        <v>0</v>
      </c>
      <c r="N910" s="3"/>
      <c r="O910" s="4" t="n">
        <v>54789</v>
      </c>
      <c r="P910" s="3"/>
      <c r="Q910" s="4"/>
      <c r="R910" s="3" t="s">
        <v>23</v>
      </c>
    </row>
    <row r="911" customFormat="false" ht="25.5" hidden="true" customHeight="true" outlineLevel="0" collapsed="false">
      <c r="A911" s="2" t="n">
        <v>1204</v>
      </c>
      <c r="B911" s="3" t="s">
        <v>879</v>
      </c>
      <c r="C911" s="3" t="s">
        <v>19</v>
      </c>
      <c r="D911" s="3" t="s">
        <v>31</v>
      </c>
      <c r="E911" s="3" t="s">
        <v>21</v>
      </c>
      <c r="F911" s="3" t="s">
        <v>22</v>
      </c>
      <c r="G911" s="2"/>
      <c r="H911" s="3" t="s">
        <v>23</v>
      </c>
      <c r="I911" s="2" t="n">
        <v>100</v>
      </c>
      <c r="J911" s="2" t="n">
        <v>100</v>
      </c>
      <c r="K911" s="3" t="s">
        <v>24</v>
      </c>
      <c r="L911" s="3" t="s">
        <v>684</v>
      </c>
      <c r="M911" s="2" t="n">
        <v>0</v>
      </c>
      <c r="N911" s="3"/>
      <c r="O911" s="4" t="n">
        <v>54789</v>
      </c>
      <c r="P911" s="3"/>
      <c r="Q911" s="4"/>
      <c r="R911" s="3" t="s">
        <v>23</v>
      </c>
    </row>
    <row r="912" customFormat="false" ht="25.5" hidden="true" customHeight="true" outlineLevel="0" collapsed="false">
      <c r="A912" s="2" t="n">
        <v>1204</v>
      </c>
      <c r="B912" s="3" t="s">
        <v>879</v>
      </c>
      <c r="C912" s="3" t="s">
        <v>19</v>
      </c>
      <c r="D912" s="3" t="s">
        <v>31</v>
      </c>
      <c r="E912" s="3" t="s">
        <v>21</v>
      </c>
      <c r="F912" s="3" t="s">
        <v>22</v>
      </c>
      <c r="G912" s="2"/>
      <c r="H912" s="3" t="s">
        <v>23</v>
      </c>
      <c r="I912" s="2" t="n">
        <v>60</v>
      </c>
      <c r="J912" s="2" t="n">
        <v>60</v>
      </c>
      <c r="K912" s="3" t="s">
        <v>24</v>
      </c>
      <c r="L912" s="3" t="s">
        <v>684</v>
      </c>
      <c r="M912" s="2" t="n">
        <v>0</v>
      </c>
      <c r="N912" s="3"/>
      <c r="O912" s="4" t="n">
        <v>54789</v>
      </c>
      <c r="P912" s="3"/>
      <c r="Q912" s="4"/>
      <c r="R912" s="3" t="s">
        <v>23</v>
      </c>
    </row>
    <row r="913" customFormat="false" ht="25.5" hidden="true" customHeight="true" outlineLevel="0" collapsed="false">
      <c r="A913" s="2" t="n">
        <v>1205</v>
      </c>
      <c r="B913" s="3" t="s">
        <v>880</v>
      </c>
      <c r="C913" s="3" t="s">
        <v>19</v>
      </c>
      <c r="D913" s="3" t="s">
        <v>20</v>
      </c>
      <c r="E913" s="3" t="s">
        <v>21</v>
      </c>
      <c r="F913" s="3" t="s">
        <v>22</v>
      </c>
      <c r="G913" s="2"/>
      <c r="H913" s="3" t="s">
        <v>23</v>
      </c>
      <c r="I913" s="2" t="n">
        <v>469</v>
      </c>
      <c r="J913" s="2" t="n">
        <v>469</v>
      </c>
      <c r="K913" s="3" t="s">
        <v>24</v>
      </c>
      <c r="L913" s="3" t="s">
        <v>331</v>
      </c>
      <c r="M913" s="2" t="n">
        <v>0</v>
      </c>
      <c r="N913" s="3"/>
      <c r="O913" s="4" t="n">
        <v>54789</v>
      </c>
      <c r="P913" s="3"/>
      <c r="Q913" s="4"/>
      <c r="R913" s="3" t="s">
        <v>23</v>
      </c>
    </row>
    <row r="914" customFormat="false" ht="25.5" hidden="true" customHeight="true" outlineLevel="0" collapsed="false">
      <c r="A914" s="2" t="n">
        <v>1208</v>
      </c>
      <c r="B914" s="3" t="s">
        <v>881</v>
      </c>
      <c r="C914" s="3" t="s">
        <v>19</v>
      </c>
      <c r="D914" s="3" t="s">
        <v>20</v>
      </c>
      <c r="E914" s="3" t="s">
        <v>882</v>
      </c>
      <c r="F914" s="3" t="s">
        <v>22</v>
      </c>
      <c r="G914" s="2"/>
      <c r="H914" s="3" t="s">
        <v>23</v>
      </c>
      <c r="I914" s="2" t="n">
        <v>20</v>
      </c>
      <c r="J914" s="2" t="n">
        <v>20</v>
      </c>
      <c r="K914" s="3" t="s">
        <v>24</v>
      </c>
      <c r="L914" s="3" t="s">
        <v>25</v>
      </c>
      <c r="M914" s="2" t="n">
        <v>0</v>
      </c>
      <c r="N914" s="3"/>
      <c r="O914" s="4" t="n">
        <v>54789</v>
      </c>
      <c r="P914" s="3"/>
      <c r="Q914" s="4"/>
      <c r="R914" s="3" t="s">
        <v>23</v>
      </c>
    </row>
    <row r="915" customFormat="false" ht="25.5" hidden="true" customHeight="true" outlineLevel="0" collapsed="false">
      <c r="A915" s="2" t="n">
        <v>1213</v>
      </c>
      <c r="B915" s="3" t="s">
        <v>883</v>
      </c>
      <c r="C915" s="3" t="s">
        <v>19</v>
      </c>
      <c r="D915" s="3" t="s">
        <v>27</v>
      </c>
      <c r="E915" s="3" t="s">
        <v>21</v>
      </c>
      <c r="F915" s="3" t="s">
        <v>88</v>
      </c>
      <c r="G915" s="2"/>
      <c r="H915" s="3" t="s">
        <v>23</v>
      </c>
      <c r="I915" s="2" t="n">
        <v>88</v>
      </c>
      <c r="J915" s="2" t="n">
        <v>68</v>
      </c>
      <c r="K915" s="3" t="s">
        <v>53</v>
      </c>
      <c r="L915" s="3" t="s">
        <v>54</v>
      </c>
      <c r="M915" s="2" t="n">
        <v>10350</v>
      </c>
      <c r="N915" s="3"/>
      <c r="O915" s="4" t="n">
        <v>54789</v>
      </c>
      <c r="P915" s="3"/>
      <c r="Q915" s="4" t="n">
        <v>34700</v>
      </c>
      <c r="R915" s="3" t="s">
        <v>23</v>
      </c>
    </row>
    <row r="916" customFormat="false" ht="25.5" hidden="true" customHeight="true" outlineLevel="0" collapsed="false">
      <c r="A916" s="2" t="n">
        <v>1213</v>
      </c>
      <c r="B916" s="3" t="s">
        <v>883</v>
      </c>
      <c r="C916" s="3" t="s">
        <v>19</v>
      </c>
      <c r="D916" s="3" t="s">
        <v>27</v>
      </c>
      <c r="E916" s="3" t="s">
        <v>21</v>
      </c>
      <c r="F916" s="3" t="s">
        <v>88</v>
      </c>
      <c r="G916" s="2"/>
      <c r="H916" s="3" t="s">
        <v>23</v>
      </c>
      <c r="I916" s="2" t="n">
        <v>88</v>
      </c>
      <c r="J916" s="2" t="n">
        <v>68</v>
      </c>
      <c r="K916" s="3" t="s">
        <v>53</v>
      </c>
      <c r="L916" s="3" t="s">
        <v>54</v>
      </c>
      <c r="M916" s="2" t="n">
        <v>10350</v>
      </c>
      <c r="N916" s="3"/>
      <c r="O916" s="4" t="n">
        <v>54789</v>
      </c>
      <c r="P916" s="3"/>
      <c r="Q916" s="4" t="n">
        <v>34700</v>
      </c>
      <c r="R916" s="3" t="s">
        <v>23</v>
      </c>
    </row>
    <row r="917" customFormat="false" ht="25.5" hidden="true" customHeight="true" outlineLevel="0" collapsed="false">
      <c r="A917" s="2" t="n">
        <v>1214</v>
      </c>
      <c r="B917" s="3" t="s">
        <v>884</v>
      </c>
      <c r="C917" s="3" t="s">
        <v>19</v>
      </c>
      <c r="D917" s="3" t="s">
        <v>61</v>
      </c>
      <c r="E917" s="3" t="s">
        <v>884</v>
      </c>
      <c r="F917" s="3" t="s">
        <v>107</v>
      </c>
      <c r="G917" s="2"/>
      <c r="H917" s="3" t="s">
        <v>23</v>
      </c>
      <c r="I917" s="2" t="n">
        <v>1.8</v>
      </c>
      <c r="J917" s="2" t="n">
        <v>1.8</v>
      </c>
      <c r="K917" s="3" t="s">
        <v>49</v>
      </c>
      <c r="L917" s="3" t="s">
        <v>50</v>
      </c>
      <c r="M917" s="2" t="n">
        <v>19250</v>
      </c>
      <c r="N917" s="3"/>
      <c r="O917" s="4" t="n">
        <v>54789</v>
      </c>
      <c r="P917" s="3"/>
      <c r="Q917" s="4" t="n">
        <v>13516</v>
      </c>
      <c r="R917" s="3" t="s">
        <v>23</v>
      </c>
    </row>
    <row r="918" customFormat="false" ht="25.5" hidden="true" customHeight="true" outlineLevel="0" collapsed="false">
      <c r="A918" s="2" t="n">
        <v>1214</v>
      </c>
      <c r="B918" s="3" t="s">
        <v>884</v>
      </c>
      <c r="C918" s="3" t="s">
        <v>19</v>
      </c>
      <c r="D918" s="3" t="s">
        <v>61</v>
      </c>
      <c r="E918" s="3" t="s">
        <v>884</v>
      </c>
      <c r="F918" s="3" t="s">
        <v>107</v>
      </c>
      <c r="G918" s="2"/>
      <c r="H918" s="3" t="s">
        <v>23</v>
      </c>
      <c r="I918" s="2" t="n">
        <v>3.22</v>
      </c>
      <c r="J918" s="2" t="n">
        <v>3.22</v>
      </c>
      <c r="K918" s="3" t="s">
        <v>49</v>
      </c>
      <c r="L918" s="3" t="s">
        <v>50</v>
      </c>
      <c r="M918" s="2" t="n">
        <v>18100</v>
      </c>
      <c r="N918" s="3"/>
      <c r="O918" s="4" t="n">
        <v>54789</v>
      </c>
      <c r="P918" s="3"/>
      <c r="Q918" s="4" t="n">
        <v>18902</v>
      </c>
      <c r="R918" s="3" t="s">
        <v>23</v>
      </c>
    </row>
    <row r="919" customFormat="false" ht="25.5" hidden="true" customHeight="true" outlineLevel="0" collapsed="false">
      <c r="A919" s="2" t="n">
        <v>1214</v>
      </c>
      <c r="B919" s="3" t="s">
        <v>884</v>
      </c>
      <c r="C919" s="3" t="s">
        <v>19</v>
      </c>
      <c r="D919" s="3" t="s">
        <v>61</v>
      </c>
      <c r="E919" s="3" t="s">
        <v>884</v>
      </c>
      <c r="F919" s="3" t="s">
        <v>107</v>
      </c>
      <c r="G919" s="2"/>
      <c r="H919" s="3" t="s">
        <v>23</v>
      </c>
      <c r="I919" s="2" t="n">
        <v>8</v>
      </c>
      <c r="J919" s="2" t="n">
        <v>8</v>
      </c>
      <c r="K919" s="3" t="s">
        <v>49</v>
      </c>
      <c r="L919" s="3" t="s">
        <v>50</v>
      </c>
      <c r="M919" s="2" t="n">
        <v>14200</v>
      </c>
      <c r="N919" s="3"/>
      <c r="O919" s="4" t="n">
        <v>54789</v>
      </c>
      <c r="P919" s="3"/>
      <c r="Q919" s="4" t="n">
        <v>22341</v>
      </c>
      <c r="R919" s="3" t="s">
        <v>23</v>
      </c>
    </row>
    <row r="920" customFormat="false" ht="25.5" hidden="true" customHeight="true" outlineLevel="0" collapsed="false">
      <c r="A920" s="2" t="n">
        <v>1215</v>
      </c>
      <c r="B920" s="3" t="s">
        <v>885</v>
      </c>
      <c r="C920" s="3" t="s">
        <v>19</v>
      </c>
      <c r="D920" s="3" t="s">
        <v>38</v>
      </c>
      <c r="E920" s="3" t="s">
        <v>886</v>
      </c>
      <c r="F920" s="3" t="s">
        <v>39</v>
      </c>
      <c r="G920" s="2"/>
      <c r="H920" s="3" t="s">
        <v>23</v>
      </c>
      <c r="I920" s="2" t="n">
        <v>269</v>
      </c>
      <c r="J920" s="2" t="n">
        <v>269</v>
      </c>
      <c r="K920" s="3" t="s">
        <v>49</v>
      </c>
      <c r="L920" s="3" t="s">
        <v>111</v>
      </c>
      <c r="M920" s="2" t="n">
        <v>10480</v>
      </c>
      <c r="N920" s="3"/>
      <c r="O920" s="4" t="n">
        <v>54789</v>
      </c>
      <c r="P920" s="3"/>
      <c r="Q920" s="4" t="n">
        <v>30773</v>
      </c>
      <c r="R920" s="3" t="s">
        <v>23</v>
      </c>
    </row>
    <row r="921" customFormat="false" ht="25.5" hidden="true" customHeight="true" outlineLevel="0" collapsed="false">
      <c r="A921" s="2" t="n">
        <v>1216</v>
      </c>
      <c r="B921" s="3" t="s">
        <v>887</v>
      </c>
      <c r="C921" s="3" t="s">
        <v>19</v>
      </c>
      <c r="D921" s="3" t="s">
        <v>27</v>
      </c>
      <c r="E921" s="3" t="s">
        <v>21</v>
      </c>
      <c r="F921" s="3" t="s">
        <v>101</v>
      </c>
      <c r="G921" s="2"/>
      <c r="H921" s="3" t="s">
        <v>23</v>
      </c>
      <c r="I921" s="2" t="n">
        <v>13</v>
      </c>
      <c r="J921" s="2" t="n">
        <v>13</v>
      </c>
      <c r="K921" s="3" t="s">
        <v>24</v>
      </c>
      <c r="L921" s="3" t="s">
        <v>25</v>
      </c>
      <c r="M921" s="2" t="n">
        <v>0</v>
      </c>
      <c r="N921" s="3"/>
      <c r="O921" s="4" t="n">
        <v>54789</v>
      </c>
      <c r="P921" s="3"/>
      <c r="Q921" s="4" t="n">
        <v>32143</v>
      </c>
      <c r="R921" s="3" t="s">
        <v>23</v>
      </c>
    </row>
    <row r="922" customFormat="false" ht="38.25" hidden="true" customHeight="true" outlineLevel="0" collapsed="false">
      <c r="A922" s="2" t="n">
        <v>1217</v>
      </c>
      <c r="B922" s="3" t="s">
        <v>888</v>
      </c>
      <c r="C922" s="3" t="s">
        <v>19</v>
      </c>
      <c r="D922" s="3" t="s">
        <v>27</v>
      </c>
      <c r="E922" s="3" t="s">
        <v>889</v>
      </c>
      <c r="F922" s="3" t="s">
        <v>101</v>
      </c>
      <c r="G922" s="2"/>
      <c r="H922" s="3" t="s">
        <v>23</v>
      </c>
      <c r="I922" s="2" t="n">
        <v>2.5</v>
      </c>
      <c r="J922" s="2" t="n">
        <v>2.5</v>
      </c>
      <c r="K922" s="3" t="s">
        <v>24</v>
      </c>
      <c r="L922" s="3" t="s">
        <v>25</v>
      </c>
      <c r="M922" s="2" t="n">
        <v>0</v>
      </c>
      <c r="N922" s="3"/>
      <c r="O922" s="4" t="n">
        <v>54789</v>
      </c>
      <c r="P922" s="3"/>
      <c r="Q922" s="4" t="n">
        <v>32143</v>
      </c>
      <c r="R922" s="3" t="s">
        <v>23</v>
      </c>
    </row>
    <row r="923" customFormat="false" ht="38.25" hidden="true" customHeight="true" outlineLevel="0" collapsed="false">
      <c r="A923" s="2" t="n">
        <v>1219</v>
      </c>
      <c r="B923" s="3" t="s">
        <v>890</v>
      </c>
      <c r="C923" s="3" t="s">
        <v>19</v>
      </c>
      <c r="D923" s="3" t="s">
        <v>20</v>
      </c>
      <c r="E923" s="3" t="s">
        <v>372</v>
      </c>
      <c r="F923" s="3" t="s">
        <v>22</v>
      </c>
      <c r="G923" s="2"/>
      <c r="H923" s="3" t="s">
        <v>23</v>
      </c>
      <c r="I923" s="2" t="n">
        <v>3.6</v>
      </c>
      <c r="J923" s="2" t="n">
        <v>3.6</v>
      </c>
      <c r="K923" s="3" t="s">
        <v>24</v>
      </c>
      <c r="L923" s="3" t="s">
        <v>25</v>
      </c>
      <c r="M923" s="2" t="n">
        <v>0</v>
      </c>
      <c r="N923" s="3"/>
      <c r="O923" s="4" t="n">
        <v>54789</v>
      </c>
      <c r="P923" s="3"/>
      <c r="Q923" s="4"/>
      <c r="R923" s="3" t="s">
        <v>23</v>
      </c>
    </row>
    <row r="924" customFormat="false" ht="25.5" hidden="true" customHeight="true" outlineLevel="0" collapsed="false">
      <c r="A924" s="2" t="n">
        <v>1220</v>
      </c>
      <c r="B924" s="3" t="s">
        <v>891</v>
      </c>
      <c r="C924" s="3" t="s">
        <v>19</v>
      </c>
      <c r="D924" s="3" t="s">
        <v>20</v>
      </c>
      <c r="E924" s="3" t="s">
        <v>892</v>
      </c>
      <c r="F924" s="3" t="s">
        <v>22</v>
      </c>
      <c r="G924" s="2"/>
      <c r="H924" s="3" t="s">
        <v>23</v>
      </c>
      <c r="I924" s="2" t="n">
        <v>18</v>
      </c>
      <c r="J924" s="2" t="n">
        <v>17</v>
      </c>
      <c r="K924" s="3" t="s">
        <v>53</v>
      </c>
      <c r="L924" s="3" t="s">
        <v>54</v>
      </c>
      <c r="M924" s="2" t="n">
        <v>13500</v>
      </c>
      <c r="N924" s="3"/>
      <c r="O924" s="4" t="n">
        <v>54789</v>
      </c>
      <c r="P924" s="3"/>
      <c r="Q924" s="4"/>
      <c r="R924" s="3" t="s">
        <v>23</v>
      </c>
    </row>
    <row r="925" customFormat="false" ht="25.5" hidden="true" customHeight="true" outlineLevel="0" collapsed="false">
      <c r="A925" s="2" t="n">
        <v>1220</v>
      </c>
      <c r="B925" s="3" t="s">
        <v>891</v>
      </c>
      <c r="C925" s="3" t="s">
        <v>19</v>
      </c>
      <c r="D925" s="3" t="s">
        <v>20</v>
      </c>
      <c r="E925" s="3" t="s">
        <v>892</v>
      </c>
      <c r="F925" s="3" t="s">
        <v>22</v>
      </c>
      <c r="G925" s="2"/>
      <c r="H925" s="3" t="s">
        <v>23</v>
      </c>
      <c r="I925" s="2" t="n">
        <v>27.57</v>
      </c>
      <c r="J925" s="2" t="n">
        <v>25.5</v>
      </c>
      <c r="K925" s="3" t="s">
        <v>53</v>
      </c>
      <c r="L925" s="3" t="s">
        <v>54</v>
      </c>
      <c r="M925" s="2" t="n">
        <v>13500</v>
      </c>
      <c r="N925" s="3"/>
      <c r="O925" s="4" t="n">
        <v>54789</v>
      </c>
      <c r="P925" s="3"/>
      <c r="Q925" s="4"/>
      <c r="R925" s="3" t="s">
        <v>23</v>
      </c>
    </row>
    <row r="926" customFormat="false" ht="25.5" hidden="true" customHeight="true" outlineLevel="0" collapsed="false">
      <c r="A926" s="2" t="n">
        <v>1220</v>
      </c>
      <c r="B926" s="3" t="s">
        <v>891</v>
      </c>
      <c r="C926" s="3" t="s">
        <v>19</v>
      </c>
      <c r="D926" s="3" t="s">
        <v>20</v>
      </c>
      <c r="E926" s="3" t="s">
        <v>892</v>
      </c>
      <c r="F926" s="3" t="s">
        <v>22</v>
      </c>
      <c r="G926" s="2"/>
      <c r="H926" s="3" t="s">
        <v>23</v>
      </c>
      <c r="I926" s="2" t="n">
        <v>27.57</v>
      </c>
      <c r="J926" s="2" t="n">
        <v>25.5</v>
      </c>
      <c r="K926" s="3" t="s">
        <v>53</v>
      </c>
      <c r="L926" s="3" t="s">
        <v>54</v>
      </c>
      <c r="M926" s="2" t="n">
        <v>13500</v>
      </c>
      <c r="N926" s="3"/>
      <c r="O926" s="4" t="n">
        <v>54789</v>
      </c>
      <c r="P926" s="3"/>
      <c r="Q926" s="4"/>
      <c r="R926" s="3" t="s">
        <v>23</v>
      </c>
    </row>
    <row r="927" customFormat="false" ht="25.5" hidden="true" customHeight="true" outlineLevel="0" collapsed="false">
      <c r="A927" s="2" t="n">
        <v>1220</v>
      </c>
      <c r="B927" s="3" t="s">
        <v>891</v>
      </c>
      <c r="C927" s="3" t="s">
        <v>19</v>
      </c>
      <c r="D927" s="3" t="s">
        <v>20</v>
      </c>
      <c r="E927" s="3" t="s">
        <v>892</v>
      </c>
      <c r="F927" s="3" t="s">
        <v>22</v>
      </c>
      <c r="G927" s="2"/>
      <c r="H927" s="3" t="s">
        <v>23</v>
      </c>
      <c r="I927" s="2" t="n">
        <v>28</v>
      </c>
      <c r="J927" s="2" t="n">
        <v>28</v>
      </c>
      <c r="K927" s="3" t="s">
        <v>53</v>
      </c>
      <c r="L927" s="3" t="s">
        <v>54</v>
      </c>
      <c r="M927" s="2" t="n">
        <v>13500</v>
      </c>
      <c r="N927" s="3"/>
      <c r="O927" s="4" t="n">
        <v>54789</v>
      </c>
      <c r="P927" s="3"/>
      <c r="Q927" s="4"/>
      <c r="R927" s="3" t="s">
        <v>23</v>
      </c>
    </row>
    <row r="928" customFormat="false" ht="38.25" hidden="true" customHeight="true" outlineLevel="0" collapsed="false">
      <c r="A928" s="2" t="n">
        <v>1222</v>
      </c>
      <c r="B928" s="3" t="s">
        <v>893</v>
      </c>
      <c r="C928" s="3" t="s">
        <v>19</v>
      </c>
      <c r="D928" s="3" t="s">
        <v>38</v>
      </c>
      <c r="E928" s="3" t="s">
        <v>894</v>
      </c>
      <c r="F928" s="3" t="s">
        <v>39</v>
      </c>
      <c r="G928" s="2"/>
      <c r="H928" s="3" t="s">
        <v>23</v>
      </c>
      <c r="I928" s="2" t="n">
        <v>1.4</v>
      </c>
      <c r="J928" s="2" t="n">
        <v>1.4</v>
      </c>
      <c r="K928" s="3" t="s">
        <v>24</v>
      </c>
      <c r="L928" s="3" t="s">
        <v>25</v>
      </c>
      <c r="M928" s="2" t="n">
        <v>0</v>
      </c>
      <c r="N928" s="3"/>
      <c r="O928" s="4" t="n">
        <v>54789</v>
      </c>
      <c r="P928" s="3"/>
      <c r="Q928" s="4" t="n">
        <v>32143</v>
      </c>
      <c r="R928" s="3" t="s">
        <v>23</v>
      </c>
    </row>
    <row r="929" customFormat="false" ht="25.5" hidden="true" customHeight="true" outlineLevel="0" collapsed="false">
      <c r="A929" s="2" t="n">
        <v>1223</v>
      </c>
      <c r="B929" s="3" t="s">
        <v>895</v>
      </c>
      <c r="C929" s="3" t="s">
        <v>19</v>
      </c>
      <c r="D929" s="3" t="s">
        <v>31</v>
      </c>
      <c r="E929" s="3" t="s">
        <v>895</v>
      </c>
      <c r="F929" s="3" t="s">
        <v>22</v>
      </c>
      <c r="G929" s="2"/>
      <c r="H929" s="3" t="s">
        <v>23</v>
      </c>
      <c r="I929" s="2" t="n">
        <v>175</v>
      </c>
      <c r="J929" s="2" t="n">
        <v>175</v>
      </c>
      <c r="K929" s="3" t="s">
        <v>53</v>
      </c>
      <c r="L929" s="3" t="s">
        <v>54</v>
      </c>
      <c r="M929" s="2" t="n">
        <v>10374</v>
      </c>
      <c r="N929" s="3"/>
      <c r="O929" s="4" t="n">
        <v>54789</v>
      </c>
      <c r="P929" s="3"/>
      <c r="Q929" s="4" t="n">
        <v>19998</v>
      </c>
      <c r="R929" s="3" t="s">
        <v>23</v>
      </c>
    </row>
    <row r="930" customFormat="false" ht="25.5" hidden="true" customHeight="true" outlineLevel="0" collapsed="false">
      <c r="A930" s="2" t="n">
        <v>1223</v>
      </c>
      <c r="B930" s="3" t="s">
        <v>895</v>
      </c>
      <c r="C930" s="3" t="s">
        <v>19</v>
      </c>
      <c r="D930" s="3" t="s">
        <v>31</v>
      </c>
      <c r="E930" s="3" t="s">
        <v>895</v>
      </c>
      <c r="F930" s="3" t="s">
        <v>22</v>
      </c>
      <c r="G930" s="2"/>
      <c r="H930" s="3" t="s">
        <v>23</v>
      </c>
      <c r="I930" s="2" t="n">
        <v>175</v>
      </c>
      <c r="J930" s="2" t="n">
        <v>175</v>
      </c>
      <c r="K930" s="3" t="s">
        <v>53</v>
      </c>
      <c r="L930" s="3" t="s">
        <v>54</v>
      </c>
      <c r="M930" s="2" t="n">
        <v>10716</v>
      </c>
      <c r="N930" s="3"/>
      <c r="O930" s="4" t="n">
        <v>54789</v>
      </c>
      <c r="P930" s="3"/>
      <c r="Q930" s="4" t="n">
        <v>21002</v>
      </c>
      <c r="R930" s="3" t="s">
        <v>23</v>
      </c>
    </row>
    <row r="931" customFormat="false" ht="25.5" hidden="true" customHeight="true" outlineLevel="0" collapsed="false">
      <c r="A931" s="2" t="n">
        <v>1223</v>
      </c>
      <c r="B931" s="3" t="s">
        <v>895</v>
      </c>
      <c r="C931" s="3" t="s">
        <v>19</v>
      </c>
      <c r="D931" s="3" t="s">
        <v>31</v>
      </c>
      <c r="E931" s="3" t="s">
        <v>895</v>
      </c>
      <c r="F931" s="3" t="s">
        <v>22</v>
      </c>
      <c r="G931" s="2"/>
      <c r="H931" s="3" t="s">
        <v>23</v>
      </c>
      <c r="I931" s="2" t="n">
        <v>480</v>
      </c>
      <c r="J931" s="2" t="n">
        <v>480</v>
      </c>
      <c r="K931" s="3" t="s">
        <v>53</v>
      </c>
      <c r="L931" s="3" t="s">
        <v>54</v>
      </c>
      <c r="M931" s="2" t="n">
        <v>9559</v>
      </c>
      <c r="N931" s="3"/>
      <c r="O931" s="4" t="n">
        <v>54789</v>
      </c>
      <c r="P931" s="3"/>
      <c r="Q931" s="4" t="n">
        <v>24504</v>
      </c>
      <c r="R931" s="3" t="s">
        <v>23</v>
      </c>
    </row>
    <row r="932" customFormat="false" ht="25.5" hidden="true" customHeight="true" outlineLevel="0" collapsed="false">
      <c r="A932" s="2" t="n">
        <v>1223</v>
      </c>
      <c r="B932" s="3" t="s">
        <v>895</v>
      </c>
      <c r="C932" s="3" t="s">
        <v>19</v>
      </c>
      <c r="D932" s="3" t="s">
        <v>31</v>
      </c>
      <c r="E932" s="3" t="s">
        <v>895</v>
      </c>
      <c r="F932" s="3" t="s">
        <v>22</v>
      </c>
      <c r="G932" s="2"/>
      <c r="H932" s="3" t="s">
        <v>23</v>
      </c>
      <c r="I932" s="2" t="n">
        <v>480</v>
      </c>
      <c r="J932" s="2" t="n">
        <v>480</v>
      </c>
      <c r="K932" s="3" t="s">
        <v>53</v>
      </c>
      <c r="L932" s="3" t="s">
        <v>54</v>
      </c>
      <c r="M932" s="2" t="n">
        <v>9500</v>
      </c>
      <c r="N932" s="3"/>
      <c r="O932" s="4" t="n">
        <v>54789</v>
      </c>
      <c r="P932" s="3"/>
      <c r="Q932" s="4" t="n">
        <v>24654</v>
      </c>
      <c r="R932" s="3" t="s">
        <v>23</v>
      </c>
    </row>
    <row r="933" customFormat="false" ht="25.5" hidden="true" customHeight="true" outlineLevel="0" collapsed="false">
      <c r="A933" s="2" t="n">
        <v>1226</v>
      </c>
      <c r="B933" s="3" t="s">
        <v>896</v>
      </c>
      <c r="C933" s="3" t="s">
        <v>19</v>
      </c>
      <c r="D933" s="3" t="s">
        <v>61</v>
      </c>
      <c r="E933" s="3" t="s">
        <v>897</v>
      </c>
      <c r="F933" s="3" t="s">
        <v>107</v>
      </c>
      <c r="G933" s="2"/>
      <c r="H933" s="3" t="s">
        <v>23</v>
      </c>
      <c r="I933" s="2" t="n">
        <v>66</v>
      </c>
      <c r="J933" s="2" t="n">
        <v>66</v>
      </c>
      <c r="K933" s="3" t="s">
        <v>53</v>
      </c>
      <c r="L933" s="3" t="s">
        <v>54</v>
      </c>
      <c r="M933" s="2" t="n">
        <v>14690</v>
      </c>
      <c r="N933" s="3"/>
      <c r="O933" s="4" t="n">
        <v>54789</v>
      </c>
      <c r="P933" s="3"/>
      <c r="Q933" s="4" t="n">
        <v>22828</v>
      </c>
      <c r="R933" s="3" t="s">
        <v>23</v>
      </c>
    </row>
    <row r="934" customFormat="false" ht="25.5" hidden="true" customHeight="true" outlineLevel="0" collapsed="false">
      <c r="A934" s="2" t="n">
        <v>1226</v>
      </c>
      <c r="B934" s="3" t="s">
        <v>896</v>
      </c>
      <c r="C934" s="3" t="s">
        <v>19</v>
      </c>
      <c r="D934" s="3" t="s">
        <v>61</v>
      </c>
      <c r="E934" s="3" t="s">
        <v>897</v>
      </c>
      <c r="F934" s="3" t="s">
        <v>107</v>
      </c>
      <c r="G934" s="2"/>
      <c r="H934" s="3" t="s">
        <v>23</v>
      </c>
      <c r="I934" s="2" t="n">
        <v>44</v>
      </c>
      <c r="J934" s="2" t="n">
        <v>44</v>
      </c>
      <c r="K934" s="3" t="s">
        <v>53</v>
      </c>
      <c r="L934" s="3" t="s">
        <v>54</v>
      </c>
      <c r="M934" s="2" t="n">
        <v>10972</v>
      </c>
      <c r="N934" s="3"/>
      <c r="O934" s="4" t="n">
        <v>54789</v>
      </c>
      <c r="P934" s="3"/>
      <c r="Q934" s="4" t="n">
        <v>21520</v>
      </c>
      <c r="R934" s="3" t="s">
        <v>23</v>
      </c>
    </row>
    <row r="935" customFormat="false" ht="25.5" hidden="true" customHeight="true" outlineLevel="0" collapsed="false">
      <c r="A935" s="2" t="n">
        <v>1226</v>
      </c>
      <c r="B935" s="3" t="s">
        <v>896</v>
      </c>
      <c r="C935" s="3" t="s">
        <v>19</v>
      </c>
      <c r="D935" s="3" t="s">
        <v>61</v>
      </c>
      <c r="E935" s="3" t="s">
        <v>897</v>
      </c>
      <c r="F935" s="3" t="s">
        <v>107</v>
      </c>
      <c r="G935" s="2"/>
      <c r="H935" s="3" t="s">
        <v>23</v>
      </c>
      <c r="I935" s="2" t="n">
        <v>44</v>
      </c>
      <c r="J935" s="2" t="n">
        <v>44</v>
      </c>
      <c r="K935" s="3" t="s">
        <v>53</v>
      </c>
      <c r="L935" s="3" t="s">
        <v>54</v>
      </c>
      <c r="M935" s="2" t="n">
        <v>11143</v>
      </c>
      <c r="N935" s="3"/>
      <c r="O935" s="4" t="n">
        <v>54789</v>
      </c>
      <c r="P935" s="3"/>
      <c r="Q935" s="4" t="n">
        <v>22129</v>
      </c>
      <c r="R935" s="3" t="s">
        <v>23</v>
      </c>
    </row>
    <row r="936" customFormat="false" ht="25.5" hidden="true" customHeight="true" outlineLevel="0" collapsed="false">
      <c r="A936" s="2" t="n">
        <v>1227</v>
      </c>
      <c r="B936" s="3" t="s">
        <v>898</v>
      </c>
      <c r="C936" s="3" t="s">
        <v>19</v>
      </c>
      <c r="D936" s="3" t="s">
        <v>27</v>
      </c>
      <c r="E936" s="3" t="s">
        <v>21</v>
      </c>
      <c r="F936" s="3" t="s">
        <v>138</v>
      </c>
      <c r="G936" s="2"/>
      <c r="H936" s="3" t="s">
        <v>23</v>
      </c>
      <c r="I936" s="2" t="n">
        <v>2</v>
      </c>
      <c r="J936" s="2" t="n">
        <v>1.8</v>
      </c>
      <c r="K936" s="3" t="s">
        <v>71</v>
      </c>
      <c r="L936" s="3" t="s">
        <v>72</v>
      </c>
      <c r="M936" s="2" t="n">
        <v>10215</v>
      </c>
      <c r="N936" s="3"/>
      <c r="O936" s="4" t="n">
        <v>54789</v>
      </c>
      <c r="P936" s="3"/>
      <c r="Q936" s="4" t="n">
        <v>21916</v>
      </c>
      <c r="R936" s="3" t="s">
        <v>23</v>
      </c>
    </row>
    <row r="937" customFormat="false" ht="25.5" hidden="true" customHeight="true" outlineLevel="0" collapsed="false">
      <c r="A937" s="2" t="n">
        <v>1227</v>
      </c>
      <c r="B937" s="3" t="s">
        <v>898</v>
      </c>
      <c r="C937" s="3" t="s">
        <v>19</v>
      </c>
      <c r="D937" s="3" t="s">
        <v>27</v>
      </c>
      <c r="E937" s="3" t="s">
        <v>21</v>
      </c>
      <c r="F937" s="3" t="s">
        <v>138</v>
      </c>
      <c r="G937" s="2"/>
      <c r="H937" s="3" t="s">
        <v>23</v>
      </c>
      <c r="I937" s="2" t="n">
        <v>2</v>
      </c>
      <c r="J937" s="2" t="n">
        <v>1.8</v>
      </c>
      <c r="K937" s="3" t="s">
        <v>71</v>
      </c>
      <c r="L937" s="3" t="s">
        <v>72</v>
      </c>
      <c r="M937" s="2" t="n">
        <v>10215</v>
      </c>
      <c r="N937" s="3"/>
      <c r="O937" s="4" t="n">
        <v>54789</v>
      </c>
      <c r="P937" s="3"/>
      <c r="Q937" s="4" t="n">
        <v>21916</v>
      </c>
      <c r="R937" s="3" t="s">
        <v>23</v>
      </c>
    </row>
    <row r="938" customFormat="false" ht="25.5" hidden="true" customHeight="true" outlineLevel="0" collapsed="false">
      <c r="A938" s="2" t="n">
        <v>1227</v>
      </c>
      <c r="B938" s="3" t="s">
        <v>898</v>
      </c>
      <c r="C938" s="3" t="s">
        <v>19</v>
      </c>
      <c r="D938" s="3" t="s">
        <v>27</v>
      </c>
      <c r="E938" s="3" t="s">
        <v>21</v>
      </c>
      <c r="F938" s="3" t="s">
        <v>138</v>
      </c>
      <c r="G938" s="2"/>
      <c r="H938" s="3" t="s">
        <v>23</v>
      </c>
      <c r="I938" s="2" t="n">
        <v>2</v>
      </c>
      <c r="J938" s="2" t="n">
        <v>1.8</v>
      </c>
      <c r="K938" s="3" t="s">
        <v>71</v>
      </c>
      <c r="L938" s="3" t="s">
        <v>72</v>
      </c>
      <c r="M938" s="2" t="n">
        <v>10215</v>
      </c>
      <c r="N938" s="3"/>
      <c r="O938" s="4" t="n">
        <v>54789</v>
      </c>
      <c r="P938" s="3"/>
      <c r="Q938" s="4" t="n">
        <v>21916</v>
      </c>
      <c r="R938" s="3" t="s">
        <v>23</v>
      </c>
    </row>
    <row r="939" customFormat="false" ht="25.5" hidden="true" customHeight="true" outlineLevel="0" collapsed="false">
      <c r="A939" s="2" t="n">
        <v>1229</v>
      </c>
      <c r="B939" s="3" t="s">
        <v>899</v>
      </c>
      <c r="C939" s="3" t="s">
        <v>19</v>
      </c>
      <c r="D939" s="3" t="s">
        <v>27</v>
      </c>
      <c r="E939" s="3" t="s">
        <v>21</v>
      </c>
      <c r="F939" s="3" t="s">
        <v>29</v>
      </c>
      <c r="G939" s="2"/>
      <c r="H939" s="3" t="s">
        <v>23</v>
      </c>
      <c r="I939" s="2" t="n">
        <v>0.75</v>
      </c>
      <c r="J939" s="2" t="n">
        <v>0.75</v>
      </c>
      <c r="K939" s="3" t="s">
        <v>53</v>
      </c>
      <c r="L939" s="3" t="s">
        <v>54</v>
      </c>
      <c r="M939" s="2" t="n">
        <v>0</v>
      </c>
      <c r="N939" s="3"/>
      <c r="O939" s="4" t="n">
        <v>54789</v>
      </c>
      <c r="P939" s="3"/>
      <c r="Q939" s="4" t="n">
        <v>36130</v>
      </c>
      <c r="R939" s="3" t="s">
        <v>23</v>
      </c>
    </row>
    <row r="940" customFormat="false" ht="25.5" hidden="true" customHeight="true" outlineLevel="0" collapsed="false">
      <c r="A940" s="2" t="n">
        <v>1234</v>
      </c>
      <c r="B940" s="3" t="s">
        <v>900</v>
      </c>
      <c r="C940" s="3" t="s">
        <v>19</v>
      </c>
      <c r="D940" s="3" t="s">
        <v>20</v>
      </c>
      <c r="E940" s="3" t="s">
        <v>21</v>
      </c>
      <c r="F940" s="3" t="s">
        <v>22</v>
      </c>
      <c r="G940" s="2"/>
      <c r="H940" s="3" t="s">
        <v>23</v>
      </c>
      <c r="I940" s="2" t="n">
        <v>5</v>
      </c>
      <c r="J940" s="2" t="n">
        <v>5</v>
      </c>
      <c r="K940" s="3" t="s">
        <v>24</v>
      </c>
      <c r="L940" s="3" t="s">
        <v>428</v>
      </c>
      <c r="M940" s="2" t="n">
        <v>0</v>
      </c>
      <c r="N940" s="3"/>
      <c r="O940" s="4" t="n">
        <v>54789</v>
      </c>
      <c r="P940" s="3"/>
      <c r="Q940" s="4"/>
      <c r="R940" s="3" t="s">
        <v>23</v>
      </c>
    </row>
    <row r="941" customFormat="false" ht="51" hidden="true" customHeight="true" outlineLevel="0" collapsed="false">
      <c r="A941" s="2" t="n">
        <v>1235</v>
      </c>
      <c r="B941" s="3" t="s">
        <v>901</v>
      </c>
      <c r="C941" s="3" t="s">
        <v>19</v>
      </c>
      <c r="D941" s="3" t="s">
        <v>31</v>
      </c>
      <c r="E941" s="3" t="s">
        <v>36</v>
      </c>
      <c r="F941" s="3" t="s">
        <v>22</v>
      </c>
      <c r="G941" s="2"/>
      <c r="H941" s="3" t="s">
        <v>23</v>
      </c>
      <c r="I941" s="2" t="n">
        <v>2.69</v>
      </c>
      <c r="J941" s="2" t="n">
        <v>2.69</v>
      </c>
      <c r="K941" s="3" t="s">
        <v>24</v>
      </c>
      <c r="L941" s="3" t="s">
        <v>428</v>
      </c>
      <c r="M941" s="2" t="n">
        <v>0</v>
      </c>
      <c r="N941" s="3"/>
      <c r="O941" s="4" t="n">
        <v>54789</v>
      </c>
      <c r="P941" s="3"/>
      <c r="Q941" s="4"/>
      <c r="R941" s="3" t="s">
        <v>23</v>
      </c>
    </row>
    <row r="942" customFormat="false" ht="25.5" hidden="true" customHeight="true" outlineLevel="0" collapsed="false">
      <c r="A942" s="2" t="n">
        <v>1236</v>
      </c>
      <c r="B942" s="3" t="s">
        <v>902</v>
      </c>
      <c r="C942" s="3" t="s">
        <v>19</v>
      </c>
      <c r="D942" s="3" t="s">
        <v>31</v>
      </c>
      <c r="E942" s="3" t="s">
        <v>32</v>
      </c>
      <c r="F942" s="3" t="s">
        <v>22</v>
      </c>
      <c r="G942" s="2"/>
      <c r="H942" s="3" t="s">
        <v>23</v>
      </c>
      <c r="I942" s="2" t="n">
        <v>1.92</v>
      </c>
      <c r="J942" s="2" t="n">
        <v>1.92</v>
      </c>
      <c r="K942" s="3" t="s">
        <v>24</v>
      </c>
      <c r="L942" s="3" t="s">
        <v>25</v>
      </c>
      <c r="M942" s="2" t="n">
        <v>0</v>
      </c>
      <c r="N942" s="3"/>
      <c r="O942" s="4" t="n">
        <v>54789</v>
      </c>
      <c r="P942" s="3"/>
      <c r="Q942" s="4"/>
      <c r="R942" s="3" t="s">
        <v>23</v>
      </c>
    </row>
    <row r="943" customFormat="false" ht="38.25" hidden="true" customHeight="true" outlineLevel="0" collapsed="false">
      <c r="A943" s="2" t="n">
        <v>1237</v>
      </c>
      <c r="B943" s="3" t="s">
        <v>903</v>
      </c>
      <c r="C943" s="3" t="s">
        <v>19</v>
      </c>
      <c r="D943" s="3" t="s">
        <v>20</v>
      </c>
      <c r="E943" s="3" t="s">
        <v>771</v>
      </c>
      <c r="F943" s="3" t="s">
        <v>22</v>
      </c>
      <c r="G943" s="2"/>
      <c r="H943" s="3" t="s">
        <v>23</v>
      </c>
      <c r="I943" s="2" t="n">
        <v>125.28</v>
      </c>
      <c r="J943" s="2" t="n">
        <v>125.28</v>
      </c>
      <c r="K943" s="3" t="s">
        <v>24</v>
      </c>
      <c r="L943" s="3" t="s">
        <v>25</v>
      </c>
      <c r="M943" s="2" t="n">
        <v>0</v>
      </c>
      <c r="N943" s="3"/>
      <c r="O943" s="4" t="n">
        <v>54789</v>
      </c>
      <c r="P943" s="3"/>
      <c r="Q943" s="4"/>
      <c r="R943" s="3" t="s">
        <v>23</v>
      </c>
    </row>
    <row r="944" customFormat="false" ht="25.5" hidden="true" customHeight="true" outlineLevel="0" collapsed="false">
      <c r="A944" s="2" t="n">
        <v>1238</v>
      </c>
      <c r="B944" s="3" t="s">
        <v>904</v>
      </c>
      <c r="C944" s="3" t="s">
        <v>19</v>
      </c>
      <c r="D944" s="3" t="s">
        <v>31</v>
      </c>
      <c r="E944" s="3" t="s">
        <v>222</v>
      </c>
      <c r="F944" s="3" t="s">
        <v>22</v>
      </c>
      <c r="G944" s="2"/>
      <c r="H944" s="3" t="s">
        <v>23</v>
      </c>
      <c r="I944" s="2" t="n">
        <v>3.6</v>
      </c>
      <c r="J944" s="2" t="n">
        <v>3.6</v>
      </c>
      <c r="K944" s="3" t="s">
        <v>24</v>
      </c>
      <c r="L944" s="3" t="s">
        <v>25</v>
      </c>
      <c r="M944" s="2" t="n">
        <v>0</v>
      </c>
      <c r="N944" s="3"/>
      <c r="O944" s="4" t="n">
        <v>54789</v>
      </c>
      <c r="P944" s="3"/>
      <c r="Q944" s="4"/>
      <c r="R944" s="3" t="s">
        <v>23</v>
      </c>
    </row>
    <row r="945" customFormat="false" ht="25.5" hidden="true" customHeight="true" outlineLevel="0" collapsed="false">
      <c r="A945" s="2" t="n">
        <v>1240</v>
      </c>
      <c r="B945" s="3" t="s">
        <v>905</v>
      </c>
      <c r="C945" s="3" t="s">
        <v>19</v>
      </c>
      <c r="D945" s="3" t="s">
        <v>31</v>
      </c>
      <c r="E945" s="3" t="s">
        <v>906</v>
      </c>
      <c r="F945" s="3" t="s">
        <v>22</v>
      </c>
      <c r="G945" s="2"/>
      <c r="H945" s="3" t="s">
        <v>23</v>
      </c>
      <c r="I945" s="2" t="n">
        <v>28</v>
      </c>
      <c r="J945" s="2" t="n">
        <v>28</v>
      </c>
      <c r="K945" s="3" t="s">
        <v>24</v>
      </c>
      <c r="L945" s="3" t="s">
        <v>25</v>
      </c>
      <c r="M945" s="2" t="n">
        <v>0</v>
      </c>
      <c r="N945" s="3"/>
      <c r="O945" s="4" t="n">
        <v>54789</v>
      </c>
      <c r="P945" s="3"/>
      <c r="Q945" s="4"/>
      <c r="R945" s="3" t="s">
        <v>23</v>
      </c>
    </row>
    <row r="946" customFormat="false" ht="25.5" hidden="true" customHeight="true" outlineLevel="0" collapsed="false">
      <c r="A946" s="2" t="n">
        <v>1242</v>
      </c>
      <c r="B946" s="3" t="s">
        <v>907</v>
      </c>
      <c r="C946" s="3" t="s">
        <v>19</v>
      </c>
      <c r="D946" s="3" t="s">
        <v>117</v>
      </c>
      <c r="E946" s="3" t="s">
        <v>118</v>
      </c>
      <c r="F946" s="3" t="s">
        <v>22</v>
      </c>
      <c r="G946" s="2"/>
      <c r="H946" s="3" t="s">
        <v>23</v>
      </c>
      <c r="I946" s="2" t="n">
        <v>38.3</v>
      </c>
      <c r="J946" s="2" t="n">
        <v>38.3</v>
      </c>
      <c r="K946" s="3" t="s">
        <v>24</v>
      </c>
      <c r="L946" s="3" t="s">
        <v>908</v>
      </c>
      <c r="M946" s="2" t="n">
        <v>0</v>
      </c>
      <c r="N946" s="3"/>
      <c r="O946" s="4" t="n">
        <v>54789</v>
      </c>
      <c r="P946" s="3"/>
      <c r="Q946" s="4"/>
      <c r="R946" s="3" t="s">
        <v>23</v>
      </c>
    </row>
    <row r="947" customFormat="false" ht="25.5" hidden="true" customHeight="true" outlineLevel="0" collapsed="false">
      <c r="A947" s="2" t="n">
        <v>1243</v>
      </c>
      <c r="B947" s="3" t="s">
        <v>909</v>
      </c>
      <c r="C947" s="3" t="s">
        <v>19</v>
      </c>
      <c r="D947" s="3" t="s">
        <v>117</v>
      </c>
      <c r="E947" s="3" t="s">
        <v>118</v>
      </c>
      <c r="F947" s="3" t="s">
        <v>22</v>
      </c>
      <c r="G947" s="2"/>
      <c r="H947" s="3" t="s">
        <v>23</v>
      </c>
      <c r="I947" s="2" t="n">
        <v>38.3</v>
      </c>
      <c r="J947" s="2" t="n">
        <v>38.3</v>
      </c>
      <c r="K947" s="3" t="s">
        <v>24</v>
      </c>
      <c r="L947" s="3" t="s">
        <v>25</v>
      </c>
      <c r="M947" s="2" t="n">
        <v>0</v>
      </c>
      <c r="N947" s="3"/>
      <c r="O947" s="4" t="n">
        <v>54789</v>
      </c>
      <c r="P947" s="3"/>
      <c r="Q947" s="4"/>
      <c r="R947" s="3" t="s">
        <v>23</v>
      </c>
    </row>
    <row r="948" customFormat="false" ht="25.5" hidden="true" customHeight="true" outlineLevel="0" collapsed="false">
      <c r="A948" s="2" t="n">
        <v>1244</v>
      </c>
      <c r="B948" s="3" t="s">
        <v>910</v>
      </c>
      <c r="C948" s="3" t="s">
        <v>19</v>
      </c>
      <c r="D948" s="3" t="s">
        <v>20</v>
      </c>
      <c r="E948" s="3" t="s">
        <v>613</v>
      </c>
      <c r="F948" s="3" t="s">
        <v>22</v>
      </c>
      <c r="G948" s="2"/>
      <c r="H948" s="3" t="s">
        <v>23</v>
      </c>
      <c r="I948" s="2" t="n">
        <v>27.96</v>
      </c>
      <c r="J948" s="2" t="n">
        <v>27.96</v>
      </c>
      <c r="K948" s="3" t="s">
        <v>24</v>
      </c>
      <c r="L948" s="3" t="s">
        <v>25</v>
      </c>
      <c r="M948" s="2" t="n">
        <v>0</v>
      </c>
      <c r="N948" s="3"/>
      <c r="O948" s="4" t="n">
        <v>54789</v>
      </c>
      <c r="P948" s="3"/>
      <c r="Q948" s="4"/>
      <c r="R948" s="3" t="s">
        <v>23</v>
      </c>
    </row>
    <row r="949" customFormat="false" ht="25.5" hidden="true" customHeight="true" outlineLevel="0" collapsed="false">
      <c r="A949" s="2" t="n">
        <v>1245</v>
      </c>
      <c r="B949" s="3" t="s">
        <v>911</v>
      </c>
      <c r="C949" s="3" t="s">
        <v>19</v>
      </c>
      <c r="D949" s="3" t="s">
        <v>61</v>
      </c>
      <c r="E949" s="3" t="s">
        <v>912</v>
      </c>
      <c r="F949" s="3" t="s">
        <v>107</v>
      </c>
      <c r="G949" s="2"/>
      <c r="H949" s="3" t="s">
        <v>23</v>
      </c>
      <c r="I949" s="2" t="n">
        <v>150.9</v>
      </c>
      <c r="J949" s="2" t="n">
        <v>150.2</v>
      </c>
      <c r="K949" s="3" t="s">
        <v>53</v>
      </c>
      <c r="L949" s="3" t="s">
        <v>54</v>
      </c>
      <c r="M949" s="2" t="n">
        <v>9800</v>
      </c>
      <c r="N949" s="3"/>
      <c r="O949" s="4" t="n">
        <v>54789</v>
      </c>
      <c r="P949" s="3"/>
      <c r="Q949" s="4" t="n">
        <v>26481</v>
      </c>
      <c r="R949" s="3" t="s">
        <v>23</v>
      </c>
    </row>
    <row r="950" customFormat="false" ht="25.5" hidden="true" customHeight="true" outlineLevel="0" collapsed="false">
      <c r="A950" s="2" t="n">
        <v>1245</v>
      </c>
      <c r="B950" s="3" t="s">
        <v>911</v>
      </c>
      <c r="C950" s="3" t="s">
        <v>19</v>
      </c>
      <c r="D950" s="3" t="s">
        <v>61</v>
      </c>
      <c r="E950" s="3" t="s">
        <v>912</v>
      </c>
      <c r="F950" s="3" t="s">
        <v>107</v>
      </c>
      <c r="G950" s="2"/>
      <c r="H950" s="3" t="s">
        <v>23</v>
      </c>
      <c r="I950" s="2" t="n">
        <v>48.3</v>
      </c>
      <c r="J950" s="2" t="n">
        <v>48</v>
      </c>
      <c r="K950" s="3" t="s">
        <v>53</v>
      </c>
      <c r="L950" s="3" t="s">
        <v>54</v>
      </c>
      <c r="M950" s="2" t="n">
        <v>10500</v>
      </c>
      <c r="N950" s="3"/>
      <c r="O950" s="4" t="n">
        <v>54789</v>
      </c>
      <c r="P950" s="3"/>
      <c r="Q950" s="4" t="n">
        <v>21337</v>
      </c>
      <c r="R950" s="3" t="s">
        <v>23</v>
      </c>
    </row>
    <row r="951" customFormat="false" ht="25.5" hidden="true" customHeight="true" outlineLevel="0" collapsed="false">
      <c r="A951" s="2" t="n">
        <v>1245</v>
      </c>
      <c r="B951" s="3" t="s">
        <v>911</v>
      </c>
      <c r="C951" s="3" t="s">
        <v>19</v>
      </c>
      <c r="D951" s="3" t="s">
        <v>61</v>
      </c>
      <c r="E951" s="3" t="s">
        <v>912</v>
      </c>
      <c r="F951" s="3" t="s">
        <v>107</v>
      </c>
      <c r="G951" s="2"/>
      <c r="H951" s="3" t="s">
        <v>23</v>
      </c>
      <c r="I951" s="2" t="n">
        <v>48.4</v>
      </c>
      <c r="J951" s="2" t="n">
        <v>48</v>
      </c>
      <c r="K951" s="3" t="s">
        <v>53</v>
      </c>
      <c r="L951" s="3" t="s">
        <v>54</v>
      </c>
      <c r="M951" s="2" t="n">
        <v>11300</v>
      </c>
      <c r="N951" s="3"/>
      <c r="O951" s="4" t="n">
        <v>54789</v>
      </c>
      <c r="P951" s="3"/>
      <c r="Q951" s="4" t="n">
        <v>20972</v>
      </c>
      <c r="R951" s="3" t="s">
        <v>23</v>
      </c>
    </row>
    <row r="952" customFormat="false" ht="25.5" hidden="true" customHeight="true" outlineLevel="0" collapsed="false">
      <c r="A952" s="2" t="n">
        <v>1247</v>
      </c>
      <c r="B952" s="3" t="s">
        <v>913</v>
      </c>
      <c r="C952" s="3" t="s">
        <v>19</v>
      </c>
      <c r="D952" s="3" t="s">
        <v>20</v>
      </c>
      <c r="E952" s="3" t="s">
        <v>914</v>
      </c>
      <c r="F952" s="3" t="s">
        <v>22</v>
      </c>
      <c r="G952" s="2"/>
      <c r="H952" s="3" t="s">
        <v>23</v>
      </c>
      <c r="I952" s="2" t="n">
        <v>49.5</v>
      </c>
      <c r="J952" s="2" t="n">
        <v>49.5</v>
      </c>
      <c r="K952" s="3" t="s">
        <v>24</v>
      </c>
      <c r="L952" s="3" t="s">
        <v>428</v>
      </c>
      <c r="M952" s="2" t="n">
        <v>0</v>
      </c>
      <c r="N952" s="3"/>
      <c r="O952" s="4" t="n">
        <v>54789</v>
      </c>
      <c r="P952" s="3"/>
      <c r="Q952" s="4"/>
      <c r="R952" s="3" t="s">
        <v>23</v>
      </c>
    </row>
    <row r="953" customFormat="false" ht="25.5" hidden="true" customHeight="true" outlineLevel="0" collapsed="false">
      <c r="A953" s="2" t="n">
        <v>1249</v>
      </c>
      <c r="B953" s="3" t="s">
        <v>915</v>
      </c>
      <c r="C953" s="3" t="s">
        <v>19</v>
      </c>
      <c r="D953" s="3" t="s">
        <v>27</v>
      </c>
      <c r="E953" s="3" t="s">
        <v>21</v>
      </c>
      <c r="F953" s="3" t="s">
        <v>101</v>
      </c>
      <c r="G953" s="2"/>
      <c r="H953" s="3" t="s">
        <v>23</v>
      </c>
      <c r="I953" s="2" t="n">
        <v>260</v>
      </c>
      <c r="J953" s="2" t="n">
        <v>260</v>
      </c>
      <c r="K953" s="3" t="s">
        <v>53</v>
      </c>
      <c r="L953" s="3" t="s">
        <v>54</v>
      </c>
      <c r="M953" s="2" t="n">
        <v>6889</v>
      </c>
      <c r="N953" s="3"/>
      <c r="O953" s="4" t="n">
        <v>54789</v>
      </c>
      <c r="P953" s="3"/>
      <c r="Q953" s="4" t="n">
        <v>35796</v>
      </c>
      <c r="R953" s="3" t="s">
        <v>23</v>
      </c>
    </row>
    <row r="954" customFormat="false" ht="38.25" hidden="true" customHeight="true" outlineLevel="0" collapsed="false">
      <c r="A954" s="2" t="n">
        <v>1251</v>
      </c>
      <c r="B954" s="3" t="s">
        <v>916</v>
      </c>
      <c r="C954" s="3" t="s">
        <v>19</v>
      </c>
      <c r="D954" s="3" t="s">
        <v>31</v>
      </c>
      <c r="E954" s="3" t="s">
        <v>917</v>
      </c>
      <c r="F954" s="3" t="s">
        <v>22</v>
      </c>
      <c r="G954" s="2"/>
      <c r="H954" s="3" t="s">
        <v>23</v>
      </c>
      <c r="I954" s="2" t="n">
        <v>6.62</v>
      </c>
      <c r="J954" s="2" t="n">
        <v>6.62</v>
      </c>
      <c r="K954" s="3" t="s">
        <v>24</v>
      </c>
      <c r="L954" s="3" t="s">
        <v>25</v>
      </c>
      <c r="M954" s="2" t="n">
        <v>0</v>
      </c>
      <c r="N954" s="3"/>
      <c r="O954" s="4" t="n">
        <v>54789</v>
      </c>
      <c r="P954" s="3"/>
      <c r="Q954" s="4"/>
      <c r="R954" s="3" t="s">
        <v>23</v>
      </c>
    </row>
    <row r="955" customFormat="false" ht="25.5" hidden="true" customHeight="true" outlineLevel="0" collapsed="false">
      <c r="A955" s="2" t="n">
        <v>1264</v>
      </c>
      <c r="B955" s="3" t="s">
        <v>918</v>
      </c>
      <c r="C955" s="3" t="s">
        <v>19</v>
      </c>
      <c r="D955" s="3" t="s">
        <v>31</v>
      </c>
      <c r="E955" s="3" t="s">
        <v>21</v>
      </c>
      <c r="F955" s="3" t="s">
        <v>22</v>
      </c>
      <c r="G955" s="2"/>
      <c r="H955" s="3" t="s">
        <v>23</v>
      </c>
      <c r="I955" s="2" t="n">
        <v>25</v>
      </c>
      <c r="J955" s="2" t="n">
        <v>25</v>
      </c>
      <c r="K955" s="3" t="s">
        <v>53</v>
      </c>
      <c r="L955" s="3" t="s">
        <v>54</v>
      </c>
      <c r="M955" s="2" t="n">
        <v>13400</v>
      </c>
      <c r="N955" s="3"/>
      <c r="O955" s="4" t="n">
        <v>54789</v>
      </c>
      <c r="P955" s="3"/>
      <c r="Q955" s="4"/>
      <c r="R955" s="3" t="s">
        <v>23</v>
      </c>
    </row>
    <row r="956" customFormat="false" ht="25.5" hidden="true" customHeight="true" outlineLevel="0" collapsed="false">
      <c r="A956" s="2" t="n">
        <v>1264</v>
      </c>
      <c r="B956" s="3" t="s">
        <v>918</v>
      </c>
      <c r="C956" s="3" t="s">
        <v>19</v>
      </c>
      <c r="D956" s="3" t="s">
        <v>31</v>
      </c>
      <c r="E956" s="3" t="s">
        <v>21</v>
      </c>
      <c r="F956" s="3" t="s">
        <v>22</v>
      </c>
      <c r="G956" s="2"/>
      <c r="H956" s="3" t="s">
        <v>23</v>
      </c>
      <c r="I956" s="2" t="n">
        <v>25</v>
      </c>
      <c r="J956" s="2" t="n">
        <v>25</v>
      </c>
      <c r="K956" s="3" t="s">
        <v>71</v>
      </c>
      <c r="L956" s="3" t="s">
        <v>72</v>
      </c>
      <c r="M956" s="2" t="n">
        <v>13400</v>
      </c>
      <c r="N956" s="3"/>
      <c r="O956" s="4" t="n">
        <v>54789</v>
      </c>
      <c r="P956" s="3"/>
      <c r="Q956" s="4"/>
      <c r="R956" s="3" t="s">
        <v>23</v>
      </c>
    </row>
    <row r="957" customFormat="false" ht="25.5" hidden="true" customHeight="true" outlineLevel="0" collapsed="false">
      <c r="A957" s="2" t="n">
        <v>1266</v>
      </c>
      <c r="B957" s="3" t="s">
        <v>919</v>
      </c>
      <c r="C957" s="3" t="s">
        <v>19</v>
      </c>
      <c r="D957" s="3" t="s">
        <v>38</v>
      </c>
      <c r="E957" s="3" t="s">
        <v>919</v>
      </c>
      <c r="F957" s="3" t="s">
        <v>39</v>
      </c>
      <c r="G957" s="2"/>
      <c r="H957" s="3" t="s">
        <v>23</v>
      </c>
      <c r="I957" s="2" t="n">
        <v>2</v>
      </c>
      <c r="J957" s="2" t="n">
        <v>2</v>
      </c>
      <c r="K957" s="3" t="s">
        <v>71</v>
      </c>
      <c r="L957" s="3" t="s">
        <v>72</v>
      </c>
      <c r="M957" s="2" t="n">
        <v>10700</v>
      </c>
      <c r="N957" s="3"/>
      <c r="O957" s="4" t="n">
        <v>54789</v>
      </c>
      <c r="P957" s="3"/>
      <c r="Q957" s="4" t="n">
        <v>23529</v>
      </c>
      <c r="R957" s="3" t="s">
        <v>23</v>
      </c>
    </row>
    <row r="958" customFormat="false" ht="25.5" hidden="true" customHeight="true" outlineLevel="0" collapsed="false">
      <c r="A958" s="2" t="n">
        <v>1266</v>
      </c>
      <c r="B958" s="3" t="s">
        <v>919</v>
      </c>
      <c r="C958" s="3" t="s">
        <v>19</v>
      </c>
      <c r="D958" s="3" t="s">
        <v>38</v>
      </c>
      <c r="E958" s="3" t="s">
        <v>919</v>
      </c>
      <c r="F958" s="3" t="s">
        <v>39</v>
      </c>
      <c r="G958" s="2"/>
      <c r="H958" s="3" t="s">
        <v>23</v>
      </c>
      <c r="I958" s="2" t="n">
        <v>2</v>
      </c>
      <c r="J958" s="2" t="n">
        <v>2</v>
      </c>
      <c r="K958" s="3" t="s">
        <v>71</v>
      </c>
      <c r="L958" s="3" t="s">
        <v>72</v>
      </c>
      <c r="M958" s="2" t="n">
        <v>10700</v>
      </c>
      <c r="N958" s="3"/>
      <c r="O958" s="4" t="n">
        <v>54789</v>
      </c>
      <c r="P958" s="3"/>
      <c r="Q958" s="4" t="n">
        <v>23529</v>
      </c>
      <c r="R958" s="3" t="s">
        <v>23</v>
      </c>
    </row>
    <row r="959" customFormat="false" ht="25.5" hidden="true" customHeight="true" outlineLevel="0" collapsed="false">
      <c r="A959" s="2" t="n">
        <v>1266</v>
      </c>
      <c r="B959" s="3" t="s">
        <v>919</v>
      </c>
      <c r="C959" s="3" t="s">
        <v>19</v>
      </c>
      <c r="D959" s="3" t="s">
        <v>38</v>
      </c>
      <c r="E959" s="3" t="s">
        <v>919</v>
      </c>
      <c r="F959" s="3" t="s">
        <v>39</v>
      </c>
      <c r="G959" s="2"/>
      <c r="H959" s="3" t="s">
        <v>23</v>
      </c>
      <c r="I959" s="2" t="n">
        <v>2</v>
      </c>
      <c r="J959" s="2" t="n">
        <v>2</v>
      </c>
      <c r="K959" s="3" t="s">
        <v>71</v>
      </c>
      <c r="L959" s="3" t="s">
        <v>72</v>
      </c>
      <c r="M959" s="2" t="n">
        <v>10700</v>
      </c>
      <c r="N959" s="3"/>
      <c r="O959" s="4" t="n">
        <v>54789</v>
      </c>
      <c r="P959" s="3"/>
      <c r="Q959" s="4" t="n">
        <v>23529</v>
      </c>
      <c r="R959" s="3" t="s">
        <v>23</v>
      </c>
    </row>
    <row r="960" customFormat="false" ht="25.5" hidden="true" customHeight="true" outlineLevel="0" collapsed="false">
      <c r="A960" s="2" t="n">
        <v>1266</v>
      </c>
      <c r="B960" s="3" t="s">
        <v>919</v>
      </c>
      <c r="C960" s="3" t="s">
        <v>19</v>
      </c>
      <c r="D960" s="3" t="s">
        <v>38</v>
      </c>
      <c r="E960" s="3" t="s">
        <v>919</v>
      </c>
      <c r="F960" s="3" t="s">
        <v>39</v>
      </c>
      <c r="G960" s="2"/>
      <c r="H960" s="3" t="s">
        <v>23</v>
      </c>
      <c r="I960" s="2" t="n">
        <v>2</v>
      </c>
      <c r="J960" s="2" t="n">
        <v>2</v>
      </c>
      <c r="K960" s="3" t="s">
        <v>71</v>
      </c>
      <c r="L960" s="3" t="s">
        <v>72</v>
      </c>
      <c r="M960" s="2" t="n">
        <v>10700</v>
      </c>
      <c r="N960" s="3"/>
      <c r="O960" s="4" t="n">
        <v>54789</v>
      </c>
      <c r="P960" s="3"/>
      <c r="Q960" s="4" t="n">
        <v>23529</v>
      </c>
      <c r="R960" s="3" t="s">
        <v>23</v>
      </c>
    </row>
    <row r="961" customFormat="false" ht="25.5" hidden="true" customHeight="true" outlineLevel="0" collapsed="false">
      <c r="A961" s="2" t="n">
        <v>1266</v>
      </c>
      <c r="B961" s="3" t="s">
        <v>919</v>
      </c>
      <c r="C961" s="3" t="s">
        <v>19</v>
      </c>
      <c r="D961" s="3" t="s">
        <v>38</v>
      </c>
      <c r="E961" s="3" t="s">
        <v>919</v>
      </c>
      <c r="F961" s="3" t="s">
        <v>39</v>
      </c>
      <c r="G961" s="2"/>
      <c r="H961" s="3" t="s">
        <v>23</v>
      </c>
      <c r="I961" s="2" t="n">
        <v>2</v>
      </c>
      <c r="J961" s="2" t="n">
        <v>2</v>
      </c>
      <c r="K961" s="3" t="s">
        <v>71</v>
      </c>
      <c r="L961" s="3" t="s">
        <v>72</v>
      </c>
      <c r="M961" s="2" t="n">
        <v>10700</v>
      </c>
      <c r="N961" s="3"/>
      <c r="O961" s="4" t="n">
        <v>54789</v>
      </c>
      <c r="P961" s="3"/>
      <c r="Q961" s="4" t="n">
        <v>23529</v>
      </c>
      <c r="R961" s="3" t="s">
        <v>23</v>
      </c>
    </row>
    <row r="962" customFormat="false" ht="25.5" hidden="true" customHeight="true" outlineLevel="0" collapsed="false">
      <c r="A962" s="2" t="n">
        <v>1269</v>
      </c>
      <c r="B962" s="3" t="s">
        <v>920</v>
      </c>
      <c r="C962" s="3" t="s">
        <v>19</v>
      </c>
      <c r="D962" s="3" t="s">
        <v>31</v>
      </c>
      <c r="E962" s="3" t="s">
        <v>921</v>
      </c>
      <c r="F962" s="3" t="s">
        <v>22</v>
      </c>
      <c r="G962" s="2"/>
      <c r="H962" s="3" t="s">
        <v>23</v>
      </c>
      <c r="I962" s="2" t="n">
        <v>4</v>
      </c>
      <c r="J962" s="2" t="n">
        <v>4</v>
      </c>
      <c r="K962" s="3" t="s">
        <v>24</v>
      </c>
      <c r="L962" s="3" t="s">
        <v>25</v>
      </c>
      <c r="M962" s="2" t="n">
        <v>0</v>
      </c>
      <c r="N962" s="3"/>
      <c r="O962" s="4" t="n">
        <v>54789</v>
      </c>
      <c r="P962" s="3"/>
      <c r="Q962" s="4"/>
      <c r="R962" s="3" t="s">
        <v>23</v>
      </c>
    </row>
    <row r="963" customFormat="false" ht="38.25" hidden="true" customHeight="true" outlineLevel="0" collapsed="false">
      <c r="A963" s="2" t="n">
        <v>1270</v>
      </c>
      <c r="B963" s="3" t="s">
        <v>922</v>
      </c>
      <c r="C963" s="3" t="s">
        <v>19</v>
      </c>
      <c r="D963" s="3" t="s">
        <v>31</v>
      </c>
      <c r="E963" s="3" t="s">
        <v>817</v>
      </c>
      <c r="F963" s="3" t="s">
        <v>22</v>
      </c>
      <c r="G963" s="2"/>
      <c r="H963" s="3" t="s">
        <v>23</v>
      </c>
      <c r="I963" s="2" t="n">
        <v>9</v>
      </c>
      <c r="J963" s="2" t="n">
        <v>9</v>
      </c>
      <c r="K963" s="3" t="s">
        <v>24</v>
      </c>
      <c r="L963" s="3" t="s">
        <v>25</v>
      </c>
      <c r="M963" s="2" t="n">
        <v>0</v>
      </c>
      <c r="N963" s="3"/>
      <c r="O963" s="4" t="n">
        <v>54789</v>
      </c>
      <c r="P963" s="3"/>
      <c r="Q963" s="4"/>
      <c r="R963" s="3" t="s">
        <v>23</v>
      </c>
    </row>
    <row r="964" customFormat="false" ht="25.5" hidden="true" customHeight="true" outlineLevel="0" collapsed="false">
      <c r="A964" s="2" t="n">
        <v>1272</v>
      </c>
      <c r="B964" s="3" t="s">
        <v>923</v>
      </c>
      <c r="C964" s="3" t="s">
        <v>19</v>
      </c>
      <c r="D964" s="3" t="s">
        <v>20</v>
      </c>
      <c r="E964" s="3" t="s">
        <v>21</v>
      </c>
      <c r="F964" s="3" t="s">
        <v>22</v>
      </c>
      <c r="G964" s="2"/>
      <c r="H964" s="3" t="s">
        <v>23</v>
      </c>
      <c r="I964" s="2" t="n">
        <v>13.5</v>
      </c>
      <c r="J964" s="2" t="n">
        <v>13.5</v>
      </c>
      <c r="K964" s="3" t="s">
        <v>24</v>
      </c>
      <c r="L964" s="3" t="s">
        <v>25</v>
      </c>
      <c r="M964" s="2" t="n">
        <v>0</v>
      </c>
      <c r="N964" s="3"/>
      <c r="O964" s="4" t="n">
        <v>54789</v>
      </c>
      <c r="P964" s="3"/>
      <c r="Q964" s="4"/>
      <c r="R964" s="3" t="s">
        <v>23</v>
      </c>
    </row>
    <row r="965" customFormat="false" ht="25.5" hidden="true" customHeight="true" outlineLevel="0" collapsed="false">
      <c r="A965" s="2" t="n">
        <v>1274</v>
      </c>
      <c r="B965" s="3" t="s">
        <v>924</v>
      </c>
      <c r="C965" s="3" t="s">
        <v>19</v>
      </c>
      <c r="D965" s="3" t="s">
        <v>27</v>
      </c>
      <c r="E965" s="3" t="s">
        <v>21</v>
      </c>
      <c r="F965" s="3" t="s">
        <v>101</v>
      </c>
      <c r="G965" s="2"/>
      <c r="H965" s="3" t="s">
        <v>23</v>
      </c>
      <c r="I965" s="2" t="n">
        <v>20</v>
      </c>
      <c r="J965" s="2" t="n">
        <v>20</v>
      </c>
      <c r="K965" s="3" t="s">
        <v>24</v>
      </c>
      <c r="L965" s="3" t="s">
        <v>25</v>
      </c>
      <c r="M965" s="2" t="n">
        <v>0</v>
      </c>
      <c r="N965" s="3"/>
      <c r="O965" s="4" t="n">
        <v>54789</v>
      </c>
      <c r="P965" s="3"/>
      <c r="Q965" s="4" t="n">
        <v>32143</v>
      </c>
      <c r="R965" s="3" t="s">
        <v>23</v>
      </c>
    </row>
    <row r="966" customFormat="false" ht="38.25" hidden="true" customHeight="true" outlineLevel="0" collapsed="false">
      <c r="A966" s="2" t="n">
        <v>1275</v>
      </c>
      <c r="B966" s="3" t="s">
        <v>925</v>
      </c>
      <c r="C966" s="3" t="s">
        <v>19</v>
      </c>
      <c r="D966" s="3" t="s">
        <v>20</v>
      </c>
      <c r="E966" s="3" t="s">
        <v>21</v>
      </c>
      <c r="F966" s="3" t="s">
        <v>22</v>
      </c>
      <c r="G966" s="2"/>
      <c r="H966" s="3" t="s">
        <v>23</v>
      </c>
      <c r="I966" s="2" t="n">
        <v>28.26</v>
      </c>
      <c r="J966" s="2" t="n">
        <v>25.98</v>
      </c>
      <c r="K966" s="3" t="s">
        <v>53</v>
      </c>
      <c r="L966" s="3" t="s">
        <v>54</v>
      </c>
      <c r="M966" s="2" t="n">
        <v>15750</v>
      </c>
      <c r="N966" s="3"/>
      <c r="O966" s="4" t="n">
        <v>54789</v>
      </c>
      <c r="P966" s="3"/>
      <c r="Q966" s="4"/>
      <c r="R966" s="3" t="s">
        <v>23</v>
      </c>
    </row>
    <row r="967" customFormat="false" ht="38.25" hidden="true" customHeight="true" outlineLevel="0" collapsed="false">
      <c r="A967" s="2" t="n">
        <v>1275</v>
      </c>
      <c r="B967" s="3" t="s">
        <v>925</v>
      </c>
      <c r="C967" s="3" t="s">
        <v>19</v>
      </c>
      <c r="D967" s="3" t="s">
        <v>20</v>
      </c>
      <c r="E967" s="3" t="s">
        <v>21</v>
      </c>
      <c r="F967" s="3" t="s">
        <v>22</v>
      </c>
      <c r="G967" s="2"/>
      <c r="H967" s="3" t="s">
        <v>23</v>
      </c>
      <c r="I967" s="2" t="n">
        <v>27.68</v>
      </c>
      <c r="J967" s="2" t="n">
        <v>25.45</v>
      </c>
      <c r="K967" s="3" t="s">
        <v>53</v>
      </c>
      <c r="L967" s="3" t="s">
        <v>54</v>
      </c>
      <c r="M967" s="2" t="n">
        <v>15750</v>
      </c>
      <c r="N967" s="3"/>
      <c r="O967" s="4" t="n">
        <v>54789</v>
      </c>
      <c r="P967" s="3"/>
      <c r="Q967" s="4"/>
      <c r="R967" s="3" t="s">
        <v>23</v>
      </c>
    </row>
    <row r="968" customFormat="false" ht="38.25" hidden="true" customHeight="true" outlineLevel="0" collapsed="false">
      <c r="A968" s="2" t="n">
        <v>1279</v>
      </c>
      <c r="B968" s="3" t="s">
        <v>926</v>
      </c>
      <c r="C968" s="3" t="s">
        <v>19</v>
      </c>
      <c r="D968" s="3" t="s">
        <v>27</v>
      </c>
      <c r="E968" s="3" t="s">
        <v>927</v>
      </c>
      <c r="F968" s="3" t="s">
        <v>88</v>
      </c>
      <c r="G968" s="2"/>
      <c r="H968" s="3" t="s">
        <v>23</v>
      </c>
      <c r="I968" s="2" t="n">
        <v>10</v>
      </c>
      <c r="J968" s="2" t="n">
        <v>10</v>
      </c>
      <c r="K968" s="3" t="s">
        <v>24</v>
      </c>
      <c r="L968" s="3" t="s">
        <v>25</v>
      </c>
      <c r="M968" s="2" t="n">
        <v>0</v>
      </c>
      <c r="N968" s="3"/>
      <c r="O968" s="4" t="n">
        <v>54789</v>
      </c>
      <c r="P968" s="3"/>
      <c r="Q968" s="4" t="n">
        <v>32143</v>
      </c>
      <c r="R968" s="3" t="s">
        <v>23</v>
      </c>
    </row>
    <row r="969" customFormat="false" ht="25.5" hidden="true" customHeight="true" outlineLevel="0" collapsed="false">
      <c r="A969" s="2" t="n">
        <v>1285</v>
      </c>
      <c r="B969" s="3" t="s">
        <v>169</v>
      </c>
      <c r="C969" s="3" t="s">
        <v>19</v>
      </c>
      <c r="D969" s="3" t="s">
        <v>20</v>
      </c>
      <c r="E969" s="3" t="s">
        <v>21</v>
      </c>
      <c r="F969" s="3" t="s">
        <v>22</v>
      </c>
      <c r="G969" s="2"/>
      <c r="H969" s="3" t="s">
        <v>23</v>
      </c>
      <c r="I969" s="2" t="n">
        <v>21.1</v>
      </c>
      <c r="J969" s="2" t="n">
        <v>21.1</v>
      </c>
      <c r="K969" s="3" t="s">
        <v>24</v>
      </c>
      <c r="L969" s="3" t="s">
        <v>25</v>
      </c>
      <c r="M969" s="2" t="n">
        <v>0</v>
      </c>
      <c r="N969" s="3"/>
      <c r="O969" s="4" t="n">
        <v>54789</v>
      </c>
      <c r="P969" s="3"/>
      <c r="Q969" s="4"/>
      <c r="R969" s="3" t="s">
        <v>23</v>
      </c>
    </row>
    <row r="970" customFormat="false" ht="25.5" hidden="true" customHeight="true" outlineLevel="0" collapsed="false">
      <c r="A970" s="2" t="n">
        <v>1287</v>
      </c>
      <c r="B970" s="3" t="s">
        <v>928</v>
      </c>
      <c r="C970" s="3" t="s">
        <v>19</v>
      </c>
      <c r="D970" s="3" t="s">
        <v>61</v>
      </c>
      <c r="E970" s="3" t="s">
        <v>552</v>
      </c>
      <c r="F970" s="3" t="s">
        <v>63</v>
      </c>
      <c r="G970" s="2"/>
      <c r="H970" s="3" t="s">
        <v>23</v>
      </c>
      <c r="I970" s="2" t="n">
        <v>64</v>
      </c>
      <c r="J970" s="2" t="n">
        <v>47</v>
      </c>
      <c r="K970" s="3" t="s">
        <v>53</v>
      </c>
      <c r="L970" s="3" t="s">
        <v>54</v>
      </c>
      <c r="M970" s="2" t="n">
        <v>13718</v>
      </c>
      <c r="N970" s="3"/>
      <c r="O970" s="4" t="n">
        <v>54789</v>
      </c>
      <c r="P970" s="3"/>
      <c r="Q970" s="4" t="n">
        <v>26846</v>
      </c>
      <c r="R970" s="3" t="s">
        <v>23</v>
      </c>
    </row>
    <row r="971" customFormat="false" ht="25.5" hidden="true" customHeight="true" outlineLevel="0" collapsed="false">
      <c r="A971" s="2" t="n">
        <v>1287</v>
      </c>
      <c r="B971" s="3" t="s">
        <v>928</v>
      </c>
      <c r="C971" s="3" t="s">
        <v>19</v>
      </c>
      <c r="D971" s="3" t="s">
        <v>61</v>
      </c>
      <c r="E971" s="3" t="s">
        <v>552</v>
      </c>
      <c r="F971" s="3" t="s">
        <v>63</v>
      </c>
      <c r="G971" s="2"/>
      <c r="H971" s="3" t="s">
        <v>23</v>
      </c>
      <c r="I971" s="2" t="n">
        <v>99</v>
      </c>
      <c r="J971" s="2" t="n">
        <v>99</v>
      </c>
      <c r="K971" s="3" t="s">
        <v>53</v>
      </c>
      <c r="L971" s="3" t="s">
        <v>54</v>
      </c>
      <c r="M971" s="2" t="n">
        <v>11322</v>
      </c>
      <c r="N971" s="3"/>
      <c r="O971" s="4" t="n">
        <v>54789</v>
      </c>
      <c r="P971" s="3"/>
      <c r="Q971" s="4" t="n">
        <v>20241</v>
      </c>
      <c r="R971" s="3" t="s">
        <v>23</v>
      </c>
    </row>
    <row r="972" customFormat="false" ht="25.5" hidden="true" customHeight="true" outlineLevel="0" collapsed="false">
      <c r="A972" s="2" t="n">
        <v>1287</v>
      </c>
      <c r="B972" s="3" t="s">
        <v>928</v>
      </c>
      <c r="C972" s="3" t="s">
        <v>19</v>
      </c>
      <c r="D972" s="3" t="s">
        <v>61</v>
      </c>
      <c r="E972" s="3" t="s">
        <v>552</v>
      </c>
      <c r="F972" s="3" t="s">
        <v>63</v>
      </c>
      <c r="G972" s="2"/>
      <c r="H972" s="3" t="s">
        <v>23</v>
      </c>
      <c r="I972" s="2" t="n">
        <v>110</v>
      </c>
      <c r="J972" s="2" t="n">
        <v>110</v>
      </c>
      <c r="K972" s="3" t="s">
        <v>53</v>
      </c>
      <c r="L972" s="3" t="s">
        <v>54</v>
      </c>
      <c r="M972" s="2" t="n">
        <v>11195</v>
      </c>
      <c r="N972" s="3"/>
      <c r="O972" s="4" t="n">
        <v>54789</v>
      </c>
      <c r="P972" s="3"/>
      <c r="Q972" s="4" t="n">
        <v>19906</v>
      </c>
      <c r="R972" s="3" t="s">
        <v>23</v>
      </c>
    </row>
    <row r="973" customFormat="false" ht="25.5" hidden="true" customHeight="true" outlineLevel="0" collapsed="false">
      <c r="A973" s="2" t="n">
        <v>1287</v>
      </c>
      <c r="B973" s="3" t="s">
        <v>928</v>
      </c>
      <c r="C973" s="3" t="s">
        <v>19</v>
      </c>
      <c r="D973" s="3" t="s">
        <v>61</v>
      </c>
      <c r="E973" s="3" t="s">
        <v>552</v>
      </c>
      <c r="F973" s="3" t="s">
        <v>63</v>
      </c>
      <c r="G973" s="2"/>
      <c r="H973" s="3" t="s">
        <v>23</v>
      </c>
      <c r="I973" s="2" t="n">
        <v>64</v>
      </c>
      <c r="J973" s="2" t="n">
        <v>47</v>
      </c>
      <c r="K973" s="3" t="s">
        <v>53</v>
      </c>
      <c r="L973" s="3" t="s">
        <v>54</v>
      </c>
      <c r="M973" s="2" t="n">
        <v>13623</v>
      </c>
      <c r="N973" s="3"/>
      <c r="O973" s="4" t="n">
        <v>54789</v>
      </c>
      <c r="P973" s="3"/>
      <c r="Q973" s="4" t="n">
        <v>26420</v>
      </c>
      <c r="R973" s="3" t="s">
        <v>23</v>
      </c>
    </row>
    <row r="974" customFormat="false" ht="25.5" hidden="true" customHeight="true" outlineLevel="0" collapsed="false">
      <c r="A974" s="2" t="n">
        <v>1288</v>
      </c>
      <c r="B974" s="3" t="s">
        <v>929</v>
      </c>
      <c r="C974" s="3" t="s">
        <v>19</v>
      </c>
      <c r="D974" s="3" t="s">
        <v>61</v>
      </c>
      <c r="E974" s="3" t="s">
        <v>930</v>
      </c>
      <c r="F974" s="3" t="s">
        <v>138</v>
      </c>
      <c r="G974" s="2"/>
      <c r="H974" s="3" t="s">
        <v>23</v>
      </c>
      <c r="I974" s="2" t="n">
        <v>127.35</v>
      </c>
      <c r="J974" s="2" t="n">
        <v>127.35</v>
      </c>
      <c r="K974" s="3" t="s">
        <v>53</v>
      </c>
      <c r="L974" s="3" t="s">
        <v>54</v>
      </c>
      <c r="M974" s="2" t="n">
        <v>11702</v>
      </c>
      <c r="N974" s="3"/>
      <c r="O974" s="4" t="n">
        <v>54789</v>
      </c>
      <c r="P974" s="3"/>
      <c r="Q974" s="4" t="n">
        <v>33239</v>
      </c>
      <c r="R974" s="3" t="s">
        <v>23</v>
      </c>
    </row>
    <row r="975" customFormat="false" ht="25.5" hidden="true" customHeight="true" outlineLevel="0" collapsed="false">
      <c r="A975" s="2" t="n">
        <v>1289</v>
      </c>
      <c r="B975" s="3" t="s">
        <v>931</v>
      </c>
      <c r="C975" s="3" t="s">
        <v>19</v>
      </c>
      <c r="D975" s="3" t="s">
        <v>20</v>
      </c>
      <c r="E975" s="3" t="s">
        <v>21</v>
      </c>
      <c r="F975" s="3" t="s">
        <v>22</v>
      </c>
      <c r="G975" s="2"/>
      <c r="H975" s="3" t="s">
        <v>23</v>
      </c>
      <c r="I975" s="2" t="n">
        <v>2.33</v>
      </c>
      <c r="J975" s="2" t="n">
        <v>2.33</v>
      </c>
      <c r="K975" s="3" t="s">
        <v>24</v>
      </c>
      <c r="L975" s="3" t="s">
        <v>428</v>
      </c>
      <c r="M975" s="2" t="n">
        <v>0</v>
      </c>
      <c r="N975" s="3"/>
      <c r="O975" s="4" t="n">
        <v>54789</v>
      </c>
      <c r="P975" s="3"/>
      <c r="Q975" s="4"/>
      <c r="R975" s="3" t="s">
        <v>23</v>
      </c>
    </row>
    <row r="976" customFormat="false" ht="38.25" hidden="true" customHeight="true" outlineLevel="0" collapsed="false">
      <c r="A976" s="2" t="n">
        <v>1290</v>
      </c>
      <c r="B976" s="3" t="s">
        <v>932</v>
      </c>
      <c r="C976" s="3" t="s">
        <v>19</v>
      </c>
      <c r="D976" s="3" t="s">
        <v>31</v>
      </c>
      <c r="E976" s="3" t="s">
        <v>933</v>
      </c>
      <c r="F976" s="3" t="s">
        <v>22</v>
      </c>
      <c r="G976" s="2"/>
      <c r="H976" s="3" t="s">
        <v>23</v>
      </c>
      <c r="I976" s="2" t="n">
        <v>1.08</v>
      </c>
      <c r="J976" s="2" t="n">
        <v>1.08</v>
      </c>
      <c r="K976" s="3" t="s">
        <v>24</v>
      </c>
      <c r="L976" s="3" t="s">
        <v>428</v>
      </c>
      <c r="M976" s="2" t="n">
        <v>0</v>
      </c>
      <c r="N976" s="3"/>
      <c r="O976" s="4" t="n">
        <v>54789</v>
      </c>
      <c r="P976" s="3"/>
      <c r="Q976" s="4"/>
      <c r="R976" s="3" t="s">
        <v>23</v>
      </c>
    </row>
    <row r="977" customFormat="false" ht="25.5" hidden="true" customHeight="true" outlineLevel="0" collapsed="false">
      <c r="A977" s="2" t="n">
        <v>1294</v>
      </c>
      <c r="B977" s="3" t="s">
        <v>702</v>
      </c>
      <c r="C977" s="3" t="s">
        <v>19</v>
      </c>
      <c r="D977" s="3" t="s">
        <v>20</v>
      </c>
      <c r="E977" s="3" t="s">
        <v>702</v>
      </c>
      <c r="F977" s="3" t="s">
        <v>22</v>
      </c>
      <c r="G977" s="2"/>
      <c r="H977" s="3" t="s">
        <v>23</v>
      </c>
      <c r="I977" s="2" t="n">
        <v>1.45</v>
      </c>
      <c r="J977" s="2" t="n">
        <v>1.45</v>
      </c>
      <c r="K977" s="3" t="s">
        <v>24</v>
      </c>
      <c r="L977" s="3" t="s">
        <v>25</v>
      </c>
      <c r="M977" s="2" t="n">
        <v>0</v>
      </c>
      <c r="N977" s="3"/>
      <c r="O977" s="4" t="n">
        <v>54789</v>
      </c>
      <c r="P977" s="3"/>
      <c r="Q977" s="4"/>
      <c r="R977" s="3" t="s">
        <v>23</v>
      </c>
    </row>
    <row r="978" customFormat="false" ht="38.25" hidden="true" customHeight="true" outlineLevel="0" collapsed="false">
      <c r="A978" s="2" t="n">
        <v>1295</v>
      </c>
      <c r="B978" s="3" t="s">
        <v>934</v>
      </c>
      <c r="C978" s="3" t="s">
        <v>19</v>
      </c>
      <c r="D978" s="3" t="s">
        <v>20</v>
      </c>
      <c r="E978" s="3" t="s">
        <v>935</v>
      </c>
      <c r="F978" s="3" t="s">
        <v>22</v>
      </c>
      <c r="G978" s="2"/>
      <c r="H978" s="3" t="s">
        <v>23</v>
      </c>
      <c r="I978" s="2" t="n">
        <v>38.94</v>
      </c>
      <c r="J978" s="2" t="n">
        <v>38.94</v>
      </c>
      <c r="K978" s="3" t="s">
        <v>24</v>
      </c>
      <c r="L978" s="3" t="s">
        <v>428</v>
      </c>
      <c r="M978" s="2" t="n">
        <v>0</v>
      </c>
      <c r="N978" s="3"/>
      <c r="O978" s="4" t="n">
        <v>54789</v>
      </c>
      <c r="P978" s="3"/>
      <c r="Q978" s="4"/>
      <c r="R978" s="3" t="s">
        <v>23</v>
      </c>
    </row>
    <row r="979" customFormat="false" ht="25.5" hidden="true" customHeight="true" outlineLevel="0" collapsed="false">
      <c r="A979" s="2" t="n">
        <v>1296</v>
      </c>
      <c r="B979" s="3" t="s">
        <v>936</v>
      </c>
      <c r="C979" s="3" t="s">
        <v>19</v>
      </c>
      <c r="D979" s="3" t="s">
        <v>31</v>
      </c>
      <c r="E979" s="3" t="s">
        <v>937</v>
      </c>
      <c r="F979" s="3" t="s">
        <v>22</v>
      </c>
      <c r="G979" s="2"/>
      <c r="H979" s="3" t="s">
        <v>23</v>
      </c>
      <c r="I979" s="2" t="n">
        <v>1.3</v>
      </c>
      <c r="J979" s="2" t="n">
        <v>1.3</v>
      </c>
      <c r="K979" s="3" t="s">
        <v>24</v>
      </c>
      <c r="L979" s="3" t="s">
        <v>25</v>
      </c>
      <c r="M979" s="2" t="n">
        <v>0</v>
      </c>
      <c r="N979" s="3"/>
      <c r="O979" s="4" t="n">
        <v>54789</v>
      </c>
      <c r="P979" s="3"/>
      <c r="Q979" s="4"/>
      <c r="R979" s="3" t="s">
        <v>23</v>
      </c>
    </row>
    <row r="980" customFormat="false" ht="25.5" hidden="true" customHeight="true" outlineLevel="0" collapsed="false">
      <c r="A980" s="2" t="n">
        <v>1297</v>
      </c>
      <c r="B980" s="3" t="s">
        <v>938</v>
      </c>
      <c r="C980" s="3" t="s">
        <v>19</v>
      </c>
      <c r="D980" s="3" t="s">
        <v>27</v>
      </c>
      <c r="E980" s="3" t="s">
        <v>21</v>
      </c>
      <c r="F980" s="3" t="s">
        <v>88</v>
      </c>
      <c r="G980" s="2"/>
      <c r="H980" s="3" t="s">
        <v>23</v>
      </c>
      <c r="I980" s="2" t="n">
        <v>2.75</v>
      </c>
      <c r="J980" s="2" t="n">
        <v>2.75</v>
      </c>
      <c r="K980" s="3" t="s">
        <v>71</v>
      </c>
      <c r="L980" s="3" t="s">
        <v>72</v>
      </c>
      <c r="M980" s="2" t="n">
        <v>13317</v>
      </c>
      <c r="N980" s="3"/>
      <c r="O980" s="4" t="n">
        <v>54789</v>
      </c>
      <c r="P980" s="3"/>
      <c r="Q980" s="4" t="n">
        <v>24473</v>
      </c>
      <c r="R980" s="3" t="s">
        <v>23</v>
      </c>
    </row>
    <row r="981" customFormat="false" ht="25.5" hidden="true" customHeight="true" outlineLevel="0" collapsed="false">
      <c r="A981" s="2" t="n">
        <v>1297</v>
      </c>
      <c r="B981" s="3" t="s">
        <v>938</v>
      </c>
      <c r="C981" s="3" t="s">
        <v>19</v>
      </c>
      <c r="D981" s="3" t="s">
        <v>27</v>
      </c>
      <c r="E981" s="3" t="s">
        <v>21</v>
      </c>
      <c r="F981" s="3" t="s">
        <v>88</v>
      </c>
      <c r="G981" s="2"/>
      <c r="H981" s="3" t="s">
        <v>23</v>
      </c>
      <c r="I981" s="2" t="n">
        <v>2.75</v>
      </c>
      <c r="J981" s="2" t="n">
        <v>2.75</v>
      </c>
      <c r="K981" s="3" t="s">
        <v>71</v>
      </c>
      <c r="L981" s="3" t="s">
        <v>72</v>
      </c>
      <c r="M981" s="2" t="n">
        <v>13317</v>
      </c>
      <c r="N981" s="3"/>
      <c r="O981" s="4" t="n">
        <v>54789</v>
      </c>
      <c r="P981" s="3"/>
      <c r="Q981" s="4" t="n">
        <v>24473</v>
      </c>
      <c r="R981" s="3" t="s">
        <v>23</v>
      </c>
    </row>
    <row r="982" customFormat="false" ht="25.5" hidden="true" customHeight="true" outlineLevel="0" collapsed="false">
      <c r="A982" s="2" t="n">
        <v>1301</v>
      </c>
      <c r="B982" s="3" t="s">
        <v>939</v>
      </c>
      <c r="C982" s="3" t="s">
        <v>19</v>
      </c>
      <c r="D982" s="3" t="s">
        <v>31</v>
      </c>
      <c r="E982" s="3" t="s">
        <v>45</v>
      </c>
      <c r="F982" s="3" t="s">
        <v>22</v>
      </c>
      <c r="G982" s="2"/>
      <c r="H982" s="3" t="s">
        <v>23</v>
      </c>
      <c r="I982" s="2" t="n">
        <v>10</v>
      </c>
      <c r="J982" s="2" t="n">
        <v>10</v>
      </c>
      <c r="K982" s="3" t="s">
        <v>24</v>
      </c>
      <c r="L982" s="3" t="s">
        <v>46</v>
      </c>
      <c r="M982" s="2" t="n">
        <v>0</v>
      </c>
      <c r="N982" s="3"/>
      <c r="O982" s="4" t="n">
        <v>54789</v>
      </c>
      <c r="P982" s="3"/>
      <c r="Q982" s="4"/>
      <c r="R982" s="3" t="s">
        <v>23</v>
      </c>
    </row>
    <row r="983" customFormat="false" ht="25.5" hidden="true" customHeight="true" outlineLevel="0" collapsed="false">
      <c r="A983" s="2" t="n">
        <v>1302</v>
      </c>
      <c r="B983" s="3" t="s">
        <v>940</v>
      </c>
      <c r="C983" s="3" t="s">
        <v>19</v>
      </c>
      <c r="D983" s="3" t="s">
        <v>31</v>
      </c>
      <c r="E983" s="3" t="s">
        <v>45</v>
      </c>
      <c r="F983" s="3" t="s">
        <v>22</v>
      </c>
      <c r="G983" s="2"/>
      <c r="H983" s="3" t="s">
        <v>23</v>
      </c>
      <c r="I983" s="2" t="n">
        <v>20</v>
      </c>
      <c r="J983" s="2" t="n">
        <v>20</v>
      </c>
      <c r="K983" s="3" t="s">
        <v>24</v>
      </c>
      <c r="L983" s="3" t="s">
        <v>46</v>
      </c>
      <c r="M983" s="2" t="n">
        <v>0</v>
      </c>
      <c r="N983" s="3"/>
      <c r="O983" s="4" t="n">
        <v>54789</v>
      </c>
      <c r="P983" s="3"/>
      <c r="Q983" s="4"/>
      <c r="R983" s="3" t="s">
        <v>23</v>
      </c>
    </row>
    <row r="984" customFormat="false" ht="25.5" hidden="true" customHeight="true" outlineLevel="0" collapsed="false">
      <c r="A984" s="2" t="n">
        <v>1303</v>
      </c>
      <c r="B984" s="3" t="s">
        <v>941</v>
      </c>
      <c r="C984" s="3" t="s">
        <v>19</v>
      </c>
      <c r="D984" s="3" t="s">
        <v>31</v>
      </c>
      <c r="E984" s="3" t="s">
        <v>45</v>
      </c>
      <c r="F984" s="3" t="s">
        <v>22</v>
      </c>
      <c r="G984" s="2"/>
      <c r="H984" s="3" t="s">
        <v>23</v>
      </c>
      <c r="I984" s="2" t="n">
        <v>53.97</v>
      </c>
      <c r="J984" s="2" t="n">
        <v>53.97</v>
      </c>
      <c r="K984" s="3" t="s">
        <v>24</v>
      </c>
      <c r="L984" s="3" t="s">
        <v>46</v>
      </c>
      <c r="M984" s="2" t="n">
        <v>0</v>
      </c>
      <c r="N984" s="3"/>
      <c r="O984" s="4" t="n">
        <v>54789</v>
      </c>
      <c r="P984" s="3"/>
      <c r="Q984" s="4"/>
      <c r="R984" s="3" t="s">
        <v>23</v>
      </c>
    </row>
    <row r="985" customFormat="false" ht="25.5" hidden="true" customHeight="true" outlineLevel="0" collapsed="false">
      <c r="A985" s="2" t="n">
        <v>1304</v>
      </c>
      <c r="B985" s="3" t="s">
        <v>942</v>
      </c>
      <c r="C985" s="3" t="s">
        <v>19</v>
      </c>
      <c r="D985" s="3" t="s">
        <v>31</v>
      </c>
      <c r="E985" s="3" t="s">
        <v>45</v>
      </c>
      <c r="F985" s="3" t="s">
        <v>22</v>
      </c>
      <c r="G985" s="2"/>
      <c r="H985" s="3" t="s">
        <v>23</v>
      </c>
      <c r="I985" s="2" t="n">
        <v>51</v>
      </c>
      <c r="J985" s="2" t="n">
        <v>51</v>
      </c>
      <c r="K985" s="3" t="s">
        <v>24</v>
      </c>
      <c r="L985" s="3" t="s">
        <v>46</v>
      </c>
      <c r="M985" s="2" t="n">
        <v>0</v>
      </c>
      <c r="N985" s="3"/>
      <c r="O985" s="4" t="n">
        <v>54789</v>
      </c>
      <c r="P985" s="3"/>
      <c r="Q985" s="4"/>
      <c r="R985" s="3" t="s">
        <v>23</v>
      </c>
    </row>
    <row r="986" customFormat="false" ht="38.25" hidden="true" customHeight="true" outlineLevel="0" collapsed="false">
      <c r="A986" s="2" t="n">
        <v>1305</v>
      </c>
      <c r="B986" s="3" t="s">
        <v>943</v>
      </c>
      <c r="C986" s="3" t="s">
        <v>19</v>
      </c>
      <c r="D986" s="3" t="s">
        <v>31</v>
      </c>
      <c r="E986" s="3" t="s">
        <v>944</v>
      </c>
      <c r="F986" s="3" t="s">
        <v>22</v>
      </c>
      <c r="G986" s="2"/>
      <c r="H986" s="3" t="s">
        <v>23</v>
      </c>
      <c r="I986" s="2" t="n">
        <v>1.8</v>
      </c>
      <c r="J986" s="2" t="n">
        <v>1.8</v>
      </c>
      <c r="K986" s="3" t="s">
        <v>24</v>
      </c>
      <c r="L986" s="3" t="s">
        <v>945</v>
      </c>
      <c r="M986" s="2" t="n">
        <v>0</v>
      </c>
      <c r="N986" s="3"/>
      <c r="O986" s="4" t="n">
        <v>54789</v>
      </c>
      <c r="P986" s="3"/>
      <c r="Q986" s="4"/>
      <c r="R986" s="3" t="s">
        <v>23</v>
      </c>
    </row>
    <row r="987" customFormat="false" ht="25.5" hidden="true" customHeight="true" outlineLevel="0" collapsed="false">
      <c r="A987" s="2" t="n">
        <v>1306</v>
      </c>
      <c r="B987" s="3" t="s">
        <v>946</v>
      </c>
      <c r="C987" s="3" t="s">
        <v>19</v>
      </c>
      <c r="D987" s="3" t="s">
        <v>31</v>
      </c>
      <c r="E987" s="3" t="s">
        <v>622</v>
      </c>
      <c r="F987" s="3" t="s">
        <v>22</v>
      </c>
      <c r="G987" s="2"/>
      <c r="H987" s="3" t="s">
        <v>23</v>
      </c>
      <c r="I987" s="2" t="n">
        <v>63</v>
      </c>
      <c r="J987" s="2" t="n">
        <v>63</v>
      </c>
      <c r="K987" s="3" t="s">
        <v>53</v>
      </c>
      <c r="L987" s="3" t="s">
        <v>54</v>
      </c>
      <c r="M987" s="2" t="n">
        <v>11523</v>
      </c>
      <c r="N987" s="3"/>
      <c r="O987" s="4" t="n">
        <v>2</v>
      </c>
      <c r="P987" s="3"/>
      <c r="Q987" s="4" t="n">
        <v>20972</v>
      </c>
      <c r="R987" s="3" t="s">
        <v>23</v>
      </c>
    </row>
    <row r="988" customFormat="false" ht="25.5" hidden="true" customHeight="true" outlineLevel="0" collapsed="false">
      <c r="A988" s="2" t="n">
        <v>1306</v>
      </c>
      <c r="B988" s="3" t="s">
        <v>946</v>
      </c>
      <c r="C988" s="3" t="s">
        <v>19</v>
      </c>
      <c r="D988" s="3" t="s">
        <v>31</v>
      </c>
      <c r="E988" s="3" t="s">
        <v>622</v>
      </c>
      <c r="F988" s="3" t="s">
        <v>22</v>
      </c>
      <c r="G988" s="2"/>
      <c r="H988" s="3" t="s">
        <v>23</v>
      </c>
      <c r="I988" s="2" t="n">
        <v>63</v>
      </c>
      <c r="J988" s="2" t="n">
        <v>63</v>
      </c>
      <c r="K988" s="3" t="s">
        <v>53</v>
      </c>
      <c r="L988" s="3" t="s">
        <v>54</v>
      </c>
      <c r="M988" s="2" t="n">
        <v>11577</v>
      </c>
      <c r="N988" s="3"/>
      <c r="O988" s="4" t="n">
        <v>2</v>
      </c>
      <c r="P988" s="3"/>
      <c r="Q988" s="4" t="n">
        <v>21367</v>
      </c>
      <c r="R988" s="3" t="s">
        <v>23</v>
      </c>
    </row>
    <row r="989" customFormat="false" ht="38.25" hidden="true" customHeight="true" outlineLevel="0" collapsed="false">
      <c r="A989" s="2" t="n">
        <v>1307</v>
      </c>
      <c r="B989" s="3" t="s">
        <v>947</v>
      </c>
      <c r="C989" s="3" t="s">
        <v>19</v>
      </c>
      <c r="D989" s="3" t="s">
        <v>31</v>
      </c>
      <c r="E989" s="3" t="s">
        <v>21</v>
      </c>
      <c r="F989" s="3" t="s">
        <v>22</v>
      </c>
      <c r="G989" s="2"/>
      <c r="H989" s="3" t="s">
        <v>23</v>
      </c>
      <c r="I989" s="2" t="n">
        <v>1.6</v>
      </c>
      <c r="J989" s="2" t="n">
        <v>1.6</v>
      </c>
      <c r="K989" s="3" t="s">
        <v>24</v>
      </c>
      <c r="L989" s="3" t="s">
        <v>428</v>
      </c>
      <c r="M989" s="2" t="n">
        <v>0</v>
      </c>
      <c r="N989" s="3"/>
      <c r="O989" s="4" t="n">
        <v>54789</v>
      </c>
      <c r="P989" s="3"/>
      <c r="Q989" s="4"/>
      <c r="R989" s="3" t="s">
        <v>23</v>
      </c>
    </row>
    <row r="990" customFormat="false" ht="25.5" hidden="true" customHeight="true" outlineLevel="0" collapsed="false">
      <c r="A990" s="2" t="n">
        <v>1308</v>
      </c>
      <c r="B990" s="3" t="s">
        <v>948</v>
      </c>
      <c r="C990" s="3" t="s">
        <v>19</v>
      </c>
      <c r="D990" s="3" t="s">
        <v>31</v>
      </c>
      <c r="E990" s="3" t="s">
        <v>36</v>
      </c>
      <c r="F990" s="3" t="s">
        <v>22</v>
      </c>
      <c r="G990" s="2"/>
      <c r="H990" s="3" t="s">
        <v>23</v>
      </c>
      <c r="I990" s="2" t="n">
        <v>2.5</v>
      </c>
      <c r="J990" s="2" t="n">
        <v>2.5</v>
      </c>
      <c r="K990" s="3" t="s">
        <v>24</v>
      </c>
      <c r="L990" s="3" t="s">
        <v>428</v>
      </c>
      <c r="M990" s="2" t="n">
        <v>0</v>
      </c>
      <c r="N990" s="3"/>
      <c r="O990" s="4" t="n">
        <v>54789</v>
      </c>
      <c r="P990" s="3"/>
      <c r="Q990" s="4"/>
      <c r="R990" s="3" t="s">
        <v>23</v>
      </c>
    </row>
    <row r="991" customFormat="false" ht="25.5" hidden="true" customHeight="true" outlineLevel="0" collapsed="false">
      <c r="A991" s="2" t="n">
        <v>1316</v>
      </c>
      <c r="B991" s="3" t="s">
        <v>949</v>
      </c>
      <c r="C991" s="3" t="s">
        <v>19</v>
      </c>
      <c r="D991" s="3" t="s">
        <v>31</v>
      </c>
      <c r="E991" s="3" t="s">
        <v>859</v>
      </c>
      <c r="F991" s="3" t="s">
        <v>22</v>
      </c>
      <c r="G991" s="2"/>
      <c r="H991" s="3" t="s">
        <v>23</v>
      </c>
      <c r="I991" s="2" t="n">
        <v>36</v>
      </c>
      <c r="J991" s="2" t="n">
        <v>36</v>
      </c>
      <c r="K991" s="3" t="s">
        <v>24</v>
      </c>
      <c r="L991" s="3" t="s">
        <v>428</v>
      </c>
      <c r="M991" s="2" t="n">
        <v>0</v>
      </c>
      <c r="N991" s="3"/>
      <c r="O991" s="4" t="n">
        <v>54789</v>
      </c>
      <c r="P991" s="3"/>
      <c r="Q991" s="4"/>
      <c r="R991" s="3" t="s">
        <v>23</v>
      </c>
    </row>
    <row r="992" customFormat="false" ht="25.5" hidden="true" customHeight="true" outlineLevel="0" collapsed="false">
      <c r="A992" s="2" t="n">
        <v>1319</v>
      </c>
      <c r="B992" s="3" t="s">
        <v>950</v>
      </c>
      <c r="C992" s="3" t="s">
        <v>19</v>
      </c>
      <c r="D992" s="3" t="s">
        <v>31</v>
      </c>
      <c r="E992" s="3" t="s">
        <v>21</v>
      </c>
      <c r="F992" s="3" t="s">
        <v>22</v>
      </c>
      <c r="G992" s="2"/>
      <c r="H992" s="3" t="s">
        <v>23</v>
      </c>
      <c r="I992" s="2" t="n">
        <v>19</v>
      </c>
      <c r="J992" s="2" t="n">
        <v>19</v>
      </c>
      <c r="K992" s="3" t="s">
        <v>24</v>
      </c>
      <c r="L992" s="3" t="s">
        <v>25</v>
      </c>
      <c r="M992" s="2" t="n">
        <v>0</v>
      </c>
      <c r="N992" s="3"/>
      <c r="O992" s="4" t="n">
        <v>54789</v>
      </c>
      <c r="P992" s="3"/>
      <c r="Q992" s="4"/>
      <c r="R992" s="3" t="s">
        <v>23</v>
      </c>
    </row>
    <row r="993" customFormat="false" ht="25.5" hidden="true" customHeight="true" outlineLevel="0" collapsed="false">
      <c r="A993" s="2" t="n">
        <v>1324</v>
      </c>
      <c r="B993" s="3" t="s">
        <v>951</v>
      </c>
      <c r="C993" s="3" t="s">
        <v>19</v>
      </c>
      <c r="D993" s="3" t="s">
        <v>20</v>
      </c>
      <c r="E993" s="3" t="s">
        <v>952</v>
      </c>
      <c r="F993" s="3" t="s">
        <v>22</v>
      </c>
      <c r="G993" s="2"/>
      <c r="H993" s="3" t="s">
        <v>23</v>
      </c>
      <c r="I993" s="2" t="n">
        <v>48</v>
      </c>
      <c r="J993" s="2" t="n">
        <v>48</v>
      </c>
      <c r="K993" s="3" t="s">
        <v>24</v>
      </c>
      <c r="L993" s="3" t="s">
        <v>54</v>
      </c>
      <c r="M993" s="2" t="n">
        <v>8842</v>
      </c>
      <c r="N993" s="3"/>
      <c r="O993" s="4" t="n">
        <v>54789</v>
      </c>
      <c r="P993" s="3"/>
      <c r="Q993" s="4"/>
      <c r="R993" s="3" t="s">
        <v>23</v>
      </c>
    </row>
    <row r="994" customFormat="false" ht="25.5" hidden="true" customHeight="true" outlineLevel="0" collapsed="false">
      <c r="A994" s="2" t="n">
        <v>1325</v>
      </c>
      <c r="B994" s="3" t="s">
        <v>953</v>
      </c>
      <c r="C994" s="3" t="s">
        <v>19</v>
      </c>
      <c r="D994" s="3" t="s">
        <v>20</v>
      </c>
      <c r="E994" s="3" t="s">
        <v>59</v>
      </c>
      <c r="F994" s="3" t="s">
        <v>22</v>
      </c>
      <c r="G994" s="2"/>
      <c r="H994" s="3" t="s">
        <v>23</v>
      </c>
      <c r="I994" s="2" t="n">
        <v>6</v>
      </c>
      <c r="J994" s="2" t="n">
        <v>6</v>
      </c>
      <c r="K994" s="3" t="s">
        <v>24</v>
      </c>
      <c r="L994" s="3" t="s">
        <v>428</v>
      </c>
      <c r="M994" s="2" t="n">
        <v>0</v>
      </c>
      <c r="N994" s="3"/>
      <c r="O994" s="4" t="n">
        <v>54789</v>
      </c>
      <c r="P994" s="3"/>
      <c r="Q994" s="4"/>
      <c r="R994" s="3" t="s">
        <v>23</v>
      </c>
    </row>
    <row r="995" customFormat="false" ht="38.25" hidden="true" customHeight="true" outlineLevel="0" collapsed="false">
      <c r="A995" s="2" t="n">
        <v>1326</v>
      </c>
      <c r="B995" s="3" t="s">
        <v>954</v>
      </c>
      <c r="C995" s="3" t="s">
        <v>19</v>
      </c>
      <c r="D995" s="3" t="s">
        <v>20</v>
      </c>
      <c r="E995" s="3" t="s">
        <v>21</v>
      </c>
      <c r="F995" s="3" t="s">
        <v>22</v>
      </c>
      <c r="G995" s="2"/>
      <c r="H995" s="3" t="s">
        <v>23</v>
      </c>
      <c r="I995" s="2" t="n">
        <v>1.5</v>
      </c>
      <c r="J995" s="2" t="n">
        <v>1.5</v>
      </c>
      <c r="K995" s="3" t="s">
        <v>24</v>
      </c>
      <c r="L995" s="3" t="s">
        <v>428</v>
      </c>
      <c r="M995" s="2" t="n">
        <v>0</v>
      </c>
      <c r="N995" s="3"/>
      <c r="O995" s="4" t="n">
        <v>54789</v>
      </c>
      <c r="P995" s="3"/>
      <c r="Q995" s="4"/>
      <c r="R995" s="3" t="s">
        <v>23</v>
      </c>
    </row>
    <row r="996" customFormat="false" ht="25.5" hidden="true" customHeight="true" outlineLevel="0" collapsed="false">
      <c r="A996" s="2" t="n">
        <v>1327</v>
      </c>
      <c r="B996" s="3" t="s">
        <v>955</v>
      </c>
      <c r="C996" s="3" t="s">
        <v>19</v>
      </c>
      <c r="D996" s="3" t="s">
        <v>61</v>
      </c>
      <c r="E996" s="3" t="s">
        <v>956</v>
      </c>
      <c r="F996" s="3" t="s">
        <v>107</v>
      </c>
      <c r="G996" s="2"/>
      <c r="H996" s="3" t="s">
        <v>23</v>
      </c>
      <c r="I996" s="2" t="n">
        <v>488</v>
      </c>
      <c r="J996" s="2" t="n">
        <v>488</v>
      </c>
      <c r="K996" s="3" t="s">
        <v>49</v>
      </c>
      <c r="L996" s="3" t="s">
        <v>111</v>
      </c>
      <c r="M996" s="2" t="n">
        <v>12258</v>
      </c>
      <c r="N996" s="3"/>
      <c r="O996" s="4" t="n">
        <v>54789</v>
      </c>
      <c r="P996" s="3"/>
      <c r="Q996" s="4" t="n">
        <v>29190</v>
      </c>
      <c r="R996" s="3" t="s">
        <v>23</v>
      </c>
    </row>
    <row r="997" customFormat="false" ht="25.5" hidden="true" customHeight="true" outlineLevel="0" collapsed="false">
      <c r="A997" s="2" t="n">
        <v>1327</v>
      </c>
      <c r="B997" s="3" t="s">
        <v>955</v>
      </c>
      <c r="C997" s="3" t="s">
        <v>19</v>
      </c>
      <c r="D997" s="3" t="s">
        <v>61</v>
      </c>
      <c r="E997" s="3" t="s">
        <v>956</v>
      </c>
      <c r="F997" s="3" t="s">
        <v>107</v>
      </c>
      <c r="G997" s="2"/>
      <c r="H997" s="3" t="s">
        <v>23</v>
      </c>
      <c r="I997" s="2" t="n">
        <v>498.05</v>
      </c>
      <c r="J997" s="2" t="n">
        <v>498.05</v>
      </c>
      <c r="K997" s="3" t="s">
        <v>49</v>
      </c>
      <c r="L997" s="3" t="s">
        <v>111</v>
      </c>
      <c r="M997" s="2" t="n">
        <v>10389</v>
      </c>
      <c r="N997" s="3"/>
      <c r="O997" s="4" t="n">
        <v>54789</v>
      </c>
      <c r="P997" s="3"/>
      <c r="Q997" s="4" t="n">
        <v>30042</v>
      </c>
      <c r="R997" s="3" t="s">
        <v>23</v>
      </c>
    </row>
    <row r="998" customFormat="false" ht="25.5" hidden="true" customHeight="true" outlineLevel="0" collapsed="false">
      <c r="A998" s="2" t="n">
        <v>1327</v>
      </c>
      <c r="B998" s="3" t="s">
        <v>955</v>
      </c>
      <c r="C998" s="3" t="s">
        <v>19</v>
      </c>
      <c r="D998" s="3" t="s">
        <v>61</v>
      </c>
      <c r="E998" s="3" t="s">
        <v>956</v>
      </c>
      <c r="F998" s="3" t="s">
        <v>107</v>
      </c>
      <c r="G998" s="2"/>
      <c r="H998" s="3" t="s">
        <v>23</v>
      </c>
      <c r="I998" s="2" t="n">
        <v>312</v>
      </c>
      <c r="J998" s="2" t="n">
        <v>312</v>
      </c>
      <c r="K998" s="3" t="s">
        <v>49</v>
      </c>
      <c r="L998" s="3" t="s">
        <v>111</v>
      </c>
      <c r="M998" s="2" t="n">
        <v>12869</v>
      </c>
      <c r="N998" s="3"/>
      <c r="O998" s="4" t="n">
        <v>54789</v>
      </c>
      <c r="P998" s="3"/>
      <c r="Q998" s="4" t="n">
        <v>26969</v>
      </c>
      <c r="R998" s="3" t="s">
        <v>23</v>
      </c>
    </row>
    <row r="999" customFormat="false" ht="25.5" hidden="true" customHeight="true" outlineLevel="0" collapsed="false">
      <c r="A999" s="2" t="n">
        <v>1327</v>
      </c>
      <c r="B999" s="3" t="s">
        <v>955</v>
      </c>
      <c r="C999" s="3" t="s">
        <v>19</v>
      </c>
      <c r="D999" s="3" t="s">
        <v>61</v>
      </c>
      <c r="E999" s="3" t="s">
        <v>956</v>
      </c>
      <c r="F999" s="3" t="s">
        <v>107</v>
      </c>
      <c r="G999" s="2"/>
      <c r="H999" s="3" t="s">
        <v>23</v>
      </c>
      <c r="I999" s="2" t="n">
        <v>316</v>
      </c>
      <c r="J999" s="2" t="n">
        <v>316</v>
      </c>
      <c r="K999" s="3" t="s">
        <v>49</v>
      </c>
      <c r="L999" s="3" t="s">
        <v>111</v>
      </c>
      <c r="M999" s="2" t="n">
        <v>11255</v>
      </c>
      <c r="N999" s="3"/>
      <c r="O999" s="4" t="n">
        <v>54789</v>
      </c>
      <c r="P999" s="3"/>
      <c r="Q999" s="4" t="n">
        <v>28095</v>
      </c>
      <c r="R999" s="3" t="s">
        <v>23</v>
      </c>
    </row>
    <row r="1000" customFormat="false" ht="38.25" hidden="true" customHeight="true" outlineLevel="0" collapsed="false">
      <c r="A1000" s="2" t="n">
        <v>1328</v>
      </c>
      <c r="B1000" s="3" t="s">
        <v>957</v>
      </c>
      <c r="C1000" s="3" t="s">
        <v>19</v>
      </c>
      <c r="D1000" s="3" t="s">
        <v>61</v>
      </c>
      <c r="E1000" s="3" t="s">
        <v>21</v>
      </c>
      <c r="F1000" s="3" t="s">
        <v>107</v>
      </c>
      <c r="G1000" s="2"/>
      <c r="H1000" s="3" t="s">
        <v>23</v>
      </c>
      <c r="I1000" s="2" t="n">
        <v>8.06</v>
      </c>
      <c r="J1000" s="2" t="n">
        <v>8.06</v>
      </c>
      <c r="K1000" s="3" t="s">
        <v>24</v>
      </c>
      <c r="L1000" s="3" t="s">
        <v>25</v>
      </c>
      <c r="M1000" s="2" t="n">
        <v>0</v>
      </c>
      <c r="N1000" s="3"/>
      <c r="O1000" s="4" t="n">
        <v>54789</v>
      </c>
      <c r="P1000" s="3"/>
      <c r="Q1000" s="4" t="n">
        <v>32143</v>
      </c>
      <c r="R1000" s="3" t="s">
        <v>23</v>
      </c>
    </row>
    <row r="1001" customFormat="false" ht="25.5" hidden="true" customHeight="true" outlineLevel="0" collapsed="false">
      <c r="A1001" s="2" t="n">
        <v>1330</v>
      </c>
      <c r="B1001" s="3" t="s">
        <v>958</v>
      </c>
      <c r="C1001" s="3" t="s">
        <v>19</v>
      </c>
      <c r="D1001" s="3" t="s">
        <v>31</v>
      </c>
      <c r="E1001" s="3" t="s">
        <v>958</v>
      </c>
      <c r="F1001" s="3" t="s">
        <v>22</v>
      </c>
      <c r="G1001" s="2"/>
      <c r="H1001" s="3" t="s">
        <v>23</v>
      </c>
      <c r="I1001" s="2" t="n">
        <v>1.9</v>
      </c>
      <c r="J1001" s="2" t="n">
        <v>1.9</v>
      </c>
      <c r="K1001" s="3" t="s">
        <v>24</v>
      </c>
      <c r="L1001" s="3" t="s">
        <v>498</v>
      </c>
      <c r="M1001" s="2" t="n">
        <v>0</v>
      </c>
      <c r="N1001" s="3"/>
      <c r="O1001" s="4" t="n">
        <v>54789</v>
      </c>
      <c r="P1001" s="3"/>
      <c r="Q1001" s="4"/>
      <c r="R1001" s="3" t="s">
        <v>23</v>
      </c>
    </row>
    <row r="1002" customFormat="false" ht="25.5" hidden="true" customHeight="true" outlineLevel="0" collapsed="false">
      <c r="A1002" s="2" t="n">
        <v>1331</v>
      </c>
      <c r="B1002" s="3" t="s">
        <v>959</v>
      </c>
      <c r="C1002" s="3" t="s">
        <v>19</v>
      </c>
      <c r="D1002" s="3" t="s">
        <v>31</v>
      </c>
      <c r="E1002" s="3" t="s">
        <v>960</v>
      </c>
      <c r="F1002" s="3" t="s">
        <v>22</v>
      </c>
      <c r="G1002" s="2"/>
      <c r="H1002" s="3" t="s">
        <v>23</v>
      </c>
      <c r="I1002" s="2" t="n">
        <v>1070</v>
      </c>
      <c r="J1002" s="2" t="n">
        <v>1070</v>
      </c>
      <c r="K1002" s="3" t="s">
        <v>339</v>
      </c>
      <c r="L1002" s="3" t="s">
        <v>340</v>
      </c>
      <c r="M1002" s="2" t="n">
        <v>9887</v>
      </c>
      <c r="N1002" s="3"/>
      <c r="O1002" s="4" t="n">
        <v>54789</v>
      </c>
      <c r="P1002" s="3"/>
      <c r="Q1002" s="4"/>
      <c r="R1002" s="3" t="s">
        <v>23</v>
      </c>
    </row>
    <row r="1003" customFormat="false" ht="25.5" hidden="true" customHeight="true" outlineLevel="0" collapsed="false">
      <c r="A1003" s="2" t="n">
        <v>1331</v>
      </c>
      <c r="B1003" s="3" t="s">
        <v>959</v>
      </c>
      <c r="C1003" s="3" t="s">
        <v>19</v>
      </c>
      <c r="D1003" s="3" t="s">
        <v>31</v>
      </c>
      <c r="E1003" s="3" t="s">
        <v>960</v>
      </c>
      <c r="F1003" s="3" t="s">
        <v>22</v>
      </c>
      <c r="G1003" s="2"/>
      <c r="H1003" s="3" t="s">
        <v>23</v>
      </c>
      <c r="I1003" s="2" t="n">
        <v>1080</v>
      </c>
      <c r="J1003" s="2" t="n">
        <v>1080</v>
      </c>
      <c r="K1003" s="3" t="s">
        <v>339</v>
      </c>
      <c r="L1003" s="3" t="s">
        <v>340</v>
      </c>
      <c r="M1003" s="2" t="n">
        <v>9887</v>
      </c>
      <c r="N1003" s="3"/>
      <c r="O1003" s="4" t="n">
        <v>54789</v>
      </c>
      <c r="P1003" s="3"/>
      <c r="Q1003" s="4"/>
      <c r="R1003" s="3" t="s">
        <v>23</v>
      </c>
    </row>
    <row r="1004" customFormat="false" ht="25.5" hidden="true" customHeight="true" outlineLevel="0" collapsed="false">
      <c r="A1004" s="2" t="n">
        <v>1333</v>
      </c>
      <c r="B1004" s="3" t="s">
        <v>961</v>
      </c>
      <c r="C1004" s="3" t="s">
        <v>19</v>
      </c>
      <c r="D1004" s="3" t="s">
        <v>20</v>
      </c>
      <c r="E1004" s="3" t="s">
        <v>962</v>
      </c>
      <c r="F1004" s="3" t="s">
        <v>22</v>
      </c>
      <c r="G1004" s="2"/>
      <c r="H1004" s="3" t="s">
        <v>23</v>
      </c>
      <c r="I1004" s="2" t="n">
        <v>16.2</v>
      </c>
      <c r="J1004" s="2" t="n">
        <v>16.2</v>
      </c>
      <c r="K1004" s="3" t="s">
        <v>24</v>
      </c>
      <c r="L1004" s="3" t="s">
        <v>25</v>
      </c>
      <c r="M1004" s="2" t="n">
        <v>0</v>
      </c>
      <c r="N1004" s="3"/>
      <c r="O1004" s="4" t="n">
        <v>54789</v>
      </c>
      <c r="P1004" s="3"/>
      <c r="Q1004" s="4"/>
      <c r="R1004" s="3" t="s">
        <v>23</v>
      </c>
    </row>
    <row r="1005" customFormat="false" ht="38.25" hidden="true" customHeight="true" outlineLevel="0" collapsed="false">
      <c r="A1005" s="2" t="n">
        <v>1338</v>
      </c>
      <c r="B1005" s="3" t="s">
        <v>963</v>
      </c>
      <c r="C1005" s="3" t="s">
        <v>19</v>
      </c>
      <c r="D1005" s="3" t="s">
        <v>20</v>
      </c>
      <c r="E1005" s="3" t="s">
        <v>964</v>
      </c>
      <c r="F1005" s="3" t="s">
        <v>22</v>
      </c>
      <c r="G1005" s="2"/>
      <c r="H1005" s="3" t="s">
        <v>23</v>
      </c>
      <c r="I1005" s="2" t="n">
        <v>2.25</v>
      </c>
      <c r="J1005" s="2" t="n">
        <v>2.25</v>
      </c>
      <c r="K1005" s="3" t="s">
        <v>24</v>
      </c>
      <c r="L1005" s="3" t="s">
        <v>428</v>
      </c>
      <c r="M1005" s="2" t="n">
        <v>0</v>
      </c>
      <c r="N1005" s="3"/>
      <c r="O1005" s="4" t="n">
        <v>54789</v>
      </c>
      <c r="P1005" s="3"/>
      <c r="Q1005" s="4"/>
      <c r="R1005" s="3" t="s">
        <v>23</v>
      </c>
    </row>
    <row r="1006" customFormat="false" ht="25.5" hidden="true" customHeight="true" outlineLevel="0" collapsed="false">
      <c r="A1006" s="2" t="n">
        <v>1339</v>
      </c>
      <c r="B1006" s="3" t="s">
        <v>965</v>
      </c>
      <c r="C1006" s="3" t="s">
        <v>19</v>
      </c>
      <c r="D1006" s="3" t="s">
        <v>20</v>
      </c>
      <c r="E1006" s="3" t="s">
        <v>271</v>
      </c>
      <c r="F1006" s="3" t="s">
        <v>22</v>
      </c>
      <c r="G1006" s="2"/>
      <c r="H1006" s="3" t="s">
        <v>23</v>
      </c>
      <c r="I1006" s="2" t="n">
        <v>1.45</v>
      </c>
      <c r="J1006" s="2" t="n">
        <v>1.45</v>
      </c>
      <c r="K1006" s="3" t="s">
        <v>24</v>
      </c>
      <c r="L1006" s="3" t="s">
        <v>25</v>
      </c>
      <c r="M1006" s="2" t="n">
        <v>0</v>
      </c>
      <c r="N1006" s="3"/>
      <c r="O1006" s="4" t="n">
        <v>54789</v>
      </c>
      <c r="P1006" s="3"/>
      <c r="Q1006" s="4"/>
      <c r="R1006" s="3" t="s">
        <v>23</v>
      </c>
    </row>
    <row r="1007" customFormat="false" ht="25.5" hidden="true" customHeight="true" outlineLevel="0" collapsed="false">
      <c r="A1007" s="2" t="n">
        <v>1340</v>
      </c>
      <c r="B1007" s="3" t="s">
        <v>966</v>
      </c>
      <c r="C1007" s="3" t="s">
        <v>19</v>
      </c>
      <c r="D1007" s="3" t="s">
        <v>20</v>
      </c>
      <c r="E1007" s="3" t="s">
        <v>83</v>
      </c>
      <c r="F1007" s="3" t="s">
        <v>22</v>
      </c>
      <c r="G1007" s="2"/>
      <c r="H1007" s="3" t="s">
        <v>23</v>
      </c>
      <c r="I1007" s="2" t="n">
        <v>18</v>
      </c>
      <c r="J1007" s="2" t="n">
        <v>18</v>
      </c>
      <c r="K1007" s="3" t="s">
        <v>24</v>
      </c>
      <c r="L1007" s="3" t="s">
        <v>25</v>
      </c>
      <c r="M1007" s="2" t="n">
        <v>0</v>
      </c>
      <c r="N1007" s="3"/>
      <c r="O1007" s="4" t="n">
        <v>54789</v>
      </c>
      <c r="P1007" s="3"/>
      <c r="Q1007" s="4"/>
      <c r="R1007" s="3" t="s">
        <v>23</v>
      </c>
    </row>
    <row r="1008" customFormat="false" ht="38.25" hidden="true" customHeight="true" outlineLevel="0" collapsed="false">
      <c r="A1008" s="2" t="n">
        <v>1342</v>
      </c>
      <c r="B1008" s="3" t="s">
        <v>967</v>
      </c>
      <c r="C1008" s="3" t="s">
        <v>19</v>
      </c>
      <c r="D1008" s="3" t="s">
        <v>20</v>
      </c>
      <c r="E1008" s="3" t="s">
        <v>141</v>
      </c>
      <c r="F1008" s="3" t="s">
        <v>22</v>
      </c>
      <c r="G1008" s="2"/>
      <c r="H1008" s="3" t="s">
        <v>23</v>
      </c>
      <c r="I1008" s="2" t="n">
        <v>88.2</v>
      </c>
      <c r="J1008" s="2" t="n">
        <v>88.2</v>
      </c>
      <c r="K1008" s="3" t="s">
        <v>24</v>
      </c>
      <c r="L1008" s="3" t="s">
        <v>102</v>
      </c>
      <c r="M1008" s="2" t="n">
        <v>0</v>
      </c>
      <c r="N1008" s="3"/>
      <c r="O1008" s="4" t="n">
        <v>54789</v>
      </c>
      <c r="P1008" s="3"/>
      <c r="Q1008" s="4"/>
      <c r="R1008" s="3" t="s">
        <v>23</v>
      </c>
    </row>
    <row r="1009" customFormat="false" ht="38.25" hidden="true" customHeight="true" outlineLevel="0" collapsed="false">
      <c r="A1009" s="2" t="n">
        <v>1342</v>
      </c>
      <c r="B1009" s="3" t="s">
        <v>967</v>
      </c>
      <c r="C1009" s="3" t="s">
        <v>19</v>
      </c>
      <c r="D1009" s="3" t="s">
        <v>20</v>
      </c>
      <c r="E1009" s="3" t="s">
        <v>141</v>
      </c>
      <c r="F1009" s="3" t="s">
        <v>22</v>
      </c>
      <c r="G1009" s="2"/>
      <c r="H1009" s="3" t="s">
        <v>23</v>
      </c>
      <c r="I1009" s="2" t="n">
        <v>48.5</v>
      </c>
      <c r="J1009" s="2" t="n">
        <v>48.5</v>
      </c>
      <c r="K1009" s="3" t="s">
        <v>24</v>
      </c>
      <c r="L1009" s="3" t="s">
        <v>102</v>
      </c>
      <c r="M1009" s="2" t="n">
        <v>0</v>
      </c>
      <c r="N1009" s="3"/>
      <c r="O1009" s="4" t="n">
        <v>54789</v>
      </c>
      <c r="P1009" s="3"/>
      <c r="Q1009" s="4"/>
      <c r="R1009" s="3" t="s">
        <v>23</v>
      </c>
    </row>
    <row r="1010" customFormat="false" ht="25.5" hidden="true" customHeight="true" outlineLevel="0" collapsed="false">
      <c r="A1010" s="2" t="n">
        <v>1344</v>
      </c>
      <c r="B1010" s="3" t="s">
        <v>968</v>
      </c>
      <c r="C1010" s="3" t="s">
        <v>19</v>
      </c>
      <c r="D1010" s="3" t="s">
        <v>117</v>
      </c>
      <c r="E1010" s="3" t="s">
        <v>784</v>
      </c>
      <c r="F1010" s="3" t="s">
        <v>22</v>
      </c>
      <c r="G1010" s="2"/>
      <c r="H1010" s="3" t="s">
        <v>23</v>
      </c>
      <c r="I1010" s="2" t="n">
        <v>9.55</v>
      </c>
      <c r="J1010" s="2" t="n">
        <v>9.55</v>
      </c>
      <c r="K1010" s="3" t="s">
        <v>24</v>
      </c>
      <c r="L1010" s="3" t="s">
        <v>428</v>
      </c>
      <c r="M1010" s="2" t="n">
        <v>0</v>
      </c>
      <c r="N1010" s="3"/>
      <c r="O1010" s="4" t="n">
        <v>54789</v>
      </c>
      <c r="P1010" s="3"/>
      <c r="Q1010" s="4"/>
      <c r="R1010" s="3" t="s">
        <v>23</v>
      </c>
    </row>
    <row r="1011" customFormat="false" ht="25.5" hidden="true" customHeight="true" outlineLevel="0" collapsed="false">
      <c r="A1011" s="2" t="n">
        <v>1345</v>
      </c>
      <c r="B1011" s="3" t="s">
        <v>969</v>
      </c>
      <c r="C1011" s="3" t="s">
        <v>19</v>
      </c>
      <c r="D1011" s="3" t="s">
        <v>31</v>
      </c>
      <c r="E1011" s="3" t="s">
        <v>933</v>
      </c>
      <c r="F1011" s="3" t="s">
        <v>22</v>
      </c>
      <c r="G1011" s="2"/>
      <c r="H1011" s="3" t="s">
        <v>23</v>
      </c>
      <c r="I1011" s="2" t="n">
        <v>1.03</v>
      </c>
      <c r="J1011" s="2" t="n">
        <v>1.03</v>
      </c>
      <c r="K1011" s="3" t="s">
        <v>24</v>
      </c>
      <c r="L1011" s="3" t="s">
        <v>428</v>
      </c>
      <c r="M1011" s="2" t="n">
        <v>0</v>
      </c>
      <c r="N1011" s="3"/>
      <c r="O1011" s="4" t="n">
        <v>54789</v>
      </c>
      <c r="P1011" s="3"/>
      <c r="Q1011" s="4"/>
      <c r="R1011" s="3" t="s">
        <v>23</v>
      </c>
    </row>
    <row r="1012" customFormat="false" ht="25.5" hidden="true" customHeight="true" outlineLevel="0" collapsed="false">
      <c r="A1012" s="2" t="n">
        <v>1346</v>
      </c>
      <c r="B1012" s="3" t="s">
        <v>970</v>
      </c>
      <c r="C1012" s="3" t="s">
        <v>19</v>
      </c>
      <c r="D1012" s="3" t="s">
        <v>31</v>
      </c>
      <c r="E1012" s="3" t="s">
        <v>449</v>
      </c>
      <c r="F1012" s="3" t="s">
        <v>22</v>
      </c>
      <c r="G1012" s="2"/>
      <c r="H1012" s="3" t="s">
        <v>23</v>
      </c>
      <c r="I1012" s="2" t="n">
        <v>49.3</v>
      </c>
      <c r="J1012" s="2" t="n">
        <v>49.3</v>
      </c>
      <c r="K1012" s="3" t="s">
        <v>24</v>
      </c>
      <c r="L1012" s="3" t="s">
        <v>428</v>
      </c>
      <c r="M1012" s="2" t="n">
        <v>0</v>
      </c>
      <c r="N1012" s="3"/>
      <c r="O1012" s="4" t="n">
        <v>54789</v>
      </c>
      <c r="P1012" s="3"/>
      <c r="Q1012" s="4"/>
      <c r="R1012" s="3" t="s">
        <v>23</v>
      </c>
    </row>
    <row r="1013" customFormat="false" ht="25.5" hidden="true" customHeight="true" outlineLevel="0" collapsed="false">
      <c r="A1013" s="2" t="n">
        <v>1347</v>
      </c>
      <c r="B1013" s="3" t="s">
        <v>971</v>
      </c>
      <c r="C1013" s="3" t="s">
        <v>19</v>
      </c>
      <c r="D1013" s="3" t="s">
        <v>61</v>
      </c>
      <c r="E1013" s="3" t="s">
        <v>21</v>
      </c>
      <c r="F1013" s="3" t="s">
        <v>63</v>
      </c>
      <c r="G1013" s="2"/>
      <c r="H1013" s="3" t="s">
        <v>23</v>
      </c>
      <c r="I1013" s="2" t="n">
        <v>88</v>
      </c>
      <c r="J1013" s="2" t="n">
        <v>77</v>
      </c>
      <c r="K1013" s="3" t="s">
        <v>53</v>
      </c>
      <c r="L1013" s="3" t="s">
        <v>54</v>
      </c>
      <c r="M1013" s="2" t="n">
        <v>8777</v>
      </c>
      <c r="N1013" s="3"/>
      <c r="O1013" s="4" t="n">
        <v>54789</v>
      </c>
      <c r="P1013" s="3"/>
      <c r="Q1013" s="4" t="n">
        <v>27515</v>
      </c>
      <c r="R1013" s="3" t="s">
        <v>23</v>
      </c>
    </row>
    <row r="1014" customFormat="false" ht="25.5" hidden="true" customHeight="true" outlineLevel="0" collapsed="false">
      <c r="A1014" s="2" t="n">
        <v>1347</v>
      </c>
      <c r="B1014" s="3" t="s">
        <v>971</v>
      </c>
      <c r="C1014" s="3" t="s">
        <v>19</v>
      </c>
      <c r="D1014" s="3" t="s">
        <v>61</v>
      </c>
      <c r="E1014" s="3" t="s">
        <v>21</v>
      </c>
      <c r="F1014" s="3" t="s">
        <v>63</v>
      </c>
      <c r="G1014" s="2"/>
      <c r="H1014" s="3" t="s">
        <v>23</v>
      </c>
      <c r="I1014" s="2" t="n">
        <v>85</v>
      </c>
      <c r="J1014" s="2" t="n">
        <v>74</v>
      </c>
      <c r="K1014" s="3" t="s">
        <v>53</v>
      </c>
      <c r="L1014" s="3" t="s">
        <v>54</v>
      </c>
      <c r="M1014" s="2" t="n">
        <v>8894</v>
      </c>
      <c r="N1014" s="3"/>
      <c r="O1014" s="4" t="n">
        <v>54789</v>
      </c>
      <c r="P1014" s="3"/>
      <c r="Q1014" s="4" t="n">
        <v>27364</v>
      </c>
      <c r="R1014" s="3" t="s">
        <v>23</v>
      </c>
    </row>
    <row r="1015" customFormat="false" ht="25.5" hidden="true" customHeight="true" outlineLevel="0" collapsed="false">
      <c r="A1015" s="2" t="n">
        <v>1347</v>
      </c>
      <c r="B1015" s="3" t="s">
        <v>971</v>
      </c>
      <c r="C1015" s="3" t="s">
        <v>19</v>
      </c>
      <c r="D1015" s="3" t="s">
        <v>61</v>
      </c>
      <c r="E1015" s="3" t="s">
        <v>21</v>
      </c>
      <c r="F1015" s="3" t="s">
        <v>63</v>
      </c>
      <c r="G1015" s="2"/>
      <c r="H1015" s="3" t="s">
        <v>23</v>
      </c>
      <c r="I1015" s="2" t="n">
        <v>87</v>
      </c>
      <c r="J1015" s="2" t="n">
        <v>76</v>
      </c>
      <c r="K1015" s="3" t="s">
        <v>53</v>
      </c>
      <c r="L1015" s="3" t="s">
        <v>54</v>
      </c>
      <c r="M1015" s="2" t="n">
        <v>9276</v>
      </c>
      <c r="N1015" s="3"/>
      <c r="O1015" s="4" t="n">
        <v>54789</v>
      </c>
      <c r="P1015" s="3"/>
      <c r="Q1015" s="4" t="n">
        <v>27303</v>
      </c>
      <c r="R1015" s="3" t="s">
        <v>23</v>
      </c>
    </row>
    <row r="1016" customFormat="false" ht="25.5" hidden="true" customHeight="true" outlineLevel="0" collapsed="false">
      <c r="A1016" s="2" t="n">
        <v>1347</v>
      </c>
      <c r="B1016" s="3" t="s">
        <v>971</v>
      </c>
      <c r="C1016" s="3" t="s">
        <v>19</v>
      </c>
      <c r="D1016" s="3" t="s">
        <v>61</v>
      </c>
      <c r="E1016" s="3" t="s">
        <v>21</v>
      </c>
      <c r="F1016" s="3" t="s">
        <v>63</v>
      </c>
      <c r="G1016" s="2"/>
      <c r="H1016" s="3" t="s">
        <v>23</v>
      </c>
      <c r="I1016" s="2" t="n">
        <v>91</v>
      </c>
      <c r="J1016" s="2" t="n">
        <v>80</v>
      </c>
      <c r="K1016" s="3" t="s">
        <v>53</v>
      </c>
      <c r="L1016" s="3" t="s">
        <v>54</v>
      </c>
      <c r="M1016" s="2" t="n">
        <v>8650</v>
      </c>
      <c r="N1016" s="3"/>
      <c r="O1016" s="4" t="n">
        <v>54789</v>
      </c>
      <c r="P1016" s="3"/>
      <c r="Q1016" s="4" t="n">
        <v>27303</v>
      </c>
      <c r="R1016" s="3" t="s">
        <v>23</v>
      </c>
    </row>
    <row r="1017" customFormat="false" ht="38.25" hidden="true" customHeight="true" outlineLevel="0" collapsed="false">
      <c r="A1017" s="2" t="n">
        <v>1348</v>
      </c>
      <c r="B1017" s="3" t="s">
        <v>972</v>
      </c>
      <c r="C1017" s="3" t="s">
        <v>19</v>
      </c>
      <c r="D1017" s="3" t="s">
        <v>20</v>
      </c>
      <c r="E1017" s="3" t="s">
        <v>935</v>
      </c>
      <c r="F1017" s="3" t="s">
        <v>22</v>
      </c>
      <c r="G1017" s="2"/>
      <c r="H1017" s="3" t="s">
        <v>23</v>
      </c>
      <c r="I1017" s="2" t="n">
        <v>38.27</v>
      </c>
      <c r="J1017" s="2" t="n">
        <v>38.27</v>
      </c>
      <c r="K1017" s="3" t="s">
        <v>24</v>
      </c>
      <c r="L1017" s="3" t="s">
        <v>428</v>
      </c>
      <c r="M1017" s="2" t="n">
        <v>0</v>
      </c>
      <c r="N1017" s="3"/>
      <c r="O1017" s="4" t="n">
        <v>54789</v>
      </c>
      <c r="P1017" s="3"/>
      <c r="Q1017" s="4"/>
      <c r="R1017" s="3" t="s">
        <v>23</v>
      </c>
    </row>
    <row r="1018" customFormat="false" ht="38.25" hidden="true" customHeight="true" outlineLevel="0" collapsed="false">
      <c r="A1018" s="2" t="n">
        <v>1352</v>
      </c>
      <c r="B1018" s="3" t="s">
        <v>973</v>
      </c>
      <c r="C1018" s="3" t="s">
        <v>19</v>
      </c>
      <c r="D1018" s="3" t="s">
        <v>27</v>
      </c>
      <c r="E1018" s="3" t="s">
        <v>974</v>
      </c>
      <c r="F1018" s="3" t="s">
        <v>101</v>
      </c>
      <c r="G1018" s="2"/>
      <c r="H1018" s="3" t="s">
        <v>23</v>
      </c>
      <c r="I1018" s="2" t="n">
        <v>2.95</v>
      </c>
      <c r="J1018" s="2" t="n">
        <v>2.95</v>
      </c>
      <c r="K1018" s="3" t="s">
        <v>24</v>
      </c>
      <c r="L1018" s="3" t="s">
        <v>25</v>
      </c>
      <c r="M1018" s="2" t="n">
        <v>0</v>
      </c>
      <c r="N1018" s="3"/>
      <c r="O1018" s="4" t="n">
        <v>54789</v>
      </c>
      <c r="P1018" s="3"/>
      <c r="Q1018" s="4" t="n">
        <v>32143</v>
      </c>
      <c r="R1018" s="3" t="s">
        <v>23</v>
      </c>
    </row>
    <row r="1019" customFormat="false" ht="38.25" hidden="true" customHeight="true" outlineLevel="0" collapsed="false">
      <c r="A1019" s="2" t="n">
        <v>1355</v>
      </c>
      <c r="B1019" s="3" t="s">
        <v>975</v>
      </c>
      <c r="C1019" s="3" t="s">
        <v>19</v>
      </c>
      <c r="D1019" s="3" t="s">
        <v>31</v>
      </c>
      <c r="E1019" s="3" t="s">
        <v>976</v>
      </c>
      <c r="F1019" s="3" t="s">
        <v>22</v>
      </c>
      <c r="G1019" s="2"/>
      <c r="H1019" s="3" t="s">
        <v>23</v>
      </c>
      <c r="I1019" s="2" t="n">
        <v>179</v>
      </c>
      <c r="J1019" s="2" t="n">
        <v>179</v>
      </c>
      <c r="K1019" s="3" t="s">
        <v>53</v>
      </c>
      <c r="L1019" s="3" t="s">
        <v>54</v>
      </c>
      <c r="M1019" s="2" t="n">
        <v>9697</v>
      </c>
      <c r="N1019" s="3"/>
      <c r="O1019" s="4" t="n">
        <v>54789</v>
      </c>
      <c r="P1019" s="3"/>
      <c r="Q1019" s="4" t="n">
        <v>21459</v>
      </c>
      <c r="R1019" s="3" t="s">
        <v>23</v>
      </c>
    </row>
    <row r="1020" customFormat="false" ht="38.25" hidden="true" customHeight="true" outlineLevel="0" collapsed="false">
      <c r="A1020" s="2" t="n">
        <v>1355</v>
      </c>
      <c r="B1020" s="3" t="s">
        <v>975</v>
      </c>
      <c r="C1020" s="3" t="s">
        <v>19</v>
      </c>
      <c r="D1020" s="3" t="s">
        <v>31</v>
      </c>
      <c r="E1020" s="3" t="s">
        <v>976</v>
      </c>
      <c r="F1020" s="3" t="s">
        <v>22</v>
      </c>
      <c r="G1020" s="2"/>
      <c r="H1020" s="3" t="s">
        <v>23</v>
      </c>
      <c r="I1020" s="2" t="n">
        <v>179</v>
      </c>
      <c r="J1020" s="2" t="n">
        <v>179</v>
      </c>
      <c r="K1020" s="3" t="s">
        <v>53</v>
      </c>
      <c r="L1020" s="3" t="s">
        <v>54</v>
      </c>
      <c r="M1020" s="2" t="n">
        <v>9795</v>
      </c>
      <c r="N1020" s="3"/>
      <c r="O1020" s="4" t="n">
        <v>54789</v>
      </c>
      <c r="P1020" s="3"/>
      <c r="Q1020" s="4" t="n">
        <v>21732</v>
      </c>
      <c r="R1020" s="3" t="s">
        <v>23</v>
      </c>
    </row>
    <row r="1021" customFormat="false" ht="38.25" hidden="true" customHeight="true" outlineLevel="0" collapsed="false">
      <c r="A1021" s="2" t="n">
        <v>1355</v>
      </c>
      <c r="B1021" s="3" t="s">
        <v>975</v>
      </c>
      <c r="C1021" s="3" t="s">
        <v>19</v>
      </c>
      <c r="D1021" s="3" t="s">
        <v>31</v>
      </c>
      <c r="E1021" s="3" t="s">
        <v>976</v>
      </c>
      <c r="F1021" s="3" t="s">
        <v>22</v>
      </c>
      <c r="G1021" s="2"/>
      <c r="H1021" s="3" t="s">
        <v>23</v>
      </c>
      <c r="I1021" s="2" t="n">
        <v>445</v>
      </c>
      <c r="J1021" s="2" t="n">
        <v>445</v>
      </c>
      <c r="K1021" s="3" t="s">
        <v>53</v>
      </c>
      <c r="L1021" s="3" t="s">
        <v>54</v>
      </c>
      <c r="M1021" s="2" t="n">
        <v>9031</v>
      </c>
      <c r="N1021" s="3"/>
      <c r="O1021" s="4" t="n">
        <v>54789</v>
      </c>
      <c r="P1021" s="3"/>
      <c r="Q1021" s="4" t="n">
        <v>27303</v>
      </c>
      <c r="R1021" s="3" t="s">
        <v>23</v>
      </c>
    </row>
    <row r="1022" customFormat="false" ht="38.25" hidden="true" customHeight="true" outlineLevel="0" collapsed="false">
      <c r="A1022" s="2" t="n">
        <v>1358</v>
      </c>
      <c r="B1022" s="3" t="s">
        <v>977</v>
      </c>
      <c r="C1022" s="3" t="s">
        <v>19</v>
      </c>
      <c r="D1022" s="3" t="s">
        <v>31</v>
      </c>
      <c r="E1022" s="3" t="s">
        <v>937</v>
      </c>
      <c r="F1022" s="3" t="s">
        <v>22</v>
      </c>
      <c r="G1022" s="2"/>
      <c r="H1022" s="3" t="s">
        <v>23</v>
      </c>
      <c r="I1022" s="2" t="n">
        <v>1.6</v>
      </c>
      <c r="J1022" s="2" t="n">
        <v>1.6</v>
      </c>
      <c r="K1022" s="3" t="s">
        <v>24</v>
      </c>
      <c r="L1022" s="3" t="s">
        <v>25</v>
      </c>
      <c r="M1022" s="2" t="n">
        <v>0</v>
      </c>
      <c r="N1022" s="3"/>
      <c r="O1022" s="4" t="n">
        <v>54789</v>
      </c>
      <c r="P1022" s="3"/>
      <c r="Q1022" s="4"/>
      <c r="R1022" s="3" t="s">
        <v>23</v>
      </c>
    </row>
    <row r="1023" customFormat="false" ht="25.5" hidden="true" customHeight="true" outlineLevel="0" collapsed="false">
      <c r="A1023" s="2" t="n">
        <v>1359</v>
      </c>
      <c r="B1023" s="3" t="s">
        <v>978</v>
      </c>
      <c r="C1023" s="3" t="s">
        <v>19</v>
      </c>
      <c r="D1023" s="3" t="s">
        <v>20</v>
      </c>
      <c r="E1023" s="3" t="s">
        <v>570</v>
      </c>
      <c r="F1023" s="3" t="s">
        <v>22</v>
      </c>
      <c r="G1023" s="2"/>
      <c r="H1023" s="3" t="s">
        <v>23</v>
      </c>
      <c r="I1023" s="2" t="n">
        <v>26.9</v>
      </c>
      <c r="J1023" s="2" t="n">
        <v>26.9</v>
      </c>
      <c r="K1023" s="3" t="s">
        <v>24</v>
      </c>
      <c r="L1023" s="3" t="s">
        <v>25</v>
      </c>
      <c r="M1023" s="2" t="n">
        <v>0</v>
      </c>
      <c r="N1023" s="3"/>
      <c r="O1023" s="4" t="n">
        <v>54789</v>
      </c>
      <c r="P1023" s="3"/>
      <c r="Q1023" s="4"/>
      <c r="R1023" s="3" t="s">
        <v>23</v>
      </c>
    </row>
    <row r="1024" customFormat="false" ht="38.25" hidden="true" customHeight="true" outlineLevel="0" collapsed="false">
      <c r="A1024" s="2" t="n">
        <v>1362</v>
      </c>
      <c r="B1024" s="3" t="s">
        <v>979</v>
      </c>
      <c r="C1024" s="3" t="s">
        <v>19</v>
      </c>
      <c r="D1024" s="3" t="s">
        <v>31</v>
      </c>
      <c r="E1024" s="3" t="s">
        <v>513</v>
      </c>
      <c r="F1024" s="3" t="s">
        <v>22</v>
      </c>
      <c r="G1024" s="2"/>
      <c r="H1024" s="3" t="s">
        <v>23</v>
      </c>
      <c r="I1024" s="2" t="n">
        <v>48</v>
      </c>
      <c r="J1024" s="2" t="n">
        <v>48</v>
      </c>
      <c r="K1024" s="3" t="s">
        <v>24</v>
      </c>
      <c r="L1024" s="3" t="s">
        <v>46</v>
      </c>
      <c r="M1024" s="2" t="n">
        <v>0</v>
      </c>
      <c r="N1024" s="3"/>
      <c r="O1024" s="4" t="n">
        <v>54789</v>
      </c>
      <c r="P1024" s="3"/>
      <c r="Q1024" s="4"/>
      <c r="R1024" s="3" t="s">
        <v>23</v>
      </c>
    </row>
    <row r="1025" customFormat="false" ht="25.5" hidden="true" customHeight="true" outlineLevel="0" collapsed="false">
      <c r="A1025" s="2" t="n">
        <v>1363</v>
      </c>
      <c r="B1025" s="3" t="s">
        <v>980</v>
      </c>
      <c r="C1025" s="3" t="s">
        <v>19</v>
      </c>
      <c r="D1025" s="3" t="s">
        <v>31</v>
      </c>
      <c r="E1025" s="3" t="s">
        <v>981</v>
      </c>
      <c r="F1025" s="3" t="s">
        <v>22</v>
      </c>
      <c r="G1025" s="2"/>
      <c r="H1025" s="3" t="s">
        <v>23</v>
      </c>
      <c r="I1025" s="2" t="n">
        <v>13.7</v>
      </c>
      <c r="J1025" s="2" t="n">
        <v>13.7</v>
      </c>
      <c r="K1025" s="3" t="s">
        <v>24</v>
      </c>
      <c r="L1025" s="3" t="s">
        <v>25</v>
      </c>
      <c r="M1025" s="2" t="n">
        <v>0</v>
      </c>
      <c r="N1025" s="3"/>
      <c r="O1025" s="4" t="n">
        <v>54789</v>
      </c>
      <c r="P1025" s="3"/>
      <c r="Q1025" s="4"/>
      <c r="R1025" s="3" t="s">
        <v>23</v>
      </c>
    </row>
    <row r="1026" customFormat="false" ht="25.5" hidden="true" customHeight="true" outlineLevel="0" collapsed="false">
      <c r="A1026" s="2" t="n">
        <v>1364</v>
      </c>
      <c r="B1026" s="3" t="s">
        <v>982</v>
      </c>
      <c r="C1026" s="3" t="s">
        <v>19</v>
      </c>
      <c r="D1026" s="3" t="s">
        <v>31</v>
      </c>
      <c r="E1026" s="3" t="s">
        <v>981</v>
      </c>
      <c r="F1026" s="3" t="s">
        <v>22</v>
      </c>
      <c r="G1026" s="2"/>
      <c r="H1026" s="3" t="s">
        <v>23</v>
      </c>
      <c r="I1026" s="2" t="n">
        <v>30</v>
      </c>
      <c r="J1026" s="2" t="n">
        <v>30</v>
      </c>
      <c r="K1026" s="3" t="s">
        <v>24</v>
      </c>
      <c r="L1026" s="3" t="s">
        <v>25</v>
      </c>
      <c r="M1026" s="2" t="n">
        <v>0</v>
      </c>
      <c r="N1026" s="3"/>
      <c r="O1026" s="4" t="n">
        <v>54789</v>
      </c>
      <c r="P1026" s="3"/>
      <c r="Q1026" s="4"/>
      <c r="R1026" s="3" t="s">
        <v>23</v>
      </c>
    </row>
    <row r="1027" customFormat="false" ht="25.5" hidden="true" customHeight="true" outlineLevel="0" collapsed="false">
      <c r="A1027" s="2" t="n">
        <v>1365</v>
      </c>
      <c r="B1027" s="3" t="s">
        <v>983</v>
      </c>
      <c r="C1027" s="3" t="s">
        <v>19</v>
      </c>
      <c r="D1027" s="3" t="s">
        <v>31</v>
      </c>
      <c r="E1027" s="3" t="s">
        <v>697</v>
      </c>
      <c r="F1027" s="3" t="s">
        <v>22</v>
      </c>
      <c r="G1027" s="2"/>
      <c r="H1027" s="3" t="s">
        <v>23</v>
      </c>
      <c r="I1027" s="2" t="n">
        <v>30</v>
      </c>
      <c r="J1027" s="2" t="n">
        <v>30</v>
      </c>
      <c r="K1027" s="3" t="s">
        <v>24</v>
      </c>
      <c r="L1027" s="3" t="s">
        <v>25</v>
      </c>
      <c r="M1027" s="2" t="n">
        <v>0</v>
      </c>
      <c r="N1027" s="3"/>
      <c r="O1027" s="4" t="n">
        <v>54789</v>
      </c>
      <c r="P1027" s="3"/>
      <c r="Q1027" s="4"/>
      <c r="R1027" s="3" t="s">
        <v>23</v>
      </c>
    </row>
    <row r="1028" customFormat="false" ht="25.5" hidden="true" customHeight="true" outlineLevel="0" collapsed="false">
      <c r="A1028" s="2" t="n">
        <v>1366</v>
      </c>
      <c r="B1028" s="3" t="s">
        <v>984</v>
      </c>
      <c r="C1028" s="3" t="s">
        <v>19</v>
      </c>
      <c r="D1028" s="3" t="s">
        <v>31</v>
      </c>
      <c r="E1028" s="3" t="s">
        <v>697</v>
      </c>
      <c r="F1028" s="3" t="s">
        <v>22</v>
      </c>
      <c r="G1028" s="2"/>
      <c r="H1028" s="3" t="s">
        <v>23</v>
      </c>
      <c r="I1028" s="2" t="n">
        <v>30</v>
      </c>
      <c r="J1028" s="2" t="n">
        <v>30</v>
      </c>
      <c r="K1028" s="3" t="s">
        <v>24</v>
      </c>
      <c r="L1028" s="3" t="s">
        <v>25</v>
      </c>
      <c r="M1028" s="2" t="n">
        <v>0</v>
      </c>
      <c r="N1028" s="3"/>
      <c r="O1028" s="4" t="n">
        <v>54789</v>
      </c>
      <c r="P1028" s="3"/>
      <c r="Q1028" s="4"/>
      <c r="R1028" s="3" t="s">
        <v>23</v>
      </c>
    </row>
    <row r="1029" customFormat="false" ht="25.5" hidden="true" customHeight="true" outlineLevel="0" collapsed="false">
      <c r="A1029" s="2" t="n">
        <v>1367</v>
      </c>
      <c r="B1029" s="3" t="s">
        <v>985</v>
      </c>
      <c r="C1029" s="3" t="s">
        <v>19</v>
      </c>
      <c r="D1029" s="3" t="s">
        <v>31</v>
      </c>
      <c r="E1029" s="3" t="s">
        <v>986</v>
      </c>
      <c r="F1029" s="3" t="s">
        <v>22</v>
      </c>
      <c r="G1029" s="2"/>
      <c r="H1029" s="3" t="s">
        <v>23</v>
      </c>
      <c r="I1029" s="2" t="n">
        <v>80</v>
      </c>
      <c r="J1029" s="2" t="n">
        <v>80</v>
      </c>
      <c r="K1029" s="3" t="s">
        <v>24</v>
      </c>
      <c r="L1029" s="3" t="s">
        <v>515</v>
      </c>
      <c r="M1029" s="2" t="n">
        <v>10000</v>
      </c>
      <c r="N1029" s="3"/>
      <c r="O1029" s="4" t="n">
        <v>54789</v>
      </c>
      <c r="P1029" s="3"/>
      <c r="Q1029" s="4"/>
      <c r="R1029" s="3" t="s">
        <v>23</v>
      </c>
    </row>
    <row r="1030" customFormat="false" ht="25.5" hidden="true" customHeight="true" outlineLevel="0" collapsed="false">
      <c r="A1030" s="2" t="n">
        <v>1368</v>
      </c>
      <c r="B1030" s="3" t="s">
        <v>987</v>
      </c>
      <c r="C1030" s="3" t="s">
        <v>19</v>
      </c>
      <c r="D1030" s="3" t="s">
        <v>31</v>
      </c>
      <c r="E1030" s="3" t="s">
        <v>697</v>
      </c>
      <c r="F1030" s="3" t="s">
        <v>22</v>
      </c>
      <c r="G1030" s="2"/>
      <c r="H1030" s="3" t="s">
        <v>23</v>
      </c>
      <c r="I1030" s="2" t="n">
        <v>30</v>
      </c>
      <c r="J1030" s="2" t="n">
        <v>30</v>
      </c>
      <c r="K1030" s="3" t="s">
        <v>24</v>
      </c>
      <c r="L1030" s="3" t="s">
        <v>25</v>
      </c>
      <c r="M1030" s="2" t="n">
        <v>0</v>
      </c>
      <c r="N1030" s="3"/>
      <c r="O1030" s="4" t="n">
        <v>54789</v>
      </c>
      <c r="P1030" s="3"/>
      <c r="Q1030" s="4"/>
      <c r="R1030" s="3" t="s">
        <v>23</v>
      </c>
    </row>
    <row r="1031" customFormat="false" ht="25.5" hidden="true" customHeight="true" outlineLevel="0" collapsed="false">
      <c r="A1031" s="2" t="n">
        <v>1369</v>
      </c>
      <c r="B1031" s="3" t="s">
        <v>988</v>
      </c>
      <c r="C1031" s="3" t="s">
        <v>19</v>
      </c>
      <c r="D1031" s="3" t="s">
        <v>31</v>
      </c>
      <c r="E1031" s="3" t="s">
        <v>697</v>
      </c>
      <c r="F1031" s="3" t="s">
        <v>22</v>
      </c>
      <c r="G1031" s="2"/>
      <c r="H1031" s="3" t="s">
        <v>23</v>
      </c>
      <c r="I1031" s="2" t="n">
        <v>30</v>
      </c>
      <c r="J1031" s="2" t="n">
        <v>30</v>
      </c>
      <c r="K1031" s="3" t="s">
        <v>24</v>
      </c>
      <c r="L1031" s="3" t="s">
        <v>25</v>
      </c>
      <c r="M1031" s="2" t="n">
        <v>0</v>
      </c>
      <c r="N1031" s="3"/>
      <c r="O1031" s="4" t="n">
        <v>54789</v>
      </c>
      <c r="P1031" s="3"/>
      <c r="Q1031" s="4"/>
      <c r="R1031" s="3" t="s">
        <v>23</v>
      </c>
    </row>
    <row r="1032" customFormat="false" ht="25.5" hidden="true" customHeight="true" outlineLevel="0" collapsed="false">
      <c r="A1032" s="2" t="n">
        <v>1370</v>
      </c>
      <c r="B1032" s="3" t="s">
        <v>989</v>
      </c>
      <c r="C1032" s="3" t="s">
        <v>19</v>
      </c>
      <c r="D1032" s="3" t="s">
        <v>31</v>
      </c>
      <c r="E1032" s="3" t="s">
        <v>697</v>
      </c>
      <c r="F1032" s="3" t="s">
        <v>22</v>
      </c>
      <c r="G1032" s="2"/>
      <c r="H1032" s="3" t="s">
        <v>23</v>
      </c>
      <c r="I1032" s="2" t="n">
        <v>30</v>
      </c>
      <c r="J1032" s="2" t="n">
        <v>30</v>
      </c>
      <c r="K1032" s="3" t="s">
        <v>24</v>
      </c>
      <c r="L1032" s="3" t="s">
        <v>25</v>
      </c>
      <c r="M1032" s="2" t="n">
        <v>0</v>
      </c>
      <c r="N1032" s="3"/>
      <c r="O1032" s="4" t="n">
        <v>54789</v>
      </c>
      <c r="P1032" s="3"/>
      <c r="Q1032" s="4"/>
      <c r="R1032" s="3" t="s">
        <v>23</v>
      </c>
    </row>
    <row r="1033" customFormat="false" ht="25.5" hidden="true" customHeight="true" outlineLevel="0" collapsed="false">
      <c r="A1033" s="2" t="n">
        <v>1371</v>
      </c>
      <c r="B1033" s="3" t="s">
        <v>990</v>
      </c>
      <c r="C1033" s="3" t="s">
        <v>19</v>
      </c>
      <c r="D1033" s="3" t="s">
        <v>31</v>
      </c>
      <c r="E1033" s="3" t="s">
        <v>986</v>
      </c>
      <c r="F1033" s="3" t="s">
        <v>22</v>
      </c>
      <c r="G1033" s="2"/>
      <c r="H1033" s="3" t="s">
        <v>23</v>
      </c>
      <c r="I1033" s="2" t="n">
        <v>80</v>
      </c>
      <c r="J1033" s="2" t="n">
        <v>80</v>
      </c>
      <c r="K1033" s="3" t="s">
        <v>24</v>
      </c>
      <c r="L1033" s="3" t="s">
        <v>515</v>
      </c>
      <c r="M1033" s="2" t="n">
        <v>10000</v>
      </c>
      <c r="N1033" s="3"/>
      <c r="O1033" s="4" t="n">
        <v>54789</v>
      </c>
      <c r="P1033" s="3"/>
      <c r="Q1033" s="4"/>
      <c r="R1033" s="3" t="s">
        <v>23</v>
      </c>
    </row>
    <row r="1034" customFormat="false" ht="25.5" hidden="true" customHeight="true" outlineLevel="0" collapsed="false">
      <c r="A1034" s="2" t="n">
        <v>1375</v>
      </c>
      <c r="B1034" s="3" t="s">
        <v>991</v>
      </c>
      <c r="C1034" s="3" t="s">
        <v>19</v>
      </c>
      <c r="D1034" s="3" t="s">
        <v>27</v>
      </c>
      <c r="E1034" s="3" t="s">
        <v>21</v>
      </c>
      <c r="F1034" s="3" t="s">
        <v>57</v>
      </c>
      <c r="G1034" s="2"/>
      <c r="H1034" s="3" t="s">
        <v>23</v>
      </c>
      <c r="I1034" s="2" t="n">
        <v>13</v>
      </c>
      <c r="J1034" s="2" t="n">
        <v>13</v>
      </c>
      <c r="K1034" s="3" t="s">
        <v>24</v>
      </c>
      <c r="L1034" s="3" t="s">
        <v>280</v>
      </c>
      <c r="M1034" s="2" t="n">
        <v>0</v>
      </c>
      <c r="N1034" s="3"/>
      <c r="O1034" s="4" t="n">
        <v>54789</v>
      </c>
      <c r="P1034" s="3"/>
      <c r="Q1034" s="4" t="n">
        <v>34335</v>
      </c>
      <c r="R1034" s="3" t="s">
        <v>23</v>
      </c>
    </row>
    <row r="1035" customFormat="false" ht="25.5" hidden="true" customHeight="true" outlineLevel="0" collapsed="false">
      <c r="A1035" s="2" t="n">
        <v>1382</v>
      </c>
      <c r="B1035" s="3" t="s">
        <v>992</v>
      </c>
      <c r="C1035" s="3" t="s">
        <v>19</v>
      </c>
      <c r="D1035" s="3" t="s">
        <v>20</v>
      </c>
      <c r="E1035" s="3" t="s">
        <v>993</v>
      </c>
      <c r="F1035" s="3" t="s">
        <v>22</v>
      </c>
      <c r="G1035" s="2"/>
      <c r="H1035" s="3" t="s">
        <v>23</v>
      </c>
      <c r="I1035" s="2" t="n">
        <v>40.49</v>
      </c>
      <c r="J1035" s="2" t="n">
        <v>40.49</v>
      </c>
      <c r="K1035" s="3" t="s">
        <v>24</v>
      </c>
      <c r="L1035" s="3" t="s">
        <v>25</v>
      </c>
      <c r="M1035" s="2" t="n">
        <v>0</v>
      </c>
      <c r="N1035" s="3"/>
      <c r="O1035" s="4" t="n">
        <v>54789</v>
      </c>
      <c r="P1035" s="3"/>
      <c r="Q1035" s="4"/>
      <c r="R1035" s="3" t="s">
        <v>23</v>
      </c>
    </row>
    <row r="1036" customFormat="false" ht="25.5" hidden="true" customHeight="true" outlineLevel="0" collapsed="false">
      <c r="A1036" s="2" t="n">
        <v>1384</v>
      </c>
      <c r="B1036" s="3" t="s">
        <v>994</v>
      </c>
      <c r="C1036" s="3" t="s">
        <v>19</v>
      </c>
      <c r="D1036" s="3" t="s">
        <v>27</v>
      </c>
      <c r="E1036" s="3" t="s">
        <v>21</v>
      </c>
      <c r="F1036" s="3" t="s">
        <v>75</v>
      </c>
      <c r="G1036" s="2"/>
      <c r="H1036" s="3" t="s">
        <v>23</v>
      </c>
      <c r="I1036" s="2" t="n">
        <v>0.8</v>
      </c>
      <c r="J1036" s="2" t="n">
        <v>0.8</v>
      </c>
      <c r="K1036" s="3" t="s">
        <v>24</v>
      </c>
      <c r="L1036" s="3" t="s">
        <v>995</v>
      </c>
      <c r="M1036" s="2" t="n">
        <v>9517</v>
      </c>
      <c r="N1036" s="3"/>
      <c r="O1036" s="4" t="n">
        <v>54789</v>
      </c>
      <c r="P1036" s="3"/>
      <c r="Q1036" s="4" t="n">
        <v>33635</v>
      </c>
      <c r="R1036" s="3" t="s">
        <v>23</v>
      </c>
    </row>
    <row r="1037" customFormat="false" ht="25.5" hidden="true" customHeight="true" outlineLevel="0" collapsed="false">
      <c r="A1037" s="2" t="n">
        <v>1384</v>
      </c>
      <c r="B1037" s="3" t="s">
        <v>994</v>
      </c>
      <c r="C1037" s="3" t="s">
        <v>19</v>
      </c>
      <c r="D1037" s="3" t="s">
        <v>27</v>
      </c>
      <c r="E1037" s="3" t="s">
        <v>21</v>
      </c>
      <c r="F1037" s="3" t="s">
        <v>75</v>
      </c>
      <c r="G1037" s="2"/>
      <c r="H1037" s="3" t="s">
        <v>23</v>
      </c>
      <c r="I1037" s="2" t="n">
        <v>0.8</v>
      </c>
      <c r="J1037" s="2" t="n">
        <v>0.8</v>
      </c>
      <c r="K1037" s="3" t="s">
        <v>24</v>
      </c>
      <c r="L1037" s="3" t="s">
        <v>995</v>
      </c>
      <c r="M1037" s="2" t="n">
        <v>9517</v>
      </c>
      <c r="N1037" s="3"/>
      <c r="O1037" s="4" t="n">
        <v>54789</v>
      </c>
      <c r="P1037" s="3"/>
      <c r="Q1037" s="4" t="n">
        <v>33635</v>
      </c>
      <c r="R1037" s="3" t="s">
        <v>23</v>
      </c>
    </row>
    <row r="1038" customFormat="false" ht="25.5" hidden="true" customHeight="true" outlineLevel="0" collapsed="false">
      <c r="A1038" s="2" t="n">
        <v>1384</v>
      </c>
      <c r="B1038" s="3" t="s">
        <v>994</v>
      </c>
      <c r="C1038" s="3" t="s">
        <v>19</v>
      </c>
      <c r="D1038" s="3" t="s">
        <v>27</v>
      </c>
      <c r="E1038" s="3" t="s">
        <v>21</v>
      </c>
      <c r="F1038" s="3" t="s">
        <v>75</v>
      </c>
      <c r="G1038" s="2"/>
      <c r="H1038" s="3" t="s">
        <v>23</v>
      </c>
      <c r="I1038" s="2" t="n">
        <v>0.8</v>
      </c>
      <c r="J1038" s="2" t="n">
        <v>0.8</v>
      </c>
      <c r="K1038" s="3" t="s">
        <v>24</v>
      </c>
      <c r="L1038" s="3" t="s">
        <v>995</v>
      </c>
      <c r="M1038" s="2" t="n">
        <v>9517</v>
      </c>
      <c r="N1038" s="3"/>
      <c r="O1038" s="4" t="n">
        <v>54789</v>
      </c>
      <c r="P1038" s="3"/>
      <c r="Q1038" s="4" t="n">
        <v>34274</v>
      </c>
      <c r="R1038" s="3" t="s">
        <v>23</v>
      </c>
    </row>
    <row r="1039" customFormat="false" ht="25.5" hidden="true" customHeight="true" outlineLevel="0" collapsed="false">
      <c r="A1039" s="2" t="n">
        <v>1384</v>
      </c>
      <c r="B1039" s="3" t="s">
        <v>994</v>
      </c>
      <c r="C1039" s="3" t="s">
        <v>19</v>
      </c>
      <c r="D1039" s="3" t="s">
        <v>27</v>
      </c>
      <c r="E1039" s="3" t="s">
        <v>21</v>
      </c>
      <c r="F1039" s="3" t="s">
        <v>75</v>
      </c>
      <c r="G1039" s="2"/>
      <c r="H1039" s="3" t="s">
        <v>23</v>
      </c>
      <c r="I1039" s="2" t="n">
        <v>0.8</v>
      </c>
      <c r="J1039" s="2" t="n">
        <v>0.8</v>
      </c>
      <c r="K1039" s="3" t="s">
        <v>24</v>
      </c>
      <c r="L1039" s="3" t="s">
        <v>995</v>
      </c>
      <c r="M1039" s="2" t="n">
        <v>9517</v>
      </c>
      <c r="N1039" s="3"/>
      <c r="O1039" s="4" t="n">
        <v>54789</v>
      </c>
      <c r="P1039" s="3"/>
      <c r="Q1039" s="4" t="n">
        <v>34274</v>
      </c>
      <c r="R1039" s="3" t="s">
        <v>23</v>
      </c>
    </row>
    <row r="1040" customFormat="false" ht="25.5" hidden="true" customHeight="true" outlineLevel="0" collapsed="false">
      <c r="A1040" s="2" t="n">
        <v>1384</v>
      </c>
      <c r="B1040" s="3" t="s">
        <v>994</v>
      </c>
      <c r="C1040" s="3" t="s">
        <v>19</v>
      </c>
      <c r="D1040" s="3" t="s">
        <v>27</v>
      </c>
      <c r="E1040" s="3" t="s">
        <v>21</v>
      </c>
      <c r="F1040" s="3" t="s">
        <v>75</v>
      </c>
      <c r="G1040" s="2"/>
      <c r="H1040" s="3" t="s">
        <v>23</v>
      </c>
      <c r="I1040" s="2" t="n">
        <v>1.6</v>
      </c>
      <c r="J1040" s="2" t="n">
        <v>1.6</v>
      </c>
      <c r="K1040" s="3" t="s">
        <v>24</v>
      </c>
      <c r="L1040" s="3" t="s">
        <v>550</v>
      </c>
      <c r="M1040" s="2" t="n">
        <v>0</v>
      </c>
      <c r="N1040" s="3"/>
      <c r="O1040" s="4" t="n">
        <v>54789</v>
      </c>
      <c r="P1040" s="3"/>
      <c r="Q1040" s="4" t="n">
        <v>35765</v>
      </c>
      <c r="R1040" s="3" t="s">
        <v>23</v>
      </c>
    </row>
    <row r="1041" customFormat="false" ht="25.5" hidden="true" customHeight="true" outlineLevel="0" collapsed="false">
      <c r="A1041" s="2" t="n">
        <v>1391</v>
      </c>
      <c r="B1041" s="3" t="s">
        <v>996</v>
      </c>
      <c r="C1041" s="3" t="s">
        <v>19</v>
      </c>
      <c r="D1041" s="3" t="s">
        <v>20</v>
      </c>
      <c r="E1041" s="3" t="s">
        <v>21</v>
      </c>
      <c r="F1041" s="3" t="s">
        <v>22</v>
      </c>
      <c r="G1041" s="2"/>
      <c r="H1041" s="3" t="s">
        <v>23</v>
      </c>
      <c r="I1041" s="2" t="n">
        <v>0.34</v>
      </c>
      <c r="J1041" s="2" t="n">
        <v>0.34</v>
      </c>
      <c r="K1041" s="3" t="s">
        <v>71</v>
      </c>
      <c r="L1041" s="3" t="s">
        <v>72</v>
      </c>
      <c r="M1041" s="2" t="n">
        <v>0</v>
      </c>
      <c r="N1041" s="3"/>
      <c r="O1041" s="4" t="n">
        <v>54789</v>
      </c>
      <c r="P1041" s="3"/>
      <c r="Q1041" s="4"/>
      <c r="R1041" s="3" t="s">
        <v>23</v>
      </c>
    </row>
    <row r="1042" customFormat="false" ht="25.5" hidden="true" customHeight="true" outlineLevel="0" collapsed="false">
      <c r="A1042" s="2" t="n">
        <v>1392</v>
      </c>
      <c r="B1042" s="3" t="s">
        <v>997</v>
      </c>
      <c r="C1042" s="3" t="s">
        <v>19</v>
      </c>
      <c r="D1042" s="3" t="s">
        <v>31</v>
      </c>
      <c r="E1042" s="3" t="s">
        <v>998</v>
      </c>
      <c r="F1042" s="3" t="s">
        <v>22</v>
      </c>
      <c r="G1042" s="2"/>
      <c r="H1042" s="3" t="s">
        <v>23</v>
      </c>
      <c r="I1042" s="2" t="n">
        <v>7.5</v>
      </c>
      <c r="J1042" s="2" t="n">
        <v>7.5</v>
      </c>
      <c r="K1042" s="3" t="s">
        <v>24</v>
      </c>
      <c r="L1042" s="3" t="s">
        <v>25</v>
      </c>
      <c r="M1042" s="2" t="n">
        <v>0</v>
      </c>
      <c r="N1042" s="3"/>
      <c r="O1042" s="4" t="n">
        <v>54789</v>
      </c>
      <c r="P1042" s="3"/>
      <c r="Q1042" s="4"/>
      <c r="R1042" s="3" t="s">
        <v>23</v>
      </c>
    </row>
    <row r="1043" customFormat="false" ht="25.5" hidden="true" customHeight="true" outlineLevel="0" collapsed="false">
      <c r="A1043" s="2" t="n">
        <v>1395</v>
      </c>
      <c r="B1043" s="3" t="s">
        <v>999</v>
      </c>
      <c r="C1043" s="3" t="s">
        <v>19</v>
      </c>
      <c r="D1043" s="3" t="s">
        <v>27</v>
      </c>
      <c r="E1043" s="3" t="s">
        <v>1000</v>
      </c>
      <c r="F1043" s="3" t="s">
        <v>57</v>
      </c>
      <c r="G1043" s="2"/>
      <c r="H1043" s="3" t="s">
        <v>23</v>
      </c>
      <c r="I1043" s="2" t="n">
        <v>3.35</v>
      </c>
      <c r="J1043" s="2" t="n">
        <v>3.35</v>
      </c>
      <c r="K1043" s="3" t="s">
        <v>24</v>
      </c>
      <c r="L1043" s="3" t="s">
        <v>25</v>
      </c>
      <c r="M1043" s="2" t="n">
        <v>0</v>
      </c>
      <c r="N1043" s="3"/>
      <c r="O1043" s="4" t="n">
        <v>54789</v>
      </c>
      <c r="P1043" s="3"/>
      <c r="Q1043" s="4" t="n">
        <v>32143</v>
      </c>
      <c r="R1043" s="3" t="s">
        <v>23</v>
      </c>
    </row>
    <row r="1044" customFormat="false" ht="25.5" hidden="true" customHeight="true" outlineLevel="0" collapsed="false">
      <c r="A1044" s="2" t="n">
        <v>1397</v>
      </c>
      <c r="B1044" s="3" t="s">
        <v>1001</v>
      </c>
      <c r="C1044" s="3" t="s">
        <v>19</v>
      </c>
      <c r="D1044" s="3" t="s">
        <v>20</v>
      </c>
      <c r="E1044" s="3" t="s">
        <v>21</v>
      </c>
      <c r="F1044" s="3" t="s">
        <v>22</v>
      </c>
      <c r="G1044" s="2"/>
      <c r="H1044" s="3" t="s">
        <v>23</v>
      </c>
      <c r="I1044" s="2" t="n">
        <v>2.14</v>
      </c>
      <c r="J1044" s="2" t="n">
        <v>2.14</v>
      </c>
      <c r="K1044" s="3" t="s">
        <v>24</v>
      </c>
      <c r="L1044" s="3" t="s">
        <v>25</v>
      </c>
      <c r="M1044" s="2" t="n">
        <v>0</v>
      </c>
      <c r="N1044" s="3"/>
      <c r="O1044" s="4" t="n">
        <v>54789</v>
      </c>
      <c r="P1044" s="3"/>
      <c r="Q1044" s="4"/>
      <c r="R1044" s="3" t="s">
        <v>23</v>
      </c>
    </row>
    <row r="1045" customFormat="false" ht="38.25" hidden="true" customHeight="true" outlineLevel="0" collapsed="false">
      <c r="A1045" s="2" t="n">
        <v>1399</v>
      </c>
      <c r="B1045" s="3" t="s">
        <v>1002</v>
      </c>
      <c r="C1045" s="3" t="s">
        <v>19</v>
      </c>
      <c r="D1045" s="3" t="s">
        <v>27</v>
      </c>
      <c r="E1045" s="3" t="s">
        <v>21</v>
      </c>
      <c r="F1045" s="3" t="s">
        <v>101</v>
      </c>
      <c r="G1045" s="2"/>
      <c r="H1045" s="3" t="s">
        <v>23</v>
      </c>
      <c r="I1045" s="2" t="n">
        <v>2.7</v>
      </c>
      <c r="J1045" s="2" t="n">
        <v>2.7</v>
      </c>
      <c r="K1045" s="3" t="s">
        <v>24</v>
      </c>
      <c r="L1045" s="3" t="s">
        <v>550</v>
      </c>
      <c r="M1045" s="2" t="n">
        <v>0</v>
      </c>
      <c r="N1045" s="3"/>
      <c r="O1045" s="4" t="n">
        <v>54789</v>
      </c>
      <c r="P1045" s="3"/>
      <c r="Q1045" s="4" t="n">
        <v>32143</v>
      </c>
      <c r="R1045" s="3" t="s">
        <v>23</v>
      </c>
    </row>
    <row r="1046" customFormat="false" ht="38.25" hidden="true" customHeight="true" outlineLevel="0" collapsed="false">
      <c r="A1046" s="2" t="n">
        <v>1408</v>
      </c>
      <c r="B1046" s="3" t="s">
        <v>1003</v>
      </c>
      <c r="C1046" s="3" t="s">
        <v>19</v>
      </c>
      <c r="D1046" s="3" t="s">
        <v>27</v>
      </c>
      <c r="E1046" s="3" t="s">
        <v>1004</v>
      </c>
      <c r="F1046" s="3" t="s">
        <v>88</v>
      </c>
      <c r="G1046" s="2"/>
      <c r="H1046" s="3" t="s">
        <v>23</v>
      </c>
      <c r="I1046" s="2" t="n">
        <v>38.15</v>
      </c>
      <c r="J1046" s="2" t="n">
        <v>38.15</v>
      </c>
      <c r="K1046" s="3" t="s">
        <v>24</v>
      </c>
      <c r="L1046" s="3" t="s">
        <v>25</v>
      </c>
      <c r="M1046" s="2" t="n">
        <v>0</v>
      </c>
      <c r="N1046" s="3"/>
      <c r="O1046" s="4" t="n">
        <v>54789</v>
      </c>
      <c r="P1046" s="3"/>
      <c r="Q1046" s="4" t="n">
        <v>32143</v>
      </c>
      <c r="R1046" s="3" t="s">
        <v>23</v>
      </c>
    </row>
    <row r="1047" customFormat="false" ht="25.5" hidden="true" customHeight="true" outlineLevel="0" collapsed="false">
      <c r="A1047" s="2" t="n">
        <v>1409</v>
      </c>
      <c r="B1047" s="3" t="s">
        <v>1005</v>
      </c>
      <c r="C1047" s="3" t="s">
        <v>19</v>
      </c>
      <c r="D1047" s="3" t="s">
        <v>20</v>
      </c>
      <c r="E1047" s="3" t="s">
        <v>21</v>
      </c>
      <c r="F1047" s="3" t="s">
        <v>22</v>
      </c>
      <c r="G1047" s="2"/>
      <c r="H1047" s="3" t="s">
        <v>23</v>
      </c>
      <c r="I1047" s="2" t="n">
        <v>0.2</v>
      </c>
      <c r="J1047" s="2" t="n">
        <v>0.2</v>
      </c>
      <c r="K1047" s="3" t="s">
        <v>53</v>
      </c>
      <c r="L1047" s="3" t="s">
        <v>54</v>
      </c>
      <c r="M1047" s="2" t="n">
        <v>0</v>
      </c>
      <c r="N1047" s="3"/>
      <c r="O1047" s="4" t="n">
        <v>54789</v>
      </c>
      <c r="P1047" s="3"/>
      <c r="Q1047" s="4"/>
      <c r="R1047" s="3" t="s">
        <v>23</v>
      </c>
    </row>
    <row r="1048" customFormat="false" ht="38.25" hidden="true" customHeight="true" outlineLevel="0" collapsed="false">
      <c r="A1048" s="2" t="n">
        <v>1410</v>
      </c>
      <c r="B1048" s="3" t="s">
        <v>1006</v>
      </c>
      <c r="C1048" s="3" t="s">
        <v>19</v>
      </c>
      <c r="D1048" s="3" t="s">
        <v>31</v>
      </c>
      <c r="E1048" s="3" t="s">
        <v>859</v>
      </c>
      <c r="F1048" s="3" t="s">
        <v>22</v>
      </c>
      <c r="G1048" s="2"/>
      <c r="H1048" s="3" t="s">
        <v>23</v>
      </c>
      <c r="I1048" s="2" t="n">
        <v>16.3</v>
      </c>
      <c r="J1048" s="2" t="n">
        <v>16.3</v>
      </c>
      <c r="K1048" s="3" t="s">
        <v>24</v>
      </c>
      <c r="L1048" s="3" t="s">
        <v>428</v>
      </c>
      <c r="M1048" s="2" t="n">
        <v>0</v>
      </c>
      <c r="N1048" s="3"/>
      <c r="O1048" s="4" t="n">
        <v>54789</v>
      </c>
      <c r="P1048" s="3"/>
      <c r="Q1048" s="4"/>
      <c r="R1048" s="3" t="s">
        <v>23</v>
      </c>
    </row>
    <row r="1049" customFormat="false" ht="25.5" hidden="true" customHeight="true" outlineLevel="0" collapsed="false">
      <c r="A1049" s="2" t="n">
        <v>1417</v>
      </c>
      <c r="B1049" s="3" t="s">
        <v>1007</v>
      </c>
      <c r="C1049" s="3" t="s">
        <v>19</v>
      </c>
      <c r="D1049" s="3" t="s">
        <v>27</v>
      </c>
      <c r="E1049" s="3" t="s">
        <v>1008</v>
      </c>
      <c r="F1049" s="3" t="s">
        <v>75</v>
      </c>
      <c r="G1049" s="2"/>
      <c r="H1049" s="3" t="s">
        <v>23</v>
      </c>
      <c r="I1049" s="2" t="n">
        <v>9.38</v>
      </c>
      <c r="J1049" s="2" t="n">
        <v>9.38</v>
      </c>
      <c r="K1049" s="3" t="s">
        <v>24</v>
      </c>
      <c r="L1049" s="3" t="s">
        <v>25</v>
      </c>
      <c r="M1049" s="2" t="n">
        <v>0</v>
      </c>
      <c r="N1049" s="3"/>
      <c r="O1049" s="4" t="n">
        <v>54789</v>
      </c>
      <c r="P1049" s="3"/>
      <c r="Q1049" s="4" t="n">
        <v>32143</v>
      </c>
      <c r="R1049" s="3" t="s">
        <v>23</v>
      </c>
    </row>
    <row r="1050" customFormat="false" ht="25.5" hidden="true" customHeight="true" outlineLevel="0" collapsed="false">
      <c r="A1050" s="2" t="n">
        <v>1418</v>
      </c>
      <c r="B1050" s="3" t="s">
        <v>1009</v>
      </c>
      <c r="C1050" s="3" t="s">
        <v>19</v>
      </c>
      <c r="D1050" s="3" t="s">
        <v>61</v>
      </c>
      <c r="E1050" s="3" t="s">
        <v>1010</v>
      </c>
      <c r="F1050" s="3" t="s">
        <v>63</v>
      </c>
      <c r="G1050" s="2"/>
      <c r="H1050" s="3" t="s">
        <v>23</v>
      </c>
      <c r="I1050" s="2" t="n">
        <v>1.83</v>
      </c>
      <c r="J1050" s="2" t="n">
        <v>1.83</v>
      </c>
      <c r="K1050" s="3" t="s">
        <v>24</v>
      </c>
      <c r="L1050" s="3" t="s">
        <v>25</v>
      </c>
      <c r="M1050" s="2" t="n">
        <v>0</v>
      </c>
      <c r="N1050" s="3"/>
      <c r="O1050" s="4" t="n">
        <v>54789</v>
      </c>
      <c r="P1050" s="3"/>
      <c r="Q1050" s="4" t="n">
        <v>35796</v>
      </c>
      <c r="R1050" s="3" t="s">
        <v>23</v>
      </c>
    </row>
    <row r="1051" customFormat="false" ht="25.5" hidden="true" customHeight="true" outlineLevel="0" collapsed="false">
      <c r="A1051" s="2" t="n">
        <v>1418</v>
      </c>
      <c r="B1051" s="3" t="s">
        <v>1009</v>
      </c>
      <c r="C1051" s="3" t="s">
        <v>19</v>
      </c>
      <c r="D1051" s="3" t="s">
        <v>61</v>
      </c>
      <c r="E1051" s="3" t="s">
        <v>1010</v>
      </c>
      <c r="F1051" s="3" t="s">
        <v>63</v>
      </c>
      <c r="G1051" s="2"/>
      <c r="H1051" s="3" t="s">
        <v>23</v>
      </c>
      <c r="I1051" s="2" t="n">
        <v>7.33</v>
      </c>
      <c r="J1051" s="2" t="n">
        <v>7.33</v>
      </c>
      <c r="K1051" s="3" t="s">
        <v>24</v>
      </c>
      <c r="L1051" s="3" t="s">
        <v>25</v>
      </c>
      <c r="M1051" s="2" t="n">
        <v>0</v>
      </c>
      <c r="N1051" s="3"/>
      <c r="O1051" s="4" t="n">
        <v>54789</v>
      </c>
      <c r="P1051" s="3"/>
      <c r="Q1051" s="4" t="n">
        <v>36161</v>
      </c>
      <c r="R1051" s="3" t="s">
        <v>23</v>
      </c>
    </row>
    <row r="1052" customFormat="false" ht="38.25" hidden="true" customHeight="true" outlineLevel="0" collapsed="false">
      <c r="A1052" s="2" t="n">
        <v>1421</v>
      </c>
      <c r="B1052" s="3" t="s">
        <v>1011</v>
      </c>
      <c r="C1052" s="3" t="s">
        <v>19</v>
      </c>
      <c r="D1052" s="3" t="s">
        <v>61</v>
      </c>
      <c r="E1052" s="3" t="s">
        <v>349</v>
      </c>
      <c r="F1052" s="3" t="s">
        <v>138</v>
      </c>
      <c r="G1052" s="2"/>
      <c r="H1052" s="3" t="s">
        <v>23</v>
      </c>
      <c r="I1052" s="2" t="n">
        <v>21.21</v>
      </c>
      <c r="J1052" s="2" t="n">
        <v>16.31</v>
      </c>
      <c r="K1052" s="3" t="s">
        <v>24</v>
      </c>
      <c r="L1052" s="3" t="s">
        <v>102</v>
      </c>
      <c r="M1052" s="2" t="n">
        <v>0</v>
      </c>
      <c r="N1052" s="3"/>
      <c r="O1052" s="4" t="n">
        <v>54789</v>
      </c>
      <c r="P1052" s="3"/>
      <c r="Q1052" s="4" t="n">
        <v>33239</v>
      </c>
      <c r="R1052" s="3" t="s">
        <v>23</v>
      </c>
    </row>
    <row r="1053" customFormat="false" ht="38.25" hidden="true" customHeight="true" outlineLevel="0" collapsed="false">
      <c r="A1053" s="2" t="n">
        <v>1421</v>
      </c>
      <c r="B1053" s="3" t="s">
        <v>1011</v>
      </c>
      <c r="C1053" s="3" t="s">
        <v>19</v>
      </c>
      <c r="D1053" s="3" t="s">
        <v>61</v>
      </c>
      <c r="E1053" s="3" t="s">
        <v>349</v>
      </c>
      <c r="F1053" s="3" t="s">
        <v>138</v>
      </c>
      <c r="G1053" s="2"/>
      <c r="H1053" s="3" t="s">
        <v>23</v>
      </c>
      <c r="I1053" s="2" t="n">
        <v>4.89</v>
      </c>
      <c r="J1053" s="2" t="n">
        <v>3.26</v>
      </c>
      <c r="K1053" s="3" t="s">
        <v>24</v>
      </c>
      <c r="L1053" s="3" t="s">
        <v>102</v>
      </c>
      <c r="M1053" s="2" t="n">
        <v>0</v>
      </c>
      <c r="N1053" s="3"/>
      <c r="O1053" s="4" t="n">
        <v>54789</v>
      </c>
      <c r="P1053" s="3"/>
      <c r="Q1053" s="4" t="n">
        <v>31778</v>
      </c>
      <c r="R1053" s="3" t="s">
        <v>23</v>
      </c>
    </row>
    <row r="1054" customFormat="false" ht="38.25" hidden="true" customHeight="true" outlineLevel="0" collapsed="false">
      <c r="A1054" s="2" t="n">
        <v>1425</v>
      </c>
      <c r="B1054" s="3" t="s">
        <v>1012</v>
      </c>
      <c r="C1054" s="3" t="s">
        <v>19</v>
      </c>
      <c r="D1054" s="3" t="s">
        <v>20</v>
      </c>
      <c r="E1054" s="3" t="s">
        <v>1013</v>
      </c>
      <c r="F1054" s="3" t="s">
        <v>22</v>
      </c>
      <c r="G1054" s="2"/>
      <c r="H1054" s="3" t="s">
        <v>23</v>
      </c>
      <c r="I1054" s="2" t="n">
        <v>1.45</v>
      </c>
      <c r="J1054" s="2" t="n">
        <v>1.45</v>
      </c>
      <c r="K1054" s="3" t="s">
        <v>24</v>
      </c>
      <c r="L1054" s="3" t="s">
        <v>428</v>
      </c>
      <c r="M1054" s="2" t="n">
        <v>0</v>
      </c>
      <c r="N1054" s="3"/>
      <c r="O1054" s="4" t="n">
        <v>54789</v>
      </c>
      <c r="P1054" s="3"/>
      <c r="Q1054" s="4"/>
      <c r="R1054" s="3" t="s">
        <v>23</v>
      </c>
    </row>
    <row r="1055" customFormat="false" ht="25.5" hidden="true" customHeight="true" outlineLevel="0" collapsed="false">
      <c r="A1055" s="2" t="n">
        <v>1426</v>
      </c>
      <c r="B1055" s="3" t="s">
        <v>1014</v>
      </c>
      <c r="C1055" s="3" t="s">
        <v>19</v>
      </c>
      <c r="D1055" s="3" t="s">
        <v>61</v>
      </c>
      <c r="E1055" s="3" t="s">
        <v>21</v>
      </c>
      <c r="F1055" s="3" t="s">
        <v>63</v>
      </c>
      <c r="G1055" s="2"/>
      <c r="H1055" s="3" t="s">
        <v>23</v>
      </c>
      <c r="I1055" s="2" t="n">
        <v>1</v>
      </c>
      <c r="J1055" s="2" t="n">
        <v>1</v>
      </c>
      <c r="K1055" s="3" t="s">
        <v>24</v>
      </c>
      <c r="L1055" s="3" t="s">
        <v>515</v>
      </c>
      <c r="M1055" s="2" t="n">
        <v>0</v>
      </c>
      <c r="N1055" s="3"/>
      <c r="O1055" s="4" t="n">
        <v>54789</v>
      </c>
      <c r="P1055" s="3"/>
      <c r="Q1055" s="4" t="n">
        <v>36161</v>
      </c>
      <c r="R1055" s="3" t="s">
        <v>23</v>
      </c>
    </row>
    <row r="1056" customFormat="false" ht="25.5" hidden="true" customHeight="true" outlineLevel="0" collapsed="false">
      <c r="A1056" s="2" t="n">
        <v>1426</v>
      </c>
      <c r="B1056" s="3" t="s">
        <v>1014</v>
      </c>
      <c r="C1056" s="3" t="s">
        <v>19</v>
      </c>
      <c r="D1056" s="3" t="s">
        <v>61</v>
      </c>
      <c r="E1056" s="3" t="s">
        <v>21</v>
      </c>
      <c r="F1056" s="3" t="s">
        <v>63</v>
      </c>
      <c r="G1056" s="2"/>
      <c r="H1056" s="3" t="s">
        <v>23</v>
      </c>
      <c r="I1056" s="2" t="n">
        <v>1</v>
      </c>
      <c r="J1056" s="2" t="n">
        <v>1</v>
      </c>
      <c r="K1056" s="3" t="s">
        <v>24</v>
      </c>
      <c r="L1056" s="3" t="s">
        <v>515</v>
      </c>
      <c r="M1056" s="2" t="n">
        <v>0</v>
      </c>
      <c r="N1056" s="3"/>
      <c r="O1056" s="4" t="n">
        <v>54789</v>
      </c>
      <c r="P1056" s="3"/>
      <c r="Q1056" s="4" t="n">
        <v>36161</v>
      </c>
      <c r="R1056" s="3" t="s">
        <v>23</v>
      </c>
    </row>
    <row r="1057" customFormat="false" ht="25.5" hidden="true" customHeight="true" outlineLevel="0" collapsed="false">
      <c r="A1057" s="2" t="n">
        <v>1426</v>
      </c>
      <c r="B1057" s="3" t="s">
        <v>1014</v>
      </c>
      <c r="C1057" s="3" t="s">
        <v>19</v>
      </c>
      <c r="D1057" s="3" t="s">
        <v>61</v>
      </c>
      <c r="E1057" s="3" t="s">
        <v>21</v>
      </c>
      <c r="F1057" s="3" t="s">
        <v>63</v>
      </c>
      <c r="G1057" s="2"/>
      <c r="H1057" s="3" t="s">
        <v>23</v>
      </c>
      <c r="I1057" s="2" t="n">
        <v>0.5</v>
      </c>
      <c r="J1057" s="2" t="n">
        <v>0.5</v>
      </c>
      <c r="K1057" s="3" t="s">
        <v>24</v>
      </c>
      <c r="L1057" s="3" t="s">
        <v>515</v>
      </c>
      <c r="M1057" s="2" t="n">
        <v>0</v>
      </c>
      <c r="N1057" s="3"/>
      <c r="O1057" s="4" t="n">
        <v>54789</v>
      </c>
      <c r="P1057" s="3"/>
      <c r="Q1057" s="4" t="n">
        <v>35796</v>
      </c>
      <c r="R1057" s="3" t="s">
        <v>23</v>
      </c>
    </row>
    <row r="1058" customFormat="false" ht="25.5" hidden="true" customHeight="true" outlineLevel="0" collapsed="false">
      <c r="A1058" s="2" t="n">
        <v>1426</v>
      </c>
      <c r="B1058" s="3" t="s">
        <v>1014</v>
      </c>
      <c r="C1058" s="3" t="s">
        <v>19</v>
      </c>
      <c r="D1058" s="3" t="s">
        <v>61</v>
      </c>
      <c r="E1058" s="3" t="s">
        <v>21</v>
      </c>
      <c r="F1058" s="3" t="s">
        <v>63</v>
      </c>
      <c r="G1058" s="2"/>
      <c r="H1058" s="3" t="s">
        <v>23</v>
      </c>
      <c r="I1058" s="2" t="n">
        <v>0.2</v>
      </c>
      <c r="J1058" s="2" t="n">
        <v>0.2</v>
      </c>
      <c r="K1058" s="3" t="s">
        <v>24</v>
      </c>
      <c r="L1058" s="3" t="s">
        <v>515</v>
      </c>
      <c r="M1058" s="2" t="n">
        <v>0</v>
      </c>
      <c r="N1058" s="3"/>
      <c r="O1058" s="4" t="n">
        <v>54789</v>
      </c>
      <c r="P1058" s="3"/>
      <c r="Q1058" s="4" t="n">
        <v>35217</v>
      </c>
      <c r="R1058" s="3" t="s">
        <v>23</v>
      </c>
    </row>
    <row r="1059" customFormat="false" ht="25.5" hidden="true" customHeight="true" outlineLevel="0" collapsed="false">
      <c r="A1059" s="2" t="n">
        <v>1428</v>
      </c>
      <c r="B1059" s="3" t="s">
        <v>1015</v>
      </c>
      <c r="C1059" s="3" t="s">
        <v>19</v>
      </c>
      <c r="D1059" s="3" t="s">
        <v>31</v>
      </c>
      <c r="E1059" s="3" t="s">
        <v>21</v>
      </c>
      <c r="F1059" s="3" t="s">
        <v>22</v>
      </c>
      <c r="G1059" s="2"/>
      <c r="H1059" s="3" t="s">
        <v>23</v>
      </c>
      <c r="I1059" s="2" t="n">
        <v>1</v>
      </c>
      <c r="J1059" s="2" t="n">
        <v>1</v>
      </c>
      <c r="K1059" s="3" t="s">
        <v>24</v>
      </c>
      <c r="L1059" s="3" t="s">
        <v>515</v>
      </c>
      <c r="M1059" s="2" t="n">
        <v>0</v>
      </c>
      <c r="N1059" s="3"/>
      <c r="O1059" s="4" t="n">
        <v>54789</v>
      </c>
      <c r="P1059" s="3"/>
      <c r="Q1059" s="4"/>
      <c r="R1059" s="3" t="s">
        <v>23</v>
      </c>
    </row>
    <row r="1060" customFormat="false" ht="25.5" hidden="true" customHeight="true" outlineLevel="0" collapsed="false">
      <c r="A1060" s="2" t="n">
        <v>1428</v>
      </c>
      <c r="B1060" s="3" t="s">
        <v>1015</v>
      </c>
      <c r="C1060" s="3" t="s">
        <v>19</v>
      </c>
      <c r="D1060" s="3" t="s">
        <v>31</v>
      </c>
      <c r="E1060" s="3" t="s">
        <v>21</v>
      </c>
      <c r="F1060" s="3" t="s">
        <v>22</v>
      </c>
      <c r="G1060" s="2"/>
      <c r="H1060" s="3" t="s">
        <v>23</v>
      </c>
      <c r="I1060" s="2" t="n">
        <v>1</v>
      </c>
      <c r="J1060" s="2" t="n">
        <v>1</v>
      </c>
      <c r="K1060" s="3" t="s">
        <v>24</v>
      </c>
      <c r="L1060" s="3" t="s">
        <v>515</v>
      </c>
      <c r="M1060" s="2" t="n">
        <v>0</v>
      </c>
      <c r="N1060" s="3"/>
      <c r="O1060" s="4" t="n">
        <v>54789</v>
      </c>
      <c r="P1060" s="3"/>
      <c r="Q1060" s="4"/>
      <c r="R1060" s="3" t="s">
        <v>23</v>
      </c>
    </row>
    <row r="1061" customFormat="false" ht="25.5" hidden="true" customHeight="true" outlineLevel="0" collapsed="false">
      <c r="A1061" s="2" t="n">
        <v>1430</v>
      </c>
      <c r="B1061" s="3" t="s">
        <v>1016</v>
      </c>
      <c r="C1061" s="3" t="s">
        <v>19</v>
      </c>
      <c r="D1061" s="3" t="s">
        <v>20</v>
      </c>
      <c r="E1061" s="3" t="s">
        <v>322</v>
      </c>
      <c r="F1061" s="3" t="s">
        <v>22</v>
      </c>
      <c r="G1061" s="2"/>
      <c r="H1061" s="3" t="s">
        <v>23</v>
      </c>
      <c r="I1061" s="2" t="n">
        <v>13.4</v>
      </c>
      <c r="J1061" s="2" t="n">
        <v>13.4</v>
      </c>
      <c r="K1061" s="3" t="s">
        <v>24</v>
      </c>
      <c r="L1061" s="3" t="s">
        <v>331</v>
      </c>
      <c r="M1061" s="2" t="n">
        <v>0</v>
      </c>
      <c r="N1061" s="3"/>
      <c r="O1061" s="4" t="n">
        <v>54789</v>
      </c>
      <c r="P1061" s="3"/>
      <c r="Q1061" s="4"/>
      <c r="R1061" s="3" t="s">
        <v>23</v>
      </c>
    </row>
    <row r="1062" customFormat="false" ht="38.25" hidden="true" customHeight="true" outlineLevel="0" collapsed="false">
      <c r="A1062" s="2" t="n">
        <v>1431</v>
      </c>
      <c r="B1062" s="3" t="s">
        <v>1017</v>
      </c>
      <c r="C1062" s="3" t="s">
        <v>19</v>
      </c>
      <c r="D1062" s="3" t="s">
        <v>20</v>
      </c>
      <c r="E1062" s="3" t="s">
        <v>141</v>
      </c>
      <c r="F1062" s="3" t="s">
        <v>22</v>
      </c>
      <c r="G1062" s="2"/>
      <c r="H1062" s="3" t="s">
        <v>23</v>
      </c>
      <c r="I1062" s="2" t="n">
        <v>72</v>
      </c>
      <c r="J1062" s="2" t="n">
        <v>72</v>
      </c>
      <c r="K1062" s="3" t="s">
        <v>24</v>
      </c>
      <c r="L1062" s="3" t="s">
        <v>46</v>
      </c>
      <c r="M1062" s="2" t="n">
        <v>16200</v>
      </c>
      <c r="N1062" s="3"/>
      <c r="O1062" s="4" t="n">
        <v>54789</v>
      </c>
      <c r="P1062" s="3"/>
      <c r="Q1062" s="4"/>
      <c r="R1062" s="3" t="s">
        <v>23</v>
      </c>
    </row>
    <row r="1063" customFormat="false" ht="25.5" hidden="true" customHeight="true" outlineLevel="0" collapsed="false">
      <c r="A1063" s="2" t="n">
        <v>1433</v>
      </c>
      <c r="B1063" s="3" t="s">
        <v>1018</v>
      </c>
      <c r="C1063" s="3" t="s">
        <v>19</v>
      </c>
      <c r="D1063" s="3" t="s">
        <v>31</v>
      </c>
      <c r="E1063" s="3" t="s">
        <v>817</v>
      </c>
      <c r="F1063" s="3" t="s">
        <v>22</v>
      </c>
      <c r="G1063" s="2"/>
      <c r="H1063" s="3" t="s">
        <v>23</v>
      </c>
      <c r="I1063" s="2" t="n">
        <v>150</v>
      </c>
      <c r="J1063" s="2" t="n">
        <v>150</v>
      </c>
      <c r="K1063" s="3" t="s">
        <v>53</v>
      </c>
      <c r="L1063" s="3" t="s">
        <v>54</v>
      </c>
      <c r="M1063" s="2" t="n">
        <v>9800</v>
      </c>
      <c r="N1063" s="3"/>
      <c r="O1063" s="4" t="n">
        <v>54789</v>
      </c>
      <c r="P1063" s="3"/>
      <c r="Q1063" s="4" t="n">
        <v>22798</v>
      </c>
      <c r="R1063" s="3" t="s">
        <v>23</v>
      </c>
    </row>
    <row r="1064" customFormat="false" ht="25.5" hidden="true" customHeight="true" outlineLevel="0" collapsed="false">
      <c r="A1064" s="2" t="n">
        <v>1433</v>
      </c>
      <c r="B1064" s="3" t="s">
        <v>1018</v>
      </c>
      <c r="C1064" s="3" t="s">
        <v>19</v>
      </c>
      <c r="D1064" s="3" t="s">
        <v>31</v>
      </c>
      <c r="E1064" s="3" t="s">
        <v>817</v>
      </c>
      <c r="F1064" s="3" t="s">
        <v>22</v>
      </c>
      <c r="G1064" s="2"/>
      <c r="H1064" s="3" t="s">
        <v>23</v>
      </c>
      <c r="I1064" s="2" t="n">
        <v>175</v>
      </c>
      <c r="J1064" s="2" t="n">
        <v>175</v>
      </c>
      <c r="K1064" s="3" t="s">
        <v>53</v>
      </c>
      <c r="L1064" s="3" t="s">
        <v>54</v>
      </c>
      <c r="M1064" s="2" t="n">
        <v>9900</v>
      </c>
      <c r="N1064" s="3"/>
      <c r="O1064" s="4" t="n">
        <v>54789</v>
      </c>
      <c r="P1064" s="3"/>
      <c r="Q1064" s="4" t="n">
        <v>23621</v>
      </c>
      <c r="R1064" s="3" t="s">
        <v>23</v>
      </c>
    </row>
    <row r="1065" customFormat="false" ht="25.5" hidden="true" customHeight="true" outlineLevel="0" collapsed="false">
      <c r="A1065" s="2" t="n">
        <v>1433</v>
      </c>
      <c r="B1065" s="3" t="s">
        <v>1018</v>
      </c>
      <c r="C1065" s="3" t="s">
        <v>19</v>
      </c>
      <c r="D1065" s="3" t="s">
        <v>31</v>
      </c>
      <c r="E1065" s="3" t="s">
        <v>817</v>
      </c>
      <c r="F1065" s="3" t="s">
        <v>22</v>
      </c>
      <c r="G1065" s="2"/>
      <c r="H1065" s="3" t="s">
        <v>23</v>
      </c>
      <c r="I1065" s="2" t="n">
        <v>222</v>
      </c>
      <c r="J1065" s="2" t="n">
        <v>222</v>
      </c>
      <c r="K1065" s="3" t="s">
        <v>53</v>
      </c>
      <c r="L1065" s="3" t="s">
        <v>54</v>
      </c>
      <c r="M1065" s="2" t="n">
        <v>11400</v>
      </c>
      <c r="N1065" s="3"/>
      <c r="O1065" s="4" t="n">
        <v>54789</v>
      </c>
      <c r="P1065" s="3"/>
      <c r="Q1065" s="4" t="n">
        <v>26268</v>
      </c>
      <c r="R1065" s="3" t="s">
        <v>23</v>
      </c>
    </row>
    <row r="1066" customFormat="false" ht="25.5" hidden="true" customHeight="true" outlineLevel="0" collapsed="false">
      <c r="A1066" s="2" t="n">
        <v>1433</v>
      </c>
      <c r="B1066" s="3" t="s">
        <v>1018</v>
      </c>
      <c r="C1066" s="3" t="s">
        <v>19</v>
      </c>
      <c r="D1066" s="3" t="s">
        <v>31</v>
      </c>
      <c r="E1066" s="3" t="s">
        <v>817</v>
      </c>
      <c r="F1066" s="3" t="s">
        <v>22</v>
      </c>
      <c r="G1066" s="2"/>
      <c r="H1066" s="3" t="s">
        <v>23</v>
      </c>
      <c r="I1066" s="2" t="n">
        <v>22</v>
      </c>
      <c r="J1066" s="2" t="n">
        <v>19</v>
      </c>
      <c r="K1066" s="3" t="s">
        <v>53</v>
      </c>
      <c r="L1066" s="3" t="s">
        <v>54</v>
      </c>
      <c r="M1066" s="2" t="n">
        <v>13400</v>
      </c>
      <c r="N1066" s="3"/>
      <c r="O1066" s="4" t="n">
        <v>54789</v>
      </c>
      <c r="P1066" s="3"/>
      <c r="Q1066" s="4"/>
      <c r="R1066" s="3" t="s">
        <v>23</v>
      </c>
    </row>
    <row r="1067" customFormat="false" ht="25.5" hidden="true" customHeight="true" outlineLevel="0" collapsed="false">
      <c r="A1067" s="2" t="n">
        <v>1433</v>
      </c>
      <c r="B1067" s="3" t="s">
        <v>1018</v>
      </c>
      <c r="C1067" s="3" t="s">
        <v>19</v>
      </c>
      <c r="D1067" s="3" t="s">
        <v>31</v>
      </c>
      <c r="E1067" s="3" t="s">
        <v>817</v>
      </c>
      <c r="F1067" s="3" t="s">
        <v>22</v>
      </c>
      <c r="G1067" s="2"/>
      <c r="H1067" s="3" t="s">
        <v>23</v>
      </c>
      <c r="I1067" s="2" t="n">
        <v>143</v>
      </c>
      <c r="J1067" s="2" t="n">
        <v>143</v>
      </c>
      <c r="K1067" s="3" t="s">
        <v>53</v>
      </c>
      <c r="L1067" s="3" t="s">
        <v>54</v>
      </c>
      <c r="M1067" s="2" t="n">
        <v>9500</v>
      </c>
      <c r="N1067" s="3"/>
      <c r="O1067" s="4" t="n">
        <v>54789</v>
      </c>
      <c r="P1067" s="3"/>
      <c r="Q1067" s="4"/>
      <c r="R1067" s="3" t="s">
        <v>23</v>
      </c>
    </row>
    <row r="1068" customFormat="false" ht="25.5" hidden="true" customHeight="true" outlineLevel="0" collapsed="false">
      <c r="A1068" s="2" t="n">
        <v>1434</v>
      </c>
      <c r="B1068" s="3" t="s">
        <v>1019</v>
      </c>
      <c r="C1068" s="3" t="s">
        <v>19</v>
      </c>
      <c r="D1068" s="3" t="s">
        <v>117</v>
      </c>
      <c r="E1068" s="3" t="s">
        <v>236</v>
      </c>
      <c r="F1068" s="3" t="s">
        <v>22</v>
      </c>
      <c r="G1068" s="2"/>
      <c r="H1068" s="3" t="s">
        <v>23</v>
      </c>
      <c r="I1068" s="2" t="n">
        <v>60</v>
      </c>
      <c r="J1068" s="2" t="n">
        <v>60</v>
      </c>
      <c r="K1068" s="3" t="s">
        <v>24</v>
      </c>
      <c r="L1068" s="3" t="s">
        <v>25</v>
      </c>
      <c r="M1068" s="2" t="n">
        <v>0</v>
      </c>
      <c r="N1068" s="3"/>
      <c r="O1068" s="4" t="n">
        <v>54789</v>
      </c>
      <c r="P1068" s="3"/>
      <c r="Q1068" s="4"/>
      <c r="R1068" s="3" t="s">
        <v>23</v>
      </c>
    </row>
    <row r="1069" customFormat="false" ht="25.5" hidden="true" customHeight="true" outlineLevel="0" collapsed="false">
      <c r="A1069" s="2" t="n">
        <v>1435</v>
      </c>
      <c r="B1069" s="3" t="s">
        <v>1020</v>
      </c>
      <c r="C1069" s="3" t="s">
        <v>19</v>
      </c>
      <c r="D1069" s="3" t="s">
        <v>117</v>
      </c>
      <c r="E1069" s="3" t="s">
        <v>236</v>
      </c>
      <c r="F1069" s="3" t="s">
        <v>22</v>
      </c>
      <c r="G1069" s="2"/>
      <c r="H1069" s="3" t="s">
        <v>23</v>
      </c>
      <c r="I1069" s="2" t="n">
        <v>9.5</v>
      </c>
      <c r="J1069" s="2" t="n">
        <v>9.5</v>
      </c>
      <c r="K1069" s="3" t="s">
        <v>24</v>
      </c>
      <c r="L1069" s="3" t="s">
        <v>25</v>
      </c>
      <c r="M1069" s="2" t="n">
        <v>0</v>
      </c>
      <c r="N1069" s="3"/>
      <c r="O1069" s="4" t="n">
        <v>54789</v>
      </c>
      <c r="P1069" s="3"/>
      <c r="Q1069" s="4"/>
      <c r="R1069" s="3" t="s">
        <v>23</v>
      </c>
    </row>
    <row r="1070" customFormat="false" ht="38.25" hidden="true" customHeight="true" outlineLevel="0" collapsed="false">
      <c r="A1070" s="2" t="n">
        <v>1437</v>
      </c>
      <c r="B1070" s="3" t="s">
        <v>1021</v>
      </c>
      <c r="C1070" s="3" t="s">
        <v>19</v>
      </c>
      <c r="D1070" s="3" t="s">
        <v>27</v>
      </c>
      <c r="E1070" s="3" t="s">
        <v>1022</v>
      </c>
      <c r="F1070" s="3" t="s">
        <v>153</v>
      </c>
      <c r="G1070" s="2"/>
      <c r="H1070" s="3" t="s">
        <v>23</v>
      </c>
      <c r="I1070" s="2" t="n">
        <v>2</v>
      </c>
      <c r="J1070" s="2" t="n">
        <v>2</v>
      </c>
      <c r="K1070" s="3" t="s">
        <v>24</v>
      </c>
      <c r="L1070" s="3" t="s">
        <v>25</v>
      </c>
      <c r="M1070" s="2" t="n">
        <v>0</v>
      </c>
      <c r="N1070" s="3"/>
      <c r="O1070" s="4" t="n">
        <v>54789</v>
      </c>
      <c r="P1070" s="3"/>
      <c r="Q1070" s="4" t="n">
        <v>32143</v>
      </c>
      <c r="R1070" s="3" t="s">
        <v>23</v>
      </c>
    </row>
    <row r="1071" customFormat="false" ht="25.5" hidden="true" customHeight="true" outlineLevel="0" collapsed="false">
      <c r="A1071" s="2" t="n">
        <v>1439</v>
      </c>
      <c r="B1071" s="3" t="s">
        <v>1023</v>
      </c>
      <c r="C1071" s="3" t="s">
        <v>19</v>
      </c>
      <c r="D1071" s="3" t="s">
        <v>27</v>
      </c>
      <c r="E1071" s="3" t="s">
        <v>1024</v>
      </c>
      <c r="F1071" s="3" t="s">
        <v>88</v>
      </c>
      <c r="G1071" s="2"/>
      <c r="H1071" s="3" t="s">
        <v>23</v>
      </c>
      <c r="I1071" s="2" t="n">
        <v>8</v>
      </c>
      <c r="J1071" s="2" t="n">
        <v>8</v>
      </c>
      <c r="K1071" s="3" t="s">
        <v>24</v>
      </c>
      <c r="L1071" s="3" t="s">
        <v>25</v>
      </c>
      <c r="M1071" s="2" t="n">
        <v>0</v>
      </c>
      <c r="N1071" s="3"/>
      <c r="O1071" s="4" t="n">
        <v>54789</v>
      </c>
      <c r="P1071" s="3"/>
      <c r="Q1071" s="4" t="n">
        <v>32143</v>
      </c>
      <c r="R1071" s="3" t="s">
        <v>23</v>
      </c>
    </row>
    <row r="1072" customFormat="false" ht="25.5" hidden="true" customHeight="true" outlineLevel="0" collapsed="false">
      <c r="A1072" s="2" t="n">
        <v>1441</v>
      </c>
      <c r="B1072" s="3" t="s">
        <v>1025</v>
      </c>
      <c r="C1072" s="3" t="s">
        <v>19</v>
      </c>
      <c r="D1072" s="3" t="s">
        <v>27</v>
      </c>
      <c r="E1072" s="3" t="s">
        <v>21</v>
      </c>
      <c r="F1072" s="3" t="s">
        <v>101</v>
      </c>
      <c r="G1072" s="2"/>
      <c r="H1072" s="3" t="s">
        <v>23</v>
      </c>
      <c r="I1072" s="2" t="n">
        <v>28.5</v>
      </c>
      <c r="J1072" s="2" t="n">
        <v>25.6</v>
      </c>
      <c r="K1072" s="3" t="s">
        <v>71</v>
      </c>
      <c r="L1072" s="3" t="s">
        <v>72</v>
      </c>
      <c r="M1072" s="2" t="n">
        <v>12510</v>
      </c>
      <c r="N1072" s="3"/>
      <c r="O1072" s="4" t="n">
        <v>54789</v>
      </c>
      <c r="P1072" s="3"/>
      <c r="Q1072" s="4" t="n">
        <v>26665</v>
      </c>
      <c r="R1072" s="3" t="s">
        <v>23</v>
      </c>
    </row>
    <row r="1073" customFormat="false" ht="25.5" hidden="true" customHeight="true" outlineLevel="0" collapsed="false">
      <c r="A1073" s="2" t="n">
        <v>1442</v>
      </c>
      <c r="B1073" s="3" t="s">
        <v>1026</v>
      </c>
      <c r="C1073" s="3" t="s">
        <v>19</v>
      </c>
      <c r="D1073" s="3" t="s">
        <v>117</v>
      </c>
      <c r="E1073" s="3" t="s">
        <v>118</v>
      </c>
      <c r="F1073" s="3" t="s">
        <v>22</v>
      </c>
      <c r="G1073" s="2"/>
      <c r="H1073" s="3" t="s">
        <v>23</v>
      </c>
      <c r="I1073" s="2" t="n">
        <v>27.6</v>
      </c>
      <c r="J1073" s="2" t="n">
        <v>27.6</v>
      </c>
      <c r="K1073" s="3" t="s">
        <v>24</v>
      </c>
      <c r="L1073" s="3" t="s">
        <v>25</v>
      </c>
      <c r="M1073" s="2" t="n">
        <v>0</v>
      </c>
      <c r="N1073" s="3"/>
      <c r="O1073" s="4" t="n">
        <v>54789</v>
      </c>
      <c r="P1073" s="3"/>
      <c r="Q1073" s="4"/>
      <c r="R1073" s="3" t="s">
        <v>23</v>
      </c>
    </row>
    <row r="1074" customFormat="false" ht="38.25" hidden="true" customHeight="true" outlineLevel="0" collapsed="false">
      <c r="A1074" s="2" t="n">
        <v>1443</v>
      </c>
      <c r="B1074" s="3" t="s">
        <v>1027</v>
      </c>
      <c r="C1074" s="3" t="s">
        <v>19</v>
      </c>
      <c r="D1074" s="3" t="s">
        <v>31</v>
      </c>
      <c r="E1074" s="3" t="s">
        <v>69</v>
      </c>
      <c r="F1074" s="3" t="s">
        <v>22</v>
      </c>
      <c r="G1074" s="2"/>
      <c r="H1074" s="3" t="s">
        <v>23</v>
      </c>
      <c r="I1074" s="2" t="n">
        <v>35.6</v>
      </c>
      <c r="J1074" s="2" t="n">
        <v>35.6</v>
      </c>
      <c r="K1074" s="3" t="s">
        <v>24</v>
      </c>
      <c r="L1074" s="3" t="s">
        <v>25</v>
      </c>
      <c r="M1074" s="2" t="n">
        <v>0</v>
      </c>
      <c r="N1074" s="3"/>
      <c r="O1074" s="4" t="n">
        <v>54789</v>
      </c>
      <c r="P1074" s="3"/>
      <c r="Q1074" s="4"/>
      <c r="R1074" s="3" t="s">
        <v>23</v>
      </c>
    </row>
    <row r="1075" customFormat="false" ht="38.25" hidden="true" customHeight="true" outlineLevel="0" collapsed="false">
      <c r="A1075" s="2" t="n">
        <v>1445</v>
      </c>
      <c r="B1075" s="3" t="s">
        <v>1028</v>
      </c>
      <c r="C1075" s="3" t="s">
        <v>19</v>
      </c>
      <c r="D1075" s="3" t="s">
        <v>61</v>
      </c>
      <c r="E1075" s="3" t="s">
        <v>897</v>
      </c>
      <c r="F1075" s="3" t="s">
        <v>107</v>
      </c>
      <c r="G1075" s="2"/>
      <c r="H1075" s="3" t="s">
        <v>23</v>
      </c>
      <c r="I1075" s="2" t="n">
        <v>2.27</v>
      </c>
      <c r="J1075" s="2" t="n">
        <v>2.27</v>
      </c>
      <c r="K1075" s="3" t="s">
        <v>24</v>
      </c>
      <c r="L1075" s="3" t="s">
        <v>25</v>
      </c>
      <c r="M1075" s="2" t="n">
        <v>0</v>
      </c>
      <c r="N1075" s="3"/>
      <c r="O1075" s="4" t="n">
        <v>54789</v>
      </c>
      <c r="P1075" s="3"/>
      <c r="Q1075" s="4" t="n">
        <v>30956</v>
      </c>
      <c r="R1075" s="3" t="s">
        <v>23</v>
      </c>
    </row>
    <row r="1076" customFormat="false" ht="25.5" hidden="true" customHeight="true" outlineLevel="0" collapsed="false">
      <c r="A1076" s="2" t="n">
        <v>1446</v>
      </c>
      <c r="B1076" s="3" t="s">
        <v>1029</v>
      </c>
      <c r="C1076" s="3" t="s">
        <v>19</v>
      </c>
      <c r="D1076" s="3" t="s">
        <v>31</v>
      </c>
      <c r="E1076" s="3" t="s">
        <v>36</v>
      </c>
      <c r="F1076" s="3" t="s">
        <v>22</v>
      </c>
      <c r="G1076" s="2"/>
      <c r="H1076" s="3" t="s">
        <v>23</v>
      </c>
      <c r="I1076" s="2" t="n">
        <v>1.3</v>
      </c>
      <c r="J1076" s="2" t="n">
        <v>1.3</v>
      </c>
      <c r="K1076" s="3" t="s">
        <v>24</v>
      </c>
      <c r="L1076" s="3" t="s">
        <v>428</v>
      </c>
      <c r="M1076" s="2" t="n">
        <v>0</v>
      </c>
      <c r="N1076" s="3"/>
      <c r="O1076" s="4" t="n">
        <v>54789</v>
      </c>
      <c r="P1076" s="3"/>
      <c r="Q1076" s="4"/>
      <c r="R1076" s="3" t="s">
        <v>23</v>
      </c>
    </row>
    <row r="1077" customFormat="false" ht="25.5" hidden="true" customHeight="true" outlineLevel="0" collapsed="false">
      <c r="A1077" s="2" t="n">
        <v>1447</v>
      </c>
      <c r="B1077" s="3" t="s">
        <v>1030</v>
      </c>
      <c r="C1077" s="3" t="s">
        <v>19</v>
      </c>
      <c r="D1077" s="3" t="s">
        <v>31</v>
      </c>
      <c r="E1077" s="3" t="s">
        <v>859</v>
      </c>
      <c r="F1077" s="3" t="s">
        <v>22</v>
      </c>
      <c r="G1077" s="2"/>
      <c r="H1077" s="3" t="s">
        <v>23</v>
      </c>
      <c r="I1077" s="2" t="n">
        <v>9.66</v>
      </c>
      <c r="J1077" s="2" t="n">
        <v>9.66</v>
      </c>
      <c r="K1077" s="3" t="s">
        <v>24</v>
      </c>
      <c r="L1077" s="3" t="s">
        <v>498</v>
      </c>
      <c r="M1077" s="2" t="n">
        <v>0</v>
      </c>
      <c r="N1077" s="3"/>
      <c r="O1077" s="4" t="n">
        <v>54789</v>
      </c>
      <c r="P1077" s="3"/>
      <c r="Q1077" s="4"/>
      <c r="R1077" s="3" t="s">
        <v>23</v>
      </c>
    </row>
    <row r="1078" customFormat="false" ht="25.5" hidden="true" customHeight="true" outlineLevel="0" collapsed="false">
      <c r="A1078" s="2" t="n">
        <v>1455</v>
      </c>
      <c r="B1078" s="3" t="s">
        <v>1031</v>
      </c>
      <c r="C1078" s="3" t="s">
        <v>19</v>
      </c>
      <c r="D1078" s="3" t="s">
        <v>27</v>
      </c>
      <c r="E1078" s="3" t="s">
        <v>21</v>
      </c>
      <c r="F1078" s="3" t="s">
        <v>101</v>
      </c>
      <c r="G1078" s="2"/>
      <c r="H1078" s="3" t="s">
        <v>23</v>
      </c>
      <c r="I1078" s="2" t="n">
        <v>23</v>
      </c>
      <c r="J1078" s="2" t="n">
        <v>23</v>
      </c>
      <c r="K1078" s="3" t="s">
        <v>24</v>
      </c>
      <c r="L1078" s="3" t="s">
        <v>550</v>
      </c>
      <c r="M1078" s="2" t="n">
        <v>0</v>
      </c>
      <c r="N1078" s="3"/>
      <c r="O1078" s="4" t="n">
        <v>54789</v>
      </c>
      <c r="P1078" s="3"/>
      <c r="Q1078" s="4" t="n">
        <v>33239</v>
      </c>
      <c r="R1078" s="3" t="s">
        <v>23</v>
      </c>
    </row>
    <row r="1079" customFormat="false" ht="25.5" hidden="true" customHeight="true" outlineLevel="0" collapsed="false">
      <c r="A1079" s="2" t="n">
        <v>1461</v>
      </c>
      <c r="B1079" s="3" t="s">
        <v>1032</v>
      </c>
      <c r="C1079" s="3" t="s">
        <v>19</v>
      </c>
      <c r="D1079" s="3" t="s">
        <v>61</v>
      </c>
      <c r="E1079" s="3" t="s">
        <v>1032</v>
      </c>
      <c r="F1079" s="3" t="s">
        <v>63</v>
      </c>
      <c r="G1079" s="2"/>
      <c r="H1079" s="3" t="s">
        <v>23</v>
      </c>
      <c r="I1079" s="2" t="n">
        <v>380</v>
      </c>
      <c r="J1079" s="2" t="n">
        <v>380</v>
      </c>
      <c r="K1079" s="3" t="s">
        <v>49</v>
      </c>
      <c r="L1079" s="3" t="s">
        <v>111</v>
      </c>
      <c r="M1079" s="2" t="n">
        <v>8914</v>
      </c>
      <c r="N1079" s="3"/>
      <c r="O1079" s="4" t="n">
        <v>54789</v>
      </c>
      <c r="P1079" s="3"/>
      <c r="Q1079" s="4" t="n">
        <v>33025</v>
      </c>
      <c r="R1079" s="3" t="s">
        <v>23</v>
      </c>
    </row>
    <row r="1080" customFormat="false" ht="25.5" hidden="true" customHeight="true" outlineLevel="0" collapsed="false">
      <c r="A1080" s="2" t="n">
        <v>1461</v>
      </c>
      <c r="B1080" s="3" t="s">
        <v>1032</v>
      </c>
      <c r="C1080" s="3" t="s">
        <v>19</v>
      </c>
      <c r="D1080" s="3" t="s">
        <v>61</v>
      </c>
      <c r="E1080" s="3" t="s">
        <v>1032</v>
      </c>
      <c r="F1080" s="3" t="s">
        <v>63</v>
      </c>
      <c r="G1080" s="2"/>
      <c r="H1080" s="3" t="s">
        <v>23</v>
      </c>
      <c r="I1080" s="2" t="n">
        <v>380</v>
      </c>
      <c r="J1080" s="2" t="n">
        <v>380</v>
      </c>
      <c r="K1080" s="3" t="s">
        <v>49</v>
      </c>
      <c r="L1080" s="3" t="s">
        <v>111</v>
      </c>
      <c r="M1080" s="2" t="n">
        <v>9088</v>
      </c>
      <c r="N1080" s="3"/>
      <c r="O1080" s="4" t="n">
        <v>54789</v>
      </c>
      <c r="P1080" s="3"/>
      <c r="Q1080" s="4" t="n">
        <v>31199</v>
      </c>
      <c r="R1080" s="3" t="s">
        <v>23</v>
      </c>
    </row>
    <row r="1081" customFormat="false" ht="25.5" hidden="true" customHeight="true" outlineLevel="0" collapsed="false">
      <c r="A1081" s="2" t="n">
        <v>1463</v>
      </c>
      <c r="B1081" s="3" t="s">
        <v>1033</v>
      </c>
      <c r="C1081" s="3" t="s">
        <v>19</v>
      </c>
      <c r="D1081" s="3" t="s">
        <v>27</v>
      </c>
      <c r="E1081" s="3" t="s">
        <v>21</v>
      </c>
      <c r="F1081" s="3" t="s">
        <v>75</v>
      </c>
      <c r="G1081" s="2"/>
      <c r="H1081" s="3" t="s">
        <v>23</v>
      </c>
      <c r="I1081" s="2" t="n">
        <v>25</v>
      </c>
      <c r="J1081" s="2" t="n">
        <v>25</v>
      </c>
      <c r="K1081" s="3" t="s">
        <v>24</v>
      </c>
      <c r="L1081" s="3" t="s">
        <v>25</v>
      </c>
      <c r="M1081" s="2" t="n">
        <v>0</v>
      </c>
      <c r="N1081" s="3"/>
      <c r="O1081" s="4" t="n">
        <v>54789</v>
      </c>
      <c r="P1081" s="3"/>
      <c r="Q1081" s="4" t="n">
        <v>32143</v>
      </c>
      <c r="R1081" s="3" t="s">
        <v>23</v>
      </c>
    </row>
    <row r="1082" customFormat="false" ht="25.5" hidden="true" customHeight="true" outlineLevel="0" collapsed="false">
      <c r="A1082" s="2" t="n">
        <v>1464</v>
      </c>
      <c r="B1082" s="3" t="s">
        <v>1034</v>
      </c>
      <c r="C1082" s="3" t="s">
        <v>19</v>
      </c>
      <c r="D1082" s="3" t="s">
        <v>20</v>
      </c>
      <c r="E1082" s="3" t="s">
        <v>446</v>
      </c>
      <c r="F1082" s="3" t="s">
        <v>22</v>
      </c>
      <c r="G1082" s="2"/>
      <c r="H1082" s="3" t="s">
        <v>23</v>
      </c>
      <c r="I1082" s="2" t="n">
        <v>6</v>
      </c>
      <c r="J1082" s="2" t="n">
        <v>6</v>
      </c>
      <c r="K1082" s="3" t="s">
        <v>24</v>
      </c>
      <c r="L1082" s="3" t="s">
        <v>428</v>
      </c>
      <c r="M1082" s="2" t="n">
        <v>0</v>
      </c>
      <c r="N1082" s="3"/>
      <c r="O1082" s="4" t="n">
        <v>54789</v>
      </c>
      <c r="P1082" s="3"/>
      <c r="Q1082" s="4"/>
      <c r="R1082" s="3" t="s">
        <v>23</v>
      </c>
    </row>
    <row r="1083" customFormat="false" ht="25.5" hidden="true" customHeight="true" outlineLevel="0" collapsed="false">
      <c r="A1083" s="2" t="n">
        <v>1465</v>
      </c>
      <c r="B1083" s="3" t="s">
        <v>1035</v>
      </c>
      <c r="C1083" s="3" t="s">
        <v>19</v>
      </c>
      <c r="D1083" s="3" t="s">
        <v>31</v>
      </c>
      <c r="E1083" s="3" t="s">
        <v>187</v>
      </c>
      <c r="F1083" s="3" t="s">
        <v>22</v>
      </c>
      <c r="G1083" s="2"/>
      <c r="H1083" s="3" t="s">
        <v>23</v>
      </c>
      <c r="I1083" s="2" t="n">
        <v>1</v>
      </c>
      <c r="J1083" s="2" t="n">
        <v>1</v>
      </c>
      <c r="K1083" s="3" t="s">
        <v>24</v>
      </c>
      <c r="L1083" s="3" t="s">
        <v>428</v>
      </c>
      <c r="M1083" s="2" t="n">
        <v>0</v>
      </c>
      <c r="N1083" s="3"/>
      <c r="O1083" s="4" t="n">
        <v>54789</v>
      </c>
      <c r="P1083" s="3"/>
      <c r="Q1083" s="4"/>
      <c r="R1083" s="3" t="s">
        <v>23</v>
      </c>
    </row>
    <row r="1084" customFormat="false" ht="38.25" hidden="true" customHeight="true" outlineLevel="0" collapsed="false">
      <c r="A1084" s="2" t="n">
        <v>1472</v>
      </c>
      <c r="B1084" s="3" t="s">
        <v>1036</v>
      </c>
      <c r="C1084" s="3" t="s">
        <v>19</v>
      </c>
      <c r="D1084" s="3" t="s">
        <v>20</v>
      </c>
      <c r="E1084" s="3" t="s">
        <v>1037</v>
      </c>
      <c r="F1084" s="3" t="s">
        <v>22</v>
      </c>
      <c r="G1084" s="2"/>
      <c r="H1084" s="3" t="s">
        <v>23</v>
      </c>
      <c r="I1084" s="2" t="n">
        <v>24</v>
      </c>
      <c r="J1084" s="2" t="n">
        <v>24</v>
      </c>
      <c r="K1084" s="3" t="s">
        <v>24</v>
      </c>
      <c r="L1084" s="3" t="s">
        <v>331</v>
      </c>
      <c r="M1084" s="2" t="n">
        <v>0</v>
      </c>
      <c r="N1084" s="3"/>
      <c r="O1084" s="4" t="n">
        <v>54789</v>
      </c>
      <c r="P1084" s="3"/>
      <c r="Q1084" s="4"/>
      <c r="R1084" s="3" t="s">
        <v>23</v>
      </c>
    </row>
    <row r="1085" customFormat="false" ht="25.5" hidden="true" customHeight="true" outlineLevel="0" collapsed="false">
      <c r="A1085" s="2" t="n">
        <v>1478</v>
      </c>
      <c r="B1085" s="3" t="s">
        <v>1038</v>
      </c>
      <c r="C1085" s="3" t="s">
        <v>19</v>
      </c>
      <c r="D1085" s="3" t="s">
        <v>61</v>
      </c>
      <c r="E1085" s="3" t="s">
        <v>1039</v>
      </c>
      <c r="F1085" s="3" t="s">
        <v>138</v>
      </c>
      <c r="G1085" s="2"/>
      <c r="H1085" s="3" t="s">
        <v>23</v>
      </c>
      <c r="I1085" s="2" t="n">
        <v>6.39</v>
      </c>
      <c r="J1085" s="2" t="n">
        <v>5.11</v>
      </c>
      <c r="K1085" s="3" t="s">
        <v>24</v>
      </c>
      <c r="L1085" s="3" t="s">
        <v>102</v>
      </c>
      <c r="M1085" s="2" t="n">
        <v>0</v>
      </c>
      <c r="N1085" s="3"/>
      <c r="O1085" s="4" t="n">
        <v>54789</v>
      </c>
      <c r="P1085" s="3"/>
      <c r="Q1085" s="4" t="n">
        <v>31413</v>
      </c>
      <c r="R1085" s="3" t="s">
        <v>23</v>
      </c>
    </row>
    <row r="1086" customFormat="false" ht="25.5" hidden="true" customHeight="true" outlineLevel="0" collapsed="false">
      <c r="A1086" s="2" t="n">
        <v>1478</v>
      </c>
      <c r="B1086" s="3" t="s">
        <v>1038</v>
      </c>
      <c r="C1086" s="3" t="s">
        <v>19</v>
      </c>
      <c r="D1086" s="3" t="s">
        <v>61</v>
      </c>
      <c r="E1086" s="3" t="s">
        <v>1039</v>
      </c>
      <c r="F1086" s="3" t="s">
        <v>138</v>
      </c>
      <c r="G1086" s="2"/>
      <c r="H1086" s="3" t="s">
        <v>23</v>
      </c>
      <c r="I1086" s="2" t="n">
        <v>2.56</v>
      </c>
      <c r="J1086" s="2" t="n">
        <v>1.56</v>
      </c>
      <c r="K1086" s="3" t="s">
        <v>24</v>
      </c>
      <c r="L1086" s="3" t="s">
        <v>102</v>
      </c>
      <c r="M1086" s="2" t="n">
        <v>0</v>
      </c>
      <c r="N1086" s="3"/>
      <c r="O1086" s="4" t="n">
        <v>54789</v>
      </c>
      <c r="P1086" s="3"/>
      <c r="Q1086" s="4" t="n">
        <v>32143</v>
      </c>
      <c r="R1086" s="3" t="s">
        <v>23</v>
      </c>
    </row>
    <row r="1087" customFormat="false" ht="25.5" hidden="true" customHeight="true" outlineLevel="0" collapsed="false">
      <c r="A1087" s="2" t="n">
        <v>1479</v>
      </c>
      <c r="B1087" s="3" t="s">
        <v>1040</v>
      </c>
      <c r="C1087" s="3" t="s">
        <v>19</v>
      </c>
      <c r="D1087" s="3" t="s">
        <v>61</v>
      </c>
      <c r="E1087" s="3" t="s">
        <v>1041</v>
      </c>
      <c r="F1087" s="3" t="s">
        <v>138</v>
      </c>
      <c r="G1087" s="2"/>
      <c r="H1087" s="3" t="s">
        <v>23</v>
      </c>
      <c r="I1087" s="2" t="n">
        <v>60.2</v>
      </c>
      <c r="J1087" s="2" t="n">
        <v>55.19</v>
      </c>
      <c r="K1087" s="3" t="s">
        <v>24</v>
      </c>
      <c r="L1087" s="3" t="s">
        <v>102</v>
      </c>
      <c r="M1087" s="2" t="n">
        <v>0</v>
      </c>
      <c r="N1087" s="3"/>
      <c r="O1087" s="4" t="n">
        <v>54789</v>
      </c>
      <c r="P1087" s="3"/>
      <c r="Q1087" s="4" t="n">
        <v>32143</v>
      </c>
      <c r="R1087" s="3" t="s">
        <v>23</v>
      </c>
    </row>
    <row r="1088" customFormat="false" ht="25.5" hidden="true" customHeight="true" outlineLevel="0" collapsed="false">
      <c r="A1088" s="2" t="n">
        <v>1480</v>
      </c>
      <c r="B1088" s="3" t="s">
        <v>1042</v>
      </c>
      <c r="C1088" s="3" t="s">
        <v>19</v>
      </c>
      <c r="D1088" s="3" t="s">
        <v>61</v>
      </c>
      <c r="E1088" s="3" t="s">
        <v>1039</v>
      </c>
      <c r="F1088" s="3" t="s">
        <v>138</v>
      </c>
      <c r="G1088" s="2"/>
      <c r="H1088" s="3" t="s">
        <v>23</v>
      </c>
      <c r="I1088" s="2" t="n">
        <v>22.6</v>
      </c>
      <c r="J1088" s="2" t="n">
        <v>15.65</v>
      </c>
      <c r="K1088" s="3" t="s">
        <v>24</v>
      </c>
      <c r="L1088" s="3" t="s">
        <v>102</v>
      </c>
      <c r="M1088" s="2" t="n">
        <v>0</v>
      </c>
      <c r="N1088" s="3"/>
      <c r="O1088" s="4" t="n">
        <v>54789</v>
      </c>
      <c r="P1088" s="3"/>
      <c r="Q1088" s="4" t="n">
        <v>33604</v>
      </c>
      <c r="R1088" s="3" t="s">
        <v>23</v>
      </c>
    </row>
    <row r="1089" customFormat="false" ht="25.5" hidden="true" customHeight="true" outlineLevel="0" collapsed="false">
      <c r="A1089" s="2" t="n">
        <v>1481</v>
      </c>
      <c r="B1089" s="3" t="s">
        <v>1043</v>
      </c>
      <c r="C1089" s="3" t="s">
        <v>19</v>
      </c>
      <c r="D1089" s="3" t="s">
        <v>61</v>
      </c>
      <c r="E1089" s="3" t="s">
        <v>1039</v>
      </c>
      <c r="F1089" s="3" t="s">
        <v>138</v>
      </c>
      <c r="G1089" s="2"/>
      <c r="H1089" s="3" t="s">
        <v>23</v>
      </c>
      <c r="I1089" s="2" t="n">
        <v>22.6</v>
      </c>
      <c r="J1089" s="2" t="n">
        <v>15.65</v>
      </c>
      <c r="K1089" s="3" t="s">
        <v>24</v>
      </c>
      <c r="L1089" s="3" t="s">
        <v>102</v>
      </c>
      <c r="M1089" s="2" t="n">
        <v>0</v>
      </c>
      <c r="N1089" s="3"/>
      <c r="O1089" s="4" t="n">
        <v>54789</v>
      </c>
      <c r="P1089" s="3"/>
      <c r="Q1089" s="4" t="n">
        <v>33604</v>
      </c>
      <c r="R1089" s="3" t="s">
        <v>23</v>
      </c>
    </row>
    <row r="1090" customFormat="false" ht="25.5" hidden="true" customHeight="true" outlineLevel="0" collapsed="false">
      <c r="A1090" s="2" t="n">
        <v>1483</v>
      </c>
      <c r="B1090" s="3" t="s">
        <v>1044</v>
      </c>
      <c r="C1090" s="3" t="s">
        <v>19</v>
      </c>
      <c r="D1090" s="3" t="s">
        <v>20</v>
      </c>
      <c r="E1090" s="3" t="s">
        <v>21</v>
      </c>
      <c r="F1090" s="3" t="s">
        <v>22</v>
      </c>
      <c r="G1090" s="2"/>
      <c r="H1090" s="3" t="s">
        <v>23</v>
      </c>
      <c r="I1090" s="2" t="n">
        <v>49</v>
      </c>
      <c r="J1090" s="2" t="n">
        <v>49</v>
      </c>
      <c r="K1090" s="3" t="s">
        <v>53</v>
      </c>
      <c r="L1090" s="3" t="s">
        <v>54</v>
      </c>
      <c r="M1090" s="2" t="n">
        <v>12531</v>
      </c>
      <c r="N1090" s="3"/>
      <c r="O1090" s="4" t="n">
        <v>54789</v>
      </c>
      <c r="P1090" s="3"/>
      <c r="Q1090" s="4"/>
      <c r="R1090" s="3" t="s">
        <v>23</v>
      </c>
    </row>
    <row r="1091" customFormat="false" ht="25.5" hidden="true" customHeight="true" outlineLevel="0" collapsed="false">
      <c r="A1091" s="2" t="n">
        <v>1484</v>
      </c>
      <c r="B1091" s="3" t="s">
        <v>1045</v>
      </c>
      <c r="C1091" s="3" t="s">
        <v>19</v>
      </c>
      <c r="D1091" s="3" t="s">
        <v>61</v>
      </c>
      <c r="E1091" s="3" t="s">
        <v>349</v>
      </c>
      <c r="F1091" s="3" t="s">
        <v>138</v>
      </c>
      <c r="G1091" s="2"/>
      <c r="H1091" s="3" t="s">
        <v>23</v>
      </c>
      <c r="I1091" s="2" t="n">
        <v>21</v>
      </c>
      <c r="J1091" s="2" t="n">
        <v>11.31</v>
      </c>
      <c r="K1091" s="3" t="s">
        <v>24</v>
      </c>
      <c r="L1091" s="3" t="s">
        <v>102</v>
      </c>
      <c r="M1091" s="2" t="n">
        <v>0</v>
      </c>
      <c r="N1091" s="3"/>
      <c r="O1091" s="4" t="n">
        <v>54789</v>
      </c>
      <c r="P1091" s="3"/>
      <c r="Q1091" s="4" t="n">
        <v>32509</v>
      </c>
      <c r="R1091" s="3" t="s">
        <v>23</v>
      </c>
    </row>
    <row r="1092" customFormat="false" ht="25.5" hidden="true" customHeight="true" outlineLevel="0" collapsed="false">
      <c r="A1092" s="2" t="n">
        <v>1485</v>
      </c>
      <c r="B1092" s="3" t="s">
        <v>1046</v>
      </c>
      <c r="C1092" s="3" t="s">
        <v>19</v>
      </c>
      <c r="D1092" s="3" t="s">
        <v>20</v>
      </c>
      <c r="E1092" s="3" t="s">
        <v>297</v>
      </c>
      <c r="F1092" s="3" t="s">
        <v>22</v>
      </c>
      <c r="G1092" s="2"/>
      <c r="H1092" s="3" t="s">
        <v>23</v>
      </c>
      <c r="I1092" s="2" t="n">
        <v>55.1</v>
      </c>
      <c r="J1092" s="2" t="n">
        <v>55.1</v>
      </c>
      <c r="K1092" s="3" t="s">
        <v>24</v>
      </c>
      <c r="L1092" s="3" t="s">
        <v>863</v>
      </c>
      <c r="M1092" s="2" t="n">
        <v>0</v>
      </c>
      <c r="N1092" s="3"/>
      <c r="O1092" s="4" t="n">
        <v>54789</v>
      </c>
      <c r="P1092" s="3"/>
      <c r="Q1092" s="4"/>
      <c r="R1092" s="3" t="s">
        <v>23</v>
      </c>
    </row>
    <row r="1093" customFormat="false" ht="25.5" hidden="true" customHeight="true" outlineLevel="0" collapsed="false">
      <c r="A1093" s="2" t="n">
        <v>1486</v>
      </c>
      <c r="B1093" s="3" t="s">
        <v>1047</v>
      </c>
      <c r="C1093" s="3" t="s">
        <v>19</v>
      </c>
      <c r="D1093" s="3" t="s">
        <v>27</v>
      </c>
      <c r="E1093" s="3" t="s">
        <v>1048</v>
      </c>
      <c r="F1093" s="3" t="s">
        <v>153</v>
      </c>
      <c r="G1093" s="2"/>
      <c r="H1093" s="3" t="s">
        <v>23</v>
      </c>
      <c r="I1093" s="2" t="n">
        <v>10.88</v>
      </c>
      <c r="J1093" s="2" t="n">
        <v>10.88</v>
      </c>
      <c r="K1093" s="3" t="s">
        <v>24</v>
      </c>
      <c r="L1093" s="3" t="s">
        <v>25</v>
      </c>
      <c r="M1093" s="2" t="n">
        <v>0</v>
      </c>
      <c r="N1093" s="3"/>
      <c r="O1093" s="4" t="n">
        <v>54789</v>
      </c>
      <c r="P1093" s="3"/>
      <c r="Q1093" s="4" t="n">
        <v>32143</v>
      </c>
      <c r="R1093" s="3" t="s">
        <v>23</v>
      </c>
    </row>
    <row r="1094" customFormat="false" ht="25.5" hidden="true" customHeight="true" outlineLevel="0" collapsed="false">
      <c r="A1094" s="2" t="n">
        <v>1492</v>
      </c>
      <c r="B1094" s="3" t="s">
        <v>1049</v>
      </c>
      <c r="C1094" s="3" t="s">
        <v>19</v>
      </c>
      <c r="D1094" s="3" t="s">
        <v>31</v>
      </c>
      <c r="E1094" s="3" t="s">
        <v>1050</v>
      </c>
      <c r="F1094" s="3" t="s">
        <v>22</v>
      </c>
      <c r="G1094" s="2"/>
      <c r="H1094" s="3" t="s">
        <v>23</v>
      </c>
      <c r="I1094" s="2" t="n">
        <v>1.57</v>
      </c>
      <c r="J1094" s="2" t="n">
        <v>1.57</v>
      </c>
      <c r="K1094" s="3" t="s">
        <v>24</v>
      </c>
      <c r="L1094" s="3" t="s">
        <v>25</v>
      </c>
      <c r="M1094" s="2" t="n">
        <v>0</v>
      </c>
      <c r="N1094" s="3"/>
      <c r="O1094" s="4" t="n">
        <v>54789</v>
      </c>
      <c r="P1094" s="3"/>
      <c r="Q1094" s="4"/>
      <c r="R1094" s="3" t="s">
        <v>23</v>
      </c>
    </row>
    <row r="1095" customFormat="false" ht="38.25" hidden="true" customHeight="true" outlineLevel="0" collapsed="false">
      <c r="A1095" s="2" t="n">
        <v>1493</v>
      </c>
      <c r="B1095" s="3" t="s">
        <v>1051</v>
      </c>
      <c r="C1095" s="3" t="s">
        <v>19</v>
      </c>
      <c r="D1095" s="3" t="s">
        <v>27</v>
      </c>
      <c r="E1095" s="3" t="s">
        <v>1052</v>
      </c>
      <c r="F1095" s="3" t="s">
        <v>29</v>
      </c>
      <c r="G1095" s="2"/>
      <c r="H1095" s="3" t="s">
        <v>23</v>
      </c>
      <c r="I1095" s="2" t="n">
        <v>7</v>
      </c>
      <c r="J1095" s="2" t="n">
        <v>7</v>
      </c>
      <c r="K1095" s="3" t="s">
        <v>71</v>
      </c>
      <c r="L1095" s="3" t="s">
        <v>72</v>
      </c>
      <c r="M1095" s="2" t="n">
        <v>9022</v>
      </c>
      <c r="N1095" s="3"/>
      <c r="O1095" s="4" t="n">
        <v>54789</v>
      </c>
      <c r="P1095" s="3"/>
      <c r="Q1095" s="4" t="n">
        <v>31898</v>
      </c>
      <c r="R1095" s="3" t="s">
        <v>23</v>
      </c>
    </row>
    <row r="1096" customFormat="false" ht="38.25" hidden="true" customHeight="true" outlineLevel="0" collapsed="false">
      <c r="A1096" s="2" t="n">
        <v>1493</v>
      </c>
      <c r="B1096" s="3" t="s">
        <v>1051</v>
      </c>
      <c r="C1096" s="3" t="s">
        <v>19</v>
      </c>
      <c r="D1096" s="3" t="s">
        <v>27</v>
      </c>
      <c r="E1096" s="3" t="s">
        <v>1052</v>
      </c>
      <c r="F1096" s="3" t="s">
        <v>29</v>
      </c>
      <c r="G1096" s="2"/>
      <c r="H1096" s="3" t="s">
        <v>23</v>
      </c>
      <c r="I1096" s="2" t="n">
        <v>7</v>
      </c>
      <c r="J1096" s="2" t="n">
        <v>7</v>
      </c>
      <c r="K1096" s="3" t="s">
        <v>71</v>
      </c>
      <c r="L1096" s="3" t="s">
        <v>72</v>
      </c>
      <c r="M1096" s="2" t="n">
        <v>9022</v>
      </c>
      <c r="N1096" s="3"/>
      <c r="O1096" s="4" t="n">
        <v>54789</v>
      </c>
      <c r="P1096" s="3"/>
      <c r="Q1096" s="4" t="n">
        <v>31898</v>
      </c>
      <c r="R1096" s="3" t="s">
        <v>23</v>
      </c>
    </row>
    <row r="1097" customFormat="false" ht="38.25" hidden="true" customHeight="true" outlineLevel="0" collapsed="false">
      <c r="A1097" s="2" t="n">
        <v>1496</v>
      </c>
      <c r="B1097" s="3" t="s">
        <v>1053</v>
      </c>
      <c r="C1097" s="3" t="s">
        <v>19</v>
      </c>
      <c r="D1097" s="3" t="s">
        <v>27</v>
      </c>
      <c r="E1097" s="3" t="s">
        <v>1054</v>
      </c>
      <c r="F1097" s="3" t="s">
        <v>101</v>
      </c>
      <c r="G1097" s="2"/>
      <c r="H1097" s="3" t="s">
        <v>23</v>
      </c>
      <c r="I1097" s="2" t="n">
        <v>125.54</v>
      </c>
      <c r="J1097" s="2" t="n">
        <v>125.54</v>
      </c>
      <c r="K1097" s="3" t="s">
        <v>53</v>
      </c>
      <c r="L1097" s="3" t="s">
        <v>54</v>
      </c>
      <c r="M1097" s="2" t="n">
        <v>0</v>
      </c>
      <c r="N1097" s="3"/>
      <c r="O1097" s="4" t="n">
        <v>54789</v>
      </c>
      <c r="P1097" s="3"/>
      <c r="Q1097" s="4" t="n">
        <v>33970</v>
      </c>
      <c r="R1097" s="3" t="s">
        <v>23</v>
      </c>
    </row>
    <row r="1098" customFormat="false" ht="25.5" hidden="true" customHeight="true" outlineLevel="0" collapsed="false">
      <c r="A1098" s="2" t="n">
        <v>1500</v>
      </c>
      <c r="B1098" s="3" t="s">
        <v>1055</v>
      </c>
      <c r="C1098" s="3" t="s">
        <v>19</v>
      </c>
      <c r="D1098" s="3" t="s">
        <v>27</v>
      </c>
      <c r="E1098" s="3" t="s">
        <v>21</v>
      </c>
      <c r="F1098" s="3" t="s">
        <v>29</v>
      </c>
      <c r="G1098" s="2"/>
      <c r="H1098" s="3" t="s">
        <v>23</v>
      </c>
      <c r="I1098" s="2" t="n">
        <v>53</v>
      </c>
      <c r="J1098" s="2" t="n">
        <v>53</v>
      </c>
      <c r="K1098" s="3" t="s">
        <v>24</v>
      </c>
      <c r="L1098" s="3" t="s">
        <v>700</v>
      </c>
      <c r="M1098" s="2" t="n">
        <v>0</v>
      </c>
      <c r="N1098" s="3"/>
      <c r="O1098" s="4" t="n">
        <v>54789</v>
      </c>
      <c r="P1098" s="3"/>
      <c r="Q1098" s="4" t="n">
        <v>33970</v>
      </c>
      <c r="R1098" s="3" t="s">
        <v>23</v>
      </c>
    </row>
    <row r="1099" customFormat="false" ht="38.25" hidden="true" customHeight="true" outlineLevel="0" collapsed="false">
      <c r="A1099" s="2" t="n">
        <v>1501</v>
      </c>
      <c r="B1099" s="3" t="s">
        <v>1056</v>
      </c>
      <c r="C1099" s="3" t="s">
        <v>19</v>
      </c>
      <c r="D1099" s="3" t="s">
        <v>27</v>
      </c>
      <c r="E1099" s="3" t="s">
        <v>1055</v>
      </c>
      <c r="F1099" s="3" t="s">
        <v>29</v>
      </c>
      <c r="G1099" s="2"/>
      <c r="H1099" s="3" t="s">
        <v>23</v>
      </c>
      <c r="I1099" s="2" t="n">
        <v>58.1</v>
      </c>
      <c r="J1099" s="2" t="n">
        <v>58.1</v>
      </c>
      <c r="K1099" s="3" t="s">
        <v>24</v>
      </c>
      <c r="L1099" s="3" t="s">
        <v>25</v>
      </c>
      <c r="M1099" s="2" t="n">
        <v>0</v>
      </c>
      <c r="N1099" s="3"/>
      <c r="O1099" s="4" t="n">
        <v>54789</v>
      </c>
      <c r="P1099" s="3"/>
      <c r="Q1099" s="4" t="n">
        <v>32143</v>
      </c>
      <c r="R1099" s="3" t="s">
        <v>23</v>
      </c>
    </row>
    <row r="1100" customFormat="false" ht="38.25" hidden="true" customHeight="true" outlineLevel="0" collapsed="false">
      <c r="A1100" s="2" t="n">
        <v>1502</v>
      </c>
      <c r="B1100" s="3" t="s">
        <v>1057</v>
      </c>
      <c r="C1100" s="3" t="s">
        <v>19</v>
      </c>
      <c r="D1100" s="3" t="s">
        <v>20</v>
      </c>
      <c r="E1100" s="3" t="s">
        <v>702</v>
      </c>
      <c r="F1100" s="3" t="s">
        <v>22</v>
      </c>
      <c r="G1100" s="2"/>
      <c r="H1100" s="3" t="s">
        <v>23</v>
      </c>
      <c r="I1100" s="2" t="n">
        <v>6</v>
      </c>
      <c r="J1100" s="2" t="n">
        <v>6</v>
      </c>
      <c r="K1100" s="3" t="s">
        <v>24</v>
      </c>
      <c r="L1100" s="3" t="s">
        <v>25</v>
      </c>
      <c r="M1100" s="2" t="n">
        <v>0</v>
      </c>
      <c r="N1100" s="3"/>
      <c r="O1100" s="4" t="n">
        <v>54789</v>
      </c>
      <c r="P1100" s="3"/>
      <c r="Q1100" s="4"/>
      <c r="R1100" s="3" t="s">
        <v>23</v>
      </c>
    </row>
    <row r="1101" customFormat="false" ht="25.5" hidden="true" customHeight="true" outlineLevel="0" collapsed="false">
      <c r="A1101" s="2" t="n">
        <v>1503</v>
      </c>
      <c r="B1101" s="3" t="s">
        <v>1058</v>
      </c>
      <c r="C1101" s="3" t="s">
        <v>19</v>
      </c>
      <c r="D1101" s="3" t="s">
        <v>61</v>
      </c>
      <c r="E1101" s="3" t="s">
        <v>507</v>
      </c>
      <c r="F1101" s="3" t="s">
        <v>138</v>
      </c>
      <c r="G1101" s="2"/>
      <c r="H1101" s="3" t="s">
        <v>23</v>
      </c>
      <c r="I1101" s="2" t="n">
        <v>80</v>
      </c>
      <c r="J1101" s="2" t="n">
        <v>80</v>
      </c>
      <c r="K1101" s="3" t="s">
        <v>53</v>
      </c>
      <c r="L1101" s="3" t="s">
        <v>54</v>
      </c>
      <c r="M1101" s="2" t="n">
        <v>10000</v>
      </c>
      <c r="N1101" s="3"/>
      <c r="O1101" s="4" t="n">
        <v>54789</v>
      </c>
      <c r="P1101" s="3"/>
      <c r="Q1101" s="4" t="n">
        <v>23498</v>
      </c>
      <c r="R1101" s="3" t="s">
        <v>23</v>
      </c>
    </row>
    <row r="1102" customFormat="false" ht="25.5" hidden="true" customHeight="true" outlineLevel="0" collapsed="false">
      <c r="A1102" s="2" t="n">
        <v>1503</v>
      </c>
      <c r="B1102" s="3" t="s">
        <v>1058</v>
      </c>
      <c r="C1102" s="3" t="s">
        <v>19</v>
      </c>
      <c r="D1102" s="3" t="s">
        <v>61</v>
      </c>
      <c r="E1102" s="3" t="s">
        <v>507</v>
      </c>
      <c r="F1102" s="3" t="s">
        <v>138</v>
      </c>
      <c r="G1102" s="2"/>
      <c r="H1102" s="3" t="s">
        <v>23</v>
      </c>
      <c r="I1102" s="2" t="n">
        <v>76</v>
      </c>
      <c r="J1102" s="2" t="n">
        <v>69</v>
      </c>
      <c r="K1102" s="3" t="s">
        <v>53</v>
      </c>
      <c r="L1102" s="3" t="s">
        <v>54</v>
      </c>
      <c r="M1102" s="2" t="n">
        <v>13100</v>
      </c>
      <c r="N1102" s="3"/>
      <c r="O1102" s="4" t="n">
        <v>54789</v>
      </c>
      <c r="P1102" s="3"/>
      <c r="Q1102" s="4" t="n">
        <v>27303</v>
      </c>
      <c r="R1102" s="3" t="s">
        <v>23</v>
      </c>
    </row>
    <row r="1103" customFormat="false" ht="38.25" hidden="true" customHeight="true" outlineLevel="0" collapsed="false">
      <c r="A1103" s="2" t="n">
        <v>1506</v>
      </c>
      <c r="B1103" s="3" t="s">
        <v>1059</v>
      </c>
      <c r="C1103" s="3" t="s">
        <v>19</v>
      </c>
      <c r="D1103" s="3" t="s">
        <v>61</v>
      </c>
      <c r="E1103" s="3" t="s">
        <v>21</v>
      </c>
      <c r="F1103" s="3" t="s">
        <v>107</v>
      </c>
      <c r="G1103" s="2"/>
      <c r="H1103" s="3" t="s">
        <v>23</v>
      </c>
      <c r="I1103" s="2" t="n">
        <v>4.8</v>
      </c>
      <c r="J1103" s="2" t="n">
        <v>4.8</v>
      </c>
      <c r="K1103" s="3" t="s">
        <v>24</v>
      </c>
      <c r="L1103" s="3" t="s">
        <v>25</v>
      </c>
      <c r="M1103" s="2" t="n">
        <v>0</v>
      </c>
      <c r="N1103" s="3"/>
      <c r="O1103" s="4" t="n">
        <v>54789</v>
      </c>
      <c r="P1103" s="3"/>
      <c r="Q1103" s="4" t="n">
        <v>32143</v>
      </c>
      <c r="R1103" s="3" t="s">
        <v>23</v>
      </c>
    </row>
    <row r="1104" customFormat="false" ht="25.5" hidden="true" customHeight="true" outlineLevel="0" collapsed="false">
      <c r="A1104" s="2" t="n">
        <v>1507</v>
      </c>
      <c r="B1104" s="3" t="s">
        <v>1060</v>
      </c>
      <c r="C1104" s="3" t="s">
        <v>19</v>
      </c>
      <c r="D1104" s="3" t="s">
        <v>20</v>
      </c>
      <c r="E1104" s="3" t="s">
        <v>21</v>
      </c>
      <c r="F1104" s="3" t="s">
        <v>22</v>
      </c>
      <c r="G1104" s="2"/>
      <c r="H1104" s="3" t="s">
        <v>23</v>
      </c>
      <c r="I1104" s="2" t="n">
        <v>14.34</v>
      </c>
      <c r="J1104" s="2" t="n">
        <v>14.34</v>
      </c>
      <c r="K1104" s="3" t="s">
        <v>24</v>
      </c>
      <c r="L1104" s="3" t="s">
        <v>25</v>
      </c>
      <c r="M1104" s="2" t="n">
        <v>0</v>
      </c>
      <c r="N1104" s="3"/>
      <c r="O1104" s="4" t="n">
        <v>54789</v>
      </c>
      <c r="P1104" s="3"/>
      <c r="Q1104" s="4"/>
      <c r="R1104" s="3" t="s">
        <v>23</v>
      </c>
    </row>
    <row r="1105" customFormat="false" ht="25.5" hidden="true" customHeight="true" outlineLevel="0" collapsed="false">
      <c r="A1105" s="2" t="n">
        <v>1515</v>
      </c>
      <c r="B1105" s="3" t="s">
        <v>1061</v>
      </c>
      <c r="C1105" s="3" t="s">
        <v>19</v>
      </c>
      <c r="D1105" s="3" t="s">
        <v>27</v>
      </c>
      <c r="E1105" s="3" t="s">
        <v>56</v>
      </c>
      <c r="F1105" s="3" t="s">
        <v>57</v>
      </c>
      <c r="G1105" s="2"/>
      <c r="H1105" s="3" t="s">
        <v>23</v>
      </c>
      <c r="I1105" s="2" t="n">
        <v>1.5</v>
      </c>
      <c r="J1105" s="2" t="n">
        <v>1.5</v>
      </c>
      <c r="K1105" s="3" t="s">
        <v>24</v>
      </c>
      <c r="L1105" s="3" t="s">
        <v>25</v>
      </c>
      <c r="M1105" s="2" t="n">
        <v>0</v>
      </c>
      <c r="N1105" s="3"/>
      <c r="O1105" s="4" t="n">
        <v>54789</v>
      </c>
      <c r="P1105" s="3"/>
      <c r="Q1105" s="4" t="n">
        <v>32143</v>
      </c>
      <c r="R1105" s="3" t="s">
        <v>23</v>
      </c>
    </row>
    <row r="1106" customFormat="false" ht="25.5" hidden="true" customHeight="true" outlineLevel="0" collapsed="false">
      <c r="A1106" s="2" t="n">
        <v>1516</v>
      </c>
      <c r="B1106" s="3" t="s">
        <v>1062</v>
      </c>
      <c r="C1106" s="3" t="s">
        <v>19</v>
      </c>
      <c r="D1106" s="3" t="s">
        <v>31</v>
      </c>
      <c r="E1106" s="3" t="s">
        <v>21</v>
      </c>
      <c r="F1106" s="3" t="s">
        <v>22</v>
      </c>
      <c r="G1106" s="2"/>
      <c r="H1106" s="3" t="s">
        <v>23</v>
      </c>
      <c r="I1106" s="2" t="n">
        <v>6.72</v>
      </c>
      <c r="J1106" s="2" t="n">
        <v>6.72</v>
      </c>
      <c r="K1106" s="3" t="s">
        <v>24</v>
      </c>
      <c r="L1106" s="3" t="s">
        <v>25</v>
      </c>
      <c r="M1106" s="2" t="n">
        <v>0</v>
      </c>
      <c r="N1106" s="3"/>
      <c r="O1106" s="4" t="n">
        <v>54789</v>
      </c>
      <c r="P1106" s="3"/>
      <c r="Q1106" s="4"/>
      <c r="R1106" s="3" t="s">
        <v>23</v>
      </c>
    </row>
    <row r="1107" customFormat="false" ht="38.25" hidden="true" customHeight="true" outlineLevel="0" collapsed="false">
      <c r="A1107" s="2" t="n">
        <v>1517</v>
      </c>
      <c r="B1107" s="3" t="s">
        <v>1063</v>
      </c>
      <c r="C1107" s="3" t="s">
        <v>19</v>
      </c>
      <c r="D1107" s="3" t="s">
        <v>117</v>
      </c>
      <c r="E1107" s="3" t="s">
        <v>118</v>
      </c>
      <c r="F1107" s="3" t="s">
        <v>22</v>
      </c>
      <c r="G1107" s="2"/>
      <c r="H1107" s="3" t="s">
        <v>23</v>
      </c>
      <c r="I1107" s="2" t="n">
        <v>300</v>
      </c>
      <c r="J1107" s="2" t="n">
        <v>300</v>
      </c>
      <c r="K1107" s="3" t="s">
        <v>53</v>
      </c>
      <c r="L1107" s="3" t="s">
        <v>54</v>
      </c>
      <c r="M1107" s="2" t="n">
        <v>11144</v>
      </c>
      <c r="N1107" s="3"/>
      <c r="O1107" s="4" t="n">
        <v>54789</v>
      </c>
      <c r="P1107" s="3"/>
      <c r="Q1107" s="4"/>
      <c r="R1107" s="3" t="s">
        <v>23</v>
      </c>
    </row>
    <row r="1108" customFormat="false" ht="25.5" hidden="true" customHeight="true" outlineLevel="0" collapsed="false">
      <c r="A1108" s="2" t="n">
        <v>1518</v>
      </c>
      <c r="B1108" s="3" t="s">
        <v>1064</v>
      </c>
      <c r="C1108" s="3" t="s">
        <v>19</v>
      </c>
      <c r="D1108" s="3" t="s">
        <v>31</v>
      </c>
      <c r="E1108" s="3" t="s">
        <v>1065</v>
      </c>
      <c r="F1108" s="3" t="s">
        <v>22</v>
      </c>
      <c r="G1108" s="2"/>
      <c r="H1108" s="3" t="s">
        <v>23</v>
      </c>
      <c r="I1108" s="2" t="n">
        <v>1.9</v>
      </c>
      <c r="J1108" s="2" t="n">
        <v>1.9</v>
      </c>
      <c r="K1108" s="3" t="s">
        <v>24</v>
      </c>
      <c r="L1108" s="3" t="s">
        <v>498</v>
      </c>
      <c r="M1108" s="2" t="n">
        <v>0</v>
      </c>
      <c r="N1108" s="3"/>
      <c r="O1108" s="4" t="n">
        <v>54789</v>
      </c>
      <c r="P1108" s="3"/>
      <c r="Q1108" s="4"/>
      <c r="R1108" s="3" t="s">
        <v>23</v>
      </c>
    </row>
    <row r="1109" customFormat="false" ht="25.5" hidden="true" customHeight="true" outlineLevel="0" collapsed="false">
      <c r="A1109" s="2" t="n">
        <v>1520</v>
      </c>
      <c r="B1109" s="3" t="s">
        <v>1066</v>
      </c>
      <c r="C1109" s="3" t="s">
        <v>19</v>
      </c>
      <c r="D1109" s="3" t="s">
        <v>61</v>
      </c>
      <c r="E1109" s="3" t="s">
        <v>21</v>
      </c>
      <c r="F1109" s="3" t="s">
        <v>107</v>
      </c>
      <c r="G1109" s="2"/>
      <c r="H1109" s="3" t="s">
        <v>23</v>
      </c>
      <c r="I1109" s="2" t="n">
        <v>4</v>
      </c>
      <c r="J1109" s="2" t="n">
        <v>4</v>
      </c>
      <c r="K1109" s="3" t="s">
        <v>53</v>
      </c>
      <c r="L1109" s="3" t="s">
        <v>54</v>
      </c>
      <c r="M1109" s="2" t="n">
        <v>14024</v>
      </c>
      <c r="N1109" s="3"/>
      <c r="O1109" s="4" t="n">
        <v>54789</v>
      </c>
      <c r="P1109" s="3"/>
      <c r="Q1109" s="4" t="n">
        <v>16803</v>
      </c>
      <c r="R1109" s="3" t="s">
        <v>23</v>
      </c>
    </row>
    <row r="1110" customFormat="false" ht="25.5" hidden="true" customHeight="true" outlineLevel="0" collapsed="false">
      <c r="A1110" s="2" t="n">
        <v>1520</v>
      </c>
      <c r="B1110" s="3" t="s">
        <v>1066</v>
      </c>
      <c r="C1110" s="3" t="s">
        <v>19</v>
      </c>
      <c r="D1110" s="3" t="s">
        <v>61</v>
      </c>
      <c r="E1110" s="3" t="s">
        <v>21</v>
      </c>
      <c r="F1110" s="3" t="s">
        <v>107</v>
      </c>
      <c r="G1110" s="2"/>
      <c r="H1110" s="3" t="s">
        <v>23</v>
      </c>
      <c r="I1110" s="2" t="n">
        <v>5</v>
      </c>
      <c r="J1110" s="2" t="n">
        <v>5</v>
      </c>
      <c r="K1110" s="3" t="s">
        <v>53</v>
      </c>
      <c r="L1110" s="3" t="s">
        <v>54</v>
      </c>
      <c r="M1110" s="2" t="n">
        <v>14024</v>
      </c>
      <c r="N1110" s="3"/>
      <c r="O1110" s="4" t="n">
        <v>54789</v>
      </c>
      <c r="P1110" s="3"/>
      <c r="Q1110" s="4" t="n">
        <v>16803</v>
      </c>
      <c r="R1110" s="3" t="s">
        <v>23</v>
      </c>
    </row>
    <row r="1111" customFormat="false" ht="25.5" hidden="true" customHeight="true" outlineLevel="0" collapsed="false">
      <c r="A1111" s="2" t="n">
        <v>1520</v>
      </c>
      <c r="B1111" s="3" t="s">
        <v>1066</v>
      </c>
      <c r="C1111" s="3" t="s">
        <v>19</v>
      </c>
      <c r="D1111" s="3" t="s">
        <v>61</v>
      </c>
      <c r="E1111" s="3" t="s">
        <v>21</v>
      </c>
      <c r="F1111" s="3" t="s">
        <v>107</v>
      </c>
      <c r="G1111" s="2"/>
      <c r="H1111" s="3" t="s">
        <v>23</v>
      </c>
      <c r="I1111" s="2" t="n">
        <v>9</v>
      </c>
      <c r="J1111" s="2" t="n">
        <v>9</v>
      </c>
      <c r="K1111" s="3" t="s">
        <v>53</v>
      </c>
      <c r="L1111" s="3" t="s">
        <v>54</v>
      </c>
      <c r="M1111" s="2" t="n">
        <v>13475</v>
      </c>
      <c r="N1111" s="3"/>
      <c r="O1111" s="4" t="n">
        <v>54789</v>
      </c>
      <c r="P1111" s="3"/>
      <c r="Q1111" s="4" t="n">
        <v>16803</v>
      </c>
      <c r="R1111" s="3" t="s">
        <v>23</v>
      </c>
    </row>
    <row r="1112" customFormat="false" ht="25.5" hidden="true" customHeight="true" outlineLevel="0" collapsed="false">
      <c r="A1112" s="2" t="n">
        <v>1522</v>
      </c>
      <c r="B1112" s="3" t="s">
        <v>1067</v>
      </c>
      <c r="C1112" s="3" t="s">
        <v>19</v>
      </c>
      <c r="D1112" s="3" t="s">
        <v>27</v>
      </c>
      <c r="E1112" s="3" t="s">
        <v>21</v>
      </c>
      <c r="F1112" s="3" t="s">
        <v>138</v>
      </c>
      <c r="G1112" s="2"/>
      <c r="H1112" s="3" t="s">
        <v>23</v>
      </c>
      <c r="I1112" s="2" t="n">
        <v>1</v>
      </c>
      <c r="J1112" s="2" t="n">
        <v>1</v>
      </c>
      <c r="K1112" s="3" t="s">
        <v>24</v>
      </c>
      <c r="L1112" s="3" t="s">
        <v>102</v>
      </c>
      <c r="M1112" s="2" t="n">
        <v>23924</v>
      </c>
      <c r="N1112" s="3"/>
      <c r="O1112" s="4" t="n">
        <v>54789</v>
      </c>
      <c r="P1112" s="3"/>
      <c r="Q1112" s="4" t="n">
        <v>31778</v>
      </c>
      <c r="R1112" s="3" t="s">
        <v>23</v>
      </c>
    </row>
    <row r="1113" customFormat="false" ht="25.5" hidden="true" customHeight="true" outlineLevel="0" collapsed="false">
      <c r="A1113" s="2" t="n">
        <v>1522</v>
      </c>
      <c r="B1113" s="3" t="s">
        <v>1067</v>
      </c>
      <c r="C1113" s="3" t="s">
        <v>19</v>
      </c>
      <c r="D1113" s="3" t="s">
        <v>27</v>
      </c>
      <c r="E1113" s="3" t="s">
        <v>21</v>
      </c>
      <c r="F1113" s="3" t="s">
        <v>138</v>
      </c>
      <c r="G1113" s="2"/>
      <c r="H1113" s="3" t="s">
        <v>23</v>
      </c>
      <c r="I1113" s="2" t="n">
        <v>1</v>
      </c>
      <c r="J1113" s="2" t="n">
        <v>1</v>
      </c>
      <c r="K1113" s="3" t="s">
        <v>24</v>
      </c>
      <c r="L1113" s="3" t="s">
        <v>102</v>
      </c>
      <c r="M1113" s="2" t="n">
        <v>23924</v>
      </c>
      <c r="N1113" s="3"/>
      <c r="O1113" s="4" t="n">
        <v>54789</v>
      </c>
      <c r="P1113" s="3"/>
      <c r="Q1113" s="4" t="n">
        <v>31413</v>
      </c>
      <c r="R1113" s="3" t="s">
        <v>23</v>
      </c>
    </row>
    <row r="1114" customFormat="false" ht="38.25" hidden="true" customHeight="true" outlineLevel="0" collapsed="false">
      <c r="A1114" s="2" t="n">
        <v>1523</v>
      </c>
      <c r="B1114" s="3" t="s">
        <v>1068</v>
      </c>
      <c r="C1114" s="3" t="s">
        <v>19</v>
      </c>
      <c r="D1114" s="3" t="s">
        <v>61</v>
      </c>
      <c r="E1114" s="3" t="s">
        <v>419</v>
      </c>
      <c r="F1114" s="3" t="s">
        <v>138</v>
      </c>
      <c r="G1114" s="2"/>
      <c r="H1114" s="3" t="s">
        <v>23</v>
      </c>
      <c r="I1114" s="2" t="n">
        <v>1</v>
      </c>
      <c r="J1114" s="2" t="n">
        <v>1</v>
      </c>
      <c r="K1114" s="3" t="s">
        <v>24</v>
      </c>
      <c r="L1114" s="3" t="s">
        <v>102</v>
      </c>
      <c r="M1114" s="2" t="n">
        <v>0</v>
      </c>
      <c r="N1114" s="3"/>
      <c r="O1114" s="4" t="n">
        <v>54789</v>
      </c>
      <c r="P1114" s="3"/>
      <c r="Q1114" s="4" t="n">
        <v>31413</v>
      </c>
      <c r="R1114" s="3" t="s">
        <v>23</v>
      </c>
    </row>
    <row r="1115" customFormat="false" ht="38.25" hidden="true" customHeight="true" outlineLevel="0" collapsed="false">
      <c r="A1115" s="2" t="n">
        <v>1523</v>
      </c>
      <c r="B1115" s="3" t="s">
        <v>1068</v>
      </c>
      <c r="C1115" s="3" t="s">
        <v>19</v>
      </c>
      <c r="D1115" s="3" t="s">
        <v>61</v>
      </c>
      <c r="E1115" s="3" t="s">
        <v>419</v>
      </c>
      <c r="F1115" s="3" t="s">
        <v>138</v>
      </c>
      <c r="G1115" s="2"/>
      <c r="H1115" s="3" t="s">
        <v>23</v>
      </c>
      <c r="I1115" s="2" t="n">
        <v>1</v>
      </c>
      <c r="J1115" s="2" t="n">
        <v>1</v>
      </c>
      <c r="K1115" s="3" t="s">
        <v>24</v>
      </c>
      <c r="L1115" s="3" t="s">
        <v>102</v>
      </c>
      <c r="M1115" s="2" t="n">
        <v>0</v>
      </c>
      <c r="N1115" s="3"/>
      <c r="O1115" s="4" t="n">
        <v>54789</v>
      </c>
      <c r="P1115" s="3"/>
      <c r="Q1115" s="4" t="n">
        <v>31778</v>
      </c>
      <c r="R1115" s="3" t="s">
        <v>23</v>
      </c>
    </row>
    <row r="1116" customFormat="false" ht="38.25" hidden="true" customHeight="true" outlineLevel="0" collapsed="false">
      <c r="A1116" s="2" t="n">
        <v>1524</v>
      </c>
      <c r="B1116" s="3" t="s">
        <v>1069</v>
      </c>
      <c r="C1116" s="3" t="s">
        <v>19</v>
      </c>
      <c r="D1116" s="3" t="s">
        <v>27</v>
      </c>
      <c r="E1116" s="3" t="s">
        <v>479</v>
      </c>
      <c r="F1116" s="3" t="s">
        <v>88</v>
      </c>
      <c r="G1116" s="2"/>
      <c r="H1116" s="3" t="s">
        <v>23</v>
      </c>
      <c r="I1116" s="2" t="n">
        <v>6.25</v>
      </c>
      <c r="J1116" s="2" t="n">
        <v>6.25</v>
      </c>
      <c r="K1116" s="3" t="s">
        <v>24</v>
      </c>
      <c r="L1116" s="3" t="s">
        <v>25</v>
      </c>
      <c r="M1116" s="2" t="n">
        <v>0</v>
      </c>
      <c r="N1116" s="3"/>
      <c r="O1116" s="4" t="n">
        <v>54789</v>
      </c>
      <c r="P1116" s="3"/>
      <c r="Q1116" s="4" t="n">
        <v>32143</v>
      </c>
      <c r="R1116" s="3" t="s">
        <v>23</v>
      </c>
    </row>
    <row r="1117" customFormat="false" ht="25.5" hidden="true" customHeight="true" outlineLevel="0" collapsed="false">
      <c r="A1117" s="2" t="n">
        <v>1525</v>
      </c>
      <c r="B1117" s="3" t="s">
        <v>1070</v>
      </c>
      <c r="C1117" s="3" t="s">
        <v>19</v>
      </c>
      <c r="D1117" s="3" t="s">
        <v>117</v>
      </c>
      <c r="E1117" s="3" t="s">
        <v>240</v>
      </c>
      <c r="F1117" s="3" t="s">
        <v>22</v>
      </c>
      <c r="G1117" s="2"/>
      <c r="H1117" s="3" t="s">
        <v>23</v>
      </c>
      <c r="I1117" s="2" t="n">
        <v>17.6</v>
      </c>
      <c r="J1117" s="2" t="n">
        <v>17.6</v>
      </c>
      <c r="K1117" s="3" t="s">
        <v>24</v>
      </c>
      <c r="L1117" s="3" t="s">
        <v>25</v>
      </c>
      <c r="M1117" s="2" t="n">
        <v>0</v>
      </c>
      <c r="N1117" s="3"/>
      <c r="O1117" s="4" t="n">
        <v>54789</v>
      </c>
      <c r="P1117" s="3"/>
      <c r="Q1117" s="4"/>
      <c r="R1117" s="3" t="s">
        <v>23</v>
      </c>
    </row>
    <row r="1118" customFormat="false" ht="25.5" hidden="true" customHeight="true" outlineLevel="0" collapsed="false">
      <c r="A1118" s="2" t="n">
        <v>1530</v>
      </c>
      <c r="B1118" s="3" t="s">
        <v>889</v>
      </c>
      <c r="C1118" s="3" t="s">
        <v>19</v>
      </c>
      <c r="D1118" s="3" t="s">
        <v>27</v>
      </c>
      <c r="E1118" s="3" t="s">
        <v>889</v>
      </c>
      <c r="F1118" s="3" t="s">
        <v>101</v>
      </c>
      <c r="G1118" s="2"/>
      <c r="H1118" s="3" t="s">
        <v>23</v>
      </c>
      <c r="I1118" s="2" t="n">
        <v>245</v>
      </c>
      <c r="J1118" s="2" t="n">
        <v>245</v>
      </c>
      <c r="K1118" s="3" t="s">
        <v>53</v>
      </c>
      <c r="L1118" s="3" t="s">
        <v>54</v>
      </c>
      <c r="M1118" s="2" t="n">
        <v>10000</v>
      </c>
      <c r="N1118" s="3"/>
      <c r="O1118" s="4" t="n">
        <v>54789</v>
      </c>
      <c r="P1118" s="3"/>
      <c r="Q1118" s="4" t="n">
        <v>34425</v>
      </c>
      <c r="R1118" s="3" t="s">
        <v>23</v>
      </c>
    </row>
    <row r="1119" customFormat="false" ht="25.5" hidden="true" customHeight="true" outlineLevel="0" collapsed="false">
      <c r="A1119" s="2" t="n">
        <v>1532</v>
      </c>
      <c r="B1119" s="3" t="s">
        <v>1071</v>
      </c>
      <c r="C1119" s="3" t="s">
        <v>19</v>
      </c>
      <c r="D1119" s="3" t="s">
        <v>31</v>
      </c>
      <c r="E1119" s="3" t="s">
        <v>502</v>
      </c>
      <c r="F1119" s="3" t="s">
        <v>22</v>
      </c>
      <c r="G1119" s="2"/>
      <c r="H1119" s="3" t="s">
        <v>23</v>
      </c>
      <c r="I1119" s="2" t="n">
        <v>60</v>
      </c>
      <c r="J1119" s="2" t="n">
        <v>60</v>
      </c>
      <c r="K1119" s="3" t="s">
        <v>24</v>
      </c>
      <c r="L1119" s="3" t="s">
        <v>615</v>
      </c>
      <c r="M1119" s="2" t="n">
        <v>0</v>
      </c>
      <c r="N1119" s="3"/>
      <c r="O1119" s="4" t="n">
        <v>54789</v>
      </c>
      <c r="P1119" s="3"/>
      <c r="Q1119" s="4"/>
      <c r="R1119" s="3" t="s">
        <v>23</v>
      </c>
    </row>
    <row r="1120" customFormat="false" ht="25.5" hidden="true" customHeight="true" outlineLevel="0" collapsed="false">
      <c r="A1120" s="2" t="n">
        <v>1532</v>
      </c>
      <c r="B1120" s="3" t="s">
        <v>1071</v>
      </c>
      <c r="C1120" s="3" t="s">
        <v>19</v>
      </c>
      <c r="D1120" s="3" t="s">
        <v>31</v>
      </c>
      <c r="E1120" s="3" t="s">
        <v>502</v>
      </c>
      <c r="F1120" s="3" t="s">
        <v>22</v>
      </c>
      <c r="G1120" s="2"/>
      <c r="H1120" s="3" t="s">
        <v>23</v>
      </c>
      <c r="I1120" s="2" t="n">
        <v>23</v>
      </c>
      <c r="J1120" s="2" t="n">
        <v>23</v>
      </c>
      <c r="K1120" s="3" t="s">
        <v>24</v>
      </c>
      <c r="L1120" s="3" t="s">
        <v>615</v>
      </c>
      <c r="M1120" s="2" t="n">
        <v>0</v>
      </c>
      <c r="N1120" s="3"/>
      <c r="O1120" s="4" t="n">
        <v>54789</v>
      </c>
      <c r="P1120" s="3"/>
      <c r="Q1120" s="4"/>
      <c r="R1120" s="3" t="s">
        <v>23</v>
      </c>
    </row>
    <row r="1121" customFormat="false" ht="25.5" hidden="true" customHeight="true" outlineLevel="0" collapsed="false">
      <c r="A1121" s="2" t="n">
        <v>1533</v>
      </c>
      <c r="B1121" s="3" t="s">
        <v>1072</v>
      </c>
      <c r="C1121" s="3" t="s">
        <v>19</v>
      </c>
      <c r="D1121" s="3" t="s">
        <v>38</v>
      </c>
      <c r="E1121" s="3" t="s">
        <v>1073</v>
      </c>
      <c r="F1121" s="3" t="s">
        <v>39</v>
      </c>
      <c r="G1121" s="2"/>
      <c r="H1121" s="3" t="s">
        <v>23</v>
      </c>
      <c r="I1121" s="2" t="n">
        <v>3.3</v>
      </c>
      <c r="J1121" s="2" t="n">
        <v>3.3</v>
      </c>
      <c r="K1121" s="3" t="s">
        <v>24</v>
      </c>
      <c r="L1121" s="3" t="s">
        <v>25</v>
      </c>
      <c r="M1121" s="2" t="n">
        <v>0</v>
      </c>
      <c r="N1121" s="3"/>
      <c r="O1121" s="4" t="n">
        <v>54789</v>
      </c>
      <c r="P1121" s="3"/>
      <c r="Q1121" s="4" t="n">
        <v>32143</v>
      </c>
      <c r="R1121" s="3" t="s">
        <v>23</v>
      </c>
    </row>
    <row r="1122" customFormat="false" ht="25.5" hidden="true" customHeight="true" outlineLevel="0" collapsed="false">
      <c r="A1122" s="2" t="n">
        <v>1534</v>
      </c>
      <c r="B1122" s="3" t="s">
        <v>1074</v>
      </c>
      <c r="C1122" s="3" t="s">
        <v>19</v>
      </c>
      <c r="D1122" s="3" t="s">
        <v>27</v>
      </c>
      <c r="E1122" s="3" t="s">
        <v>587</v>
      </c>
      <c r="F1122" s="3" t="s">
        <v>88</v>
      </c>
      <c r="G1122" s="2"/>
      <c r="H1122" s="3" t="s">
        <v>23</v>
      </c>
      <c r="I1122" s="2" t="n">
        <v>9</v>
      </c>
      <c r="J1122" s="2" t="n">
        <v>9</v>
      </c>
      <c r="K1122" s="3" t="s">
        <v>24</v>
      </c>
      <c r="L1122" s="3" t="s">
        <v>25</v>
      </c>
      <c r="M1122" s="2" t="n">
        <v>0</v>
      </c>
      <c r="N1122" s="3"/>
      <c r="O1122" s="4" t="n">
        <v>54789</v>
      </c>
      <c r="P1122" s="3"/>
      <c r="Q1122" s="4" t="n">
        <v>32143</v>
      </c>
      <c r="R1122" s="3" t="s">
        <v>23</v>
      </c>
    </row>
    <row r="1123" customFormat="false" ht="25.5" hidden="true" customHeight="true" outlineLevel="0" collapsed="false">
      <c r="A1123" s="2" t="n">
        <v>1535</v>
      </c>
      <c r="B1123" s="3" t="s">
        <v>1075</v>
      </c>
      <c r="C1123" s="3" t="s">
        <v>19</v>
      </c>
      <c r="D1123" s="3" t="s">
        <v>20</v>
      </c>
      <c r="E1123" s="3" t="s">
        <v>21</v>
      </c>
      <c r="F1123" s="3" t="s">
        <v>22</v>
      </c>
      <c r="G1123" s="2"/>
      <c r="H1123" s="3" t="s">
        <v>23</v>
      </c>
      <c r="I1123" s="2" t="n">
        <v>53</v>
      </c>
      <c r="J1123" s="2" t="n">
        <v>53</v>
      </c>
      <c r="K1123" s="3" t="s">
        <v>24</v>
      </c>
      <c r="L1123" s="3" t="s">
        <v>102</v>
      </c>
      <c r="M1123" s="2" t="n">
        <v>21690</v>
      </c>
      <c r="N1123" s="3"/>
      <c r="O1123" s="4" t="n">
        <v>54789</v>
      </c>
      <c r="P1123" s="3"/>
      <c r="Q1123" s="4"/>
      <c r="R1123" s="3" t="s">
        <v>23</v>
      </c>
    </row>
    <row r="1124" customFormat="false" ht="25.5" hidden="true" customHeight="true" outlineLevel="0" collapsed="false">
      <c r="A1124" s="2" t="n">
        <v>1535</v>
      </c>
      <c r="B1124" s="3" t="s">
        <v>1075</v>
      </c>
      <c r="C1124" s="3" t="s">
        <v>19</v>
      </c>
      <c r="D1124" s="3" t="s">
        <v>20</v>
      </c>
      <c r="E1124" s="3" t="s">
        <v>21</v>
      </c>
      <c r="F1124" s="3" t="s">
        <v>22</v>
      </c>
      <c r="G1124" s="2"/>
      <c r="H1124" s="3" t="s">
        <v>23</v>
      </c>
      <c r="I1124" s="2" t="n">
        <v>106</v>
      </c>
      <c r="J1124" s="2" t="n">
        <v>106</v>
      </c>
      <c r="K1124" s="3" t="s">
        <v>24</v>
      </c>
      <c r="L1124" s="3" t="s">
        <v>102</v>
      </c>
      <c r="M1124" s="2" t="n">
        <v>21376</v>
      </c>
      <c r="N1124" s="3"/>
      <c r="O1124" s="4" t="n">
        <v>54789</v>
      </c>
      <c r="P1124" s="3"/>
      <c r="Q1124" s="4"/>
      <c r="R1124" s="3" t="s">
        <v>23</v>
      </c>
    </row>
    <row r="1125" customFormat="false" ht="25.5" hidden="true" customHeight="true" outlineLevel="0" collapsed="false">
      <c r="A1125" s="2" t="n">
        <v>1535</v>
      </c>
      <c r="B1125" s="3" t="s">
        <v>1075</v>
      </c>
      <c r="C1125" s="3" t="s">
        <v>19</v>
      </c>
      <c r="D1125" s="3" t="s">
        <v>20</v>
      </c>
      <c r="E1125" s="3" t="s">
        <v>21</v>
      </c>
      <c r="F1125" s="3" t="s">
        <v>22</v>
      </c>
      <c r="G1125" s="2"/>
      <c r="H1125" s="3" t="s">
        <v>23</v>
      </c>
      <c r="I1125" s="2" t="n">
        <v>106</v>
      </c>
      <c r="J1125" s="2" t="n">
        <v>106</v>
      </c>
      <c r="K1125" s="3" t="s">
        <v>24</v>
      </c>
      <c r="L1125" s="3" t="s">
        <v>102</v>
      </c>
      <c r="M1125" s="2" t="n">
        <v>21376</v>
      </c>
      <c r="N1125" s="3"/>
      <c r="O1125" s="4" t="n">
        <v>54789</v>
      </c>
      <c r="P1125" s="3"/>
      <c r="Q1125" s="4"/>
      <c r="R1125" s="3" t="s">
        <v>23</v>
      </c>
    </row>
    <row r="1126" customFormat="false" ht="25.5" hidden="true" customHeight="true" outlineLevel="0" collapsed="false">
      <c r="A1126" s="2" t="n">
        <v>1535</v>
      </c>
      <c r="B1126" s="3" t="s">
        <v>1075</v>
      </c>
      <c r="C1126" s="3" t="s">
        <v>19</v>
      </c>
      <c r="D1126" s="3" t="s">
        <v>20</v>
      </c>
      <c r="E1126" s="3" t="s">
        <v>21</v>
      </c>
      <c r="F1126" s="3" t="s">
        <v>22</v>
      </c>
      <c r="G1126" s="2"/>
      <c r="H1126" s="3" t="s">
        <v>23</v>
      </c>
      <c r="I1126" s="2" t="n">
        <v>133</v>
      </c>
      <c r="J1126" s="2" t="n">
        <v>133</v>
      </c>
      <c r="K1126" s="3" t="s">
        <v>24</v>
      </c>
      <c r="L1126" s="3" t="s">
        <v>102</v>
      </c>
      <c r="M1126" s="2" t="n">
        <v>22372</v>
      </c>
      <c r="N1126" s="3"/>
      <c r="O1126" s="4" t="n">
        <v>54789</v>
      </c>
      <c r="P1126" s="3"/>
      <c r="Q1126" s="4"/>
      <c r="R1126" s="3" t="s">
        <v>23</v>
      </c>
    </row>
    <row r="1127" customFormat="false" ht="25.5" hidden="true" customHeight="true" outlineLevel="0" collapsed="false">
      <c r="A1127" s="2" t="n">
        <v>1535</v>
      </c>
      <c r="B1127" s="3" t="s">
        <v>1075</v>
      </c>
      <c r="C1127" s="3" t="s">
        <v>19</v>
      </c>
      <c r="D1127" s="3" t="s">
        <v>20</v>
      </c>
      <c r="E1127" s="3" t="s">
        <v>21</v>
      </c>
      <c r="F1127" s="3" t="s">
        <v>22</v>
      </c>
      <c r="G1127" s="2"/>
      <c r="H1127" s="3" t="s">
        <v>23</v>
      </c>
      <c r="I1127" s="2" t="n">
        <v>109</v>
      </c>
      <c r="J1127" s="2" t="n">
        <v>109</v>
      </c>
      <c r="K1127" s="3" t="s">
        <v>24</v>
      </c>
      <c r="L1127" s="3" t="s">
        <v>102</v>
      </c>
      <c r="M1127" s="2" t="n">
        <v>21376</v>
      </c>
      <c r="N1127" s="3"/>
      <c r="O1127" s="4" t="n">
        <v>54789</v>
      </c>
      <c r="P1127" s="3"/>
      <c r="Q1127" s="4"/>
      <c r="R1127" s="3" t="s">
        <v>23</v>
      </c>
    </row>
    <row r="1128" customFormat="false" ht="25.5" hidden="true" customHeight="true" outlineLevel="0" collapsed="false">
      <c r="A1128" s="2" t="n">
        <v>1535</v>
      </c>
      <c r="B1128" s="3" t="s">
        <v>1075</v>
      </c>
      <c r="C1128" s="3" t="s">
        <v>19</v>
      </c>
      <c r="D1128" s="3" t="s">
        <v>20</v>
      </c>
      <c r="E1128" s="3" t="s">
        <v>21</v>
      </c>
      <c r="F1128" s="3" t="s">
        <v>22</v>
      </c>
      <c r="G1128" s="2"/>
      <c r="H1128" s="3" t="s">
        <v>23</v>
      </c>
      <c r="I1128" s="2" t="n">
        <v>113</v>
      </c>
      <c r="J1128" s="2" t="n">
        <v>113</v>
      </c>
      <c r="K1128" s="3" t="s">
        <v>24</v>
      </c>
      <c r="L1128" s="3" t="s">
        <v>102</v>
      </c>
      <c r="M1128" s="2" t="n">
        <v>21529</v>
      </c>
      <c r="N1128" s="3"/>
      <c r="O1128" s="4" t="n">
        <v>54789</v>
      </c>
      <c r="P1128" s="3"/>
      <c r="Q1128" s="4"/>
      <c r="R1128" s="3" t="s">
        <v>23</v>
      </c>
    </row>
    <row r="1129" customFormat="false" ht="25.5" hidden="true" customHeight="true" outlineLevel="0" collapsed="false">
      <c r="A1129" s="2" t="n">
        <v>1535</v>
      </c>
      <c r="B1129" s="3" t="s">
        <v>1075</v>
      </c>
      <c r="C1129" s="3" t="s">
        <v>19</v>
      </c>
      <c r="D1129" s="3" t="s">
        <v>20</v>
      </c>
      <c r="E1129" s="3" t="s">
        <v>21</v>
      </c>
      <c r="F1129" s="3" t="s">
        <v>22</v>
      </c>
      <c r="G1129" s="2"/>
      <c r="H1129" s="3" t="s">
        <v>23</v>
      </c>
      <c r="I1129" s="2" t="n">
        <v>113</v>
      </c>
      <c r="J1129" s="2" t="n">
        <v>113</v>
      </c>
      <c r="K1129" s="3" t="s">
        <v>24</v>
      </c>
      <c r="L1129" s="3" t="s">
        <v>102</v>
      </c>
      <c r="M1129" s="2" t="n">
        <v>21544</v>
      </c>
      <c r="N1129" s="3"/>
      <c r="O1129" s="4" t="n">
        <v>54789</v>
      </c>
      <c r="P1129" s="3"/>
      <c r="Q1129" s="4"/>
      <c r="R1129" s="3" t="s">
        <v>23</v>
      </c>
    </row>
    <row r="1130" customFormat="false" ht="25.5" hidden="true" customHeight="true" outlineLevel="0" collapsed="false">
      <c r="A1130" s="2" t="n">
        <v>1535</v>
      </c>
      <c r="B1130" s="3" t="s">
        <v>1075</v>
      </c>
      <c r="C1130" s="3" t="s">
        <v>19</v>
      </c>
      <c r="D1130" s="3" t="s">
        <v>20</v>
      </c>
      <c r="E1130" s="3" t="s">
        <v>21</v>
      </c>
      <c r="F1130" s="3" t="s">
        <v>22</v>
      </c>
      <c r="G1130" s="2"/>
      <c r="H1130" s="3" t="s">
        <v>23</v>
      </c>
      <c r="I1130" s="2" t="n">
        <v>113</v>
      </c>
      <c r="J1130" s="2" t="n">
        <v>113</v>
      </c>
      <c r="K1130" s="3" t="s">
        <v>24</v>
      </c>
      <c r="L1130" s="3" t="s">
        <v>102</v>
      </c>
      <c r="M1130" s="2" t="n">
        <v>21544</v>
      </c>
      <c r="N1130" s="3"/>
      <c r="O1130" s="4" t="n">
        <v>54789</v>
      </c>
      <c r="P1130" s="3"/>
      <c r="Q1130" s="4"/>
      <c r="R1130" s="3" t="s">
        <v>23</v>
      </c>
    </row>
    <row r="1131" customFormat="false" ht="25.5" hidden="true" customHeight="true" outlineLevel="0" collapsed="false">
      <c r="A1131" s="2" t="n">
        <v>1535</v>
      </c>
      <c r="B1131" s="3" t="s">
        <v>1075</v>
      </c>
      <c r="C1131" s="3" t="s">
        <v>19</v>
      </c>
      <c r="D1131" s="3" t="s">
        <v>20</v>
      </c>
      <c r="E1131" s="3" t="s">
        <v>21</v>
      </c>
      <c r="F1131" s="3" t="s">
        <v>22</v>
      </c>
      <c r="G1131" s="2"/>
      <c r="H1131" s="3" t="s">
        <v>23</v>
      </c>
      <c r="I1131" s="2" t="n">
        <v>53</v>
      </c>
      <c r="J1131" s="2" t="n">
        <v>53</v>
      </c>
      <c r="K1131" s="3" t="s">
        <v>24</v>
      </c>
      <c r="L1131" s="3" t="s">
        <v>102</v>
      </c>
      <c r="M1131" s="2" t="n">
        <v>21690</v>
      </c>
      <c r="N1131" s="3"/>
      <c r="O1131" s="4" t="n">
        <v>54789</v>
      </c>
      <c r="P1131" s="3"/>
      <c r="Q1131" s="4"/>
      <c r="R1131" s="3" t="s">
        <v>23</v>
      </c>
    </row>
    <row r="1132" customFormat="false" ht="25.5" hidden="true" customHeight="true" outlineLevel="0" collapsed="false">
      <c r="A1132" s="2" t="n">
        <v>1535</v>
      </c>
      <c r="B1132" s="3" t="s">
        <v>1075</v>
      </c>
      <c r="C1132" s="3" t="s">
        <v>19</v>
      </c>
      <c r="D1132" s="3" t="s">
        <v>20</v>
      </c>
      <c r="E1132" s="3" t="s">
        <v>21</v>
      </c>
      <c r="F1132" s="3" t="s">
        <v>22</v>
      </c>
      <c r="G1132" s="2"/>
      <c r="H1132" s="3" t="s">
        <v>23</v>
      </c>
      <c r="I1132" s="2" t="n">
        <v>53</v>
      </c>
      <c r="J1132" s="2" t="n">
        <v>53</v>
      </c>
      <c r="K1132" s="3" t="s">
        <v>24</v>
      </c>
      <c r="L1132" s="3" t="s">
        <v>102</v>
      </c>
      <c r="M1132" s="2" t="n">
        <v>21690</v>
      </c>
      <c r="N1132" s="3"/>
      <c r="O1132" s="4" t="n">
        <v>54789</v>
      </c>
      <c r="P1132" s="3"/>
      <c r="Q1132" s="4"/>
      <c r="R1132" s="3" t="s">
        <v>23</v>
      </c>
    </row>
    <row r="1133" customFormat="false" ht="25.5" hidden="true" customHeight="true" outlineLevel="0" collapsed="false">
      <c r="A1133" s="2" t="n">
        <v>1535</v>
      </c>
      <c r="B1133" s="3" t="s">
        <v>1075</v>
      </c>
      <c r="C1133" s="3" t="s">
        <v>19</v>
      </c>
      <c r="D1133" s="3" t="s">
        <v>20</v>
      </c>
      <c r="E1133" s="3" t="s">
        <v>21</v>
      </c>
      <c r="F1133" s="3" t="s">
        <v>22</v>
      </c>
      <c r="G1133" s="2"/>
      <c r="H1133" s="3" t="s">
        <v>23</v>
      </c>
      <c r="I1133" s="2" t="n">
        <v>53</v>
      </c>
      <c r="J1133" s="2" t="n">
        <v>53</v>
      </c>
      <c r="K1133" s="3" t="s">
        <v>24</v>
      </c>
      <c r="L1133" s="3" t="s">
        <v>102</v>
      </c>
      <c r="M1133" s="2" t="n">
        <v>21690</v>
      </c>
      <c r="N1133" s="3"/>
      <c r="O1133" s="4" t="n">
        <v>54789</v>
      </c>
      <c r="P1133" s="3"/>
      <c r="Q1133" s="4"/>
      <c r="R1133" s="3" t="s">
        <v>23</v>
      </c>
    </row>
    <row r="1134" customFormat="false" ht="25.5" hidden="true" customHeight="true" outlineLevel="0" collapsed="false">
      <c r="A1134" s="2" t="n">
        <v>1535</v>
      </c>
      <c r="B1134" s="3" t="s">
        <v>1075</v>
      </c>
      <c r="C1134" s="3" t="s">
        <v>19</v>
      </c>
      <c r="D1134" s="3" t="s">
        <v>20</v>
      </c>
      <c r="E1134" s="3" t="s">
        <v>21</v>
      </c>
      <c r="F1134" s="3" t="s">
        <v>22</v>
      </c>
      <c r="G1134" s="2"/>
      <c r="H1134" s="3" t="s">
        <v>23</v>
      </c>
      <c r="I1134" s="2" t="n">
        <v>53</v>
      </c>
      <c r="J1134" s="2" t="n">
        <v>53</v>
      </c>
      <c r="K1134" s="3" t="s">
        <v>24</v>
      </c>
      <c r="L1134" s="3" t="s">
        <v>102</v>
      </c>
      <c r="M1134" s="2" t="n">
        <v>21690</v>
      </c>
      <c r="N1134" s="3"/>
      <c r="O1134" s="4" t="n">
        <v>54789</v>
      </c>
      <c r="P1134" s="3"/>
      <c r="Q1134" s="4"/>
      <c r="R1134" s="3" t="s">
        <v>23</v>
      </c>
    </row>
    <row r="1135" customFormat="false" ht="25.5" hidden="true" customHeight="true" outlineLevel="0" collapsed="false">
      <c r="A1135" s="2" t="n">
        <v>1535</v>
      </c>
      <c r="B1135" s="3" t="s">
        <v>1075</v>
      </c>
      <c r="C1135" s="3" t="s">
        <v>19</v>
      </c>
      <c r="D1135" s="3" t="s">
        <v>20</v>
      </c>
      <c r="E1135" s="3" t="s">
        <v>21</v>
      </c>
      <c r="F1135" s="3" t="s">
        <v>22</v>
      </c>
      <c r="G1135" s="2"/>
      <c r="H1135" s="3" t="s">
        <v>23</v>
      </c>
      <c r="I1135" s="2" t="n">
        <v>53</v>
      </c>
      <c r="J1135" s="2" t="n">
        <v>53</v>
      </c>
      <c r="K1135" s="3" t="s">
        <v>24</v>
      </c>
      <c r="L1135" s="3" t="s">
        <v>102</v>
      </c>
      <c r="M1135" s="2" t="n">
        <v>21690</v>
      </c>
      <c r="N1135" s="3"/>
      <c r="O1135" s="4" t="n">
        <v>54789</v>
      </c>
      <c r="P1135" s="3"/>
      <c r="Q1135" s="4"/>
      <c r="R1135" s="3" t="s">
        <v>23</v>
      </c>
    </row>
    <row r="1136" customFormat="false" ht="25.5" hidden="true" customHeight="true" outlineLevel="0" collapsed="false">
      <c r="A1136" s="2" t="n">
        <v>1536</v>
      </c>
      <c r="B1136" s="3" t="s">
        <v>1076</v>
      </c>
      <c r="C1136" s="3" t="s">
        <v>19</v>
      </c>
      <c r="D1136" s="3" t="s">
        <v>20</v>
      </c>
      <c r="E1136" s="3" t="s">
        <v>1077</v>
      </c>
      <c r="F1136" s="3" t="s">
        <v>22</v>
      </c>
      <c r="G1136" s="2"/>
      <c r="H1136" s="3" t="s">
        <v>23</v>
      </c>
      <c r="I1136" s="2" t="n">
        <v>25</v>
      </c>
      <c r="J1136" s="2" t="n">
        <v>25</v>
      </c>
      <c r="K1136" s="3" t="s">
        <v>24</v>
      </c>
      <c r="L1136" s="3" t="s">
        <v>25</v>
      </c>
      <c r="M1136" s="2" t="n">
        <v>0</v>
      </c>
      <c r="N1136" s="3"/>
      <c r="O1136" s="4" t="n">
        <v>54789</v>
      </c>
      <c r="P1136" s="3"/>
      <c r="Q1136" s="4"/>
      <c r="R1136" s="3" t="s">
        <v>23</v>
      </c>
    </row>
    <row r="1137" customFormat="false" ht="25.5" hidden="true" customHeight="true" outlineLevel="0" collapsed="false">
      <c r="A1137" s="2" t="n">
        <v>1537</v>
      </c>
      <c r="B1137" s="3" t="s">
        <v>1078</v>
      </c>
      <c r="C1137" s="3" t="s">
        <v>19</v>
      </c>
      <c r="D1137" s="3" t="s">
        <v>61</v>
      </c>
      <c r="E1137" s="3" t="s">
        <v>1079</v>
      </c>
      <c r="F1137" s="3" t="s">
        <v>63</v>
      </c>
      <c r="G1137" s="2"/>
      <c r="H1137" s="3" t="s">
        <v>23</v>
      </c>
      <c r="I1137" s="2" t="n">
        <v>1.65</v>
      </c>
      <c r="J1137" s="2" t="n">
        <v>1.65</v>
      </c>
      <c r="K1137" s="3" t="s">
        <v>24</v>
      </c>
      <c r="L1137" s="3" t="s">
        <v>25</v>
      </c>
      <c r="M1137" s="2" t="n">
        <v>0</v>
      </c>
      <c r="N1137" s="3"/>
      <c r="O1137" s="4" t="n">
        <v>54789</v>
      </c>
      <c r="P1137" s="3"/>
      <c r="Q1137" s="4" t="n">
        <v>32143</v>
      </c>
      <c r="R1137" s="3" t="s">
        <v>23</v>
      </c>
    </row>
    <row r="1138" customFormat="false" ht="38.25" hidden="true" customHeight="true" outlineLevel="0" collapsed="false">
      <c r="A1138" s="2" t="n">
        <v>1540</v>
      </c>
      <c r="B1138" s="3" t="s">
        <v>1080</v>
      </c>
      <c r="C1138" s="3" t="s">
        <v>19</v>
      </c>
      <c r="D1138" s="3" t="s">
        <v>38</v>
      </c>
      <c r="E1138" s="3" t="s">
        <v>420</v>
      </c>
      <c r="F1138" s="3" t="s">
        <v>39</v>
      </c>
      <c r="G1138" s="2"/>
      <c r="H1138" s="3" t="s">
        <v>23</v>
      </c>
      <c r="I1138" s="2" t="n">
        <v>122</v>
      </c>
      <c r="J1138" s="2" t="n">
        <v>122</v>
      </c>
      <c r="K1138" s="3" t="s">
        <v>53</v>
      </c>
      <c r="L1138" s="3" t="s">
        <v>54</v>
      </c>
      <c r="M1138" s="2" t="n">
        <v>0</v>
      </c>
      <c r="N1138" s="3"/>
      <c r="O1138" s="4" t="n">
        <v>54789</v>
      </c>
      <c r="P1138" s="3"/>
      <c r="Q1138" s="4" t="n">
        <v>34700</v>
      </c>
      <c r="R1138" s="3" t="s">
        <v>23</v>
      </c>
    </row>
    <row r="1139" customFormat="false" ht="38.25" hidden="true" customHeight="true" outlineLevel="0" collapsed="false">
      <c r="A1139" s="2" t="n">
        <v>1541</v>
      </c>
      <c r="B1139" s="3" t="s">
        <v>1081</v>
      </c>
      <c r="C1139" s="3" t="s">
        <v>19</v>
      </c>
      <c r="D1139" s="3" t="s">
        <v>38</v>
      </c>
      <c r="E1139" s="3" t="s">
        <v>420</v>
      </c>
      <c r="F1139" s="3" t="s">
        <v>39</v>
      </c>
      <c r="G1139" s="2"/>
      <c r="H1139" s="3" t="s">
        <v>23</v>
      </c>
      <c r="I1139" s="2" t="n">
        <v>163</v>
      </c>
      <c r="J1139" s="2" t="n">
        <v>163</v>
      </c>
      <c r="K1139" s="3" t="s">
        <v>53</v>
      </c>
      <c r="L1139" s="3" t="s">
        <v>54</v>
      </c>
      <c r="M1139" s="2" t="n">
        <v>0</v>
      </c>
      <c r="N1139" s="3"/>
      <c r="O1139" s="4" t="n">
        <v>54789</v>
      </c>
      <c r="P1139" s="3"/>
      <c r="Q1139" s="4" t="n">
        <v>34578</v>
      </c>
      <c r="R1139" s="3" t="s">
        <v>23</v>
      </c>
    </row>
    <row r="1140" customFormat="false" ht="25.5" hidden="true" customHeight="true" outlineLevel="0" collapsed="false">
      <c r="A1140" s="2" t="n">
        <v>1542</v>
      </c>
      <c r="B1140" s="3" t="s">
        <v>1082</v>
      </c>
      <c r="C1140" s="3" t="s">
        <v>19</v>
      </c>
      <c r="D1140" s="3" t="s">
        <v>38</v>
      </c>
      <c r="E1140" s="3" t="s">
        <v>21</v>
      </c>
      <c r="F1140" s="3" t="s">
        <v>39</v>
      </c>
      <c r="G1140" s="2"/>
      <c r="H1140" s="3" t="s">
        <v>23</v>
      </c>
      <c r="I1140" s="2" t="n">
        <v>32</v>
      </c>
      <c r="J1140" s="2" t="n">
        <v>32</v>
      </c>
      <c r="K1140" s="3" t="s">
        <v>24</v>
      </c>
      <c r="L1140" s="3" t="s">
        <v>25</v>
      </c>
      <c r="M1140" s="2" t="n">
        <v>0</v>
      </c>
      <c r="N1140" s="3"/>
      <c r="O1140" s="4" t="n">
        <v>54789</v>
      </c>
      <c r="P1140" s="3"/>
      <c r="Q1140" s="4" t="n">
        <v>35217</v>
      </c>
      <c r="R1140" s="3" t="s">
        <v>23</v>
      </c>
    </row>
    <row r="1141" customFormat="false" ht="25.5" hidden="true" customHeight="true" outlineLevel="0" collapsed="false">
      <c r="A1141" s="2" t="n">
        <v>1543</v>
      </c>
      <c r="B1141" s="3" t="s">
        <v>1083</v>
      </c>
      <c r="C1141" s="3" t="s">
        <v>19</v>
      </c>
      <c r="D1141" s="3" t="s">
        <v>38</v>
      </c>
      <c r="E1141" s="3" t="s">
        <v>1084</v>
      </c>
      <c r="F1141" s="3" t="s">
        <v>39</v>
      </c>
      <c r="G1141" s="2"/>
      <c r="H1141" s="3" t="s">
        <v>23</v>
      </c>
      <c r="I1141" s="2" t="n">
        <v>84.54</v>
      </c>
      <c r="J1141" s="2" t="n">
        <v>76.75</v>
      </c>
      <c r="K1141" s="3" t="s">
        <v>53</v>
      </c>
      <c r="L1141" s="3" t="s">
        <v>54</v>
      </c>
      <c r="M1141" s="2" t="n">
        <v>0</v>
      </c>
      <c r="N1141" s="3"/>
      <c r="O1141" s="4" t="n">
        <v>54789</v>
      </c>
      <c r="P1141" s="3"/>
      <c r="Q1141" s="4" t="n">
        <v>32143</v>
      </c>
      <c r="R1141" s="3" t="s">
        <v>23</v>
      </c>
    </row>
    <row r="1142" customFormat="false" ht="25.5" hidden="true" customHeight="true" outlineLevel="0" collapsed="false">
      <c r="A1142" s="2" t="n">
        <v>1548</v>
      </c>
      <c r="B1142" s="3" t="s">
        <v>1085</v>
      </c>
      <c r="C1142" s="3" t="s">
        <v>19</v>
      </c>
      <c r="D1142" s="3" t="s">
        <v>27</v>
      </c>
      <c r="E1142" s="3" t="s">
        <v>1086</v>
      </c>
      <c r="F1142" s="3" t="s">
        <v>75</v>
      </c>
      <c r="G1142" s="2"/>
      <c r="H1142" s="3" t="s">
        <v>23</v>
      </c>
      <c r="I1142" s="2" t="n">
        <v>12.5</v>
      </c>
      <c r="J1142" s="2" t="n">
        <v>12.5</v>
      </c>
      <c r="K1142" s="3" t="s">
        <v>24</v>
      </c>
      <c r="L1142" s="3" t="s">
        <v>25</v>
      </c>
      <c r="M1142" s="2" t="n">
        <v>0</v>
      </c>
      <c r="N1142" s="3"/>
      <c r="O1142" s="4" t="n">
        <v>54789</v>
      </c>
      <c r="P1142" s="3"/>
      <c r="Q1142" s="4" t="n">
        <v>32143</v>
      </c>
      <c r="R1142" s="3" t="s">
        <v>23</v>
      </c>
    </row>
    <row r="1143" customFormat="false" ht="25.5" hidden="true" customHeight="true" outlineLevel="0" collapsed="false">
      <c r="A1143" s="2" t="n">
        <v>1551</v>
      </c>
      <c r="B1143" s="3" t="s">
        <v>1087</v>
      </c>
      <c r="C1143" s="3" t="s">
        <v>19</v>
      </c>
      <c r="D1143" s="3" t="s">
        <v>31</v>
      </c>
      <c r="E1143" s="3" t="s">
        <v>21</v>
      </c>
      <c r="F1143" s="3" t="s">
        <v>22</v>
      </c>
      <c r="G1143" s="2"/>
      <c r="H1143" s="3" t="s">
        <v>23</v>
      </c>
      <c r="I1143" s="2" t="n">
        <v>51.8</v>
      </c>
      <c r="J1143" s="2" t="n">
        <v>51.8</v>
      </c>
      <c r="K1143" s="3" t="s">
        <v>24</v>
      </c>
      <c r="L1143" s="3" t="s">
        <v>25</v>
      </c>
      <c r="M1143" s="2" t="n">
        <v>0</v>
      </c>
      <c r="N1143" s="3"/>
      <c r="O1143" s="4" t="n">
        <v>54789</v>
      </c>
      <c r="P1143" s="3"/>
      <c r="Q1143" s="4"/>
      <c r="R1143" s="3" t="s">
        <v>23</v>
      </c>
    </row>
    <row r="1144" customFormat="false" ht="25.5" hidden="true" customHeight="true" outlineLevel="0" collapsed="false">
      <c r="A1144" s="2" t="n">
        <v>1553</v>
      </c>
      <c r="B1144" s="3" t="s">
        <v>1088</v>
      </c>
      <c r="C1144" s="3" t="s">
        <v>19</v>
      </c>
      <c r="D1144" s="3" t="s">
        <v>31</v>
      </c>
      <c r="E1144" s="3" t="s">
        <v>125</v>
      </c>
      <c r="F1144" s="3" t="s">
        <v>22</v>
      </c>
      <c r="G1144" s="2"/>
      <c r="H1144" s="3" t="s">
        <v>23</v>
      </c>
      <c r="I1144" s="2" t="n">
        <v>25</v>
      </c>
      <c r="J1144" s="2" t="n">
        <v>25</v>
      </c>
      <c r="K1144" s="3" t="s">
        <v>24</v>
      </c>
      <c r="L1144" s="3" t="s">
        <v>25</v>
      </c>
      <c r="M1144" s="2" t="n">
        <v>0</v>
      </c>
      <c r="N1144" s="3"/>
      <c r="O1144" s="4" t="n">
        <v>54789</v>
      </c>
      <c r="P1144" s="3"/>
      <c r="Q1144" s="4"/>
      <c r="R1144" s="3" t="s">
        <v>23</v>
      </c>
    </row>
    <row r="1145" customFormat="false" ht="25.5" hidden="true" customHeight="true" outlineLevel="0" collapsed="false">
      <c r="A1145" s="2" t="n">
        <v>1556</v>
      </c>
      <c r="B1145" s="3" t="s">
        <v>1089</v>
      </c>
      <c r="C1145" s="3" t="s">
        <v>19</v>
      </c>
      <c r="D1145" s="3" t="s">
        <v>31</v>
      </c>
      <c r="E1145" s="3" t="s">
        <v>220</v>
      </c>
      <c r="F1145" s="3" t="s">
        <v>22</v>
      </c>
      <c r="G1145" s="2"/>
      <c r="H1145" s="3" t="s">
        <v>23</v>
      </c>
      <c r="I1145" s="2" t="n">
        <v>9.38</v>
      </c>
      <c r="J1145" s="2" t="n">
        <v>9.38</v>
      </c>
      <c r="K1145" s="3" t="s">
        <v>24</v>
      </c>
      <c r="L1145" s="3" t="s">
        <v>498</v>
      </c>
      <c r="M1145" s="2" t="n">
        <v>0</v>
      </c>
      <c r="N1145" s="3"/>
      <c r="O1145" s="4" t="n">
        <v>54789</v>
      </c>
      <c r="P1145" s="3"/>
      <c r="Q1145" s="4"/>
      <c r="R1145" s="3" t="s">
        <v>23</v>
      </c>
    </row>
    <row r="1146" customFormat="false" ht="25.5" hidden="true" customHeight="true" outlineLevel="0" collapsed="false">
      <c r="A1146" s="2" t="n">
        <v>1557</v>
      </c>
      <c r="B1146" s="3" t="s">
        <v>1090</v>
      </c>
      <c r="C1146" s="3" t="s">
        <v>19</v>
      </c>
      <c r="D1146" s="3" t="s">
        <v>31</v>
      </c>
      <c r="E1146" s="3" t="s">
        <v>209</v>
      </c>
      <c r="F1146" s="3" t="s">
        <v>22</v>
      </c>
      <c r="G1146" s="2"/>
      <c r="H1146" s="3" t="s">
        <v>23</v>
      </c>
      <c r="I1146" s="2" t="n">
        <v>5</v>
      </c>
      <c r="J1146" s="2" t="n">
        <v>5</v>
      </c>
      <c r="K1146" s="3" t="s">
        <v>24</v>
      </c>
      <c r="L1146" s="3" t="s">
        <v>25</v>
      </c>
      <c r="M1146" s="2" t="n">
        <v>0</v>
      </c>
      <c r="N1146" s="3"/>
      <c r="O1146" s="4" t="n">
        <v>54789</v>
      </c>
      <c r="P1146" s="3"/>
      <c r="Q1146" s="4"/>
      <c r="R1146" s="3" t="s">
        <v>23</v>
      </c>
    </row>
    <row r="1147" customFormat="false" ht="25.5" hidden="true" customHeight="true" outlineLevel="0" collapsed="false">
      <c r="A1147" s="2" t="n">
        <v>1558</v>
      </c>
      <c r="B1147" s="3" t="s">
        <v>1091</v>
      </c>
      <c r="C1147" s="3" t="s">
        <v>19</v>
      </c>
      <c r="D1147" s="3" t="s">
        <v>27</v>
      </c>
      <c r="E1147" s="3" t="s">
        <v>335</v>
      </c>
      <c r="F1147" s="3" t="s">
        <v>138</v>
      </c>
      <c r="G1147" s="2"/>
      <c r="H1147" s="3" t="s">
        <v>23</v>
      </c>
      <c r="I1147" s="2" t="n">
        <v>83</v>
      </c>
      <c r="J1147" s="2" t="n">
        <v>74</v>
      </c>
      <c r="K1147" s="3" t="s">
        <v>53</v>
      </c>
      <c r="L1147" s="3" t="s">
        <v>54</v>
      </c>
      <c r="M1147" s="2" t="n">
        <v>11971</v>
      </c>
      <c r="N1147" s="3"/>
      <c r="O1147" s="4" t="n">
        <v>54789</v>
      </c>
      <c r="P1147" s="3"/>
      <c r="Q1147" s="4" t="n">
        <v>34497</v>
      </c>
      <c r="R1147" s="3" t="s">
        <v>23</v>
      </c>
    </row>
    <row r="1148" customFormat="false" ht="25.5" hidden="true" customHeight="true" outlineLevel="0" collapsed="false">
      <c r="A1148" s="2" t="n">
        <v>1558</v>
      </c>
      <c r="B1148" s="3" t="s">
        <v>1091</v>
      </c>
      <c r="C1148" s="3" t="s">
        <v>19</v>
      </c>
      <c r="D1148" s="3" t="s">
        <v>27</v>
      </c>
      <c r="E1148" s="3" t="s">
        <v>335</v>
      </c>
      <c r="F1148" s="3" t="s">
        <v>138</v>
      </c>
      <c r="G1148" s="2"/>
      <c r="H1148" s="3" t="s">
        <v>23</v>
      </c>
      <c r="I1148" s="2" t="n">
        <v>53</v>
      </c>
      <c r="J1148" s="2" t="n">
        <v>53</v>
      </c>
      <c r="K1148" s="3" t="s">
        <v>53</v>
      </c>
      <c r="L1148" s="3" t="s">
        <v>54</v>
      </c>
      <c r="M1148" s="2" t="n">
        <v>12220</v>
      </c>
      <c r="N1148" s="3"/>
      <c r="O1148" s="4" t="n">
        <v>54789</v>
      </c>
      <c r="P1148" s="3"/>
      <c r="Q1148" s="4" t="n">
        <v>23224</v>
      </c>
      <c r="R1148" s="3" t="s">
        <v>23</v>
      </c>
    </row>
    <row r="1149" customFormat="false" ht="25.5" hidden="true" customHeight="true" outlineLevel="0" collapsed="false">
      <c r="A1149" s="2" t="n">
        <v>1558</v>
      </c>
      <c r="B1149" s="3" t="s">
        <v>1091</v>
      </c>
      <c r="C1149" s="3" t="s">
        <v>19</v>
      </c>
      <c r="D1149" s="3" t="s">
        <v>27</v>
      </c>
      <c r="E1149" s="3" t="s">
        <v>335</v>
      </c>
      <c r="F1149" s="3" t="s">
        <v>138</v>
      </c>
      <c r="G1149" s="2"/>
      <c r="H1149" s="3" t="s">
        <v>23</v>
      </c>
      <c r="I1149" s="2" t="n">
        <v>83</v>
      </c>
      <c r="J1149" s="2" t="n">
        <v>83</v>
      </c>
      <c r="K1149" s="3" t="s">
        <v>53</v>
      </c>
      <c r="L1149" s="3" t="s">
        <v>54</v>
      </c>
      <c r="M1149" s="2" t="n">
        <v>11066</v>
      </c>
      <c r="N1149" s="3"/>
      <c r="O1149" s="4" t="n">
        <v>54789</v>
      </c>
      <c r="P1149" s="3"/>
      <c r="Q1149" s="4" t="n">
        <v>24016</v>
      </c>
      <c r="R1149" s="3" t="s">
        <v>23</v>
      </c>
    </row>
    <row r="1150" customFormat="false" ht="25.5" hidden="true" customHeight="true" outlineLevel="0" collapsed="false">
      <c r="A1150" s="2" t="n">
        <v>1558</v>
      </c>
      <c r="B1150" s="3" t="s">
        <v>1091</v>
      </c>
      <c r="C1150" s="3" t="s">
        <v>19</v>
      </c>
      <c r="D1150" s="3" t="s">
        <v>27</v>
      </c>
      <c r="E1150" s="3" t="s">
        <v>335</v>
      </c>
      <c r="F1150" s="3" t="s">
        <v>138</v>
      </c>
      <c r="G1150" s="2"/>
      <c r="H1150" s="3" t="s">
        <v>23</v>
      </c>
      <c r="I1150" s="2" t="n">
        <v>108</v>
      </c>
      <c r="J1150" s="2" t="n">
        <v>108</v>
      </c>
      <c r="K1150" s="3" t="s">
        <v>53</v>
      </c>
      <c r="L1150" s="3" t="s">
        <v>54</v>
      </c>
      <c r="M1150" s="2" t="n">
        <v>10423</v>
      </c>
      <c r="N1150" s="3"/>
      <c r="O1150" s="4" t="n">
        <v>54789</v>
      </c>
      <c r="P1150" s="3"/>
      <c r="Q1150" s="4" t="n">
        <v>27303</v>
      </c>
      <c r="R1150" s="3" t="s">
        <v>23</v>
      </c>
    </row>
    <row r="1151" customFormat="false" ht="25.5" hidden="true" customHeight="true" outlineLevel="0" collapsed="false">
      <c r="A1151" s="2" t="n">
        <v>1558</v>
      </c>
      <c r="B1151" s="3" t="s">
        <v>1091</v>
      </c>
      <c r="C1151" s="3" t="s">
        <v>19</v>
      </c>
      <c r="D1151" s="3" t="s">
        <v>27</v>
      </c>
      <c r="E1151" s="3" t="s">
        <v>335</v>
      </c>
      <c r="F1151" s="3" t="s">
        <v>138</v>
      </c>
      <c r="G1151" s="2"/>
      <c r="H1151" s="3" t="s">
        <v>23</v>
      </c>
      <c r="I1151" s="2" t="n">
        <v>83</v>
      </c>
      <c r="J1151" s="2" t="n">
        <v>74</v>
      </c>
      <c r="K1151" s="3" t="s">
        <v>53</v>
      </c>
      <c r="L1151" s="3" t="s">
        <v>54</v>
      </c>
      <c r="M1151" s="2" t="n">
        <v>11819</v>
      </c>
      <c r="N1151" s="3"/>
      <c r="O1151" s="4" t="n">
        <v>54789</v>
      </c>
      <c r="P1151" s="3"/>
      <c r="Q1151" s="4" t="n">
        <v>34497</v>
      </c>
      <c r="R1151" s="3" t="s">
        <v>23</v>
      </c>
    </row>
    <row r="1152" customFormat="false" ht="25.5" hidden="true" customHeight="true" outlineLevel="0" collapsed="false">
      <c r="A1152" s="2" t="n">
        <v>1558</v>
      </c>
      <c r="B1152" s="3" t="s">
        <v>1091</v>
      </c>
      <c r="C1152" s="3" t="s">
        <v>19</v>
      </c>
      <c r="D1152" s="3" t="s">
        <v>27</v>
      </c>
      <c r="E1152" s="3" t="s">
        <v>335</v>
      </c>
      <c r="F1152" s="3" t="s">
        <v>138</v>
      </c>
      <c r="G1152" s="2"/>
      <c r="H1152" s="3" t="s">
        <v>23</v>
      </c>
      <c r="I1152" s="2" t="n">
        <v>11</v>
      </c>
      <c r="J1152" s="2" t="n">
        <v>10</v>
      </c>
      <c r="K1152" s="3" t="s">
        <v>71</v>
      </c>
      <c r="L1152" s="3" t="s">
        <v>72</v>
      </c>
      <c r="M1152" s="2" t="n">
        <v>15000</v>
      </c>
      <c r="N1152" s="3"/>
      <c r="O1152" s="4" t="n">
        <v>54789</v>
      </c>
      <c r="P1152" s="3"/>
      <c r="Q1152" s="4" t="n">
        <v>22647</v>
      </c>
      <c r="R1152" s="3" t="s">
        <v>23</v>
      </c>
    </row>
    <row r="1153" customFormat="false" ht="25.5" hidden="true" customHeight="true" outlineLevel="0" collapsed="false">
      <c r="A1153" s="2" t="n">
        <v>1558</v>
      </c>
      <c r="B1153" s="3" t="s">
        <v>1091</v>
      </c>
      <c r="C1153" s="3" t="s">
        <v>19</v>
      </c>
      <c r="D1153" s="3" t="s">
        <v>27</v>
      </c>
      <c r="E1153" s="3" t="s">
        <v>335</v>
      </c>
      <c r="F1153" s="3" t="s">
        <v>138</v>
      </c>
      <c r="G1153" s="2"/>
      <c r="H1153" s="3" t="s">
        <v>23</v>
      </c>
      <c r="I1153" s="2" t="n">
        <v>11</v>
      </c>
      <c r="J1153" s="2" t="n">
        <v>10</v>
      </c>
      <c r="K1153" s="3" t="s">
        <v>71</v>
      </c>
      <c r="L1153" s="3" t="s">
        <v>72</v>
      </c>
      <c r="M1153" s="2" t="n">
        <v>15300</v>
      </c>
      <c r="N1153" s="3"/>
      <c r="O1153" s="4" t="n">
        <v>54789</v>
      </c>
      <c r="P1153" s="3"/>
      <c r="Q1153" s="4" t="n">
        <v>22282</v>
      </c>
      <c r="R1153" s="3" t="s">
        <v>23</v>
      </c>
    </row>
    <row r="1154" customFormat="false" ht="25.5" hidden="true" customHeight="true" outlineLevel="0" collapsed="false">
      <c r="A1154" s="2" t="n">
        <v>1559</v>
      </c>
      <c r="B1154" s="3" t="s">
        <v>1092</v>
      </c>
      <c r="C1154" s="3" t="s">
        <v>19</v>
      </c>
      <c r="D1154" s="3" t="s">
        <v>20</v>
      </c>
      <c r="E1154" s="3" t="s">
        <v>115</v>
      </c>
      <c r="F1154" s="3" t="s">
        <v>22</v>
      </c>
      <c r="G1154" s="2"/>
      <c r="H1154" s="3" t="s">
        <v>23</v>
      </c>
      <c r="I1154" s="2" t="n">
        <v>23</v>
      </c>
      <c r="J1154" s="2" t="n">
        <v>23</v>
      </c>
      <c r="K1154" s="3" t="s">
        <v>24</v>
      </c>
      <c r="L1154" s="3" t="s">
        <v>331</v>
      </c>
      <c r="M1154" s="2" t="n">
        <v>0</v>
      </c>
      <c r="N1154" s="3"/>
      <c r="O1154" s="4" t="n">
        <v>54789</v>
      </c>
      <c r="P1154" s="3"/>
      <c r="Q1154" s="4"/>
      <c r="R1154" s="3" t="s">
        <v>23</v>
      </c>
    </row>
    <row r="1155" customFormat="false" ht="25.5" hidden="true" customHeight="true" outlineLevel="0" collapsed="false">
      <c r="A1155" s="2" t="n">
        <v>1562</v>
      </c>
      <c r="B1155" s="3" t="s">
        <v>1093</v>
      </c>
      <c r="C1155" s="3" t="s">
        <v>19</v>
      </c>
      <c r="D1155" s="3" t="s">
        <v>38</v>
      </c>
      <c r="E1155" s="3" t="s">
        <v>1094</v>
      </c>
      <c r="F1155" s="3" t="s">
        <v>39</v>
      </c>
      <c r="G1155" s="2"/>
      <c r="H1155" s="3" t="s">
        <v>23</v>
      </c>
      <c r="I1155" s="2" t="n">
        <v>3.8</v>
      </c>
      <c r="J1155" s="2" t="n">
        <v>3.8</v>
      </c>
      <c r="K1155" s="3" t="s">
        <v>49</v>
      </c>
      <c r="L1155" s="3" t="s">
        <v>50</v>
      </c>
      <c r="M1155" s="2" t="n">
        <v>20000</v>
      </c>
      <c r="N1155" s="3"/>
      <c r="O1155" s="4" t="n">
        <v>54789</v>
      </c>
      <c r="P1155" s="3"/>
      <c r="Q1155" s="4" t="n">
        <v>18384</v>
      </c>
      <c r="R1155" s="3" t="s">
        <v>23</v>
      </c>
    </row>
    <row r="1156" customFormat="false" ht="25.5" hidden="true" customHeight="true" outlineLevel="0" collapsed="false">
      <c r="A1156" s="2" t="n">
        <v>1562</v>
      </c>
      <c r="B1156" s="3" t="s">
        <v>1093</v>
      </c>
      <c r="C1156" s="3" t="s">
        <v>19</v>
      </c>
      <c r="D1156" s="3" t="s">
        <v>38</v>
      </c>
      <c r="E1156" s="3" t="s">
        <v>1094</v>
      </c>
      <c r="F1156" s="3" t="s">
        <v>39</v>
      </c>
      <c r="G1156" s="2"/>
      <c r="H1156" s="3" t="s">
        <v>23</v>
      </c>
      <c r="I1156" s="2" t="n">
        <v>3.8</v>
      </c>
      <c r="J1156" s="2" t="n">
        <v>3.8</v>
      </c>
      <c r="K1156" s="3" t="s">
        <v>53</v>
      </c>
      <c r="L1156" s="3" t="s">
        <v>54</v>
      </c>
      <c r="M1156" s="2" t="n">
        <v>15000</v>
      </c>
      <c r="N1156" s="3"/>
      <c r="O1156" s="4" t="n">
        <v>54789</v>
      </c>
      <c r="P1156" s="3"/>
      <c r="Q1156" s="4" t="n">
        <v>18384</v>
      </c>
      <c r="R1156" s="3" t="s">
        <v>23</v>
      </c>
    </row>
    <row r="1157" customFormat="false" ht="25.5" hidden="true" customHeight="true" outlineLevel="0" collapsed="false">
      <c r="A1157" s="2" t="n">
        <v>1562</v>
      </c>
      <c r="B1157" s="3" t="s">
        <v>1093</v>
      </c>
      <c r="C1157" s="3" t="s">
        <v>19</v>
      </c>
      <c r="D1157" s="3" t="s">
        <v>38</v>
      </c>
      <c r="E1157" s="3" t="s">
        <v>1094</v>
      </c>
      <c r="F1157" s="3" t="s">
        <v>39</v>
      </c>
      <c r="G1157" s="2"/>
      <c r="H1157" s="3" t="s">
        <v>23</v>
      </c>
      <c r="I1157" s="2" t="n">
        <v>1.9</v>
      </c>
      <c r="J1157" s="2" t="n">
        <v>1.9</v>
      </c>
      <c r="K1157" s="3" t="s">
        <v>53</v>
      </c>
      <c r="L1157" s="3" t="s">
        <v>54</v>
      </c>
      <c r="M1157" s="2" t="n">
        <v>13000</v>
      </c>
      <c r="N1157" s="3"/>
      <c r="O1157" s="4" t="n">
        <v>54789</v>
      </c>
      <c r="P1157" s="3"/>
      <c r="Q1157" s="4" t="n">
        <v>24228</v>
      </c>
      <c r="R1157" s="3" t="s">
        <v>23</v>
      </c>
    </row>
    <row r="1158" customFormat="false" ht="25.5" hidden="true" customHeight="true" outlineLevel="0" collapsed="false">
      <c r="A1158" s="2" t="n">
        <v>1562</v>
      </c>
      <c r="B1158" s="3" t="s">
        <v>1093</v>
      </c>
      <c r="C1158" s="3" t="s">
        <v>19</v>
      </c>
      <c r="D1158" s="3" t="s">
        <v>38</v>
      </c>
      <c r="E1158" s="3" t="s">
        <v>1094</v>
      </c>
      <c r="F1158" s="3" t="s">
        <v>39</v>
      </c>
      <c r="G1158" s="2"/>
      <c r="H1158" s="3" t="s">
        <v>23</v>
      </c>
      <c r="I1158" s="2" t="n">
        <v>1.9</v>
      </c>
      <c r="J1158" s="2" t="n">
        <v>1.9</v>
      </c>
      <c r="K1158" s="3" t="s">
        <v>53</v>
      </c>
      <c r="L1158" s="3" t="s">
        <v>54</v>
      </c>
      <c r="M1158" s="2" t="n">
        <v>13000</v>
      </c>
      <c r="N1158" s="3"/>
      <c r="O1158" s="4" t="n">
        <v>54789</v>
      </c>
      <c r="P1158" s="3"/>
      <c r="Q1158" s="4" t="n">
        <v>24228</v>
      </c>
      <c r="R1158" s="3" t="s">
        <v>23</v>
      </c>
    </row>
    <row r="1159" customFormat="false" ht="25.5" hidden="true" customHeight="true" outlineLevel="0" collapsed="false">
      <c r="A1159" s="2" t="n">
        <v>1567</v>
      </c>
      <c r="B1159" s="3" t="s">
        <v>1095</v>
      </c>
      <c r="C1159" s="3" t="s">
        <v>19</v>
      </c>
      <c r="D1159" s="3" t="s">
        <v>31</v>
      </c>
      <c r="E1159" s="3" t="s">
        <v>36</v>
      </c>
      <c r="F1159" s="3" t="s">
        <v>22</v>
      </c>
      <c r="G1159" s="2"/>
      <c r="H1159" s="3" t="s">
        <v>23</v>
      </c>
      <c r="I1159" s="2" t="n">
        <v>1.3</v>
      </c>
      <c r="J1159" s="2" t="n">
        <v>1.3</v>
      </c>
      <c r="K1159" s="3" t="s">
        <v>24</v>
      </c>
      <c r="L1159" s="3" t="s">
        <v>428</v>
      </c>
      <c r="M1159" s="2" t="n">
        <v>0</v>
      </c>
      <c r="N1159" s="3"/>
      <c r="O1159" s="4" t="n">
        <v>54789</v>
      </c>
      <c r="P1159" s="3"/>
      <c r="Q1159" s="4"/>
      <c r="R1159" s="3" t="s">
        <v>23</v>
      </c>
    </row>
    <row r="1160" customFormat="false" ht="25.5" hidden="true" customHeight="true" outlineLevel="0" collapsed="false">
      <c r="A1160" s="2" t="n">
        <v>1571</v>
      </c>
      <c r="B1160" s="3" t="s">
        <v>1096</v>
      </c>
      <c r="C1160" s="3" t="s">
        <v>19</v>
      </c>
      <c r="D1160" s="3" t="s">
        <v>20</v>
      </c>
      <c r="E1160" s="3" t="s">
        <v>21</v>
      </c>
      <c r="F1160" s="3" t="s">
        <v>22</v>
      </c>
      <c r="G1160" s="2"/>
      <c r="H1160" s="3" t="s">
        <v>23</v>
      </c>
      <c r="I1160" s="2" t="n">
        <v>17.1</v>
      </c>
      <c r="J1160" s="2" t="n">
        <v>17.1</v>
      </c>
      <c r="K1160" s="3" t="s">
        <v>24</v>
      </c>
      <c r="L1160" s="3" t="s">
        <v>25</v>
      </c>
      <c r="M1160" s="2" t="n">
        <v>0</v>
      </c>
      <c r="N1160" s="3"/>
      <c r="O1160" s="4" t="n">
        <v>54789</v>
      </c>
      <c r="P1160" s="3"/>
      <c r="Q1160" s="4"/>
      <c r="R1160" s="3" t="s">
        <v>23</v>
      </c>
    </row>
    <row r="1161" customFormat="false" ht="25.5" hidden="true" customHeight="true" outlineLevel="0" collapsed="false">
      <c r="A1161" s="2" t="n">
        <v>1572</v>
      </c>
      <c r="B1161" s="3" t="s">
        <v>1097</v>
      </c>
      <c r="C1161" s="3" t="s">
        <v>19</v>
      </c>
      <c r="D1161" s="3" t="s">
        <v>27</v>
      </c>
      <c r="E1161" s="3" t="s">
        <v>21</v>
      </c>
      <c r="F1161" s="3" t="s">
        <v>75</v>
      </c>
      <c r="G1161" s="2"/>
      <c r="H1161" s="3" t="s">
        <v>23</v>
      </c>
      <c r="I1161" s="2" t="n">
        <v>7</v>
      </c>
      <c r="J1161" s="2" t="n">
        <v>7</v>
      </c>
      <c r="K1161" s="3" t="s">
        <v>24</v>
      </c>
      <c r="L1161" s="3" t="s">
        <v>25</v>
      </c>
      <c r="M1161" s="2" t="n">
        <v>0</v>
      </c>
      <c r="N1161" s="3"/>
      <c r="O1161" s="4" t="n">
        <v>54789</v>
      </c>
      <c r="P1161" s="3"/>
      <c r="Q1161" s="4" t="n">
        <v>32143</v>
      </c>
      <c r="R1161" s="3" t="s">
        <v>23</v>
      </c>
    </row>
    <row r="1162" customFormat="false" ht="25.5" hidden="true" customHeight="true" outlineLevel="0" collapsed="false">
      <c r="A1162" s="2" t="n">
        <v>1577</v>
      </c>
      <c r="B1162" s="3" t="s">
        <v>1098</v>
      </c>
      <c r="C1162" s="3" t="s">
        <v>19</v>
      </c>
      <c r="D1162" s="3" t="s">
        <v>27</v>
      </c>
      <c r="E1162" s="3" t="s">
        <v>1099</v>
      </c>
      <c r="F1162" s="3" t="s">
        <v>101</v>
      </c>
      <c r="G1162" s="2"/>
      <c r="H1162" s="3" t="s">
        <v>23</v>
      </c>
      <c r="I1162" s="2" t="n">
        <v>2.05</v>
      </c>
      <c r="J1162" s="2" t="n">
        <v>2.05</v>
      </c>
      <c r="K1162" s="3" t="s">
        <v>24</v>
      </c>
      <c r="L1162" s="3" t="s">
        <v>25</v>
      </c>
      <c r="M1162" s="2" t="n">
        <v>0</v>
      </c>
      <c r="N1162" s="3"/>
      <c r="O1162" s="4" t="n">
        <v>54789</v>
      </c>
      <c r="P1162" s="3"/>
      <c r="Q1162" s="4" t="n">
        <v>32143</v>
      </c>
      <c r="R1162" s="3" t="s">
        <v>23</v>
      </c>
    </row>
    <row r="1163" customFormat="false" ht="38.25" hidden="true" customHeight="true" outlineLevel="0" collapsed="false">
      <c r="A1163" s="2" t="n">
        <v>1578</v>
      </c>
      <c r="B1163" s="3" t="s">
        <v>1100</v>
      </c>
      <c r="C1163" s="3" t="s">
        <v>19</v>
      </c>
      <c r="D1163" s="3" t="s">
        <v>27</v>
      </c>
      <c r="E1163" s="3" t="s">
        <v>1101</v>
      </c>
      <c r="F1163" s="3" t="s">
        <v>88</v>
      </c>
      <c r="G1163" s="2"/>
      <c r="H1163" s="3" t="s">
        <v>23</v>
      </c>
      <c r="I1163" s="2" t="n">
        <v>19.5</v>
      </c>
      <c r="J1163" s="2" t="n">
        <v>19.5</v>
      </c>
      <c r="K1163" s="3" t="s">
        <v>24</v>
      </c>
      <c r="L1163" s="3" t="s">
        <v>25</v>
      </c>
      <c r="M1163" s="2" t="n">
        <v>0</v>
      </c>
      <c r="N1163" s="3"/>
      <c r="O1163" s="4" t="n">
        <v>54789</v>
      </c>
      <c r="P1163" s="3"/>
      <c r="Q1163" s="4" t="n">
        <v>32143</v>
      </c>
      <c r="R1163" s="3" t="s">
        <v>23</v>
      </c>
    </row>
    <row r="1164" customFormat="false" ht="38.25" hidden="true" customHeight="true" outlineLevel="0" collapsed="false">
      <c r="A1164" s="2" t="n">
        <v>1580</v>
      </c>
      <c r="B1164" s="3" t="s">
        <v>1102</v>
      </c>
      <c r="C1164" s="3" t="s">
        <v>19</v>
      </c>
      <c r="D1164" s="3" t="s">
        <v>20</v>
      </c>
      <c r="E1164" s="3" t="s">
        <v>1103</v>
      </c>
      <c r="F1164" s="3" t="s">
        <v>22</v>
      </c>
      <c r="G1164" s="2"/>
      <c r="H1164" s="3" t="s">
        <v>23</v>
      </c>
      <c r="I1164" s="2" t="n">
        <v>3.5</v>
      </c>
      <c r="J1164" s="2" t="n">
        <v>3.5</v>
      </c>
      <c r="K1164" s="3" t="s">
        <v>53</v>
      </c>
      <c r="L1164" s="3" t="s">
        <v>54</v>
      </c>
      <c r="M1164" s="2" t="n">
        <v>0</v>
      </c>
      <c r="N1164" s="3"/>
      <c r="O1164" s="4" t="n">
        <v>54789</v>
      </c>
      <c r="P1164" s="3"/>
      <c r="Q1164" s="4"/>
      <c r="R1164" s="3" t="s">
        <v>23</v>
      </c>
    </row>
    <row r="1165" customFormat="false" ht="25.5" hidden="true" customHeight="true" outlineLevel="0" collapsed="false">
      <c r="A1165" s="2" t="n">
        <v>1581</v>
      </c>
      <c r="B1165" s="3" t="s">
        <v>1104</v>
      </c>
      <c r="C1165" s="3" t="s">
        <v>19</v>
      </c>
      <c r="D1165" s="3" t="s">
        <v>20</v>
      </c>
      <c r="E1165" s="3" t="s">
        <v>1105</v>
      </c>
      <c r="F1165" s="3" t="s">
        <v>22</v>
      </c>
      <c r="G1165" s="2"/>
      <c r="H1165" s="3" t="s">
        <v>23</v>
      </c>
      <c r="I1165" s="2" t="n">
        <v>3.17</v>
      </c>
      <c r="J1165" s="2" t="n">
        <v>3.17</v>
      </c>
      <c r="K1165" s="3" t="s">
        <v>24</v>
      </c>
      <c r="L1165" s="3" t="s">
        <v>25</v>
      </c>
      <c r="M1165" s="2" t="n">
        <v>0</v>
      </c>
      <c r="N1165" s="3"/>
      <c r="O1165" s="4" t="n">
        <v>54789</v>
      </c>
      <c r="P1165" s="3"/>
      <c r="Q1165" s="4"/>
      <c r="R1165" s="3" t="s">
        <v>23</v>
      </c>
    </row>
    <row r="1166" customFormat="false" ht="38.25" hidden="true" customHeight="true" outlineLevel="0" collapsed="false">
      <c r="A1166" s="2" t="n">
        <v>1582</v>
      </c>
      <c r="B1166" s="3" t="s">
        <v>1106</v>
      </c>
      <c r="C1166" s="3" t="s">
        <v>19</v>
      </c>
      <c r="D1166" s="3" t="s">
        <v>31</v>
      </c>
      <c r="E1166" s="3" t="s">
        <v>220</v>
      </c>
      <c r="F1166" s="3" t="s">
        <v>22</v>
      </c>
      <c r="G1166" s="2"/>
      <c r="H1166" s="3" t="s">
        <v>23</v>
      </c>
      <c r="I1166" s="2" t="n">
        <v>43</v>
      </c>
      <c r="J1166" s="2" t="n">
        <v>43</v>
      </c>
      <c r="K1166" s="3" t="s">
        <v>53</v>
      </c>
      <c r="L1166" s="3" t="s">
        <v>54</v>
      </c>
      <c r="M1166" s="2" t="n">
        <v>9649</v>
      </c>
      <c r="N1166" s="3"/>
      <c r="O1166" s="4" t="n">
        <v>54789</v>
      </c>
      <c r="P1166" s="3"/>
      <c r="Q1166" s="4"/>
      <c r="R1166" s="3" t="s">
        <v>23</v>
      </c>
    </row>
    <row r="1167" customFormat="false" ht="25.5" hidden="true" customHeight="true" outlineLevel="0" collapsed="false">
      <c r="A1167" s="2" t="n">
        <v>1584</v>
      </c>
      <c r="B1167" s="3" t="s">
        <v>1107</v>
      </c>
      <c r="C1167" s="3" t="s">
        <v>19</v>
      </c>
      <c r="D1167" s="3" t="s">
        <v>31</v>
      </c>
      <c r="E1167" s="3" t="s">
        <v>21</v>
      </c>
      <c r="F1167" s="3" t="s">
        <v>22</v>
      </c>
      <c r="G1167" s="2"/>
      <c r="H1167" s="3" t="s">
        <v>23</v>
      </c>
      <c r="I1167" s="2" t="n">
        <v>20</v>
      </c>
      <c r="J1167" s="2" t="n">
        <v>20</v>
      </c>
      <c r="K1167" s="3" t="s">
        <v>53</v>
      </c>
      <c r="L1167" s="3" t="s">
        <v>54</v>
      </c>
      <c r="M1167" s="2" t="n">
        <v>9649</v>
      </c>
      <c r="N1167" s="3"/>
      <c r="O1167" s="4" t="n">
        <v>54789</v>
      </c>
      <c r="P1167" s="3"/>
      <c r="Q1167" s="4"/>
      <c r="R1167" s="3" t="s">
        <v>23</v>
      </c>
    </row>
    <row r="1168" customFormat="false" ht="25.5" hidden="true" customHeight="true" outlineLevel="0" collapsed="false">
      <c r="A1168" s="2" t="n">
        <v>1585</v>
      </c>
      <c r="B1168" s="3" t="s">
        <v>1108</v>
      </c>
      <c r="C1168" s="3" t="s">
        <v>19</v>
      </c>
      <c r="D1168" s="3" t="s">
        <v>20</v>
      </c>
      <c r="E1168" s="3" t="s">
        <v>1109</v>
      </c>
      <c r="F1168" s="3" t="s">
        <v>22</v>
      </c>
      <c r="G1168" s="2"/>
      <c r="H1168" s="3" t="s">
        <v>23</v>
      </c>
      <c r="I1168" s="2" t="n">
        <v>13.81</v>
      </c>
      <c r="J1168" s="2" t="n">
        <v>13.81</v>
      </c>
      <c r="K1168" s="3" t="s">
        <v>24</v>
      </c>
      <c r="L1168" s="3" t="s">
        <v>331</v>
      </c>
      <c r="M1168" s="2" t="n">
        <v>0</v>
      </c>
      <c r="N1168" s="3"/>
      <c r="O1168" s="4" t="n">
        <v>54789</v>
      </c>
      <c r="P1168" s="3"/>
      <c r="Q1168" s="4"/>
      <c r="R1168" s="3" t="s">
        <v>23</v>
      </c>
    </row>
    <row r="1169" customFormat="false" ht="25.5" hidden="true" customHeight="true" outlineLevel="0" collapsed="false">
      <c r="A1169" s="2" t="n">
        <v>1586</v>
      </c>
      <c r="B1169" s="3" t="s">
        <v>1110</v>
      </c>
      <c r="C1169" s="3" t="s">
        <v>19</v>
      </c>
      <c r="D1169" s="3" t="s">
        <v>20</v>
      </c>
      <c r="E1169" s="3" t="s">
        <v>1111</v>
      </c>
      <c r="F1169" s="3" t="s">
        <v>22</v>
      </c>
      <c r="G1169" s="2"/>
      <c r="H1169" s="3" t="s">
        <v>23</v>
      </c>
      <c r="I1169" s="2" t="n">
        <v>25</v>
      </c>
      <c r="J1169" s="2" t="n">
        <v>25</v>
      </c>
      <c r="K1169" s="3" t="s">
        <v>24</v>
      </c>
      <c r="L1169" s="3" t="s">
        <v>331</v>
      </c>
      <c r="M1169" s="2" t="n">
        <v>0</v>
      </c>
      <c r="N1169" s="3"/>
      <c r="O1169" s="4" t="n">
        <v>54789</v>
      </c>
      <c r="P1169" s="3"/>
      <c r="Q1169" s="4"/>
      <c r="R1169" s="3" t="s">
        <v>23</v>
      </c>
    </row>
    <row r="1170" customFormat="false" ht="25.5" hidden="true" customHeight="true" outlineLevel="0" collapsed="false">
      <c r="A1170" s="2" t="n">
        <v>1587</v>
      </c>
      <c r="B1170" s="3" t="s">
        <v>1112</v>
      </c>
      <c r="C1170" s="3" t="s">
        <v>19</v>
      </c>
      <c r="D1170" s="3" t="s">
        <v>38</v>
      </c>
      <c r="E1170" s="3" t="s">
        <v>1113</v>
      </c>
      <c r="F1170" s="3" t="s">
        <v>39</v>
      </c>
      <c r="G1170" s="2"/>
      <c r="H1170" s="3" t="s">
        <v>23</v>
      </c>
      <c r="I1170" s="2" t="n">
        <v>42</v>
      </c>
      <c r="J1170" s="2" t="n">
        <v>42</v>
      </c>
      <c r="K1170" s="3" t="s">
        <v>24</v>
      </c>
      <c r="L1170" s="3" t="s">
        <v>25</v>
      </c>
      <c r="M1170" s="2" t="n">
        <v>0</v>
      </c>
      <c r="N1170" s="3"/>
      <c r="O1170" s="4" t="n">
        <v>54789</v>
      </c>
      <c r="P1170" s="3"/>
      <c r="Q1170" s="4" t="n">
        <v>32143</v>
      </c>
      <c r="R1170" s="3" t="s">
        <v>23</v>
      </c>
    </row>
    <row r="1171" customFormat="false" ht="25.5" hidden="true" customHeight="true" outlineLevel="0" collapsed="false">
      <c r="A1171" s="2" t="n">
        <v>1590</v>
      </c>
      <c r="B1171" s="3" t="s">
        <v>1114</v>
      </c>
      <c r="C1171" s="3" t="s">
        <v>19</v>
      </c>
      <c r="D1171" s="3" t="s">
        <v>20</v>
      </c>
      <c r="E1171" s="3" t="s">
        <v>21</v>
      </c>
      <c r="F1171" s="3" t="s">
        <v>22</v>
      </c>
      <c r="G1171" s="2"/>
      <c r="H1171" s="3" t="s">
        <v>23</v>
      </c>
      <c r="I1171" s="2" t="n">
        <v>2</v>
      </c>
      <c r="J1171" s="2" t="n">
        <v>2</v>
      </c>
      <c r="K1171" s="3" t="s">
        <v>24</v>
      </c>
      <c r="L1171" s="3" t="s">
        <v>684</v>
      </c>
      <c r="M1171" s="2" t="n">
        <v>0</v>
      </c>
      <c r="N1171" s="3"/>
      <c r="O1171" s="4" t="n">
        <v>54789</v>
      </c>
      <c r="P1171" s="3"/>
      <c r="Q1171" s="4"/>
      <c r="R1171" s="3" t="s">
        <v>23</v>
      </c>
    </row>
    <row r="1172" customFormat="false" ht="25.5" hidden="true" customHeight="true" outlineLevel="0" collapsed="false">
      <c r="A1172" s="2" t="n">
        <v>1598</v>
      </c>
      <c r="B1172" s="3" t="s">
        <v>1115</v>
      </c>
      <c r="C1172" s="3" t="s">
        <v>19</v>
      </c>
      <c r="D1172" s="3" t="s">
        <v>31</v>
      </c>
      <c r="E1172" s="3" t="s">
        <v>220</v>
      </c>
      <c r="F1172" s="3" t="s">
        <v>22</v>
      </c>
      <c r="G1172" s="2"/>
      <c r="H1172" s="3" t="s">
        <v>23</v>
      </c>
      <c r="I1172" s="2" t="n">
        <v>28</v>
      </c>
      <c r="J1172" s="2" t="n">
        <v>28</v>
      </c>
      <c r="K1172" s="3" t="s">
        <v>24</v>
      </c>
      <c r="L1172" s="3" t="s">
        <v>615</v>
      </c>
      <c r="M1172" s="2" t="n">
        <v>0</v>
      </c>
      <c r="N1172" s="3"/>
      <c r="O1172" s="4" t="n">
        <v>54789</v>
      </c>
      <c r="P1172" s="3"/>
      <c r="Q1172" s="4"/>
      <c r="R1172" s="3" t="s">
        <v>23</v>
      </c>
    </row>
    <row r="1173" customFormat="false" ht="38.25" hidden="true" customHeight="true" outlineLevel="0" collapsed="false">
      <c r="A1173" s="2" t="n">
        <v>1601</v>
      </c>
      <c r="B1173" s="3" t="s">
        <v>1116</v>
      </c>
      <c r="C1173" s="3" t="s">
        <v>19</v>
      </c>
      <c r="D1173" s="3" t="s">
        <v>31</v>
      </c>
      <c r="E1173" s="3" t="s">
        <v>21</v>
      </c>
      <c r="F1173" s="3" t="s">
        <v>22</v>
      </c>
      <c r="G1173" s="2"/>
      <c r="H1173" s="3" t="s">
        <v>23</v>
      </c>
      <c r="I1173" s="2" t="n">
        <v>3</v>
      </c>
      <c r="J1173" s="2" t="n">
        <v>3</v>
      </c>
      <c r="K1173" s="3" t="s">
        <v>24</v>
      </c>
      <c r="L1173" s="3" t="s">
        <v>428</v>
      </c>
      <c r="M1173" s="2" t="n">
        <v>0</v>
      </c>
      <c r="N1173" s="3"/>
      <c r="O1173" s="4" t="n">
        <v>54789</v>
      </c>
      <c r="P1173" s="3"/>
      <c r="Q1173" s="4"/>
      <c r="R1173" s="3" t="s">
        <v>23</v>
      </c>
    </row>
    <row r="1174" customFormat="false" ht="25.5" hidden="true" customHeight="true" outlineLevel="0" collapsed="false">
      <c r="A1174" s="2" t="n">
        <v>1604</v>
      </c>
      <c r="B1174" s="3" t="s">
        <v>1117</v>
      </c>
      <c r="C1174" s="3" t="s">
        <v>19</v>
      </c>
      <c r="D1174" s="3" t="s">
        <v>20</v>
      </c>
      <c r="E1174" s="3" t="s">
        <v>537</v>
      </c>
      <c r="F1174" s="3" t="s">
        <v>22</v>
      </c>
      <c r="G1174" s="2"/>
      <c r="H1174" s="3" t="s">
        <v>23</v>
      </c>
      <c r="I1174" s="2" t="n">
        <v>31</v>
      </c>
      <c r="J1174" s="2" t="n">
        <v>31</v>
      </c>
      <c r="K1174" s="3" t="s">
        <v>24</v>
      </c>
      <c r="L1174" s="3" t="s">
        <v>428</v>
      </c>
      <c r="M1174" s="2" t="n">
        <v>0</v>
      </c>
      <c r="N1174" s="3"/>
      <c r="O1174" s="4" t="n">
        <v>54789</v>
      </c>
      <c r="P1174" s="3"/>
      <c r="Q1174" s="4"/>
      <c r="R1174" s="3" t="s">
        <v>23</v>
      </c>
    </row>
    <row r="1175" customFormat="false" ht="38.25" hidden="true" customHeight="true" outlineLevel="0" collapsed="false">
      <c r="A1175" s="2" t="n">
        <v>1605</v>
      </c>
      <c r="B1175" s="3" t="s">
        <v>1118</v>
      </c>
      <c r="C1175" s="3" t="s">
        <v>19</v>
      </c>
      <c r="D1175" s="3" t="s">
        <v>20</v>
      </c>
      <c r="E1175" s="3" t="s">
        <v>537</v>
      </c>
      <c r="F1175" s="3" t="s">
        <v>22</v>
      </c>
      <c r="G1175" s="2"/>
      <c r="H1175" s="3" t="s">
        <v>23</v>
      </c>
      <c r="I1175" s="2" t="n">
        <v>1.5</v>
      </c>
      <c r="J1175" s="2" t="n">
        <v>1.5</v>
      </c>
      <c r="K1175" s="3" t="s">
        <v>24</v>
      </c>
      <c r="L1175" s="3" t="s">
        <v>428</v>
      </c>
      <c r="M1175" s="2" t="n">
        <v>0</v>
      </c>
      <c r="N1175" s="3"/>
      <c r="O1175" s="4" t="n">
        <v>54789</v>
      </c>
      <c r="P1175" s="3"/>
      <c r="Q1175" s="4"/>
      <c r="R1175" s="3" t="s">
        <v>23</v>
      </c>
    </row>
    <row r="1176" customFormat="false" ht="25.5" hidden="true" customHeight="true" outlineLevel="0" collapsed="false">
      <c r="A1176" s="2" t="n">
        <v>1607</v>
      </c>
      <c r="B1176" s="3" t="s">
        <v>1119</v>
      </c>
      <c r="C1176" s="3" t="s">
        <v>19</v>
      </c>
      <c r="D1176" s="3" t="s">
        <v>31</v>
      </c>
      <c r="E1176" s="3" t="s">
        <v>21</v>
      </c>
      <c r="F1176" s="3" t="s">
        <v>22</v>
      </c>
      <c r="G1176" s="2"/>
      <c r="H1176" s="3" t="s">
        <v>23</v>
      </c>
      <c r="I1176" s="2" t="n">
        <v>3.5</v>
      </c>
      <c r="J1176" s="2" t="n">
        <v>3.5</v>
      </c>
      <c r="K1176" s="3" t="s">
        <v>24</v>
      </c>
      <c r="L1176" s="3" t="s">
        <v>25</v>
      </c>
      <c r="M1176" s="2" t="n">
        <v>0</v>
      </c>
      <c r="N1176" s="3"/>
      <c r="O1176" s="4" t="n">
        <v>54789</v>
      </c>
      <c r="P1176" s="3"/>
      <c r="Q1176" s="4"/>
      <c r="R1176" s="3" t="s">
        <v>23</v>
      </c>
    </row>
    <row r="1177" customFormat="false" ht="25.5" hidden="true" customHeight="true" outlineLevel="0" collapsed="false">
      <c r="A1177" s="2" t="n">
        <v>1608</v>
      </c>
      <c r="B1177" s="3" t="s">
        <v>1120</v>
      </c>
      <c r="C1177" s="3" t="s">
        <v>19</v>
      </c>
      <c r="D1177" s="3" t="s">
        <v>38</v>
      </c>
      <c r="E1177" s="3" t="s">
        <v>1121</v>
      </c>
      <c r="F1177" s="3" t="s">
        <v>39</v>
      </c>
      <c r="G1177" s="2"/>
      <c r="H1177" s="3" t="s">
        <v>23</v>
      </c>
      <c r="I1177" s="2" t="n">
        <v>10</v>
      </c>
      <c r="J1177" s="2" t="n">
        <v>10</v>
      </c>
      <c r="K1177" s="3" t="s">
        <v>53</v>
      </c>
      <c r="L1177" s="3" t="s">
        <v>54</v>
      </c>
      <c r="M1177" s="2" t="n">
        <v>0</v>
      </c>
      <c r="N1177" s="3"/>
      <c r="O1177" s="4" t="n">
        <v>54789</v>
      </c>
      <c r="P1177" s="3"/>
      <c r="Q1177" s="4" t="n">
        <v>33604</v>
      </c>
      <c r="R1177" s="3" t="s">
        <v>23</v>
      </c>
    </row>
    <row r="1178" customFormat="false" ht="38.25" hidden="true" customHeight="true" outlineLevel="0" collapsed="false">
      <c r="A1178" s="2" t="n">
        <v>1609</v>
      </c>
      <c r="B1178" s="3" t="s">
        <v>1122</v>
      </c>
      <c r="C1178" s="3" t="s">
        <v>19</v>
      </c>
      <c r="D1178" s="3" t="s">
        <v>27</v>
      </c>
      <c r="E1178" s="3" t="s">
        <v>1123</v>
      </c>
      <c r="F1178" s="3" t="s">
        <v>75</v>
      </c>
      <c r="G1178" s="2"/>
      <c r="H1178" s="3" t="s">
        <v>23</v>
      </c>
      <c r="I1178" s="2" t="n">
        <v>33</v>
      </c>
      <c r="J1178" s="2" t="n">
        <v>33</v>
      </c>
      <c r="K1178" s="3" t="s">
        <v>24</v>
      </c>
      <c r="L1178" s="3" t="s">
        <v>25</v>
      </c>
      <c r="M1178" s="2" t="n">
        <v>0</v>
      </c>
      <c r="N1178" s="3"/>
      <c r="O1178" s="4" t="n">
        <v>54789</v>
      </c>
      <c r="P1178" s="3"/>
      <c r="Q1178" s="4" t="n">
        <v>35796</v>
      </c>
      <c r="R1178" s="3" t="s">
        <v>23</v>
      </c>
    </row>
    <row r="1179" customFormat="false" ht="38.25" hidden="true" customHeight="true" outlineLevel="0" collapsed="false">
      <c r="A1179" s="2" t="n">
        <v>1610</v>
      </c>
      <c r="B1179" s="3" t="s">
        <v>1124</v>
      </c>
      <c r="C1179" s="3" t="s">
        <v>19</v>
      </c>
      <c r="D1179" s="3" t="s">
        <v>27</v>
      </c>
      <c r="E1179" s="3" t="s">
        <v>21</v>
      </c>
      <c r="F1179" s="3" t="s">
        <v>101</v>
      </c>
      <c r="G1179" s="2"/>
      <c r="H1179" s="3" t="s">
        <v>23</v>
      </c>
      <c r="I1179" s="2" t="n">
        <v>5</v>
      </c>
      <c r="J1179" s="2" t="n">
        <v>5</v>
      </c>
      <c r="K1179" s="3" t="s">
        <v>24</v>
      </c>
      <c r="L1179" s="3" t="s">
        <v>25</v>
      </c>
      <c r="M1179" s="2" t="n">
        <v>0</v>
      </c>
      <c r="N1179" s="3"/>
      <c r="O1179" s="4" t="n">
        <v>54789</v>
      </c>
      <c r="P1179" s="3"/>
      <c r="Q1179" s="4" t="n">
        <v>32143</v>
      </c>
      <c r="R1179" s="3" t="s">
        <v>23</v>
      </c>
    </row>
    <row r="1180" customFormat="false" ht="25.5" hidden="true" customHeight="true" outlineLevel="0" collapsed="false">
      <c r="A1180" s="2" t="n">
        <v>1611</v>
      </c>
      <c r="B1180" s="3" t="s">
        <v>1125</v>
      </c>
      <c r="C1180" s="3" t="s">
        <v>19</v>
      </c>
      <c r="D1180" s="3" t="s">
        <v>20</v>
      </c>
      <c r="E1180" s="3" t="s">
        <v>183</v>
      </c>
      <c r="F1180" s="3" t="s">
        <v>22</v>
      </c>
      <c r="G1180" s="2"/>
      <c r="H1180" s="3" t="s">
        <v>23</v>
      </c>
      <c r="I1180" s="2" t="n">
        <v>3.8</v>
      </c>
      <c r="J1180" s="2" t="n">
        <v>3.8</v>
      </c>
      <c r="K1180" s="3" t="s">
        <v>24</v>
      </c>
      <c r="L1180" s="3" t="s">
        <v>25</v>
      </c>
      <c r="M1180" s="2" t="n">
        <v>0</v>
      </c>
      <c r="N1180" s="3"/>
      <c r="O1180" s="4" t="n">
        <v>54789</v>
      </c>
      <c r="P1180" s="3"/>
      <c r="Q1180" s="4"/>
      <c r="R1180" s="3" t="s">
        <v>23</v>
      </c>
    </row>
    <row r="1181" customFormat="false" ht="25.5" hidden="true" customHeight="true" outlineLevel="0" collapsed="false">
      <c r="A1181" s="2" t="n">
        <v>1612</v>
      </c>
      <c r="B1181" s="3" t="s">
        <v>1126</v>
      </c>
      <c r="C1181" s="3" t="s">
        <v>19</v>
      </c>
      <c r="D1181" s="3" t="s">
        <v>117</v>
      </c>
      <c r="E1181" s="3" t="s">
        <v>122</v>
      </c>
      <c r="F1181" s="3" t="s">
        <v>22</v>
      </c>
      <c r="G1181" s="2"/>
      <c r="H1181" s="3" t="s">
        <v>23</v>
      </c>
      <c r="I1181" s="2" t="n">
        <v>6.06</v>
      </c>
      <c r="J1181" s="2" t="n">
        <v>6.06</v>
      </c>
      <c r="K1181" s="3" t="s">
        <v>24</v>
      </c>
      <c r="L1181" s="3" t="s">
        <v>25</v>
      </c>
      <c r="M1181" s="2" t="n">
        <v>0</v>
      </c>
      <c r="N1181" s="3"/>
      <c r="O1181" s="4" t="n">
        <v>54789</v>
      </c>
      <c r="P1181" s="3"/>
      <c r="Q1181" s="4"/>
      <c r="R1181" s="3" t="s">
        <v>23</v>
      </c>
    </row>
    <row r="1182" customFormat="false" ht="25.5" hidden="true" customHeight="true" outlineLevel="0" collapsed="false">
      <c r="A1182" s="2" t="n">
        <v>1613</v>
      </c>
      <c r="B1182" s="3" t="s">
        <v>1127</v>
      </c>
      <c r="C1182" s="3" t="s">
        <v>19</v>
      </c>
      <c r="D1182" s="3" t="s">
        <v>117</v>
      </c>
      <c r="E1182" s="3" t="s">
        <v>236</v>
      </c>
      <c r="F1182" s="3" t="s">
        <v>22</v>
      </c>
      <c r="G1182" s="2"/>
      <c r="H1182" s="3" t="s">
        <v>23</v>
      </c>
      <c r="I1182" s="2" t="n">
        <v>3.82</v>
      </c>
      <c r="J1182" s="2" t="n">
        <v>3.82</v>
      </c>
      <c r="K1182" s="3" t="s">
        <v>24</v>
      </c>
      <c r="L1182" s="3" t="s">
        <v>25</v>
      </c>
      <c r="M1182" s="2" t="n">
        <v>0</v>
      </c>
      <c r="N1182" s="3"/>
      <c r="O1182" s="4" t="n">
        <v>54789</v>
      </c>
      <c r="P1182" s="3"/>
      <c r="Q1182" s="4"/>
      <c r="R1182" s="3" t="s">
        <v>23</v>
      </c>
    </row>
    <row r="1183" customFormat="false" ht="38.25" hidden="true" customHeight="true" outlineLevel="0" collapsed="false">
      <c r="A1183" s="2" t="n">
        <v>1614</v>
      </c>
      <c r="B1183" s="3" t="s">
        <v>1128</v>
      </c>
      <c r="C1183" s="3" t="s">
        <v>19</v>
      </c>
      <c r="D1183" s="3" t="s">
        <v>20</v>
      </c>
      <c r="E1183" s="3" t="s">
        <v>42</v>
      </c>
      <c r="F1183" s="3" t="s">
        <v>22</v>
      </c>
      <c r="G1183" s="2"/>
      <c r="H1183" s="3" t="s">
        <v>23</v>
      </c>
      <c r="I1183" s="2" t="n">
        <v>46</v>
      </c>
      <c r="J1183" s="2" t="n">
        <v>46</v>
      </c>
      <c r="K1183" s="3" t="s">
        <v>24</v>
      </c>
      <c r="L1183" s="3" t="s">
        <v>25</v>
      </c>
      <c r="M1183" s="2" t="n">
        <v>0</v>
      </c>
      <c r="N1183" s="3"/>
      <c r="O1183" s="4" t="n">
        <v>54789</v>
      </c>
      <c r="P1183" s="3"/>
      <c r="Q1183" s="4"/>
      <c r="R1183" s="3" t="s">
        <v>23</v>
      </c>
    </row>
    <row r="1184" customFormat="false" ht="25.5" hidden="true" customHeight="true" outlineLevel="0" collapsed="false">
      <c r="A1184" s="2" t="n">
        <v>1625</v>
      </c>
      <c r="B1184" s="3" t="s">
        <v>1129</v>
      </c>
      <c r="C1184" s="3" t="s">
        <v>19</v>
      </c>
      <c r="D1184" s="3" t="s">
        <v>27</v>
      </c>
      <c r="E1184" s="3" t="s">
        <v>21</v>
      </c>
      <c r="F1184" s="3" t="s">
        <v>75</v>
      </c>
      <c r="G1184" s="2"/>
      <c r="H1184" s="3" t="s">
        <v>23</v>
      </c>
      <c r="I1184" s="2" t="n">
        <v>4.87</v>
      </c>
      <c r="J1184" s="2" t="n">
        <v>4.87</v>
      </c>
      <c r="K1184" s="3" t="s">
        <v>24</v>
      </c>
      <c r="L1184" s="3" t="s">
        <v>25</v>
      </c>
      <c r="M1184" s="2" t="n">
        <v>0</v>
      </c>
      <c r="N1184" s="3"/>
      <c r="O1184" s="4" t="n">
        <v>54789</v>
      </c>
      <c r="P1184" s="3"/>
      <c r="Q1184" s="4" t="n">
        <v>32143</v>
      </c>
      <c r="R1184" s="3" t="s">
        <v>23</v>
      </c>
    </row>
    <row r="1185" customFormat="false" ht="25.5" hidden="true" customHeight="true" outlineLevel="0" collapsed="false">
      <c r="A1185" s="2" t="n">
        <v>1632</v>
      </c>
      <c r="B1185" s="3" t="s">
        <v>1130</v>
      </c>
      <c r="C1185" s="3" t="s">
        <v>19</v>
      </c>
      <c r="D1185" s="3" t="s">
        <v>31</v>
      </c>
      <c r="E1185" s="3" t="s">
        <v>697</v>
      </c>
      <c r="F1185" s="3" t="s">
        <v>22</v>
      </c>
      <c r="G1185" s="2"/>
      <c r="H1185" s="3" t="s">
        <v>23</v>
      </c>
      <c r="I1185" s="2" t="n">
        <v>45</v>
      </c>
      <c r="J1185" s="2" t="n">
        <v>45</v>
      </c>
      <c r="K1185" s="3" t="s">
        <v>24</v>
      </c>
      <c r="L1185" s="3" t="s">
        <v>428</v>
      </c>
      <c r="M1185" s="2" t="n">
        <v>0</v>
      </c>
      <c r="N1185" s="3"/>
      <c r="O1185" s="4" t="n">
        <v>54789</v>
      </c>
      <c r="P1185" s="3"/>
      <c r="Q1185" s="4"/>
      <c r="R1185" s="3" t="s">
        <v>23</v>
      </c>
    </row>
    <row r="1186" customFormat="false" ht="38.25" hidden="true" customHeight="true" outlineLevel="0" collapsed="false">
      <c r="A1186" s="2" t="n">
        <v>1634</v>
      </c>
      <c r="B1186" s="3" t="s">
        <v>1131</v>
      </c>
      <c r="C1186" s="3" t="s">
        <v>19</v>
      </c>
      <c r="D1186" s="3" t="s">
        <v>31</v>
      </c>
      <c r="E1186" s="3" t="s">
        <v>36</v>
      </c>
      <c r="F1186" s="3" t="s">
        <v>22</v>
      </c>
      <c r="G1186" s="2"/>
      <c r="H1186" s="3" t="s">
        <v>23</v>
      </c>
      <c r="I1186" s="2" t="n">
        <v>1.05</v>
      </c>
      <c r="J1186" s="2" t="n">
        <v>1.05</v>
      </c>
      <c r="K1186" s="3" t="s">
        <v>24</v>
      </c>
      <c r="L1186" s="3" t="s">
        <v>428</v>
      </c>
      <c r="M1186" s="2" t="n">
        <v>0</v>
      </c>
      <c r="N1186" s="3"/>
      <c r="O1186" s="4" t="n">
        <v>54789</v>
      </c>
      <c r="P1186" s="3"/>
      <c r="Q1186" s="4"/>
      <c r="R1186" s="3" t="s">
        <v>23</v>
      </c>
    </row>
    <row r="1187" customFormat="false" ht="25.5" hidden="true" customHeight="true" outlineLevel="0" collapsed="false">
      <c r="A1187" s="2" t="n">
        <v>1635</v>
      </c>
      <c r="B1187" s="3" t="s">
        <v>1132</v>
      </c>
      <c r="C1187" s="3" t="s">
        <v>19</v>
      </c>
      <c r="D1187" s="3" t="s">
        <v>61</v>
      </c>
      <c r="E1187" s="3" t="s">
        <v>21</v>
      </c>
      <c r="F1187" s="3" t="s">
        <v>63</v>
      </c>
      <c r="G1187" s="2"/>
      <c r="H1187" s="3" t="s">
        <v>23</v>
      </c>
      <c r="I1187" s="2" t="n">
        <v>0.85</v>
      </c>
      <c r="J1187" s="2" t="n">
        <v>0.85</v>
      </c>
      <c r="K1187" s="3" t="s">
        <v>71</v>
      </c>
      <c r="L1187" s="3" t="s">
        <v>72</v>
      </c>
      <c r="M1187" s="2" t="n">
        <v>14000</v>
      </c>
      <c r="N1187" s="3"/>
      <c r="O1187" s="4" t="n">
        <v>54789</v>
      </c>
      <c r="P1187" s="3"/>
      <c r="Q1187" s="4" t="n">
        <v>17899</v>
      </c>
      <c r="R1187" s="3" t="s">
        <v>23</v>
      </c>
    </row>
    <row r="1188" customFormat="false" ht="25.5" hidden="true" customHeight="true" outlineLevel="0" collapsed="false">
      <c r="A1188" s="2" t="n">
        <v>1635</v>
      </c>
      <c r="B1188" s="3" t="s">
        <v>1132</v>
      </c>
      <c r="C1188" s="3" t="s">
        <v>19</v>
      </c>
      <c r="D1188" s="3" t="s">
        <v>61</v>
      </c>
      <c r="E1188" s="3" t="s">
        <v>21</v>
      </c>
      <c r="F1188" s="3" t="s">
        <v>63</v>
      </c>
      <c r="G1188" s="2"/>
      <c r="H1188" s="3" t="s">
        <v>23</v>
      </c>
      <c r="I1188" s="2" t="n">
        <v>0.85</v>
      </c>
      <c r="J1188" s="2" t="n">
        <v>0.85</v>
      </c>
      <c r="K1188" s="3" t="s">
        <v>71</v>
      </c>
      <c r="L1188" s="3" t="s">
        <v>72</v>
      </c>
      <c r="M1188" s="2" t="n">
        <v>14000</v>
      </c>
      <c r="N1188" s="3"/>
      <c r="O1188" s="4" t="n">
        <v>54789</v>
      </c>
      <c r="P1188" s="3"/>
      <c r="Q1188" s="4" t="n">
        <v>17899</v>
      </c>
      <c r="R1188" s="3" t="s">
        <v>23</v>
      </c>
    </row>
    <row r="1189" customFormat="false" ht="25.5" hidden="true" customHeight="true" outlineLevel="0" collapsed="false">
      <c r="A1189" s="2" t="n">
        <v>1635</v>
      </c>
      <c r="B1189" s="3" t="s">
        <v>1132</v>
      </c>
      <c r="C1189" s="3" t="s">
        <v>19</v>
      </c>
      <c r="D1189" s="3" t="s">
        <v>61</v>
      </c>
      <c r="E1189" s="3" t="s">
        <v>21</v>
      </c>
      <c r="F1189" s="3" t="s">
        <v>63</v>
      </c>
      <c r="G1189" s="2"/>
      <c r="H1189" s="3" t="s">
        <v>23</v>
      </c>
      <c r="I1189" s="2" t="n">
        <v>0.85</v>
      </c>
      <c r="J1189" s="2" t="n">
        <v>0.85</v>
      </c>
      <c r="K1189" s="3" t="s">
        <v>71</v>
      </c>
      <c r="L1189" s="3" t="s">
        <v>72</v>
      </c>
      <c r="M1189" s="2" t="n">
        <v>14000</v>
      </c>
      <c r="N1189" s="3"/>
      <c r="O1189" s="4" t="n">
        <v>54789</v>
      </c>
      <c r="P1189" s="3"/>
      <c r="Q1189" s="4" t="n">
        <v>17899</v>
      </c>
      <c r="R1189" s="3" t="s">
        <v>23</v>
      </c>
    </row>
    <row r="1190" customFormat="false" ht="25.5" hidden="true" customHeight="true" outlineLevel="0" collapsed="false">
      <c r="A1190" s="2" t="n">
        <v>1635</v>
      </c>
      <c r="B1190" s="3" t="s">
        <v>1132</v>
      </c>
      <c r="C1190" s="3" t="s">
        <v>19</v>
      </c>
      <c r="D1190" s="3" t="s">
        <v>61</v>
      </c>
      <c r="E1190" s="3" t="s">
        <v>21</v>
      </c>
      <c r="F1190" s="3" t="s">
        <v>63</v>
      </c>
      <c r="G1190" s="2"/>
      <c r="H1190" s="3" t="s">
        <v>23</v>
      </c>
      <c r="I1190" s="2" t="n">
        <v>0.85</v>
      </c>
      <c r="J1190" s="2" t="n">
        <v>0.85</v>
      </c>
      <c r="K1190" s="3" t="s">
        <v>71</v>
      </c>
      <c r="L1190" s="3" t="s">
        <v>72</v>
      </c>
      <c r="M1190" s="2" t="n">
        <v>14000</v>
      </c>
      <c r="N1190" s="3"/>
      <c r="O1190" s="4" t="n">
        <v>54789</v>
      </c>
      <c r="P1190" s="3"/>
      <c r="Q1190" s="4" t="n">
        <v>17899</v>
      </c>
      <c r="R1190" s="3" t="s">
        <v>23</v>
      </c>
    </row>
    <row r="1191" customFormat="false" ht="25.5" hidden="true" customHeight="true" outlineLevel="0" collapsed="false">
      <c r="A1191" s="2" t="n">
        <v>1635</v>
      </c>
      <c r="B1191" s="3" t="s">
        <v>1132</v>
      </c>
      <c r="C1191" s="3" t="s">
        <v>19</v>
      </c>
      <c r="D1191" s="3" t="s">
        <v>61</v>
      </c>
      <c r="E1191" s="3" t="s">
        <v>21</v>
      </c>
      <c r="F1191" s="3" t="s">
        <v>63</v>
      </c>
      <c r="G1191" s="2"/>
      <c r="H1191" s="3" t="s">
        <v>23</v>
      </c>
      <c r="I1191" s="2" t="n">
        <v>15.8</v>
      </c>
      <c r="J1191" s="2" t="n">
        <v>13.5</v>
      </c>
      <c r="K1191" s="3" t="s">
        <v>53</v>
      </c>
      <c r="L1191" s="3" t="s">
        <v>54</v>
      </c>
      <c r="M1191" s="2" t="n">
        <v>15445</v>
      </c>
      <c r="N1191" s="3"/>
      <c r="O1191" s="4" t="n">
        <v>54789</v>
      </c>
      <c r="P1191" s="3"/>
      <c r="Q1191" s="4" t="n">
        <v>32721</v>
      </c>
      <c r="R1191" s="3" t="s">
        <v>23</v>
      </c>
    </row>
    <row r="1192" customFormat="false" ht="25.5" hidden="true" customHeight="true" outlineLevel="0" collapsed="false">
      <c r="A1192" s="2" t="n">
        <v>1635</v>
      </c>
      <c r="B1192" s="3" t="s">
        <v>1132</v>
      </c>
      <c r="C1192" s="3" t="s">
        <v>19</v>
      </c>
      <c r="D1192" s="3" t="s">
        <v>61</v>
      </c>
      <c r="E1192" s="3" t="s">
        <v>21</v>
      </c>
      <c r="F1192" s="3" t="s">
        <v>63</v>
      </c>
      <c r="G1192" s="2"/>
      <c r="H1192" s="3" t="s">
        <v>23</v>
      </c>
      <c r="I1192" s="2" t="n">
        <v>15.8</v>
      </c>
      <c r="J1192" s="2" t="n">
        <v>13.5</v>
      </c>
      <c r="K1192" s="3" t="s">
        <v>53</v>
      </c>
      <c r="L1192" s="3" t="s">
        <v>54</v>
      </c>
      <c r="M1192" s="2" t="n">
        <v>16647</v>
      </c>
      <c r="N1192" s="3"/>
      <c r="O1192" s="4" t="n">
        <v>54789</v>
      </c>
      <c r="P1192" s="3"/>
      <c r="Q1192" s="4" t="n">
        <v>32721</v>
      </c>
      <c r="R1192" s="3" t="s">
        <v>23</v>
      </c>
    </row>
    <row r="1193" customFormat="false" ht="25.5" hidden="true" customHeight="true" outlineLevel="0" collapsed="false">
      <c r="A1193" s="2" t="n">
        <v>1635</v>
      </c>
      <c r="B1193" s="3" t="s">
        <v>1132</v>
      </c>
      <c r="C1193" s="3" t="s">
        <v>19</v>
      </c>
      <c r="D1193" s="3" t="s">
        <v>61</v>
      </c>
      <c r="E1193" s="3" t="s">
        <v>21</v>
      </c>
      <c r="F1193" s="3" t="s">
        <v>63</v>
      </c>
      <c r="G1193" s="2"/>
      <c r="H1193" s="3" t="s">
        <v>23</v>
      </c>
      <c r="I1193" s="2" t="n">
        <v>16</v>
      </c>
      <c r="J1193" s="2" t="n">
        <v>13.5</v>
      </c>
      <c r="K1193" s="3" t="s">
        <v>53</v>
      </c>
      <c r="L1193" s="3" t="s">
        <v>54</v>
      </c>
      <c r="M1193" s="2" t="n">
        <v>15957</v>
      </c>
      <c r="N1193" s="3"/>
      <c r="O1193" s="4" t="n">
        <v>54789</v>
      </c>
      <c r="P1193" s="3"/>
      <c r="Q1193" s="4" t="n">
        <v>32721</v>
      </c>
      <c r="R1193" s="3" t="s">
        <v>23</v>
      </c>
    </row>
    <row r="1194" customFormat="false" ht="25.5" hidden="true" customHeight="true" outlineLevel="0" collapsed="false">
      <c r="A1194" s="2" t="n">
        <v>1639</v>
      </c>
      <c r="B1194" s="3" t="s">
        <v>1133</v>
      </c>
      <c r="C1194" s="3" t="s">
        <v>19</v>
      </c>
      <c r="D1194" s="3" t="s">
        <v>38</v>
      </c>
      <c r="E1194" s="3" t="s">
        <v>1121</v>
      </c>
      <c r="F1194" s="3" t="s">
        <v>39</v>
      </c>
      <c r="G1194" s="2"/>
      <c r="H1194" s="3" t="s">
        <v>23</v>
      </c>
      <c r="I1194" s="2" t="n">
        <v>53</v>
      </c>
      <c r="J1194" s="2" t="n">
        <v>44</v>
      </c>
      <c r="K1194" s="3" t="s">
        <v>71</v>
      </c>
      <c r="L1194" s="3" t="s">
        <v>72</v>
      </c>
      <c r="M1194" s="2" t="n">
        <v>13160</v>
      </c>
      <c r="N1194" s="3"/>
      <c r="O1194" s="4" t="n">
        <v>54789</v>
      </c>
      <c r="P1194" s="3"/>
      <c r="Q1194" s="4" t="n">
        <v>26665</v>
      </c>
      <c r="R1194" s="3" t="s">
        <v>23</v>
      </c>
    </row>
    <row r="1195" customFormat="false" ht="25.5" hidden="true" customHeight="true" outlineLevel="0" collapsed="false">
      <c r="A1195" s="2" t="n">
        <v>1639</v>
      </c>
      <c r="B1195" s="3" t="s">
        <v>1133</v>
      </c>
      <c r="C1195" s="3" t="s">
        <v>19</v>
      </c>
      <c r="D1195" s="3" t="s">
        <v>38</v>
      </c>
      <c r="E1195" s="3" t="s">
        <v>1121</v>
      </c>
      <c r="F1195" s="3" t="s">
        <v>39</v>
      </c>
      <c r="G1195" s="2"/>
      <c r="H1195" s="3" t="s">
        <v>23</v>
      </c>
      <c r="I1195" s="2" t="n">
        <v>178</v>
      </c>
      <c r="J1195" s="2" t="n">
        <v>178</v>
      </c>
      <c r="K1195" s="3" t="s">
        <v>49</v>
      </c>
      <c r="L1195" s="3" t="s">
        <v>50</v>
      </c>
      <c r="M1195" s="2" t="n">
        <v>10050</v>
      </c>
      <c r="N1195" s="3"/>
      <c r="O1195" s="4" t="n">
        <v>54789</v>
      </c>
      <c r="P1195" s="3"/>
      <c r="Q1195" s="4" t="n">
        <v>23377</v>
      </c>
      <c r="R1195" s="3" t="s">
        <v>23</v>
      </c>
    </row>
    <row r="1196" customFormat="false" ht="25.5" hidden="true" customHeight="true" outlineLevel="0" collapsed="false">
      <c r="A1196" s="2" t="n">
        <v>1642</v>
      </c>
      <c r="B1196" s="3" t="s">
        <v>1134</v>
      </c>
      <c r="C1196" s="3" t="s">
        <v>19</v>
      </c>
      <c r="D1196" s="3" t="s">
        <v>31</v>
      </c>
      <c r="E1196" s="3" t="s">
        <v>285</v>
      </c>
      <c r="F1196" s="3" t="s">
        <v>22</v>
      </c>
      <c r="G1196" s="2"/>
      <c r="H1196" s="3" t="s">
        <v>23</v>
      </c>
      <c r="I1196" s="2" t="n">
        <v>5.9</v>
      </c>
      <c r="J1196" s="2" t="n">
        <v>5.4</v>
      </c>
      <c r="K1196" s="3" t="s">
        <v>53</v>
      </c>
      <c r="L1196" s="3" t="s">
        <v>54</v>
      </c>
      <c r="M1196" s="2" t="n">
        <v>12200</v>
      </c>
      <c r="N1196" s="3"/>
      <c r="O1196" s="4" t="n">
        <v>54789</v>
      </c>
      <c r="P1196" s="3"/>
      <c r="Q1196" s="4"/>
      <c r="R1196" s="3" t="s">
        <v>23</v>
      </c>
    </row>
    <row r="1197" customFormat="false" ht="25.5" hidden="true" customHeight="true" outlineLevel="0" collapsed="false">
      <c r="A1197" s="2" t="n">
        <v>1642</v>
      </c>
      <c r="B1197" s="3" t="s">
        <v>1134</v>
      </c>
      <c r="C1197" s="3" t="s">
        <v>19</v>
      </c>
      <c r="D1197" s="3" t="s">
        <v>31</v>
      </c>
      <c r="E1197" s="3" t="s">
        <v>285</v>
      </c>
      <c r="F1197" s="3" t="s">
        <v>22</v>
      </c>
      <c r="G1197" s="2"/>
      <c r="H1197" s="3" t="s">
        <v>23</v>
      </c>
      <c r="I1197" s="2" t="n">
        <v>5.9</v>
      </c>
      <c r="J1197" s="2" t="n">
        <v>5.4</v>
      </c>
      <c r="K1197" s="3" t="s">
        <v>53</v>
      </c>
      <c r="L1197" s="3" t="s">
        <v>54</v>
      </c>
      <c r="M1197" s="2" t="n">
        <v>12200</v>
      </c>
      <c r="N1197" s="3"/>
      <c r="O1197" s="4" t="n">
        <v>54789</v>
      </c>
      <c r="P1197" s="3"/>
      <c r="Q1197" s="4"/>
      <c r="R1197" s="3" t="s">
        <v>23</v>
      </c>
    </row>
    <row r="1198" customFormat="false" ht="25.5" hidden="true" customHeight="true" outlineLevel="0" collapsed="false">
      <c r="A1198" s="2" t="n">
        <v>1643</v>
      </c>
      <c r="B1198" s="3" t="s">
        <v>1135</v>
      </c>
      <c r="C1198" s="3" t="s">
        <v>19</v>
      </c>
      <c r="D1198" s="3" t="s">
        <v>20</v>
      </c>
      <c r="E1198" s="3" t="s">
        <v>1136</v>
      </c>
      <c r="F1198" s="3" t="s">
        <v>22</v>
      </c>
      <c r="G1198" s="2"/>
      <c r="H1198" s="3" t="s">
        <v>23</v>
      </c>
      <c r="I1198" s="2" t="n">
        <v>3</v>
      </c>
      <c r="J1198" s="2" t="n">
        <v>3</v>
      </c>
      <c r="K1198" s="3" t="s">
        <v>24</v>
      </c>
      <c r="L1198" s="3" t="s">
        <v>25</v>
      </c>
      <c r="M1198" s="2" t="n">
        <v>0</v>
      </c>
      <c r="N1198" s="3"/>
      <c r="O1198" s="4" t="n">
        <v>54789</v>
      </c>
      <c r="P1198" s="3"/>
      <c r="Q1198" s="4"/>
      <c r="R1198" s="3" t="s">
        <v>23</v>
      </c>
    </row>
    <row r="1199" customFormat="false" ht="25.5" hidden="true" customHeight="true" outlineLevel="0" collapsed="false">
      <c r="A1199" s="2" t="n">
        <v>1646</v>
      </c>
      <c r="B1199" s="3" t="s">
        <v>1137</v>
      </c>
      <c r="C1199" s="3" t="s">
        <v>19</v>
      </c>
      <c r="D1199" s="3" t="s">
        <v>20</v>
      </c>
      <c r="E1199" s="3" t="s">
        <v>581</v>
      </c>
      <c r="F1199" s="3" t="s">
        <v>22</v>
      </c>
      <c r="G1199" s="2"/>
      <c r="H1199" s="3" t="s">
        <v>23</v>
      </c>
      <c r="I1199" s="2" t="n">
        <v>27</v>
      </c>
      <c r="J1199" s="2" t="n">
        <v>27</v>
      </c>
      <c r="K1199" s="3" t="s">
        <v>24</v>
      </c>
      <c r="L1199" s="3" t="s">
        <v>25</v>
      </c>
      <c r="M1199" s="2" t="n">
        <v>0</v>
      </c>
      <c r="N1199" s="3"/>
      <c r="O1199" s="4" t="n">
        <v>54789</v>
      </c>
      <c r="P1199" s="3"/>
      <c r="Q1199" s="4"/>
      <c r="R1199" s="3" t="s">
        <v>23</v>
      </c>
    </row>
    <row r="1200" customFormat="false" ht="25.5" hidden="true" customHeight="true" outlineLevel="0" collapsed="false">
      <c r="A1200" s="2" t="n">
        <v>1650</v>
      </c>
      <c r="B1200" s="3" t="s">
        <v>1138</v>
      </c>
      <c r="C1200" s="3" t="s">
        <v>19</v>
      </c>
      <c r="D1200" s="3" t="s">
        <v>31</v>
      </c>
      <c r="E1200" s="3" t="s">
        <v>45</v>
      </c>
      <c r="F1200" s="3" t="s">
        <v>22</v>
      </c>
      <c r="G1200" s="2"/>
      <c r="H1200" s="3" t="s">
        <v>23</v>
      </c>
      <c r="I1200" s="2" t="n">
        <v>39.72</v>
      </c>
      <c r="J1200" s="2" t="n">
        <v>39.72</v>
      </c>
      <c r="K1200" s="3" t="s">
        <v>24</v>
      </c>
      <c r="L1200" s="3" t="s">
        <v>46</v>
      </c>
      <c r="M1200" s="2" t="n">
        <v>0</v>
      </c>
      <c r="N1200" s="3"/>
      <c r="O1200" s="4" t="n">
        <v>54789</v>
      </c>
      <c r="P1200" s="3"/>
      <c r="Q1200" s="4"/>
      <c r="R1200" s="3" t="s">
        <v>23</v>
      </c>
    </row>
    <row r="1201" customFormat="false" ht="25.5" hidden="true" customHeight="true" outlineLevel="0" collapsed="false">
      <c r="A1201" s="2" t="n">
        <v>1656</v>
      </c>
      <c r="B1201" s="3" t="s">
        <v>1139</v>
      </c>
      <c r="C1201" s="3" t="s">
        <v>19</v>
      </c>
      <c r="D1201" s="3" t="s">
        <v>20</v>
      </c>
      <c r="E1201" s="3" t="s">
        <v>1140</v>
      </c>
      <c r="F1201" s="3" t="s">
        <v>22</v>
      </c>
      <c r="G1201" s="2"/>
      <c r="H1201" s="3" t="s">
        <v>23</v>
      </c>
      <c r="I1201" s="2" t="n">
        <v>24.95</v>
      </c>
      <c r="J1201" s="2" t="n">
        <v>23.5</v>
      </c>
      <c r="K1201" s="3" t="s">
        <v>53</v>
      </c>
      <c r="L1201" s="3" t="s">
        <v>54</v>
      </c>
      <c r="M1201" s="2" t="n">
        <v>12300</v>
      </c>
      <c r="N1201" s="3"/>
      <c r="O1201" s="4" t="n">
        <v>54789</v>
      </c>
      <c r="P1201" s="3"/>
      <c r="Q1201" s="4"/>
      <c r="R1201" s="3" t="s">
        <v>23</v>
      </c>
    </row>
    <row r="1202" customFormat="false" ht="25.5" hidden="true" customHeight="true" outlineLevel="0" collapsed="false">
      <c r="A1202" s="2" t="n">
        <v>1656</v>
      </c>
      <c r="B1202" s="3" t="s">
        <v>1139</v>
      </c>
      <c r="C1202" s="3" t="s">
        <v>19</v>
      </c>
      <c r="D1202" s="3" t="s">
        <v>20</v>
      </c>
      <c r="E1202" s="3" t="s">
        <v>1140</v>
      </c>
      <c r="F1202" s="3" t="s">
        <v>22</v>
      </c>
      <c r="G1202" s="2"/>
      <c r="H1202" s="3" t="s">
        <v>23</v>
      </c>
      <c r="I1202" s="2" t="n">
        <v>24.95</v>
      </c>
      <c r="J1202" s="2" t="n">
        <v>23.5</v>
      </c>
      <c r="K1202" s="3" t="s">
        <v>53</v>
      </c>
      <c r="L1202" s="3" t="s">
        <v>54</v>
      </c>
      <c r="M1202" s="2" t="n">
        <v>12300</v>
      </c>
      <c r="N1202" s="3"/>
      <c r="O1202" s="4" t="n">
        <v>54789</v>
      </c>
      <c r="P1202" s="3"/>
      <c r="Q1202" s="4"/>
      <c r="R1202" s="3" t="s">
        <v>23</v>
      </c>
    </row>
    <row r="1203" customFormat="false" ht="38.25" hidden="true" customHeight="true" outlineLevel="0" collapsed="false">
      <c r="A1203" s="2" t="n">
        <v>1661</v>
      </c>
      <c r="B1203" s="3" t="s">
        <v>1141</v>
      </c>
      <c r="C1203" s="3" t="s">
        <v>19</v>
      </c>
      <c r="D1203" s="3" t="s">
        <v>20</v>
      </c>
      <c r="E1203" s="3" t="s">
        <v>21</v>
      </c>
      <c r="F1203" s="3" t="s">
        <v>22</v>
      </c>
      <c r="G1203" s="2"/>
      <c r="H1203" s="3" t="s">
        <v>23</v>
      </c>
      <c r="I1203" s="2" t="n">
        <v>2.79</v>
      </c>
      <c r="J1203" s="2" t="n">
        <v>2.79</v>
      </c>
      <c r="K1203" s="3" t="s">
        <v>24</v>
      </c>
      <c r="L1203" s="3" t="s">
        <v>25</v>
      </c>
      <c r="M1203" s="2" t="n">
        <v>0</v>
      </c>
      <c r="N1203" s="3"/>
      <c r="O1203" s="4" t="n">
        <v>54789</v>
      </c>
      <c r="P1203" s="3"/>
      <c r="Q1203" s="4"/>
      <c r="R1203" s="3" t="s">
        <v>23</v>
      </c>
    </row>
    <row r="1204" customFormat="false" ht="38.25" hidden="true" customHeight="true" outlineLevel="0" collapsed="false">
      <c r="A1204" s="2" t="n">
        <v>1662</v>
      </c>
      <c r="B1204" s="3" t="s">
        <v>1142</v>
      </c>
      <c r="C1204" s="3" t="s">
        <v>19</v>
      </c>
      <c r="D1204" s="3" t="s">
        <v>27</v>
      </c>
      <c r="E1204" s="3" t="s">
        <v>1143</v>
      </c>
      <c r="F1204" s="3" t="s">
        <v>1144</v>
      </c>
      <c r="G1204" s="2"/>
      <c r="H1204" s="3" t="s">
        <v>23</v>
      </c>
      <c r="I1204" s="2" t="n">
        <v>19.6</v>
      </c>
      <c r="J1204" s="2" t="n">
        <v>19.6</v>
      </c>
      <c r="K1204" s="3" t="s">
        <v>24</v>
      </c>
      <c r="L1204" s="3" t="s">
        <v>25</v>
      </c>
      <c r="M1204" s="2" t="n">
        <v>0</v>
      </c>
      <c r="N1204" s="3"/>
      <c r="O1204" s="4" t="n">
        <v>54789</v>
      </c>
      <c r="P1204" s="3"/>
      <c r="Q1204" s="4" t="n">
        <v>29952</v>
      </c>
      <c r="R1204" s="3" t="s">
        <v>23</v>
      </c>
    </row>
    <row r="1205" customFormat="false" ht="25.5" hidden="true" customHeight="true" outlineLevel="0" collapsed="false">
      <c r="A1205" s="2" t="n">
        <v>1664</v>
      </c>
      <c r="B1205" s="3" t="s">
        <v>1145</v>
      </c>
      <c r="C1205" s="3" t="s">
        <v>19</v>
      </c>
      <c r="D1205" s="3" t="s">
        <v>20</v>
      </c>
      <c r="E1205" s="3" t="s">
        <v>21</v>
      </c>
      <c r="F1205" s="3" t="s">
        <v>22</v>
      </c>
      <c r="G1205" s="2"/>
      <c r="H1205" s="3" t="s">
        <v>23</v>
      </c>
      <c r="I1205" s="2" t="n">
        <v>0.25</v>
      </c>
      <c r="J1205" s="2" t="n">
        <v>0.25</v>
      </c>
      <c r="K1205" s="3" t="s">
        <v>71</v>
      </c>
      <c r="L1205" s="3" t="s">
        <v>72</v>
      </c>
      <c r="M1205" s="2" t="n">
        <v>0</v>
      </c>
      <c r="N1205" s="3"/>
      <c r="O1205" s="4" t="n">
        <v>54789</v>
      </c>
      <c r="P1205" s="3"/>
      <c r="Q1205" s="4"/>
      <c r="R1205" s="3" t="s">
        <v>23</v>
      </c>
    </row>
    <row r="1206" customFormat="false" ht="25.5" hidden="true" customHeight="true" outlineLevel="0" collapsed="false">
      <c r="A1206" s="2" t="n">
        <v>1665</v>
      </c>
      <c r="B1206" s="3" t="s">
        <v>1146</v>
      </c>
      <c r="C1206" s="3" t="s">
        <v>19</v>
      </c>
      <c r="D1206" s="3" t="s">
        <v>27</v>
      </c>
      <c r="E1206" s="3" t="s">
        <v>21</v>
      </c>
      <c r="F1206" s="3" t="s">
        <v>101</v>
      </c>
      <c r="G1206" s="2"/>
      <c r="H1206" s="3" t="s">
        <v>23</v>
      </c>
      <c r="I1206" s="2" t="n">
        <v>2</v>
      </c>
      <c r="J1206" s="2" t="n">
        <v>2</v>
      </c>
      <c r="K1206" s="3" t="s">
        <v>24</v>
      </c>
      <c r="L1206" s="3" t="s">
        <v>25</v>
      </c>
      <c r="M1206" s="2" t="n">
        <v>0</v>
      </c>
      <c r="N1206" s="3"/>
      <c r="O1206" s="4" t="n">
        <v>54789</v>
      </c>
      <c r="P1206" s="3"/>
      <c r="Q1206" s="4" t="n">
        <v>32143</v>
      </c>
      <c r="R1206" s="3" t="s">
        <v>23</v>
      </c>
    </row>
    <row r="1207" customFormat="false" ht="25.5" hidden="true" customHeight="true" outlineLevel="0" collapsed="false">
      <c r="A1207" s="2" t="n">
        <v>1667</v>
      </c>
      <c r="B1207" s="3" t="s">
        <v>1147</v>
      </c>
      <c r="C1207" s="3" t="s">
        <v>19</v>
      </c>
      <c r="D1207" s="3" t="s">
        <v>38</v>
      </c>
      <c r="E1207" s="3" t="s">
        <v>21</v>
      </c>
      <c r="F1207" s="3" t="s">
        <v>39</v>
      </c>
      <c r="G1207" s="2"/>
      <c r="H1207" s="3" t="s">
        <v>23</v>
      </c>
      <c r="I1207" s="2" t="n">
        <v>0.23</v>
      </c>
      <c r="J1207" s="2" t="n">
        <v>0.23</v>
      </c>
      <c r="K1207" s="3" t="s">
        <v>53</v>
      </c>
      <c r="L1207" s="3" t="s">
        <v>97</v>
      </c>
      <c r="M1207" s="2" t="n">
        <v>0</v>
      </c>
      <c r="N1207" s="3"/>
      <c r="O1207" s="4" t="n">
        <v>54789</v>
      </c>
      <c r="P1207" s="3"/>
      <c r="Q1207" s="4" t="n">
        <v>31413</v>
      </c>
      <c r="R1207" s="3" t="s">
        <v>23</v>
      </c>
    </row>
    <row r="1208" customFormat="false" ht="38.25" hidden="true" customHeight="true" outlineLevel="0" collapsed="false">
      <c r="A1208" s="2" t="n">
        <v>1668</v>
      </c>
      <c r="B1208" s="3" t="s">
        <v>1148</v>
      </c>
      <c r="C1208" s="3" t="s">
        <v>19</v>
      </c>
      <c r="D1208" s="3" t="s">
        <v>31</v>
      </c>
      <c r="E1208" s="3" t="s">
        <v>125</v>
      </c>
      <c r="F1208" s="3" t="s">
        <v>22</v>
      </c>
      <c r="G1208" s="2"/>
      <c r="H1208" s="3" t="s">
        <v>23</v>
      </c>
      <c r="I1208" s="2" t="n">
        <v>398</v>
      </c>
      <c r="J1208" s="2" t="n">
        <v>398</v>
      </c>
      <c r="K1208" s="3" t="s">
        <v>53</v>
      </c>
      <c r="L1208" s="3" t="s">
        <v>54</v>
      </c>
      <c r="M1208" s="2" t="n">
        <v>10765</v>
      </c>
      <c r="N1208" s="3"/>
      <c r="O1208" s="4" t="n">
        <v>54789</v>
      </c>
      <c r="P1208" s="3"/>
      <c r="Q1208" s="4"/>
      <c r="R1208" s="3" t="s">
        <v>23</v>
      </c>
    </row>
    <row r="1209" customFormat="false" ht="38.25" hidden="true" customHeight="true" outlineLevel="0" collapsed="false">
      <c r="A1209" s="2" t="n">
        <v>1669</v>
      </c>
      <c r="B1209" s="3" t="s">
        <v>1149</v>
      </c>
      <c r="C1209" s="3" t="s">
        <v>19</v>
      </c>
      <c r="D1209" s="3" t="s">
        <v>20</v>
      </c>
      <c r="E1209" s="3" t="s">
        <v>1150</v>
      </c>
      <c r="F1209" s="3" t="s">
        <v>22</v>
      </c>
      <c r="G1209" s="2"/>
      <c r="H1209" s="3" t="s">
        <v>23</v>
      </c>
      <c r="I1209" s="2" t="n">
        <v>31</v>
      </c>
      <c r="J1209" s="2" t="n">
        <v>31</v>
      </c>
      <c r="K1209" s="3" t="s">
        <v>53</v>
      </c>
      <c r="L1209" s="3" t="s">
        <v>54</v>
      </c>
      <c r="M1209" s="2" t="n">
        <v>12687</v>
      </c>
      <c r="N1209" s="3"/>
      <c r="O1209" s="4" t="n">
        <v>54789</v>
      </c>
      <c r="P1209" s="3"/>
      <c r="Q1209" s="4"/>
      <c r="R1209" s="3" t="s">
        <v>23</v>
      </c>
    </row>
    <row r="1210" customFormat="false" ht="25.5" hidden="true" customHeight="true" outlineLevel="0" collapsed="false">
      <c r="A1210" s="2" t="n">
        <v>1670</v>
      </c>
      <c r="B1210" s="3" t="s">
        <v>1151</v>
      </c>
      <c r="C1210" s="3" t="s">
        <v>19</v>
      </c>
      <c r="D1210" s="3" t="s">
        <v>38</v>
      </c>
      <c r="E1210" s="3" t="s">
        <v>21</v>
      </c>
      <c r="F1210" s="3" t="s">
        <v>39</v>
      </c>
      <c r="G1210" s="2"/>
      <c r="H1210" s="3" t="s">
        <v>23</v>
      </c>
      <c r="I1210" s="2" t="n">
        <v>0.72</v>
      </c>
      <c r="J1210" s="2" t="n">
        <v>0.62</v>
      </c>
      <c r="K1210" s="3" t="s">
        <v>53</v>
      </c>
      <c r="L1210" s="3" t="s">
        <v>54</v>
      </c>
      <c r="M1210" s="2" t="n">
        <v>10000</v>
      </c>
      <c r="N1210" s="3"/>
      <c r="O1210" s="4" t="n">
        <v>54789</v>
      </c>
      <c r="P1210" s="3"/>
      <c r="Q1210" s="4" t="n">
        <v>31413</v>
      </c>
      <c r="R1210" s="3" t="s">
        <v>23</v>
      </c>
    </row>
    <row r="1211" customFormat="false" ht="38.25" hidden="true" customHeight="true" outlineLevel="0" collapsed="false">
      <c r="A1211" s="2" t="n">
        <v>1673</v>
      </c>
      <c r="B1211" s="3" t="s">
        <v>1152</v>
      </c>
      <c r="C1211" s="3" t="s">
        <v>19</v>
      </c>
      <c r="D1211" s="3" t="s">
        <v>117</v>
      </c>
      <c r="E1211" s="3" t="s">
        <v>122</v>
      </c>
      <c r="F1211" s="3" t="s">
        <v>22</v>
      </c>
      <c r="G1211" s="2"/>
      <c r="H1211" s="3" t="s">
        <v>23</v>
      </c>
      <c r="I1211" s="2" t="n">
        <v>3.4</v>
      </c>
      <c r="J1211" s="2" t="n">
        <v>3.4</v>
      </c>
      <c r="K1211" s="3" t="s">
        <v>24</v>
      </c>
      <c r="L1211" s="3" t="s">
        <v>25</v>
      </c>
      <c r="M1211" s="2" t="n">
        <v>0</v>
      </c>
      <c r="N1211" s="3"/>
      <c r="O1211" s="4" t="n">
        <v>54789</v>
      </c>
      <c r="P1211" s="3"/>
      <c r="Q1211" s="4"/>
      <c r="R1211" s="3" t="s">
        <v>23</v>
      </c>
    </row>
    <row r="1212" customFormat="false" ht="25.5" hidden="true" customHeight="true" outlineLevel="0" collapsed="false">
      <c r="A1212" s="2" t="n">
        <v>1677</v>
      </c>
      <c r="B1212" s="3" t="s">
        <v>1153</v>
      </c>
      <c r="C1212" s="3" t="s">
        <v>19</v>
      </c>
      <c r="D1212" s="3" t="s">
        <v>27</v>
      </c>
      <c r="E1212" s="3" t="s">
        <v>1154</v>
      </c>
      <c r="F1212" s="3" t="s">
        <v>88</v>
      </c>
      <c r="G1212" s="2"/>
      <c r="H1212" s="3" t="s">
        <v>23</v>
      </c>
      <c r="I1212" s="2" t="n">
        <v>0.15</v>
      </c>
      <c r="J1212" s="2" t="n">
        <v>0.15</v>
      </c>
      <c r="K1212" s="3" t="s">
        <v>53</v>
      </c>
      <c r="L1212" s="3" t="s">
        <v>97</v>
      </c>
      <c r="M1212" s="2" t="n">
        <v>0</v>
      </c>
      <c r="N1212" s="3"/>
      <c r="O1212" s="4" t="n">
        <v>54789</v>
      </c>
      <c r="P1212" s="3"/>
      <c r="Q1212" s="4" t="n">
        <v>32509</v>
      </c>
      <c r="R1212" s="3" t="s">
        <v>23</v>
      </c>
    </row>
    <row r="1213" customFormat="false" ht="25.5" hidden="true" customHeight="true" outlineLevel="0" collapsed="false">
      <c r="A1213" s="2" t="n">
        <v>1678</v>
      </c>
      <c r="B1213" s="3" t="s">
        <v>1155</v>
      </c>
      <c r="C1213" s="3" t="s">
        <v>19</v>
      </c>
      <c r="D1213" s="3" t="s">
        <v>20</v>
      </c>
      <c r="E1213" s="3" t="s">
        <v>141</v>
      </c>
      <c r="F1213" s="3" t="s">
        <v>22</v>
      </c>
      <c r="G1213" s="2"/>
      <c r="H1213" s="3" t="s">
        <v>23</v>
      </c>
      <c r="I1213" s="2" t="n">
        <v>27</v>
      </c>
      <c r="J1213" s="2" t="n">
        <v>27</v>
      </c>
      <c r="K1213" s="3" t="s">
        <v>24</v>
      </c>
      <c r="L1213" s="3" t="s">
        <v>46</v>
      </c>
      <c r="M1213" s="2" t="n">
        <v>0</v>
      </c>
      <c r="N1213" s="3"/>
      <c r="O1213" s="4" t="n">
        <v>54789</v>
      </c>
      <c r="P1213" s="3"/>
      <c r="Q1213" s="4"/>
      <c r="R1213" s="3" t="s">
        <v>23</v>
      </c>
    </row>
    <row r="1214" customFormat="false" ht="25.5" hidden="true" customHeight="true" outlineLevel="0" collapsed="false">
      <c r="A1214" s="2" t="n">
        <v>1680</v>
      </c>
      <c r="B1214" s="3" t="s">
        <v>1156</v>
      </c>
      <c r="C1214" s="3" t="s">
        <v>19</v>
      </c>
      <c r="D1214" s="3" t="s">
        <v>61</v>
      </c>
      <c r="E1214" s="3" t="s">
        <v>21</v>
      </c>
      <c r="F1214" s="3" t="s">
        <v>63</v>
      </c>
      <c r="G1214" s="2"/>
      <c r="H1214" s="3" t="s">
        <v>23</v>
      </c>
      <c r="I1214" s="2" t="n">
        <v>97</v>
      </c>
      <c r="J1214" s="2" t="n">
        <v>80</v>
      </c>
      <c r="K1214" s="3" t="s">
        <v>53</v>
      </c>
      <c r="L1214" s="3" t="s">
        <v>54</v>
      </c>
      <c r="M1214" s="2" t="n">
        <v>9037</v>
      </c>
      <c r="N1214" s="3"/>
      <c r="O1214" s="4" t="n">
        <v>54789</v>
      </c>
      <c r="P1214" s="3"/>
      <c r="Q1214" s="4" t="n">
        <v>27912</v>
      </c>
      <c r="R1214" s="3" t="s">
        <v>23</v>
      </c>
    </row>
    <row r="1215" customFormat="false" ht="25.5" hidden="true" customHeight="true" outlineLevel="0" collapsed="false">
      <c r="A1215" s="2" t="n">
        <v>1680</v>
      </c>
      <c r="B1215" s="3" t="s">
        <v>1156</v>
      </c>
      <c r="C1215" s="3" t="s">
        <v>19</v>
      </c>
      <c r="D1215" s="3" t="s">
        <v>61</v>
      </c>
      <c r="E1215" s="3" t="s">
        <v>21</v>
      </c>
      <c r="F1215" s="3" t="s">
        <v>63</v>
      </c>
      <c r="G1215" s="2"/>
      <c r="H1215" s="3" t="s">
        <v>23</v>
      </c>
      <c r="I1215" s="2" t="n">
        <v>97</v>
      </c>
      <c r="J1215" s="2" t="n">
        <v>80</v>
      </c>
      <c r="K1215" s="3" t="s">
        <v>53</v>
      </c>
      <c r="L1215" s="3" t="s">
        <v>54</v>
      </c>
      <c r="M1215" s="2" t="n">
        <v>9220</v>
      </c>
      <c r="N1215" s="3"/>
      <c r="O1215" s="4" t="n">
        <v>54789</v>
      </c>
      <c r="P1215" s="3"/>
      <c r="Q1215" s="4" t="n">
        <v>27912</v>
      </c>
      <c r="R1215" s="3" t="s">
        <v>23</v>
      </c>
    </row>
    <row r="1216" customFormat="false" ht="25.5" hidden="true" customHeight="true" outlineLevel="0" collapsed="false">
      <c r="A1216" s="2" t="n">
        <v>1680</v>
      </c>
      <c r="B1216" s="3" t="s">
        <v>1156</v>
      </c>
      <c r="C1216" s="3" t="s">
        <v>19</v>
      </c>
      <c r="D1216" s="3" t="s">
        <v>61</v>
      </c>
      <c r="E1216" s="3" t="s">
        <v>21</v>
      </c>
      <c r="F1216" s="3" t="s">
        <v>63</v>
      </c>
      <c r="G1216" s="2"/>
      <c r="H1216" s="3" t="s">
        <v>23</v>
      </c>
      <c r="I1216" s="2" t="n">
        <v>97</v>
      </c>
      <c r="J1216" s="2" t="n">
        <v>80</v>
      </c>
      <c r="K1216" s="3" t="s">
        <v>53</v>
      </c>
      <c r="L1216" s="3" t="s">
        <v>54</v>
      </c>
      <c r="M1216" s="2" t="n">
        <v>9003</v>
      </c>
      <c r="N1216" s="3"/>
      <c r="O1216" s="4" t="n">
        <v>54789</v>
      </c>
      <c r="P1216" s="3"/>
      <c r="Q1216" s="4" t="n">
        <v>27912</v>
      </c>
      <c r="R1216" s="3" t="s">
        <v>23</v>
      </c>
    </row>
    <row r="1217" customFormat="false" ht="25.5" hidden="true" customHeight="true" outlineLevel="0" collapsed="false">
      <c r="A1217" s="2" t="n">
        <v>1680</v>
      </c>
      <c r="B1217" s="3" t="s">
        <v>1156</v>
      </c>
      <c r="C1217" s="3" t="s">
        <v>19</v>
      </c>
      <c r="D1217" s="3" t="s">
        <v>61</v>
      </c>
      <c r="E1217" s="3" t="s">
        <v>21</v>
      </c>
      <c r="F1217" s="3" t="s">
        <v>63</v>
      </c>
      <c r="G1217" s="2"/>
      <c r="H1217" s="3" t="s">
        <v>23</v>
      </c>
      <c r="I1217" s="2" t="n">
        <v>67</v>
      </c>
      <c r="J1217" s="2" t="n">
        <v>47</v>
      </c>
      <c r="K1217" s="3" t="s">
        <v>53</v>
      </c>
      <c r="L1217" s="3" t="s">
        <v>54</v>
      </c>
      <c r="M1217" s="2" t="n">
        <v>14351</v>
      </c>
      <c r="N1217" s="3"/>
      <c r="O1217" s="4" t="n">
        <v>54789</v>
      </c>
      <c r="P1217" s="3"/>
      <c r="Q1217" s="4" t="n">
        <v>26420</v>
      </c>
      <c r="R1217" s="3" t="s">
        <v>23</v>
      </c>
    </row>
    <row r="1218" customFormat="false" ht="25.5" hidden="true" customHeight="true" outlineLevel="0" collapsed="false">
      <c r="A1218" s="2" t="n">
        <v>1680</v>
      </c>
      <c r="B1218" s="3" t="s">
        <v>1156</v>
      </c>
      <c r="C1218" s="3" t="s">
        <v>19</v>
      </c>
      <c r="D1218" s="3" t="s">
        <v>61</v>
      </c>
      <c r="E1218" s="3" t="s">
        <v>21</v>
      </c>
      <c r="F1218" s="3" t="s">
        <v>63</v>
      </c>
      <c r="G1218" s="2"/>
      <c r="H1218" s="3" t="s">
        <v>23</v>
      </c>
      <c r="I1218" s="2" t="n">
        <v>12</v>
      </c>
      <c r="J1218" s="2" t="n">
        <v>12</v>
      </c>
      <c r="K1218" s="3" t="s">
        <v>53</v>
      </c>
      <c r="L1218" s="3" t="s">
        <v>54</v>
      </c>
      <c r="M1218" s="2" t="n">
        <v>14100</v>
      </c>
      <c r="N1218" s="3"/>
      <c r="O1218" s="4" t="n">
        <v>36526</v>
      </c>
      <c r="P1218" s="3"/>
      <c r="Q1218" s="4" t="n">
        <v>18050</v>
      </c>
      <c r="R1218" s="3" t="s">
        <v>23</v>
      </c>
    </row>
    <row r="1219" customFormat="false" ht="25.5" hidden="true" customHeight="true" outlineLevel="0" collapsed="false">
      <c r="A1219" s="2" t="n">
        <v>1680</v>
      </c>
      <c r="B1219" s="3" t="s">
        <v>1156</v>
      </c>
      <c r="C1219" s="3" t="s">
        <v>19</v>
      </c>
      <c r="D1219" s="3" t="s">
        <v>61</v>
      </c>
      <c r="E1219" s="3" t="s">
        <v>21</v>
      </c>
      <c r="F1219" s="3" t="s">
        <v>63</v>
      </c>
      <c r="G1219" s="2"/>
      <c r="H1219" s="3" t="s">
        <v>23</v>
      </c>
      <c r="I1219" s="2" t="n">
        <v>63</v>
      </c>
      <c r="J1219" s="2" t="n">
        <v>63</v>
      </c>
      <c r="K1219" s="3" t="s">
        <v>53</v>
      </c>
      <c r="L1219" s="3" t="s">
        <v>54</v>
      </c>
      <c r="M1219" s="2" t="n">
        <v>13800</v>
      </c>
      <c r="N1219" s="3"/>
      <c r="O1219" s="4" t="n">
        <v>36526</v>
      </c>
      <c r="P1219" s="3"/>
      <c r="Q1219" s="4" t="n">
        <v>18354</v>
      </c>
      <c r="R1219" s="3" t="s">
        <v>23</v>
      </c>
    </row>
    <row r="1220" customFormat="false" ht="25.5" hidden="true" customHeight="true" outlineLevel="0" collapsed="false">
      <c r="A1220" s="2" t="n">
        <v>1680</v>
      </c>
      <c r="B1220" s="3" t="s">
        <v>1156</v>
      </c>
      <c r="C1220" s="3" t="s">
        <v>19</v>
      </c>
      <c r="D1220" s="3" t="s">
        <v>61</v>
      </c>
      <c r="E1220" s="3" t="s">
        <v>21</v>
      </c>
      <c r="F1220" s="3" t="s">
        <v>63</v>
      </c>
      <c r="G1220" s="2"/>
      <c r="H1220" s="3" t="s">
        <v>23</v>
      </c>
      <c r="I1220" s="2" t="n">
        <v>33.3</v>
      </c>
      <c r="J1220" s="2" t="n">
        <v>33.3</v>
      </c>
      <c r="K1220" s="3" t="s">
        <v>53</v>
      </c>
      <c r="L1220" s="3" t="s">
        <v>54</v>
      </c>
      <c r="M1220" s="2" t="n">
        <v>14000</v>
      </c>
      <c r="N1220" s="3"/>
      <c r="O1220" s="4" t="n">
        <v>36526</v>
      </c>
      <c r="P1220" s="3"/>
      <c r="Q1220" s="4" t="n">
        <v>17715</v>
      </c>
      <c r="R1220" s="3" t="s">
        <v>23</v>
      </c>
    </row>
    <row r="1221" customFormat="false" ht="25.5" hidden="true" customHeight="true" outlineLevel="0" collapsed="false">
      <c r="A1221" s="2" t="n">
        <v>1680</v>
      </c>
      <c r="B1221" s="3" t="s">
        <v>1156</v>
      </c>
      <c r="C1221" s="3" t="s">
        <v>19</v>
      </c>
      <c r="D1221" s="3" t="s">
        <v>61</v>
      </c>
      <c r="E1221" s="3" t="s">
        <v>21</v>
      </c>
      <c r="F1221" s="3" t="s">
        <v>63</v>
      </c>
      <c r="G1221" s="2"/>
      <c r="H1221" s="3" t="s">
        <v>23</v>
      </c>
      <c r="I1221" s="2" t="n">
        <v>67</v>
      </c>
      <c r="J1221" s="2" t="n">
        <v>47</v>
      </c>
      <c r="K1221" s="3" t="s">
        <v>53</v>
      </c>
      <c r="L1221" s="3" t="s">
        <v>54</v>
      </c>
      <c r="M1221" s="2" t="n">
        <v>14381</v>
      </c>
      <c r="N1221" s="3"/>
      <c r="O1221" s="4" t="n">
        <v>54789</v>
      </c>
      <c r="P1221" s="3"/>
      <c r="Q1221" s="4" t="n">
        <v>26846</v>
      </c>
      <c r="R1221" s="3" t="s">
        <v>23</v>
      </c>
    </row>
    <row r="1222" customFormat="false" ht="25.5" hidden="true" customHeight="true" outlineLevel="0" collapsed="false">
      <c r="A1222" s="2" t="n">
        <v>1682</v>
      </c>
      <c r="B1222" s="3" t="s">
        <v>1157</v>
      </c>
      <c r="C1222" s="3" t="s">
        <v>19</v>
      </c>
      <c r="D1222" s="3" t="s">
        <v>27</v>
      </c>
      <c r="E1222" s="3" t="s">
        <v>1158</v>
      </c>
      <c r="F1222" s="3" t="s">
        <v>101</v>
      </c>
      <c r="G1222" s="2"/>
      <c r="H1222" s="3" t="s">
        <v>23</v>
      </c>
      <c r="I1222" s="2" t="n">
        <v>1</v>
      </c>
      <c r="J1222" s="2" t="n">
        <v>1</v>
      </c>
      <c r="K1222" s="3" t="s">
        <v>24</v>
      </c>
      <c r="L1222" s="3" t="s">
        <v>40</v>
      </c>
      <c r="M1222" s="2" t="n">
        <v>0</v>
      </c>
      <c r="N1222" s="3"/>
      <c r="O1222" s="4" t="n">
        <v>54789</v>
      </c>
      <c r="P1222" s="3"/>
      <c r="Q1222" s="4" t="n">
        <v>30317</v>
      </c>
      <c r="R1222" s="3" t="s">
        <v>23</v>
      </c>
    </row>
    <row r="1223" customFormat="false" ht="25.5" hidden="true" customHeight="true" outlineLevel="0" collapsed="false">
      <c r="A1223" s="2" t="n">
        <v>1683</v>
      </c>
      <c r="B1223" s="3" t="s">
        <v>1159</v>
      </c>
      <c r="C1223" s="3" t="s">
        <v>19</v>
      </c>
      <c r="D1223" s="3" t="s">
        <v>38</v>
      </c>
      <c r="E1223" s="3" t="s">
        <v>21</v>
      </c>
      <c r="F1223" s="3" t="s">
        <v>39</v>
      </c>
      <c r="G1223" s="2"/>
      <c r="H1223" s="3" t="s">
        <v>23</v>
      </c>
      <c r="I1223" s="2" t="n">
        <v>3.9</v>
      </c>
      <c r="J1223" s="2" t="n">
        <v>3.9</v>
      </c>
      <c r="K1223" s="3" t="s">
        <v>53</v>
      </c>
      <c r="L1223" s="3" t="s">
        <v>54</v>
      </c>
      <c r="M1223" s="2" t="n">
        <v>0</v>
      </c>
      <c r="N1223" s="3"/>
      <c r="O1223" s="4" t="n">
        <v>54789</v>
      </c>
      <c r="P1223" s="3"/>
      <c r="Q1223" s="4" t="n">
        <v>34608</v>
      </c>
      <c r="R1223" s="3" t="s">
        <v>23</v>
      </c>
    </row>
    <row r="1224" customFormat="false" ht="25.5" hidden="true" customHeight="true" outlineLevel="0" collapsed="false">
      <c r="A1224" s="2" t="n">
        <v>1685</v>
      </c>
      <c r="B1224" s="3" t="s">
        <v>1160</v>
      </c>
      <c r="C1224" s="3" t="s">
        <v>19</v>
      </c>
      <c r="D1224" s="3" t="s">
        <v>31</v>
      </c>
      <c r="E1224" s="3" t="s">
        <v>48</v>
      </c>
      <c r="F1224" s="3" t="s">
        <v>22</v>
      </c>
      <c r="G1224" s="2"/>
      <c r="H1224" s="3" t="s">
        <v>23</v>
      </c>
      <c r="I1224" s="2" t="n">
        <v>20</v>
      </c>
      <c r="J1224" s="2" t="n">
        <v>20</v>
      </c>
      <c r="K1224" s="3" t="s">
        <v>24</v>
      </c>
      <c r="L1224" s="3" t="s">
        <v>25</v>
      </c>
      <c r="M1224" s="2" t="n">
        <v>0</v>
      </c>
      <c r="N1224" s="3"/>
      <c r="O1224" s="4" t="n">
        <v>54789</v>
      </c>
      <c r="P1224" s="3"/>
      <c r="Q1224" s="4"/>
      <c r="R1224" s="3" t="s">
        <v>23</v>
      </c>
    </row>
    <row r="1225" customFormat="false" ht="25.5" hidden="true" customHeight="true" outlineLevel="0" collapsed="false">
      <c r="A1225" s="2" t="n">
        <v>1687</v>
      </c>
      <c r="B1225" s="3" t="s">
        <v>1161</v>
      </c>
      <c r="C1225" s="3" t="s">
        <v>19</v>
      </c>
      <c r="D1225" s="3" t="s">
        <v>27</v>
      </c>
      <c r="E1225" s="3" t="s">
        <v>1123</v>
      </c>
      <c r="F1225" s="3" t="s">
        <v>75</v>
      </c>
      <c r="G1225" s="2"/>
      <c r="H1225" s="3" t="s">
        <v>23</v>
      </c>
      <c r="I1225" s="2" t="n">
        <v>25</v>
      </c>
      <c r="J1225" s="2" t="n">
        <v>25</v>
      </c>
      <c r="K1225" s="3" t="s">
        <v>71</v>
      </c>
      <c r="L1225" s="3" t="s">
        <v>1162</v>
      </c>
      <c r="M1225" s="2" t="n">
        <v>0</v>
      </c>
      <c r="N1225" s="3"/>
      <c r="O1225" s="4" t="n">
        <v>54789</v>
      </c>
      <c r="P1225" s="3"/>
      <c r="Q1225" s="4" t="n">
        <v>28034</v>
      </c>
      <c r="R1225" s="3" t="s">
        <v>23</v>
      </c>
    </row>
    <row r="1226" customFormat="false" ht="25.5" hidden="true" customHeight="true" outlineLevel="0" collapsed="false">
      <c r="A1226" s="2" t="n">
        <v>1688</v>
      </c>
      <c r="B1226" s="3" t="s">
        <v>1163</v>
      </c>
      <c r="C1226" s="3" t="s">
        <v>19</v>
      </c>
      <c r="D1226" s="3" t="s">
        <v>27</v>
      </c>
      <c r="E1226" s="3" t="s">
        <v>21</v>
      </c>
      <c r="F1226" s="3" t="s">
        <v>75</v>
      </c>
      <c r="G1226" s="2"/>
      <c r="H1226" s="3" t="s">
        <v>23</v>
      </c>
      <c r="I1226" s="2" t="n">
        <v>23</v>
      </c>
      <c r="J1226" s="2" t="n">
        <v>23</v>
      </c>
      <c r="K1226" s="3" t="s">
        <v>24</v>
      </c>
      <c r="L1226" s="3" t="s">
        <v>550</v>
      </c>
      <c r="M1226" s="2" t="n">
        <v>12500</v>
      </c>
      <c r="N1226" s="3"/>
      <c r="O1226" s="4" t="n">
        <v>54789</v>
      </c>
      <c r="P1226" s="3"/>
      <c r="Q1226" s="4" t="n">
        <v>28034</v>
      </c>
      <c r="R1226" s="3" t="s">
        <v>23</v>
      </c>
    </row>
    <row r="1227" customFormat="false" ht="25.5" hidden="true" customHeight="true" outlineLevel="0" collapsed="false">
      <c r="A1227" s="2" t="n">
        <v>1689</v>
      </c>
      <c r="B1227" s="3" t="s">
        <v>1164</v>
      </c>
      <c r="C1227" s="3" t="s">
        <v>19</v>
      </c>
      <c r="D1227" s="3" t="s">
        <v>20</v>
      </c>
      <c r="E1227" s="3" t="s">
        <v>993</v>
      </c>
      <c r="F1227" s="3" t="s">
        <v>22</v>
      </c>
      <c r="G1227" s="2"/>
      <c r="H1227" s="3" t="s">
        <v>23</v>
      </c>
      <c r="I1227" s="2" t="n">
        <v>6.88</v>
      </c>
      <c r="J1227" s="2" t="n">
        <v>6.88</v>
      </c>
      <c r="K1227" s="3" t="s">
        <v>24</v>
      </c>
      <c r="L1227" s="3" t="s">
        <v>331</v>
      </c>
      <c r="M1227" s="2" t="n">
        <v>0</v>
      </c>
      <c r="N1227" s="3"/>
      <c r="O1227" s="4" t="n">
        <v>54789</v>
      </c>
      <c r="P1227" s="3"/>
      <c r="Q1227" s="4"/>
      <c r="R1227" s="3" t="s">
        <v>23</v>
      </c>
    </row>
    <row r="1228" customFormat="false" ht="25.5" hidden="true" customHeight="true" outlineLevel="0" collapsed="false">
      <c r="A1228" s="2" t="n">
        <v>1690</v>
      </c>
      <c r="B1228" s="3" t="s">
        <v>1165</v>
      </c>
      <c r="C1228" s="3" t="s">
        <v>19</v>
      </c>
      <c r="D1228" s="3" t="s">
        <v>20</v>
      </c>
      <c r="E1228" s="3" t="s">
        <v>1166</v>
      </c>
      <c r="F1228" s="3" t="s">
        <v>22</v>
      </c>
      <c r="G1228" s="2"/>
      <c r="H1228" s="3" t="s">
        <v>23</v>
      </c>
      <c r="I1228" s="2" t="n">
        <v>42</v>
      </c>
      <c r="J1228" s="2" t="n">
        <v>42</v>
      </c>
      <c r="K1228" s="3" t="s">
        <v>53</v>
      </c>
      <c r="L1228" s="3" t="s">
        <v>54</v>
      </c>
      <c r="M1228" s="2" t="n">
        <v>18827</v>
      </c>
      <c r="N1228" s="3"/>
      <c r="O1228" s="4" t="n">
        <v>54789</v>
      </c>
      <c r="P1228" s="3"/>
      <c r="Q1228" s="4"/>
      <c r="R1228" s="3" t="s">
        <v>23</v>
      </c>
    </row>
    <row r="1229" customFormat="false" ht="38.25" hidden="true" customHeight="true" outlineLevel="0" collapsed="false">
      <c r="A1229" s="2" t="n">
        <v>1691</v>
      </c>
      <c r="B1229" s="3" t="s">
        <v>1167</v>
      </c>
      <c r="C1229" s="3" t="s">
        <v>19</v>
      </c>
      <c r="D1229" s="3" t="s">
        <v>31</v>
      </c>
      <c r="E1229" s="3" t="s">
        <v>1168</v>
      </c>
      <c r="F1229" s="3" t="s">
        <v>22</v>
      </c>
      <c r="G1229" s="2"/>
      <c r="H1229" s="3" t="s">
        <v>23</v>
      </c>
      <c r="I1229" s="2" t="n">
        <v>30.75</v>
      </c>
      <c r="J1229" s="2" t="n">
        <v>30.75</v>
      </c>
      <c r="K1229" s="3" t="s">
        <v>24</v>
      </c>
      <c r="L1229" s="3" t="s">
        <v>428</v>
      </c>
      <c r="M1229" s="2" t="n">
        <v>0</v>
      </c>
      <c r="N1229" s="3"/>
      <c r="O1229" s="4" t="n">
        <v>54789</v>
      </c>
      <c r="P1229" s="3"/>
      <c r="Q1229" s="4"/>
      <c r="R1229" s="3" t="s">
        <v>23</v>
      </c>
    </row>
    <row r="1230" customFormat="false" ht="25.5" hidden="true" customHeight="true" outlineLevel="0" collapsed="false">
      <c r="A1230" s="2" t="n">
        <v>1692</v>
      </c>
      <c r="B1230" s="3" t="s">
        <v>1169</v>
      </c>
      <c r="C1230" s="3" t="s">
        <v>19</v>
      </c>
      <c r="D1230" s="3" t="s">
        <v>20</v>
      </c>
      <c r="E1230" s="3" t="s">
        <v>993</v>
      </c>
      <c r="F1230" s="3" t="s">
        <v>22</v>
      </c>
      <c r="G1230" s="2"/>
      <c r="H1230" s="3" t="s">
        <v>23</v>
      </c>
      <c r="I1230" s="2" t="n">
        <v>54.9</v>
      </c>
      <c r="J1230" s="2" t="n">
        <v>54.9</v>
      </c>
      <c r="K1230" s="3" t="s">
        <v>24</v>
      </c>
      <c r="L1230" s="3" t="s">
        <v>331</v>
      </c>
      <c r="M1230" s="2" t="n">
        <v>12500</v>
      </c>
      <c r="N1230" s="3"/>
      <c r="O1230" s="4" t="n">
        <v>54789</v>
      </c>
      <c r="P1230" s="3"/>
      <c r="Q1230" s="4"/>
      <c r="R1230" s="3" t="s">
        <v>23</v>
      </c>
    </row>
    <row r="1231" customFormat="false" ht="38.25" hidden="true" customHeight="true" outlineLevel="0" collapsed="false">
      <c r="A1231" s="2" t="n">
        <v>1693</v>
      </c>
      <c r="B1231" s="3" t="s">
        <v>1170</v>
      </c>
      <c r="C1231" s="3" t="s">
        <v>19</v>
      </c>
      <c r="D1231" s="3" t="s">
        <v>27</v>
      </c>
      <c r="E1231" s="3" t="s">
        <v>21</v>
      </c>
      <c r="F1231" s="3" t="s">
        <v>101</v>
      </c>
      <c r="G1231" s="2"/>
      <c r="H1231" s="3" t="s">
        <v>23</v>
      </c>
      <c r="I1231" s="2" t="n">
        <v>26</v>
      </c>
      <c r="J1231" s="2" t="n">
        <v>26</v>
      </c>
      <c r="K1231" s="3" t="s">
        <v>24</v>
      </c>
      <c r="L1231" s="3" t="s">
        <v>25</v>
      </c>
      <c r="M1231" s="2" t="n">
        <v>0</v>
      </c>
      <c r="N1231" s="3"/>
      <c r="O1231" s="4" t="n">
        <v>54789</v>
      </c>
      <c r="P1231" s="3"/>
      <c r="Q1231" s="4" t="n">
        <v>32143</v>
      </c>
      <c r="R1231" s="3" t="s">
        <v>23</v>
      </c>
    </row>
    <row r="1232" customFormat="false" ht="25.5" hidden="true" customHeight="true" outlineLevel="0" collapsed="false">
      <c r="A1232" s="2" t="n">
        <v>1698</v>
      </c>
      <c r="B1232" s="3" t="s">
        <v>1171</v>
      </c>
      <c r="C1232" s="3" t="s">
        <v>19</v>
      </c>
      <c r="D1232" s="3" t="s">
        <v>27</v>
      </c>
      <c r="E1232" s="3" t="s">
        <v>1172</v>
      </c>
      <c r="F1232" s="3" t="s">
        <v>29</v>
      </c>
      <c r="G1232" s="2"/>
      <c r="H1232" s="3" t="s">
        <v>23</v>
      </c>
      <c r="I1232" s="2" t="n">
        <v>7</v>
      </c>
      <c r="J1232" s="2" t="n">
        <v>7</v>
      </c>
      <c r="K1232" s="3" t="s">
        <v>53</v>
      </c>
      <c r="L1232" s="3" t="s">
        <v>54</v>
      </c>
      <c r="M1232" s="2" t="n">
        <v>9673</v>
      </c>
      <c r="N1232" s="3"/>
      <c r="O1232" s="4" t="n">
        <v>54789</v>
      </c>
      <c r="P1232" s="3"/>
      <c r="Q1232" s="4" t="n">
        <v>31625</v>
      </c>
      <c r="R1232" s="3" t="s">
        <v>23</v>
      </c>
    </row>
    <row r="1233" customFormat="false" ht="25.5" hidden="true" customHeight="true" outlineLevel="0" collapsed="false">
      <c r="A1233" s="2" t="n">
        <v>1698</v>
      </c>
      <c r="B1233" s="3" t="s">
        <v>1171</v>
      </c>
      <c r="C1233" s="3" t="s">
        <v>19</v>
      </c>
      <c r="D1233" s="3" t="s">
        <v>27</v>
      </c>
      <c r="E1233" s="3" t="s">
        <v>1172</v>
      </c>
      <c r="F1233" s="3" t="s">
        <v>29</v>
      </c>
      <c r="G1233" s="2"/>
      <c r="H1233" s="3" t="s">
        <v>23</v>
      </c>
      <c r="I1233" s="2" t="n">
        <v>7</v>
      </c>
      <c r="J1233" s="2" t="n">
        <v>7</v>
      </c>
      <c r="K1233" s="3" t="s">
        <v>53</v>
      </c>
      <c r="L1233" s="3" t="s">
        <v>54</v>
      </c>
      <c r="M1233" s="2" t="n">
        <v>11892</v>
      </c>
      <c r="N1233" s="3"/>
      <c r="O1233" s="4" t="n">
        <v>54789</v>
      </c>
      <c r="P1233" s="3"/>
      <c r="Q1233" s="4" t="n">
        <v>31686</v>
      </c>
      <c r="R1233" s="3" t="s">
        <v>23</v>
      </c>
    </row>
    <row r="1234" customFormat="false" ht="25.5" hidden="true" customHeight="true" outlineLevel="0" collapsed="false">
      <c r="A1234" s="2" t="n">
        <v>1699</v>
      </c>
      <c r="B1234" s="3" t="s">
        <v>1173</v>
      </c>
      <c r="C1234" s="3" t="s">
        <v>19</v>
      </c>
      <c r="D1234" s="3" t="s">
        <v>27</v>
      </c>
      <c r="E1234" s="3" t="s">
        <v>21</v>
      </c>
      <c r="F1234" s="3" t="s">
        <v>101</v>
      </c>
      <c r="G1234" s="2"/>
      <c r="H1234" s="3" t="s">
        <v>23</v>
      </c>
      <c r="I1234" s="2" t="n">
        <v>89</v>
      </c>
      <c r="J1234" s="2" t="n">
        <v>79</v>
      </c>
      <c r="K1234" s="3" t="s">
        <v>53</v>
      </c>
      <c r="L1234" s="3" t="s">
        <v>54</v>
      </c>
      <c r="M1234" s="2" t="n">
        <v>10600</v>
      </c>
      <c r="N1234" s="3"/>
      <c r="O1234" s="4" t="n">
        <v>54789</v>
      </c>
      <c r="P1234" s="3"/>
      <c r="Q1234" s="4" t="n">
        <v>29860</v>
      </c>
      <c r="R1234" s="3" t="s">
        <v>23</v>
      </c>
    </row>
    <row r="1235" customFormat="false" ht="25.5" hidden="true" customHeight="true" outlineLevel="0" collapsed="false">
      <c r="A1235" s="2" t="n">
        <v>1699</v>
      </c>
      <c r="B1235" s="3" t="s">
        <v>1173</v>
      </c>
      <c r="C1235" s="3" t="s">
        <v>19</v>
      </c>
      <c r="D1235" s="3" t="s">
        <v>27</v>
      </c>
      <c r="E1235" s="3" t="s">
        <v>21</v>
      </c>
      <c r="F1235" s="3" t="s">
        <v>101</v>
      </c>
      <c r="G1235" s="2"/>
      <c r="H1235" s="3" t="s">
        <v>23</v>
      </c>
      <c r="I1235" s="2" t="n">
        <v>89</v>
      </c>
      <c r="J1235" s="2" t="n">
        <v>79</v>
      </c>
      <c r="K1235" s="3" t="s">
        <v>53</v>
      </c>
      <c r="L1235" s="3" t="s">
        <v>54</v>
      </c>
      <c r="M1235" s="2" t="n">
        <v>10600</v>
      </c>
      <c r="N1235" s="3"/>
      <c r="O1235" s="4" t="n">
        <v>54789</v>
      </c>
      <c r="P1235" s="3"/>
      <c r="Q1235" s="4" t="n">
        <v>29860</v>
      </c>
      <c r="R1235" s="3" t="s">
        <v>23</v>
      </c>
    </row>
    <row r="1236" customFormat="false" ht="25.5" hidden="true" customHeight="true" outlineLevel="0" collapsed="false">
      <c r="A1236" s="2" t="n">
        <v>1699</v>
      </c>
      <c r="B1236" s="3" t="s">
        <v>1173</v>
      </c>
      <c r="C1236" s="3" t="s">
        <v>19</v>
      </c>
      <c r="D1236" s="3" t="s">
        <v>27</v>
      </c>
      <c r="E1236" s="3" t="s">
        <v>21</v>
      </c>
      <c r="F1236" s="3" t="s">
        <v>101</v>
      </c>
      <c r="G1236" s="2"/>
      <c r="H1236" s="3" t="s">
        <v>23</v>
      </c>
      <c r="I1236" s="2" t="n">
        <v>67.5</v>
      </c>
      <c r="J1236" s="2" t="n">
        <v>58</v>
      </c>
      <c r="K1236" s="3" t="s">
        <v>71</v>
      </c>
      <c r="L1236" s="3" t="s">
        <v>72</v>
      </c>
      <c r="M1236" s="2" t="n">
        <v>11950</v>
      </c>
      <c r="N1236" s="3"/>
      <c r="O1236" s="4" t="n">
        <v>54789</v>
      </c>
      <c r="P1236" s="3"/>
      <c r="Q1236" s="4" t="n">
        <v>27364</v>
      </c>
      <c r="R1236" s="3" t="s">
        <v>23</v>
      </c>
    </row>
    <row r="1237" customFormat="false" ht="25.5" hidden="true" customHeight="true" outlineLevel="0" collapsed="false">
      <c r="A1237" s="2" t="n">
        <v>1701</v>
      </c>
      <c r="B1237" s="3" t="s">
        <v>1174</v>
      </c>
      <c r="C1237" s="3" t="s">
        <v>19</v>
      </c>
      <c r="D1237" s="3" t="s">
        <v>20</v>
      </c>
      <c r="E1237" s="3" t="s">
        <v>287</v>
      </c>
      <c r="F1237" s="3" t="s">
        <v>22</v>
      </c>
      <c r="G1237" s="2"/>
      <c r="H1237" s="3" t="s">
        <v>23</v>
      </c>
      <c r="I1237" s="2" t="n">
        <v>20.5</v>
      </c>
      <c r="J1237" s="2" t="n">
        <v>20.5</v>
      </c>
      <c r="K1237" s="3" t="s">
        <v>24</v>
      </c>
      <c r="L1237" s="3" t="s">
        <v>25</v>
      </c>
      <c r="M1237" s="2" t="n">
        <v>0</v>
      </c>
      <c r="N1237" s="3"/>
      <c r="O1237" s="4" t="n">
        <v>54789</v>
      </c>
      <c r="P1237" s="3"/>
      <c r="Q1237" s="4"/>
      <c r="R1237" s="3" t="s">
        <v>23</v>
      </c>
    </row>
    <row r="1238" customFormat="false" ht="25.5" hidden="true" customHeight="true" outlineLevel="0" collapsed="false">
      <c r="A1238" s="2" t="n">
        <v>1702</v>
      </c>
      <c r="B1238" s="3" t="s">
        <v>1175</v>
      </c>
      <c r="C1238" s="3" t="s">
        <v>19</v>
      </c>
      <c r="D1238" s="3" t="s">
        <v>20</v>
      </c>
      <c r="E1238" s="3" t="s">
        <v>287</v>
      </c>
      <c r="F1238" s="3" t="s">
        <v>22</v>
      </c>
      <c r="G1238" s="2"/>
      <c r="H1238" s="3" t="s">
        <v>23</v>
      </c>
      <c r="I1238" s="2" t="n">
        <v>20.5</v>
      </c>
      <c r="J1238" s="2" t="n">
        <v>20.5</v>
      </c>
      <c r="K1238" s="3" t="s">
        <v>24</v>
      </c>
      <c r="L1238" s="3" t="s">
        <v>25</v>
      </c>
      <c r="M1238" s="2" t="n">
        <v>0</v>
      </c>
      <c r="N1238" s="3"/>
      <c r="O1238" s="4" t="n">
        <v>54789</v>
      </c>
      <c r="P1238" s="3"/>
      <c r="Q1238" s="4"/>
      <c r="R1238" s="3" t="s">
        <v>23</v>
      </c>
    </row>
    <row r="1239" customFormat="false" ht="25.5" hidden="true" customHeight="true" outlineLevel="0" collapsed="false">
      <c r="A1239" s="2" t="n">
        <v>1706</v>
      </c>
      <c r="B1239" s="3" t="s">
        <v>1176</v>
      </c>
      <c r="C1239" s="3" t="s">
        <v>19</v>
      </c>
      <c r="D1239" s="3" t="s">
        <v>27</v>
      </c>
      <c r="E1239" s="3" t="s">
        <v>1177</v>
      </c>
      <c r="F1239" s="3" t="s">
        <v>138</v>
      </c>
      <c r="G1239" s="2"/>
      <c r="H1239" s="3" t="s">
        <v>23</v>
      </c>
      <c r="I1239" s="2" t="n">
        <v>15</v>
      </c>
      <c r="J1239" s="2" t="n">
        <v>12</v>
      </c>
      <c r="K1239" s="3" t="s">
        <v>53</v>
      </c>
      <c r="L1239" s="3" t="s">
        <v>54</v>
      </c>
      <c r="M1239" s="2" t="n">
        <v>15900</v>
      </c>
      <c r="N1239" s="3"/>
      <c r="O1239" s="4" t="n">
        <v>54789</v>
      </c>
      <c r="P1239" s="3"/>
      <c r="Q1239" s="4" t="n">
        <v>25569</v>
      </c>
      <c r="R1239" s="3" t="s">
        <v>23</v>
      </c>
    </row>
    <row r="1240" customFormat="false" ht="25.5" hidden="true" customHeight="true" outlineLevel="0" collapsed="false">
      <c r="A1240" s="2" t="n">
        <v>1710</v>
      </c>
      <c r="B1240" s="3" t="s">
        <v>1178</v>
      </c>
      <c r="C1240" s="3" t="s">
        <v>19</v>
      </c>
      <c r="D1240" s="3" t="s">
        <v>27</v>
      </c>
      <c r="E1240" s="3" t="s">
        <v>21</v>
      </c>
      <c r="F1240" s="3" t="s">
        <v>101</v>
      </c>
      <c r="G1240" s="2"/>
      <c r="H1240" s="3" t="s">
        <v>23</v>
      </c>
      <c r="I1240" s="2" t="n">
        <v>1107</v>
      </c>
      <c r="J1240" s="2" t="n">
        <v>1107</v>
      </c>
      <c r="K1240" s="3" t="s">
        <v>339</v>
      </c>
      <c r="L1240" s="3" t="s">
        <v>340</v>
      </c>
      <c r="M1240" s="2" t="n">
        <v>10064</v>
      </c>
      <c r="N1240" s="3"/>
      <c r="O1240" s="4" t="n">
        <v>54789</v>
      </c>
      <c r="P1240" s="3"/>
      <c r="Q1240" s="4" t="n">
        <v>31017</v>
      </c>
      <c r="R1240" s="3" t="s">
        <v>23</v>
      </c>
    </row>
    <row r="1241" customFormat="false" ht="25.5" hidden="true" customHeight="true" outlineLevel="0" collapsed="false">
      <c r="A1241" s="2" t="n">
        <v>1712</v>
      </c>
      <c r="B1241" s="3" t="s">
        <v>1179</v>
      </c>
      <c r="C1241" s="3" t="s">
        <v>19</v>
      </c>
      <c r="D1241" s="3" t="s">
        <v>20</v>
      </c>
      <c r="E1241" s="3" t="s">
        <v>1180</v>
      </c>
      <c r="F1241" s="3" t="s">
        <v>22</v>
      </c>
      <c r="G1241" s="2"/>
      <c r="H1241" s="3" t="s">
        <v>23</v>
      </c>
      <c r="I1241" s="2" t="n">
        <v>48</v>
      </c>
      <c r="J1241" s="2" t="n">
        <v>46</v>
      </c>
      <c r="K1241" s="3" t="s">
        <v>53</v>
      </c>
      <c r="L1241" s="3" t="s">
        <v>54</v>
      </c>
      <c r="M1241" s="2" t="n">
        <v>9200</v>
      </c>
      <c r="N1241" s="3"/>
      <c r="O1241" s="4" t="n">
        <v>54789</v>
      </c>
      <c r="P1241" s="3"/>
      <c r="Q1241" s="4"/>
      <c r="R1241" s="3" t="s">
        <v>23</v>
      </c>
    </row>
    <row r="1242" customFormat="false" ht="38.25" hidden="true" customHeight="true" outlineLevel="0" collapsed="false">
      <c r="A1242" s="2" t="n">
        <v>1713</v>
      </c>
      <c r="B1242" s="3" t="s">
        <v>1181</v>
      </c>
      <c r="C1242" s="3" t="s">
        <v>19</v>
      </c>
      <c r="D1242" s="3" t="s">
        <v>20</v>
      </c>
      <c r="E1242" s="3" t="s">
        <v>1179</v>
      </c>
      <c r="F1242" s="3" t="s">
        <v>22</v>
      </c>
      <c r="G1242" s="2"/>
      <c r="H1242" s="3" t="s">
        <v>23</v>
      </c>
      <c r="I1242" s="2" t="n">
        <v>28</v>
      </c>
      <c r="J1242" s="2" t="n">
        <v>28</v>
      </c>
      <c r="K1242" s="3" t="s">
        <v>24</v>
      </c>
      <c r="L1242" s="3" t="s">
        <v>331</v>
      </c>
      <c r="M1242" s="2" t="n">
        <v>12500</v>
      </c>
      <c r="N1242" s="3"/>
      <c r="O1242" s="4" t="n">
        <v>54789</v>
      </c>
      <c r="P1242" s="3"/>
      <c r="Q1242" s="4"/>
      <c r="R1242" s="3" t="s">
        <v>23</v>
      </c>
    </row>
    <row r="1243" customFormat="false" ht="25.5" hidden="true" customHeight="true" outlineLevel="0" collapsed="false">
      <c r="A1243" s="2" t="n">
        <v>1717</v>
      </c>
      <c r="B1243" s="3" t="s">
        <v>1182</v>
      </c>
      <c r="C1243" s="3" t="s">
        <v>19</v>
      </c>
      <c r="D1243" s="3" t="s">
        <v>20</v>
      </c>
      <c r="E1243" s="3" t="s">
        <v>1183</v>
      </c>
      <c r="F1243" s="3" t="s">
        <v>22</v>
      </c>
      <c r="G1243" s="2"/>
      <c r="H1243" s="3" t="s">
        <v>23</v>
      </c>
      <c r="I1243" s="2" t="n">
        <v>2.1</v>
      </c>
      <c r="J1243" s="2" t="n">
        <v>2.1</v>
      </c>
      <c r="K1243" s="3" t="s">
        <v>24</v>
      </c>
      <c r="L1243" s="3" t="s">
        <v>25</v>
      </c>
      <c r="M1243" s="2" t="n">
        <v>0</v>
      </c>
      <c r="N1243" s="3"/>
      <c r="O1243" s="4" t="n">
        <v>54789</v>
      </c>
      <c r="P1243" s="3"/>
      <c r="Q1243" s="4"/>
      <c r="R1243" s="3" t="s">
        <v>23</v>
      </c>
    </row>
    <row r="1244" customFormat="false" ht="25.5" hidden="true" customHeight="true" outlineLevel="0" collapsed="false">
      <c r="A1244" s="2" t="n">
        <v>1720</v>
      </c>
      <c r="B1244" s="3" t="s">
        <v>1184</v>
      </c>
      <c r="C1244" s="3" t="s">
        <v>19</v>
      </c>
      <c r="D1244" s="3" t="s">
        <v>27</v>
      </c>
      <c r="E1244" s="3" t="s">
        <v>734</v>
      </c>
      <c r="F1244" s="3" t="s">
        <v>57</v>
      </c>
      <c r="G1244" s="2"/>
      <c r="H1244" s="3" t="s">
        <v>23</v>
      </c>
      <c r="I1244" s="2" t="n">
        <v>335</v>
      </c>
      <c r="J1244" s="2" t="n">
        <v>335</v>
      </c>
      <c r="K1244" s="3" t="s">
        <v>49</v>
      </c>
      <c r="L1244" s="3" t="s">
        <v>111</v>
      </c>
      <c r="M1244" s="2" t="n">
        <v>11680</v>
      </c>
      <c r="N1244" s="3"/>
      <c r="O1244" s="4" t="n">
        <v>54789</v>
      </c>
      <c r="P1244" s="3"/>
      <c r="Q1244" s="4" t="n">
        <v>28734</v>
      </c>
      <c r="R1244" s="3" t="s">
        <v>23</v>
      </c>
    </row>
    <row r="1245" customFormat="false" ht="25.5" hidden="true" customHeight="true" outlineLevel="0" collapsed="false">
      <c r="A1245" s="2" t="n">
        <v>1723</v>
      </c>
      <c r="B1245" s="3" t="s">
        <v>1185</v>
      </c>
      <c r="C1245" s="3" t="s">
        <v>19</v>
      </c>
      <c r="D1245" s="3" t="s">
        <v>27</v>
      </c>
      <c r="E1245" s="3" t="s">
        <v>21</v>
      </c>
      <c r="F1245" s="3" t="s">
        <v>138</v>
      </c>
      <c r="G1245" s="2"/>
      <c r="H1245" s="3" t="s">
        <v>23</v>
      </c>
      <c r="I1245" s="2" t="n">
        <v>12</v>
      </c>
      <c r="J1245" s="2" t="n">
        <v>11</v>
      </c>
      <c r="K1245" s="3" t="s">
        <v>24</v>
      </c>
      <c r="L1245" s="3" t="s">
        <v>102</v>
      </c>
      <c r="M1245" s="2" t="n">
        <v>0</v>
      </c>
      <c r="N1245" s="3"/>
      <c r="O1245" s="4" t="n">
        <v>54789</v>
      </c>
      <c r="P1245" s="3"/>
      <c r="Q1245" s="4" t="n">
        <v>32143</v>
      </c>
      <c r="R1245" s="3" t="s">
        <v>23</v>
      </c>
    </row>
    <row r="1246" customFormat="false" ht="38.25" hidden="true" customHeight="true" outlineLevel="0" collapsed="false">
      <c r="A1246" s="2" t="n">
        <v>1725</v>
      </c>
      <c r="B1246" s="3" t="s">
        <v>1186</v>
      </c>
      <c r="C1246" s="3" t="s">
        <v>19</v>
      </c>
      <c r="D1246" s="3" t="s">
        <v>27</v>
      </c>
      <c r="E1246" s="3" t="s">
        <v>295</v>
      </c>
      <c r="F1246" s="3" t="s">
        <v>153</v>
      </c>
      <c r="G1246" s="2"/>
      <c r="H1246" s="3" t="s">
        <v>23</v>
      </c>
      <c r="I1246" s="2" t="n">
        <v>57</v>
      </c>
      <c r="J1246" s="2" t="n">
        <v>57</v>
      </c>
      <c r="K1246" s="3" t="s">
        <v>24</v>
      </c>
      <c r="L1246" s="3" t="s">
        <v>155</v>
      </c>
      <c r="M1246" s="2" t="n">
        <v>0</v>
      </c>
      <c r="N1246" s="3"/>
      <c r="O1246" s="4" t="n">
        <v>54789</v>
      </c>
      <c r="P1246" s="3"/>
      <c r="Q1246" s="4" t="n">
        <v>34943</v>
      </c>
      <c r="R1246" s="3" t="s">
        <v>23</v>
      </c>
    </row>
    <row r="1247" customFormat="false" ht="25.5" hidden="true" customHeight="true" outlineLevel="0" collapsed="false">
      <c r="A1247" s="2" t="n">
        <v>1727</v>
      </c>
      <c r="B1247" s="3" t="s">
        <v>1187</v>
      </c>
      <c r="C1247" s="3" t="s">
        <v>19</v>
      </c>
      <c r="D1247" s="3" t="s">
        <v>20</v>
      </c>
      <c r="E1247" s="3" t="s">
        <v>21</v>
      </c>
      <c r="F1247" s="3" t="s">
        <v>22</v>
      </c>
      <c r="G1247" s="2"/>
      <c r="H1247" s="3" t="s">
        <v>23</v>
      </c>
      <c r="I1247" s="2" t="n">
        <v>2.55</v>
      </c>
      <c r="J1247" s="2" t="n">
        <v>2.55</v>
      </c>
      <c r="K1247" s="3" t="s">
        <v>24</v>
      </c>
      <c r="L1247" s="3" t="s">
        <v>25</v>
      </c>
      <c r="M1247" s="2" t="n">
        <v>0</v>
      </c>
      <c r="N1247" s="3"/>
      <c r="O1247" s="4" t="n">
        <v>54789</v>
      </c>
      <c r="P1247" s="3"/>
      <c r="Q1247" s="4"/>
      <c r="R1247" s="3" t="s">
        <v>23</v>
      </c>
    </row>
    <row r="1248" customFormat="false" ht="38.25" hidden="true" customHeight="true" outlineLevel="0" collapsed="false">
      <c r="A1248" s="2" t="n">
        <v>1730</v>
      </c>
      <c r="B1248" s="3" t="s">
        <v>1188</v>
      </c>
      <c r="C1248" s="3" t="s">
        <v>19</v>
      </c>
      <c r="D1248" s="3" t="s">
        <v>20</v>
      </c>
      <c r="E1248" s="3" t="s">
        <v>489</v>
      </c>
      <c r="F1248" s="3" t="s">
        <v>22</v>
      </c>
      <c r="G1248" s="2"/>
      <c r="H1248" s="3" t="s">
        <v>23</v>
      </c>
      <c r="I1248" s="2" t="n">
        <v>49</v>
      </c>
      <c r="J1248" s="2" t="n">
        <v>49</v>
      </c>
      <c r="K1248" s="3" t="s">
        <v>24</v>
      </c>
      <c r="L1248" s="3" t="s">
        <v>428</v>
      </c>
      <c r="M1248" s="2" t="n">
        <v>0</v>
      </c>
      <c r="N1248" s="3"/>
      <c r="O1248" s="4" t="n">
        <v>54789</v>
      </c>
      <c r="P1248" s="3"/>
      <c r="Q1248" s="4"/>
      <c r="R1248" s="3" t="s">
        <v>23</v>
      </c>
    </row>
    <row r="1249" customFormat="false" ht="25.5" hidden="true" customHeight="true" outlineLevel="0" collapsed="false">
      <c r="A1249" s="2" t="n">
        <v>1731</v>
      </c>
      <c r="B1249" s="3" t="s">
        <v>1189</v>
      </c>
      <c r="C1249" s="3" t="s">
        <v>19</v>
      </c>
      <c r="D1249" s="3" t="s">
        <v>38</v>
      </c>
      <c r="E1249" s="3" t="s">
        <v>1189</v>
      </c>
      <c r="F1249" s="3" t="s">
        <v>39</v>
      </c>
      <c r="G1249" s="2"/>
      <c r="H1249" s="3" t="s">
        <v>23</v>
      </c>
      <c r="I1249" s="2" t="n">
        <v>0.56</v>
      </c>
      <c r="J1249" s="2" t="n">
        <v>0.56</v>
      </c>
      <c r="K1249" s="3" t="s">
        <v>71</v>
      </c>
      <c r="L1249" s="3" t="s">
        <v>1190</v>
      </c>
      <c r="M1249" s="2" t="n">
        <v>23109</v>
      </c>
      <c r="N1249" s="3"/>
      <c r="O1249" s="4" t="n">
        <v>54789</v>
      </c>
      <c r="P1249" s="3"/>
      <c r="Q1249" s="4" t="n">
        <v>17533</v>
      </c>
      <c r="R1249" s="3" t="s">
        <v>23</v>
      </c>
    </row>
    <row r="1250" customFormat="false" ht="25.5" hidden="true" customHeight="true" outlineLevel="0" collapsed="false">
      <c r="A1250" s="2" t="n">
        <v>1731</v>
      </c>
      <c r="B1250" s="3" t="s">
        <v>1189</v>
      </c>
      <c r="C1250" s="3" t="s">
        <v>19</v>
      </c>
      <c r="D1250" s="3" t="s">
        <v>38</v>
      </c>
      <c r="E1250" s="3" t="s">
        <v>1189</v>
      </c>
      <c r="F1250" s="3" t="s">
        <v>39</v>
      </c>
      <c r="G1250" s="2"/>
      <c r="H1250" s="3" t="s">
        <v>23</v>
      </c>
      <c r="I1250" s="2" t="n">
        <v>0.27</v>
      </c>
      <c r="J1250" s="2" t="n">
        <v>0.27</v>
      </c>
      <c r="K1250" s="3" t="s">
        <v>71</v>
      </c>
      <c r="L1250" s="3" t="s">
        <v>1190</v>
      </c>
      <c r="M1250" s="2" t="n">
        <v>23109</v>
      </c>
      <c r="N1250" s="3"/>
      <c r="O1250" s="4" t="n">
        <v>54789</v>
      </c>
      <c r="P1250" s="3"/>
      <c r="Q1250" s="4" t="n">
        <v>13881</v>
      </c>
      <c r="R1250" s="3" t="s">
        <v>23</v>
      </c>
    </row>
    <row r="1251" customFormat="false" ht="25.5" hidden="true" customHeight="true" outlineLevel="0" collapsed="false">
      <c r="A1251" s="2" t="n">
        <v>1731</v>
      </c>
      <c r="B1251" s="3" t="s">
        <v>1189</v>
      </c>
      <c r="C1251" s="3" t="s">
        <v>19</v>
      </c>
      <c r="D1251" s="3" t="s">
        <v>38</v>
      </c>
      <c r="E1251" s="3" t="s">
        <v>1189</v>
      </c>
      <c r="F1251" s="3" t="s">
        <v>39</v>
      </c>
      <c r="G1251" s="2"/>
      <c r="H1251" s="3" t="s">
        <v>23</v>
      </c>
      <c r="I1251" s="2" t="n">
        <v>0.13</v>
      </c>
      <c r="J1251" s="2" t="n">
        <v>0.13</v>
      </c>
      <c r="K1251" s="3" t="s">
        <v>71</v>
      </c>
      <c r="L1251" s="3" t="s">
        <v>1190</v>
      </c>
      <c r="M1251" s="2" t="n">
        <v>23109</v>
      </c>
      <c r="N1251" s="3"/>
      <c r="O1251" s="4" t="n">
        <v>54789</v>
      </c>
      <c r="P1251" s="3"/>
      <c r="Q1251" s="4" t="n">
        <v>13516</v>
      </c>
      <c r="R1251" s="3" t="s">
        <v>23</v>
      </c>
    </row>
    <row r="1252" customFormat="false" ht="25.5" hidden="true" customHeight="true" outlineLevel="0" collapsed="false">
      <c r="A1252" s="2" t="n">
        <v>1731</v>
      </c>
      <c r="B1252" s="3" t="s">
        <v>1189</v>
      </c>
      <c r="C1252" s="3" t="s">
        <v>19</v>
      </c>
      <c r="D1252" s="3" t="s">
        <v>38</v>
      </c>
      <c r="E1252" s="3" t="s">
        <v>1189</v>
      </c>
      <c r="F1252" s="3" t="s">
        <v>39</v>
      </c>
      <c r="G1252" s="2"/>
      <c r="H1252" s="3" t="s">
        <v>23</v>
      </c>
      <c r="I1252" s="2" t="n">
        <v>0.08</v>
      </c>
      <c r="J1252" s="2" t="n">
        <v>0.08</v>
      </c>
      <c r="K1252" s="3" t="s">
        <v>71</v>
      </c>
      <c r="L1252" s="3" t="s">
        <v>1190</v>
      </c>
      <c r="M1252" s="2" t="n">
        <v>23109</v>
      </c>
      <c r="N1252" s="3"/>
      <c r="O1252" s="4" t="n">
        <v>54789</v>
      </c>
      <c r="P1252" s="3"/>
      <c r="Q1252" s="4" t="n">
        <v>13516</v>
      </c>
      <c r="R1252" s="3" t="s">
        <v>23</v>
      </c>
    </row>
    <row r="1253" customFormat="false" ht="25.5" hidden="true" customHeight="true" outlineLevel="0" collapsed="false">
      <c r="A1253" s="2" t="n">
        <v>1732</v>
      </c>
      <c r="B1253" s="3" t="s">
        <v>1191</v>
      </c>
      <c r="C1253" s="3" t="s">
        <v>19</v>
      </c>
      <c r="D1253" s="3" t="s">
        <v>61</v>
      </c>
      <c r="E1253" s="3" t="s">
        <v>21</v>
      </c>
      <c r="F1253" s="3" t="s">
        <v>63</v>
      </c>
      <c r="G1253" s="2"/>
      <c r="H1253" s="3" t="s">
        <v>23</v>
      </c>
      <c r="I1253" s="2" t="n">
        <v>75</v>
      </c>
      <c r="J1253" s="2" t="n">
        <v>75</v>
      </c>
      <c r="K1253" s="3" t="s">
        <v>53</v>
      </c>
      <c r="L1253" s="3" t="s">
        <v>54</v>
      </c>
      <c r="M1253" s="2" t="n">
        <v>10190</v>
      </c>
      <c r="N1253" s="3"/>
      <c r="O1253" s="4" t="n">
        <v>54789</v>
      </c>
      <c r="P1253" s="3"/>
      <c r="Q1253" s="4" t="n">
        <v>21641</v>
      </c>
      <c r="R1253" s="3" t="s">
        <v>23</v>
      </c>
    </row>
    <row r="1254" customFormat="false" ht="25.5" hidden="true" customHeight="true" outlineLevel="0" collapsed="false">
      <c r="A1254" s="2" t="n">
        <v>1733</v>
      </c>
      <c r="B1254" s="3" t="s">
        <v>1192</v>
      </c>
      <c r="C1254" s="3" t="s">
        <v>19</v>
      </c>
      <c r="D1254" s="3" t="s">
        <v>61</v>
      </c>
      <c r="E1254" s="3" t="s">
        <v>1189</v>
      </c>
      <c r="F1254" s="3" t="s">
        <v>63</v>
      </c>
      <c r="G1254" s="2"/>
      <c r="H1254" s="3" t="s">
        <v>23</v>
      </c>
      <c r="I1254" s="2" t="n">
        <v>22</v>
      </c>
      <c r="J1254" s="2" t="n">
        <v>16</v>
      </c>
      <c r="K1254" s="3" t="s">
        <v>53</v>
      </c>
      <c r="L1254" s="3" t="s">
        <v>54</v>
      </c>
      <c r="M1254" s="2" t="n">
        <v>14667</v>
      </c>
      <c r="N1254" s="3"/>
      <c r="O1254" s="4" t="n">
        <v>54789</v>
      </c>
      <c r="P1254" s="3"/>
      <c r="Q1254" s="4" t="n">
        <v>26115</v>
      </c>
      <c r="R1254" s="3" t="s">
        <v>23</v>
      </c>
    </row>
    <row r="1255" customFormat="false" ht="25.5" hidden="true" customHeight="true" outlineLevel="0" collapsed="false">
      <c r="A1255" s="2" t="n">
        <v>1733</v>
      </c>
      <c r="B1255" s="3" t="s">
        <v>1192</v>
      </c>
      <c r="C1255" s="3" t="s">
        <v>19</v>
      </c>
      <c r="D1255" s="3" t="s">
        <v>61</v>
      </c>
      <c r="E1255" s="3" t="s">
        <v>1189</v>
      </c>
      <c r="F1255" s="3" t="s">
        <v>63</v>
      </c>
      <c r="G1255" s="2"/>
      <c r="H1255" s="3" t="s">
        <v>23</v>
      </c>
      <c r="I1255" s="2" t="n">
        <v>66</v>
      </c>
      <c r="J1255" s="2" t="n">
        <v>47</v>
      </c>
      <c r="K1255" s="3" t="s">
        <v>71</v>
      </c>
      <c r="L1255" s="3" t="s">
        <v>72</v>
      </c>
      <c r="M1255" s="2" t="n">
        <v>12691</v>
      </c>
      <c r="N1255" s="3"/>
      <c r="O1255" s="4" t="n">
        <v>54789</v>
      </c>
      <c r="P1255" s="3"/>
      <c r="Q1255" s="4" t="n">
        <v>27211</v>
      </c>
      <c r="R1255" s="3" t="s">
        <v>23</v>
      </c>
    </row>
    <row r="1256" customFormat="false" ht="25.5" hidden="true" customHeight="true" outlineLevel="0" collapsed="false">
      <c r="A1256" s="2" t="n">
        <v>1733</v>
      </c>
      <c r="B1256" s="3" t="s">
        <v>1192</v>
      </c>
      <c r="C1256" s="3" t="s">
        <v>19</v>
      </c>
      <c r="D1256" s="3" t="s">
        <v>61</v>
      </c>
      <c r="E1256" s="3" t="s">
        <v>1189</v>
      </c>
      <c r="F1256" s="3" t="s">
        <v>63</v>
      </c>
      <c r="G1256" s="2"/>
      <c r="H1256" s="3" t="s">
        <v>23</v>
      </c>
      <c r="I1256" s="2" t="n">
        <v>67</v>
      </c>
      <c r="J1256" s="2" t="n">
        <v>49</v>
      </c>
      <c r="K1256" s="3" t="s">
        <v>53</v>
      </c>
      <c r="L1256" s="3" t="s">
        <v>54</v>
      </c>
      <c r="M1256" s="2" t="n">
        <v>11907</v>
      </c>
      <c r="N1256" s="3"/>
      <c r="O1256" s="4" t="n">
        <v>54789</v>
      </c>
      <c r="P1256" s="3"/>
      <c r="Q1256" s="4" t="n">
        <v>26816</v>
      </c>
      <c r="R1256" s="3" t="s">
        <v>23</v>
      </c>
    </row>
    <row r="1257" customFormat="false" ht="25.5" hidden="true" customHeight="true" outlineLevel="0" collapsed="false">
      <c r="A1257" s="2" t="n">
        <v>1733</v>
      </c>
      <c r="B1257" s="3" t="s">
        <v>1192</v>
      </c>
      <c r="C1257" s="3" t="s">
        <v>19</v>
      </c>
      <c r="D1257" s="3" t="s">
        <v>61</v>
      </c>
      <c r="E1257" s="3" t="s">
        <v>1189</v>
      </c>
      <c r="F1257" s="3" t="s">
        <v>63</v>
      </c>
      <c r="G1257" s="2"/>
      <c r="H1257" s="3" t="s">
        <v>23</v>
      </c>
      <c r="I1257" s="2" t="n">
        <v>22</v>
      </c>
      <c r="J1257" s="2" t="n">
        <v>16</v>
      </c>
      <c r="K1257" s="3" t="s">
        <v>53</v>
      </c>
      <c r="L1257" s="3" t="s">
        <v>54</v>
      </c>
      <c r="M1257" s="2" t="n">
        <v>14137</v>
      </c>
      <c r="N1257" s="3"/>
      <c r="O1257" s="4" t="n">
        <v>54789</v>
      </c>
      <c r="P1257" s="3"/>
      <c r="Q1257" s="4" t="n">
        <v>26115</v>
      </c>
      <c r="R1257" s="3" t="s">
        <v>23</v>
      </c>
    </row>
    <row r="1258" customFormat="false" ht="25.5" hidden="true" customHeight="true" outlineLevel="0" collapsed="false">
      <c r="A1258" s="2" t="n">
        <v>1734</v>
      </c>
      <c r="B1258" s="3" t="s">
        <v>1193</v>
      </c>
      <c r="C1258" s="3" t="s">
        <v>19</v>
      </c>
      <c r="D1258" s="3" t="s">
        <v>61</v>
      </c>
      <c r="E1258" s="3" t="s">
        <v>21</v>
      </c>
      <c r="F1258" s="3" t="s">
        <v>63</v>
      </c>
      <c r="G1258" s="2"/>
      <c r="H1258" s="3" t="s">
        <v>23</v>
      </c>
      <c r="I1258" s="2" t="n">
        <v>20</v>
      </c>
      <c r="J1258" s="2" t="n">
        <v>20</v>
      </c>
      <c r="K1258" s="3" t="s">
        <v>71</v>
      </c>
      <c r="L1258" s="3" t="s">
        <v>72</v>
      </c>
      <c r="M1258" s="2" t="n">
        <v>14100</v>
      </c>
      <c r="N1258" s="3"/>
      <c r="O1258" s="4" t="n">
        <v>54789</v>
      </c>
      <c r="P1258" s="3"/>
      <c r="Q1258" s="4" t="n">
        <v>28825</v>
      </c>
      <c r="R1258" s="3" t="s">
        <v>23</v>
      </c>
    </row>
    <row r="1259" customFormat="false" ht="38.25" hidden="true" customHeight="true" outlineLevel="0" collapsed="false">
      <c r="A1259" s="2" t="n">
        <v>1735</v>
      </c>
      <c r="B1259" s="3" t="s">
        <v>1194</v>
      </c>
      <c r="C1259" s="3" t="s">
        <v>19</v>
      </c>
      <c r="D1259" s="3" t="s">
        <v>61</v>
      </c>
      <c r="E1259" s="3" t="s">
        <v>1189</v>
      </c>
      <c r="F1259" s="3" t="s">
        <v>63</v>
      </c>
      <c r="G1259" s="2"/>
      <c r="H1259" s="3" t="s">
        <v>23</v>
      </c>
      <c r="I1259" s="2" t="n">
        <v>50</v>
      </c>
      <c r="J1259" s="2" t="n">
        <v>62.64</v>
      </c>
      <c r="K1259" s="3" t="s">
        <v>53</v>
      </c>
      <c r="L1259" s="3" t="s">
        <v>54</v>
      </c>
      <c r="M1259" s="2" t="n">
        <v>9000</v>
      </c>
      <c r="N1259" s="3"/>
      <c r="O1259" s="4" t="n">
        <v>54789</v>
      </c>
      <c r="P1259" s="3"/>
      <c r="Q1259" s="4" t="n">
        <v>34455</v>
      </c>
      <c r="R1259" s="3" t="s">
        <v>23</v>
      </c>
    </row>
    <row r="1260" customFormat="false" ht="25.5" hidden="true" customHeight="true" outlineLevel="0" collapsed="false">
      <c r="A1260" s="2" t="n">
        <v>1736</v>
      </c>
      <c r="B1260" s="3" t="s">
        <v>1195</v>
      </c>
      <c r="C1260" s="3" t="s">
        <v>19</v>
      </c>
      <c r="D1260" s="3" t="s">
        <v>38</v>
      </c>
      <c r="E1260" s="3" t="s">
        <v>113</v>
      </c>
      <c r="F1260" s="3" t="s">
        <v>39</v>
      </c>
      <c r="G1260" s="2"/>
      <c r="H1260" s="3" t="s">
        <v>23</v>
      </c>
      <c r="I1260" s="2" t="n">
        <v>39</v>
      </c>
      <c r="J1260" s="2" t="n">
        <v>39</v>
      </c>
      <c r="K1260" s="3" t="s">
        <v>53</v>
      </c>
      <c r="L1260" s="3" t="s">
        <v>54</v>
      </c>
      <c r="M1260" s="2" t="n">
        <v>13630</v>
      </c>
      <c r="N1260" s="3"/>
      <c r="O1260" s="4" t="n">
        <v>54789</v>
      </c>
      <c r="P1260" s="3"/>
      <c r="Q1260" s="4" t="n">
        <v>17533</v>
      </c>
      <c r="R1260" s="3" t="s">
        <v>23</v>
      </c>
    </row>
    <row r="1261" customFormat="false" ht="25.5" hidden="true" customHeight="true" outlineLevel="0" collapsed="false">
      <c r="A1261" s="2" t="n">
        <v>1736</v>
      </c>
      <c r="B1261" s="3" t="s">
        <v>1195</v>
      </c>
      <c r="C1261" s="3" t="s">
        <v>19</v>
      </c>
      <c r="D1261" s="3" t="s">
        <v>38</v>
      </c>
      <c r="E1261" s="3" t="s">
        <v>113</v>
      </c>
      <c r="F1261" s="3" t="s">
        <v>39</v>
      </c>
      <c r="G1261" s="2"/>
      <c r="H1261" s="3" t="s">
        <v>23</v>
      </c>
      <c r="I1261" s="2" t="n">
        <v>68</v>
      </c>
      <c r="J1261" s="2" t="n">
        <v>68</v>
      </c>
      <c r="K1261" s="3" t="s">
        <v>53</v>
      </c>
      <c r="L1261" s="3" t="s">
        <v>54</v>
      </c>
      <c r="M1261" s="2" t="n">
        <v>13440</v>
      </c>
      <c r="N1261" s="3"/>
      <c r="O1261" s="4" t="n">
        <v>54789</v>
      </c>
      <c r="P1261" s="3"/>
      <c r="Q1261" s="4" t="n">
        <v>19725</v>
      </c>
      <c r="R1261" s="3" t="s">
        <v>23</v>
      </c>
    </row>
    <row r="1262" customFormat="false" ht="25.5" hidden="true" customHeight="true" outlineLevel="0" collapsed="false">
      <c r="A1262" s="2" t="n">
        <v>1737</v>
      </c>
      <c r="B1262" s="3" t="s">
        <v>1196</v>
      </c>
      <c r="C1262" s="3" t="s">
        <v>19</v>
      </c>
      <c r="D1262" s="3" t="s">
        <v>61</v>
      </c>
      <c r="E1262" s="3" t="s">
        <v>897</v>
      </c>
      <c r="F1262" s="3" t="s">
        <v>1197</v>
      </c>
      <c r="G1262" s="2" t="n">
        <v>1</v>
      </c>
      <c r="H1262" s="3" t="s">
        <v>23</v>
      </c>
      <c r="I1262" s="2" t="n">
        <v>132</v>
      </c>
      <c r="J1262" s="2" t="n">
        <v>132</v>
      </c>
      <c r="K1262" s="3" t="s">
        <v>53</v>
      </c>
      <c r="L1262" s="3" t="s">
        <v>53</v>
      </c>
      <c r="M1262" s="2" t="n">
        <v>0</v>
      </c>
      <c r="N1262" s="3"/>
      <c r="O1262" s="4" t="n">
        <v>54789</v>
      </c>
      <c r="P1262" s="3"/>
      <c r="Q1262" s="4" t="n">
        <v>36721</v>
      </c>
      <c r="R1262" s="3" t="s">
        <v>23</v>
      </c>
    </row>
    <row r="1263" customFormat="false" ht="12" hidden="false" customHeight="true" outlineLevel="0" collapsed="false">
      <c r="A1263" s="2" t="n">
        <v>1213</v>
      </c>
      <c r="B1263" s="3" t="s">
        <v>883</v>
      </c>
      <c r="C1263" s="3" t="s">
        <v>19</v>
      </c>
      <c r="D1263" s="3" t="s">
        <v>27</v>
      </c>
      <c r="E1263" s="3" t="s">
        <v>21</v>
      </c>
      <c r="F1263" s="3" t="s">
        <v>88</v>
      </c>
      <c r="G1263" s="2"/>
      <c r="H1263" s="3" t="s">
        <v>23</v>
      </c>
      <c r="I1263" s="2" t="n">
        <v>270</v>
      </c>
      <c r="J1263" s="2" t="n">
        <v>270</v>
      </c>
      <c r="K1263" s="3" t="s">
        <v>53</v>
      </c>
      <c r="L1263" s="3" t="s">
        <v>1198</v>
      </c>
      <c r="M1263" s="2" t="n">
        <v>6760</v>
      </c>
      <c r="N1263" s="3"/>
      <c r="O1263" s="4" t="n">
        <v>54789</v>
      </c>
      <c r="P1263" s="3"/>
      <c r="Q1263" s="4" t="n">
        <v>37149</v>
      </c>
      <c r="R1263" s="3" t="s">
        <v>23</v>
      </c>
    </row>
    <row r="1264" customFormat="false" ht="25.5" hidden="true" customHeight="true" outlineLevel="0" collapsed="false">
      <c r="A1264" s="2" t="n">
        <v>1765</v>
      </c>
      <c r="B1264" s="3" t="s">
        <v>1199</v>
      </c>
      <c r="C1264" s="3" t="s">
        <v>19</v>
      </c>
      <c r="D1264" s="3" t="s">
        <v>38</v>
      </c>
      <c r="E1264" s="3" t="s">
        <v>1200</v>
      </c>
      <c r="F1264" s="3" t="s">
        <v>57</v>
      </c>
      <c r="G1264" s="2"/>
      <c r="H1264" s="3" t="s">
        <v>23</v>
      </c>
      <c r="I1264" s="2" t="n">
        <v>41</v>
      </c>
      <c r="J1264" s="2" t="n">
        <v>41</v>
      </c>
      <c r="K1264" s="3" t="s">
        <v>24</v>
      </c>
      <c r="L1264" s="3" t="s">
        <v>1198</v>
      </c>
      <c r="M1264" s="2" t="n">
        <v>0</v>
      </c>
      <c r="N1264" s="3"/>
      <c r="O1264" s="4"/>
      <c r="P1264" s="3"/>
      <c r="Q1264" s="4" t="n">
        <v>36251</v>
      </c>
      <c r="R1264" s="3" t="s">
        <v>23</v>
      </c>
    </row>
    <row r="1265" customFormat="false" ht="25.5" hidden="true" customHeight="true" outlineLevel="0" collapsed="false">
      <c r="A1265" s="2" t="n">
        <v>1765</v>
      </c>
      <c r="B1265" s="3" t="s">
        <v>1199</v>
      </c>
      <c r="C1265" s="3" t="s">
        <v>19</v>
      </c>
      <c r="D1265" s="3" t="s">
        <v>38</v>
      </c>
      <c r="E1265" s="3" t="s">
        <v>1200</v>
      </c>
      <c r="F1265" s="3" t="s">
        <v>57</v>
      </c>
      <c r="G1265" s="2"/>
      <c r="H1265" s="3" t="s">
        <v>23</v>
      </c>
      <c r="I1265" s="2" t="n">
        <v>2</v>
      </c>
      <c r="J1265" s="2" t="n">
        <v>2</v>
      </c>
      <c r="K1265" s="3" t="s">
        <v>24</v>
      </c>
      <c r="L1265" s="3" t="s">
        <v>1198</v>
      </c>
      <c r="M1265" s="2" t="n">
        <v>0</v>
      </c>
      <c r="N1265" s="3"/>
      <c r="O1265" s="4"/>
      <c r="P1265" s="3"/>
      <c r="Q1265" s="4" t="n">
        <v>36312</v>
      </c>
      <c r="R1265" s="3" t="s">
        <v>23</v>
      </c>
    </row>
    <row r="1266" customFormat="false" ht="25.5" hidden="true" customHeight="true" outlineLevel="0" collapsed="false">
      <c r="A1266" s="2" t="n">
        <v>1765</v>
      </c>
      <c r="B1266" s="3" t="s">
        <v>1199</v>
      </c>
      <c r="C1266" s="3" t="s">
        <v>19</v>
      </c>
      <c r="D1266" s="3" t="s">
        <v>38</v>
      </c>
      <c r="E1266" s="3" t="s">
        <v>1200</v>
      </c>
      <c r="F1266" s="3" t="s">
        <v>57</v>
      </c>
      <c r="G1266" s="2"/>
      <c r="H1266" s="3" t="s">
        <v>23</v>
      </c>
      <c r="I1266" s="2" t="n">
        <v>25</v>
      </c>
      <c r="J1266" s="2" t="n">
        <v>25</v>
      </c>
      <c r="K1266" s="3" t="s">
        <v>24</v>
      </c>
      <c r="L1266" s="3" t="s">
        <v>1198</v>
      </c>
      <c r="M1266" s="2" t="n">
        <v>0</v>
      </c>
      <c r="N1266" s="3"/>
      <c r="O1266" s="4"/>
      <c r="P1266" s="3"/>
      <c r="Q1266" s="4" t="n">
        <v>36312</v>
      </c>
      <c r="R1266" s="3" t="s">
        <v>23</v>
      </c>
    </row>
    <row r="1267" customFormat="false" ht="25.5" hidden="true" customHeight="true" outlineLevel="0" collapsed="false">
      <c r="A1267" s="2" t="n">
        <v>1765</v>
      </c>
      <c r="B1267" s="3" t="s">
        <v>1199</v>
      </c>
      <c r="C1267" s="3" t="s">
        <v>19</v>
      </c>
      <c r="D1267" s="3" t="s">
        <v>38</v>
      </c>
      <c r="E1267" s="3" t="s">
        <v>1200</v>
      </c>
      <c r="F1267" s="3" t="s">
        <v>57</v>
      </c>
      <c r="G1267" s="2"/>
      <c r="H1267" s="3" t="s">
        <v>23</v>
      </c>
      <c r="I1267" s="2" t="n">
        <v>18</v>
      </c>
      <c r="J1267" s="2" t="n">
        <v>18</v>
      </c>
      <c r="K1267" s="3" t="s">
        <v>24</v>
      </c>
      <c r="L1267" s="3" t="s">
        <v>1198</v>
      </c>
      <c r="M1267" s="2" t="n">
        <v>0</v>
      </c>
      <c r="N1267" s="3"/>
      <c r="O1267" s="4"/>
      <c r="P1267" s="3"/>
      <c r="Q1267" s="4" t="n">
        <v>36800</v>
      </c>
      <c r="R1267" s="3" t="s">
        <v>23</v>
      </c>
    </row>
    <row r="1268" customFormat="false" ht="25.5" hidden="true" customHeight="true" outlineLevel="0" collapsed="false">
      <c r="A1268" s="2" t="n">
        <v>92</v>
      </c>
      <c r="B1268" s="3" t="s">
        <v>146</v>
      </c>
      <c r="C1268" s="3" t="s">
        <v>19</v>
      </c>
      <c r="D1268" s="3" t="s">
        <v>27</v>
      </c>
      <c r="E1268" s="3" t="s">
        <v>21</v>
      </c>
      <c r="F1268" s="3" t="s">
        <v>75</v>
      </c>
      <c r="G1268" s="2"/>
      <c r="H1268" s="3" t="s">
        <v>23</v>
      </c>
      <c r="I1268" s="2" t="n">
        <v>134</v>
      </c>
      <c r="J1268" s="2" t="n">
        <v>141</v>
      </c>
      <c r="K1268" s="3" t="s">
        <v>53</v>
      </c>
      <c r="L1268" s="3" t="s">
        <v>280</v>
      </c>
      <c r="M1268" s="2" t="n">
        <v>9700</v>
      </c>
      <c r="N1268" s="3"/>
      <c r="O1268" s="4"/>
      <c r="P1268" s="3"/>
      <c r="Q1268" s="4" t="n">
        <v>28430</v>
      </c>
      <c r="R1268" s="3" t="s">
        <v>23</v>
      </c>
    </row>
    <row r="1269" customFormat="false" ht="25.5" hidden="true" customHeight="true" outlineLevel="0" collapsed="false">
      <c r="A1269" s="2" t="n">
        <v>820</v>
      </c>
      <c r="B1269" s="3" t="s">
        <v>69</v>
      </c>
      <c r="C1269" s="3" t="s">
        <v>19</v>
      </c>
      <c r="D1269" s="3" t="s">
        <v>31</v>
      </c>
      <c r="E1269" s="3" t="s">
        <v>69</v>
      </c>
      <c r="F1269" s="3" t="s">
        <v>22</v>
      </c>
      <c r="G1269" s="2"/>
      <c r="H1269" s="3" t="s">
        <v>23</v>
      </c>
      <c r="I1269" s="2" t="n">
        <v>60</v>
      </c>
      <c r="J1269" s="2" t="n">
        <v>57</v>
      </c>
      <c r="K1269" s="3" t="s">
        <v>53</v>
      </c>
      <c r="L1269" s="3" t="s">
        <v>54</v>
      </c>
      <c r="M1269" s="2" t="n">
        <v>10554</v>
      </c>
      <c r="N1269" s="3"/>
      <c r="O1269" s="4"/>
      <c r="P1269" s="3"/>
      <c r="Q1269" s="4" t="n">
        <v>28095</v>
      </c>
      <c r="R1269" s="3" t="s">
        <v>23</v>
      </c>
    </row>
    <row r="1270" customFormat="false" ht="25.5" hidden="true" customHeight="true" outlineLevel="0" collapsed="false">
      <c r="A1270" s="2" t="n">
        <v>820</v>
      </c>
      <c r="B1270" s="3" t="s">
        <v>69</v>
      </c>
      <c r="C1270" s="3" t="s">
        <v>19</v>
      </c>
      <c r="D1270" s="3" t="s">
        <v>31</v>
      </c>
      <c r="E1270" s="3" t="s">
        <v>69</v>
      </c>
      <c r="F1270" s="3" t="s">
        <v>22</v>
      </c>
      <c r="G1270" s="2"/>
      <c r="H1270" s="3" t="s">
        <v>23</v>
      </c>
      <c r="I1270" s="2" t="n">
        <v>60</v>
      </c>
      <c r="J1270" s="2" t="n">
        <v>57</v>
      </c>
      <c r="K1270" s="3" t="s">
        <v>53</v>
      </c>
      <c r="L1270" s="3" t="s">
        <v>54</v>
      </c>
      <c r="M1270" s="2" t="n">
        <v>10554</v>
      </c>
      <c r="N1270" s="3"/>
      <c r="O1270" s="4"/>
      <c r="P1270" s="3"/>
      <c r="Q1270" s="4" t="n">
        <v>28216</v>
      </c>
      <c r="R1270" s="3" t="s">
        <v>23</v>
      </c>
    </row>
    <row r="1271" customFormat="false" ht="25.5" hidden="true" customHeight="true" outlineLevel="0" collapsed="false">
      <c r="A1271" s="2" t="n">
        <v>820</v>
      </c>
      <c r="B1271" s="3" t="s">
        <v>69</v>
      </c>
      <c r="C1271" s="3" t="s">
        <v>19</v>
      </c>
      <c r="D1271" s="3" t="s">
        <v>31</v>
      </c>
      <c r="E1271" s="3" t="s">
        <v>69</v>
      </c>
      <c r="F1271" s="3" t="s">
        <v>22</v>
      </c>
      <c r="G1271" s="2"/>
      <c r="H1271" s="3" t="s">
        <v>23</v>
      </c>
      <c r="I1271" s="2" t="n">
        <v>60</v>
      </c>
      <c r="J1271" s="2" t="n">
        <v>57</v>
      </c>
      <c r="K1271" s="3" t="s">
        <v>53</v>
      </c>
      <c r="L1271" s="3" t="s">
        <v>54</v>
      </c>
      <c r="M1271" s="2" t="n">
        <v>10554</v>
      </c>
      <c r="N1271" s="3"/>
      <c r="O1271" s="4"/>
      <c r="P1271" s="3"/>
      <c r="Q1271" s="4" t="n">
        <v>28095</v>
      </c>
      <c r="R1271" s="3" t="s">
        <v>23</v>
      </c>
    </row>
    <row r="1272" customFormat="false" ht="25.5" hidden="true" customHeight="true" outlineLevel="0" collapsed="false">
      <c r="A1272" s="2" t="n">
        <v>820</v>
      </c>
      <c r="B1272" s="3" t="s">
        <v>69</v>
      </c>
      <c r="C1272" s="3" t="s">
        <v>19</v>
      </c>
      <c r="D1272" s="3" t="s">
        <v>31</v>
      </c>
      <c r="E1272" s="3" t="s">
        <v>69</v>
      </c>
      <c r="F1272" s="3" t="s">
        <v>22</v>
      </c>
      <c r="G1272" s="2"/>
      <c r="H1272" s="3" t="s">
        <v>23</v>
      </c>
      <c r="I1272" s="2" t="n">
        <v>60</v>
      </c>
      <c r="J1272" s="2" t="n">
        <v>57</v>
      </c>
      <c r="K1272" s="3" t="s">
        <v>53</v>
      </c>
      <c r="L1272" s="3" t="s">
        <v>54</v>
      </c>
      <c r="M1272" s="2" t="n">
        <v>10554</v>
      </c>
      <c r="N1272" s="3"/>
      <c r="O1272" s="4"/>
      <c r="P1272" s="3"/>
      <c r="Q1272" s="4" t="n">
        <v>28216</v>
      </c>
      <c r="R1272" s="3" t="s">
        <v>23</v>
      </c>
    </row>
    <row r="1273" customFormat="false" ht="25.5" hidden="true" customHeight="true" outlineLevel="0" collapsed="false">
      <c r="A1273" s="2" t="n">
        <v>820</v>
      </c>
      <c r="B1273" s="3" t="s">
        <v>69</v>
      </c>
      <c r="C1273" s="3" t="s">
        <v>19</v>
      </c>
      <c r="D1273" s="3" t="s">
        <v>31</v>
      </c>
      <c r="E1273" s="3" t="s">
        <v>69</v>
      </c>
      <c r="F1273" s="3" t="s">
        <v>22</v>
      </c>
      <c r="G1273" s="2"/>
      <c r="H1273" s="3" t="s">
        <v>23</v>
      </c>
      <c r="I1273" s="2" t="n">
        <v>60</v>
      </c>
      <c r="J1273" s="2" t="n">
        <v>57</v>
      </c>
      <c r="K1273" s="3" t="s">
        <v>53</v>
      </c>
      <c r="L1273" s="3" t="s">
        <v>54</v>
      </c>
      <c r="M1273" s="2" t="n">
        <v>10554</v>
      </c>
      <c r="N1273" s="3"/>
      <c r="O1273" s="4"/>
      <c r="P1273" s="3"/>
      <c r="Q1273" s="4" t="n">
        <v>28095</v>
      </c>
      <c r="R1273" s="3" t="s">
        <v>23</v>
      </c>
    </row>
    <row r="1274" customFormat="false" ht="25.5" hidden="true" customHeight="true" outlineLevel="0" collapsed="false">
      <c r="A1274" s="2" t="n">
        <v>820</v>
      </c>
      <c r="B1274" s="3" t="s">
        <v>69</v>
      </c>
      <c r="C1274" s="3" t="s">
        <v>19</v>
      </c>
      <c r="D1274" s="3" t="s">
        <v>31</v>
      </c>
      <c r="E1274" s="3" t="s">
        <v>69</v>
      </c>
      <c r="F1274" s="3" t="s">
        <v>22</v>
      </c>
      <c r="G1274" s="2"/>
      <c r="H1274" s="3" t="s">
        <v>23</v>
      </c>
      <c r="I1274" s="2" t="n">
        <v>60</v>
      </c>
      <c r="J1274" s="2" t="n">
        <v>58</v>
      </c>
      <c r="K1274" s="3" t="s">
        <v>24</v>
      </c>
      <c r="L1274" s="3" t="s">
        <v>1198</v>
      </c>
      <c r="M1274" s="2" t="n">
        <v>0</v>
      </c>
      <c r="N1274" s="3"/>
      <c r="O1274" s="4"/>
      <c r="P1274" s="3"/>
      <c r="Q1274" s="4" t="n">
        <v>28216</v>
      </c>
      <c r="R1274" s="3" t="s">
        <v>23</v>
      </c>
    </row>
    <row r="1275" customFormat="false" ht="25.5" hidden="true" customHeight="true" outlineLevel="0" collapsed="false">
      <c r="A1275" s="2" t="n">
        <v>820</v>
      </c>
      <c r="B1275" s="3" t="s">
        <v>69</v>
      </c>
      <c r="C1275" s="3" t="s">
        <v>19</v>
      </c>
      <c r="D1275" s="3" t="s">
        <v>31</v>
      </c>
      <c r="E1275" s="3" t="s">
        <v>69</v>
      </c>
      <c r="F1275" s="3" t="s">
        <v>22</v>
      </c>
      <c r="G1275" s="2"/>
      <c r="H1275" s="3" t="s">
        <v>23</v>
      </c>
      <c r="I1275" s="2" t="n">
        <v>80</v>
      </c>
      <c r="J1275" s="2" t="n">
        <v>77</v>
      </c>
      <c r="K1275" s="3" t="s">
        <v>24</v>
      </c>
      <c r="L1275" s="3" t="s">
        <v>280</v>
      </c>
      <c r="M1275" s="2" t="n">
        <v>0</v>
      </c>
      <c r="N1275" s="3"/>
      <c r="O1275" s="4"/>
      <c r="P1275" s="3"/>
      <c r="Q1275" s="4" t="n">
        <v>28095</v>
      </c>
      <c r="R1275" s="3" t="s">
        <v>23</v>
      </c>
    </row>
    <row r="1276" customFormat="false" ht="25.5" hidden="true" customHeight="true" outlineLevel="0" collapsed="false">
      <c r="A1276" s="2" t="n">
        <v>1766</v>
      </c>
      <c r="B1276" s="3" t="s">
        <v>1201</v>
      </c>
      <c r="C1276" s="3" t="s">
        <v>19</v>
      </c>
      <c r="D1276" s="3" t="s">
        <v>31</v>
      </c>
      <c r="E1276" s="3" t="s">
        <v>840</v>
      </c>
      <c r="F1276" s="3" t="s">
        <v>22</v>
      </c>
      <c r="G1276" s="2"/>
      <c r="H1276" s="3" t="s">
        <v>249</v>
      </c>
      <c r="I1276" s="2" t="n">
        <v>100</v>
      </c>
      <c r="J1276" s="2" t="n">
        <v>100</v>
      </c>
      <c r="K1276" s="3" t="s">
        <v>71</v>
      </c>
      <c r="L1276" s="3" t="s">
        <v>1198</v>
      </c>
      <c r="M1276" s="2" t="n">
        <v>0</v>
      </c>
      <c r="N1276" s="3"/>
      <c r="O1276" s="4"/>
      <c r="P1276" s="3"/>
      <c r="Q1276" s="4" t="n">
        <v>19725</v>
      </c>
      <c r="R1276" s="3" t="s">
        <v>249</v>
      </c>
    </row>
    <row r="1277" customFormat="false" ht="25.5" hidden="true" customHeight="true" outlineLevel="0" collapsed="false">
      <c r="A1277" s="2" t="n">
        <v>1766</v>
      </c>
      <c r="B1277" s="3" t="s">
        <v>1201</v>
      </c>
      <c r="C1277" s="3" t="s">
        <v>19</v>
      </c>
      <c r="D1277" s="3" t="s">
        <v>31</v>
      </c>
      <c r="E1277" s="3" t="s">
        <v>840</v>
      </c>
      <c r="F1277" s="3" t="s">
        <v>22</v>
      </c>
      <c r="G1277" s="2"/>
      <c r="H1277" s="3" t="s">
        <v>249</v>
      </c>
      <c r="I1277" s="2" t="n">
        <v>100</v>
      </c>
      <c r="J1277" s="2" t="n">
        <v>100</v>
      </c>
      <c r="K1277" s="3" t="s">
        <v>71</v>
      </c>
      <c r="L1277" s="3" t="s">
        <v>1198</v>
      </c>
      <c r="M1277" s="2" t="n">
        <v>0</v>
      </c>
      <c r="N1277" s="3"/>
      <c r="O1277" s="4"/>
      <c r="P1277" s="3"/>
      <c r="Q1277" s="4" t="n">
        <v>20059</v>
      </c>
      <c r="R1277" s="3" t="s">
        <v>249</v>
      </c>
    </row>
    <row r="1278" customFormat="false" ht="25.5" hidden="true" customHeight="true" outlineLevel="0" collapsed="false">
      <c r="A1278" s="2" t="n">
        <v>1766</v>
      </c>
      <c r="B1278" s="3" t="s">
        <v>1201</v>
      </c>
      <c r="C1278" s="3" t="s">
        <v>19</v>
      </c>
      <c r="D1278" s="3" t="s">
        <v>31</v>
      </c>
      <c r="E1278" s="3" t="s">
        <v>840</v>
      </c>
      <c r="F1278" s="3" t="s">
        <v>22</v>
      </c>
      <c r="G1278" s="2"/>
      <c r="H1278" s="3" t="s">
        <v>23</v>
      </c>
      <c r="I1278" s="2" t="n">
        <v>163</v>
      </c>
      <c r="J1278" s="2" t="n">
        <v>163</v>
      </c>
      <c r="K1278" s="3" t="s">
        <v>71</v>
      </c>
      <c r="L1278" s="3" t="s">
        <v>1198</v>
      </c>
      <c r="M1278" s="2" t="n">
        <v>0</v>
      </c>
      <c r="N1278" s="3"/>
      <c r="O1278" s="4"/>
      <c r="P1278" s="3"/>
      <c r="Q1278" s="4" t="n">
        <v>20394</v>
      </c>
      <c r="R1278" s="3" t="s">
        <v>23</v>
      </c>
    </row>
    <row r="1279" customFormat="false" ht="25.5" hidden="true" customHeight="true" outlineLevel="0" collapsed="false">
      <c r="A1279" s="2" t="n">
        <v>1766</v>
      </c>
      <c r="B1279" s="3" t="s">
        <v>1201</v>
      </c>
      <c r="C1279" s="3" t="s">
        <v>19</v>
      </c>
      <c r="D1279" s="3" t="s">
        <v>31</v>
      </c>
      <c r="E1279" s="3" t="s">
        <v>840</v>
      </c>
      <c r="F1279" s="3" t="s">
        <v>22</v>
      </c>
      <c r="G1279" s="2"/>
      <c r="H1279" s="3" t="s">
        <v>23</v>
      </c>
      <c r="I1279" s="2" t="n">
        <v>160</v>
      </c>
      <c r="J1279" s="2" t="n">
        <v>160</v>
      </c>
      <c r="K1279" s="3" t="s">
        <v>71</v>
      </c>
      <c r="L1279" s="3" t="s">
        <v>1198</v>
      </c>
      <c r="M1279" s="2" t="n">
        <v>0</v>
      </c>
      <c r="N1279" s="3"/>
      <c r="O1279" s="4"/>
      <c r="P1279" s="3"/>
      <c r="Q1279" s="4" t="n">
        <v>20576</v>
      </c>
      <c r="R1279" s="3" t="s">
        <v>23</v>
      </c>
    </row>
    <row r="1280" customFormat="false" ht="25.5" hidden="true" customHeight="true" outlineLevel="0" collapsed="false">
      <c r="A1280" s="2" t="n">
        <v>667</v>
      </c>
      <c r="B1280" s="3" t="s">
        <v>539</v>
      </c>
      <c r="C1280" s="3" t="s">
        <v>19</v>
      </c>
      <c r="D1280" s="3" t="s">
        <v>31</v>
      </c>
      <c r="E1280" s="3" t="s">
        <v>539</v>
      </c>
      <c r="F1280" s="3" t="s">
        <v>22</v>
      </c>
      <c r="G1280" s="2"/>
      <c r="H1280" s="3" t="s">
        <v>23</v>
      </c>
      <c r="I1280" s="2" t="n">
        <v>220</v>
      </c>
      <c r="J1280" s="2" t="n">
        <v>220</v>
      </c>
      <c r="K1280" s="3" t="s">
        <v>53</v>
      </c>
      <c r="L1280" s="3" t="s">
        <v>1198</v>
      </c>
      <c r="M1280" s="2" t="n">
        <v>0</v>
      </c>
      <c r="N1280" s="3"/>
      <c r="O1280" s="4"/>
      <c r="P1280" s="3"/>
      <c r="Q1280" s="4" t="n">
        <v>34700</v>
      </c>
      <c r="R1280" s="3" t="s">
        <v>23</v>
      </c>
    </row>
    <row r="1281" customFormat="false" ht="25.5" hidden="true" customHeight="true" outlineLevel="0" collapsed="false">
      <c r="A1281" s="2" t="n">
        <v>667</v>
      </c>
      <c r="B1281" s="3" t="s">
        <v>539</v>
      </c>
      <c r="C1281" s="3" t="s">
        <v>19</v>
      </c>
      <c r="D1281" s="3" t="s">
        <v>31</v>
      </c>
      <c r="E1281" s="3" t="s">
        <v>539</v>
      </c>
      <c r="F1281" s="3" t="s">
        <v>22</v>
      </c>
      <c r="G1281" s="2"/>
      <c r="H1281" s="3" t="s">
        <v>23</v>
      </c>
      <c r="I1281" s="2" t="n">
        <v>220</v>
      </c>
      <c r="J1281" s="2" t="n">
        <v>220</v>
      </c>
      <c r="K1281" s="3" t="s">
        <v>53</v>
      </c>
      <c r="L1281" s="3" t="s">
        <v>1198</v>
      </c>
      <c r="M1281" s="2" t="n">
        <v>0</v>
      </c>
      <c r="N1281" s="3"/>
      <c r="O1281" s="4"/>
      <c r="P1281" s="3"/>
      <c r="Q1281" s="4" t="n">
        <v>34700</v>
      </c>
      <c r="R1281" s="3" t="s">
        <v>23</v>
      </c>
    </row>
    <row r="1282" customFormat="false" ht="25.5" hidden="true" customHeight="true" outlineLevel="0" collapsed="false">
      <c r="A1282" s="2" t="n">
        <v>1768</v>
      </c>
      <c r="B1282" s="3" t="s">
        <v>1202</v>
      </c>
      <c r="C1282" s="3" t="s">
        <v>19</v>
      </c>
      <c r="D1282" s="3" t="s">
        <v>20</v>
      </c>
      <c r="E1282" s="3" t="s">
        <v>489</v>
      </c>
      <c r="F1282" s="3" t="s">
        <v>22</v>
      </c>
      <c r="G1282" s="2"/>
      <c r="H1282" s="3" t="s">
        <v>23</v>
      </c>
      <c r="I1282" s="2" t="n">
        <v>170</v>
      </c>
      <c r="J1282" s="2" t="n">
        <v>170</v>
      </c>
      <c r="K1282" s="3" t="s">
        <v>53</v>
      </c>
      <c r="L1282" s="3" t="s">
        <v>1198</v>
      </c>
      <c r="M1282" s="2" t="n">
        <v>0</v>
      </c>
      <c r="N1282" s="3"/>
      <c r="O1282" s="4"/>
      <c r="P1282" s="3"/>
      <c r="Q1282" s="4" t="n">
        <v>34700</v>
      </c>
      <c r="R1282" s="3" t="s">
        <v>23</v>
      </c>
    </row>
    <row r="1283" customFormat="false" ht="25.5" hidden="true" customHeight="true" outlineLevel="0" collapsed="false">
      <c r="A1283" s="2" t="n">
        <v>1768</v>
      </c>
      <c r="B1283" s="3" t="s">
        <v>1202</v>
      </c>
      <c r="C1283" s="3" t="s">
        <v>19</v>
      </c>
      <c r="D1283" s="3" t="s">
        <v>20</v>
      </c>
      <c r="E1283" s="3" t="s">
        <v>489</v>
      </c>
      <c r="F1283" s="3" t="s">
        <v>22</v>
      </c>
      <c r="G1283" s="2"/>
      <c r="H1283" s="3" t="s">
        <v>23</v>
      </c>
      <c r="I1283" s="2" t="n">
        <v>170</v>
      </c>
      <c r="J1283" s="2" t="n">
        <v>170</v>
      </c>
      <c r="K1283" s="3" t="s">
        <v>53</v>
      </c>
      <c r="L1283" s="3" t="s">
        <v>1198</v>
      </c>
      <c r="M1283" s="2" t="n">
        <v>0</v>
      </c>
      <c r="N1283" s="3"/>
      <c r="O1283" s="4"/>
      <c r="P1283" s="3"/>
      <c r="Q1283" s="4" t="n">
        <v>34700</v>
      </c>
      <c r="R1283" s="3" t="s">
        <v>23</v>
      </c>
    </row>
    <row r="1284" customFormat="false" ht="25.5" hidden="true" customHeight="true" outlineLevel="0" collapsed="false">
      <c r="A1284" s="2" t="n">
        <v>1768</v>
      </c>
      <c r="B1284" s="3" t="s">
        <v>1202</v>
      </c>
      <c r="C1284" s="3" t="s">
        <v>19</v>
      </c>
      <c r="D1284" s="3" t="s">
        <v>20</v>
      </c>
      <c r="E1284" s="3" t="s">
        <v>489</v>
      </c>
      <c r="F1284" s="3" t="s">
        <v>22</v>
      </c>
      <c r="G1284" s="2"/>
      <c r="H1284" s="3" t="s">
        <v>23</v>
      </c>
      <c r="I1284" s="2" t="n">
        <v>200</v>
      </c>
      <c r="J1284" s="2" t="n">
        <v>200</v>
      </c>
      <c r="K1284" s="3" t="s">
        <v>24</v>
      </c>
      <c r="L1284" s="3" t="s">
        <v>1198</v>
      </c>
      <c r="M1284" s="2" t="n">
        <v>0</v>
      </c>
      <c r="N1284" s="3"/>
      <c r="O1284" s="4"/>
      <c r="P1284" s="3"/>
      <c r="Q1284" s="4" t="n">
        <v>34700</v>
      </c>
      <c r="R1284" s="3" t="s">
        <v>23</v>
      </c>
    </row>
    <row r="1285" customFormat="false" ht="25.5" hidden="true" customHeight="true" outlineLevel="0" collapsed="false">
      <c r="A1285" s="2" t="n">
        <v>1747</v>
      </c>
      <c r="B1285" s="3" t="s">
        <v>1203</v>
      </c>
      <c r="C1285" s="3" t="s">
        <v>19</v>
      </c>
      <c r="D1285" s="3" t="s">
        <v>1204</v>
      </c>
      <c r="E1285" s="3" t="s">
        <v>1205</v>
      </c>
      <c r="F1285" s="3" t="s">
        <v>22</v>
      </c>
      <c r="G1285" s="2"/>
      <c r="H1285" s="3" t="s">
        <v>23</v>
      </c>
      <c r="I1285" s="2" t="n">
        <v>150</v>
      </c>
      <c r="J1285" s="2" t="n">
        <v>150</v>
      </c>
      <c r="K1285" s="3" t="s">
        <v>53</v>
      </c>
      <c r="L1285" s="3" t="s">
        <v>1198</v>
      </c>
      <c r="M1285" s="2" t="n">
        <v>0</v>
      </c>
      <c r="N1285" s="3"/>
      <c r="O1285" s="4"/>
      <c r="P1285" s="3"/>
      <c r="Q1285" s="4" t="n">
        <v>34700</v>
      </c>
      <c r="R1285" s="3" t="s">
        <v>23</v>
      </c>
    </row>
    <row r="1286" customFormat="false" ht="25.5" hidden="true" customHeight="true" outlineLevel="0" collapsed="false">
      <c r="A1286" s="2" t="n">
        <v>1747</v>
      </c>
      <c r="B1286" s="3" t="s">
        <v>1203</v>
      </c>
      <c r="C1286" s="3" t="s">
        <v>19</v>
      </c>
      <c r="D1286" s="3" t="s">
        <v>1204</v>
      </c>
      <c r="E1286" s="3" t="s">
        <v>1205</v>
      </c>
      <c r="F1286" s="3" t="s">
        <v>22</v>
      </c>
      <c r="G1286" s="2"/>
      <c r="H1286" s="3" t="s">
        <v>23</v>
      </c>
      <c r="I1286" s="2" t="n">
        <v>150</v>
      </c>
      <c r="J1286" s="2" t="n">
        <v>150</v>
      </c>
      <c r="K1286" s="3" t="s">
        <v>53</v>
      </c>
      <c r="L1286" s="3" t="s">
        <v>1198</v>
      </c>
      <c r="M1286" s="2" t="n">
        <v>0</v>
      </c>
      <c r="N1286" s="3"/>
      <c r="O1286" s="4"/>
      <c r="P1286" s="3"/>
      <c r="Q1286" s="4" t="n">
        <v>34700</v>
      </c>
      <c r="R1286" s="3" t="s">
        <v>23</v>
      </c>
    </row>
    <row r="1287" customFormat="false" ht="25.5" hidden="true" customHeight="true" outlineLevel="0" collapsed="false">
      <c r="A1287" s="2" t="n">
        <v>1747</v>
      </c>
      <c r="B1287" s="3" t="s">
        <v>1203</v>
      </c>
      <c r="C1287" s="3" t="s">
        <v>19</v>
      </c>
      <c r="D1287" s="3" t="s">
        <v>1204</v>
      </c>
      <c r="E1287" s="3" t="s">
        <v>1205</v>
      </c>
      <c r="F1287" s="3" t="s">
        <v>22</v>
      </c>
      <c r="G1287" s="2"/>
      <c r="H1287" s="3" t="s">
        <v>23</v>
      </c>
      <c r="I1287" s="2" t="n">
        <v>200</v>
      </c>
      <c r="J1287" s="2" t="n">
        <v>200</v>
      </c>
      <c r="K1287" s="3" t="s">
        <v>24</v>
      </c>
      <c r="L1287" s="3" t="s">
        <v>1198</v>
      </c>
      <c r="M1287" s="2" t="n">
        <v>0</v>
      </c>
      <c r="N1287" s="3"/>
      <c r="O1287" s="4"/>
      <c r="P1287" s="3"/>
      <c r="Q1287" s="4" t="n">
        <v>34700</v>
      </c>
      <c r="R1287" s="3" t="s">
        <v>23</v>
      </c>
    </row>
    <row r="1288" customFormat="false" ht="25.5" hidden="true" customHeight="true" outlineLevel="0" collapsed="false">
      <c r="A1288" s="2" t="n">
        <v>1773</v>
      </c>
      <c r="B1288" s="3" t="s">
        <v>1206</v>
      </c>
      <c r="C1288" s="3" t="s">
        <v>19</v>
      </c>
      <c r="D1288" s="3" t="s">
        <v>61</v>
      </c>
      <c r="E1288" s="3" t="s">
        <v>1207</v>
      </c>
      <c r="F1288" s="3" t="s">
        <v>138</v>
      </c>
      <c r="G1288" s="2"/>
      <c r="H1288" s="3" t="s">
        <v>23</v>
      </c>
      <c r="I1288" s="2" t="n">
        <v>120</v>
      </c>
      <c r="J1288" s="2" t="n">
        <v>120</v>
      </c>
      <c r="K1288" s="3" t="s">
        <v>53</v>
      </c>
      <c r="L1288" s="3" t="s">
        <v>1198</v>
      </c>
      <c r="M1288" s="2" t="n">
        <v>0</v>
      </c>
      <c r="N1288" s="3"/>
      <c r="O1288" s="4"/>
      <c r="P1288" s="3"/>
      <c r="Q1288" s="4" t="n">
        <v>34700</v>
      </c>
      <c r="R1288" s="3" t="s">
        <v>23</v>
      </c>
    </row>
    <row r="1289" customFormat="false" ht="25.5" hidden="true" customHeight="true" outlineLevel="0" collapsed="false">
      <c r="A1289" s="2" t="n">
        <v>1773</v>
      </c>
      <c r="B1289" s="3" t="s">
        <v>1206</v>
      </c>
      <c r="C1289" s="3" t="s">
        <v>19</v>
      </c>
      <c r="D1289" s="3" t="s">
        <v>61</v>
      </c>
      <c r="E1289" s="3" t="s">
        <v>1207</v>
      </c>
      <c r="F1289" s="3" t="s">
        <v>138</v>
      </c>
      <c r="G1289" s="2"/>
      <c r="H1289" s="3" t="s">
        <v>23</v>
      </c>
      <c r="I1289" s="2" t="n">
        <v>240</v>
      </c>
      <c r="J1289" s="2" t="n">
        <v>240</v>
      </c>
      <c r="K1289" s="3" t="s">
        <v>53</v>
      </c>
      <c r="L1289" s="3" t="s">
        <v>1198</v>
      </c>
      <c r="M1289" s="2" t="n">
        <v>0</v>
      </c>
      <c r="N1289" s="3"/>
      <c r="O1289" s="4"/>
      <c r="P1289" s="3"/>
      <c r="Q1289" s="4" t="n">
        <v>34700</v>
      </c>
      <c r="R1289" s="3" t="s">
        <v>23</v>
      </c>
    </row>
    <row r="1290" customFormat="false" ht="12" hidden="false" customHeight="true" outlineLevel="0" collapsed="false">
      <c r="A1290" s="2" t="n">
        <v>1774</v>
      </c>
      <c r="B1290" s="3" t="s">
        <v>1208</v>
      </c>
      <c r="C1290" s="3" t="s">
        <v>19</v>
      </c>
      <c r="D1290" s="3" t="s">
        <v>61</v>
      </c>
      <c r="E1290" s="3" t="s">
        <v>1209</v>
      </c>
      <c r="F1290" s="3" t="s">
        <v>63</v>
      </c>
      <c r="G1290" s="2"/>
      <c r="H1290" s="3" t="s">
        <v>23</v>
      </c>
      <c r="I1290" s="2" t="n">
        <v>500</v>
      </c>
      <c r="J1290" s="2" t="n">
        <v>500</v>
      </c>
      <c r="K1290" s="3" t="s">
        <v>53</v>
      </c>
      <c r="L1290" s="3" t="s">
        <v>53</v>
      </c>
      <c r="M1290" s="2" t="n">
        <v>7160</v>
      </c>
      <c r="N1290" s="3"/>
      <c r="O1290" s="4"/>
      <c r="P1290" s="3"/>
      <c r="Q1290" s="4" t="n">
        <v>37060</v>
      </c>
      <c r="R1290" s="3" t="s">
        <v>23</v>
      </c>
    </row>
    <row r="1291" customFormat="false" ht="12" hidden="false" customHeight="true" outlineLevel="0" collapsed="false">
      <c r="A1291" s="2" t="n">
        <v>1775</v>
      </c>
      <c r="B1291" s="3" t="s">
        <v>1210</v>
      </c>
      <c r="C1291" s="3" t="s">
        <v>19</v>
      </c>
      <c r="D1291" s="3" t="s">
        <v>61</v>
      </c>
      <c r="E1291" s="3" t="s">
        <v>1211</v>
      </c>
      <c r="F1291" s="3" t="s">
        <v>63</v>
      </c>
      <c r="G1291" s="2"/>
      <c r="H1291" s="3" t="s">
        <v>23</v>
      </c>
      <c r="I1291" s="2" t="n">
        <v>150</v>
      </c>
      <c r="J1291" s="2" t="n">
        <v>150</v>
      </c>
      <c r="K1291" s="3" t="s">
        <v>53</v>
      </c>
      <c r="L1291" s="3" t="s">
        <v>53</v>
      </c>
      <c r="M1291" s="2" t="n">
        <v>7125</v>
      </c>
      <c r="N1291" s="3"/>
      <c r="O1291" s="4"/>
      <c r="P1291" s="3"/>
      <c r="Q1291" s="4" t="n">
        <v>37116</v>
      </c>
      <c r="R1291" s="3" t="s">
        <v>23</v>
      </c>
    </row>
    <row r="1292" customFormat="false" ht="12" hidden="false" customHeight="true" outlineLevel="0" collapsed="false">
      <c r="A1292" s="2" t="n">
        <v>1775</v>
      </c>
      <c r="B1292" s="3" t="s">
        <v>1210</v>
      </c>
      <c r="C1292" s="3" t="s">
        <v>19</v>
      </c>
      <c r="D1292" s="3" t="s">
        <v>61</v>
      </c>
      <c r="E1292" s="3" t="s">
        <v>1211</v>
      </c>
      <c r="F1292" s="3" t="s">
        <v>63</v>
      </c>
      <c r="G1292" s="2"/>
      <c r="H1292" s="3" t="s">
        <v>23</v>
      </c>
      <c r="I1292" s="2" t="n">
        <v>150</v>
      </c>
      <c r="J1292" s="2" t="n">
        <v>150</v>
      </c>
      <c r="K1292" s="3" t="s">
        <v>53</v>
      </c>
      <c r="L1292" s="3" t="s">
        <v>53</v>
      </c>
      <c r="M1292" s="2" t="n">
        <v>7125</v>
      </c>
      <c r="N1292" s="3"/>
      <c r="O1292" s="4"/>
      <c r="P1292" s="3"/>
      <c r="Q1292" s="4" t="n">
        <v>37116</v>
      </c>
      <c r="R1292" s="3" t="s">
        <v>23</v>
      </c>
    </row>
    <row r="1293" customFormat="false" ht="12" hidden="false" customHeight="true" outlineLevel="0" collapsed="false">
      <c r="A1293" s="2" t="n">
        <v>1775</v>
      </c>
      <c r="B1293" s="3" t="s">
        <v>1210</v>
      </c>
      <c r="C1293" s="3" t="s">
        <v>19</v>
      </c>
      <c r="D1293" s="3" t="s">
        <v>61</v>
      </c>
      <c r="E1293" s="3" t="s">
        <v>1211</v>
      </c>
      <c r="F1293" s="3" t="s">
        <v>63</v>
      </c>
      <c r="G1293" s="2"/>
      <c r="H1293" s="3" t="s">
        <v>23</v>
      </c>
      <c r="I1293" s="2" t="n">
        <v>200</v>
      </c>
      <c r="J1293" s="2" t="n">
        <v>200</v>
      </c>
      <c r="K1293" s="3" t="s">
        <v>24</v>
      </c>
      <c r="L1293" s="3" t="s">
        <v>1198</v>
      </c>
      <c r="M1293" s="2" t="n">
        <v>7125</v>
      </c>
      <c r="N1293" s="3"/>
      <c r="O1293" s="4"/>
      <c r="P1293" s="3"/>
      <c r="Q1293" s="4" t="n">
        <v>37116</v>
      </c>
      <c r="R1293" s="3" t="s">
        <v>23</v>
      </c>
    </row>
    <row r="1294" customFormat="false" ht="12" hidden="false" customHeight="true" outlineLevel="0" collapsed="false">
      <c r="A1294" s="2" t="n">
        <v>1776</v>
      </c>
      <c r="B1294" s="3" t="s">
        <v>1212</v>
      </c>
      <c r="C1294" s="3" t="s">
        <v>19</v>
      </c>
      <c r="D1294" s="3" t="s">
        <v>61</v>
      </c>
      <c r="E1294" s="3" t="s">
        <v>1041</v>
      </c>
      <c r="F1294" s="3" t="s">
        <v>138</v>
      </c>
      <c r="G1294" s="2"/>
      <c r="H1294" s="3" t="s">
        <v>23</v>
      </c>
      <c r="I1294" s="2" t="n">
        <v>350</v>
      </c>
      <c r="J1294" s="2" t="n">
        <v>350</v>
      </c>
      <c r="K1294" s="3" t="s">
        <v>53</v>
      </c>
      <c r="L1294" s="3" t="s">
        <v>1198</v>
      </c>
      <c r="M1294" s="2" t="n">
        <v>7000</v>
      </c>
      <c r="N1294" s="3"/>
      <c r="O1294" s="4"/>
      <c r="P1294" s="3"/>
      <c r="Q1294" s="4" t="n">
        <v>37135</v>
      </c>
      <c r="R1294" s="3" t="s">
        <v>23</v>
      </c>
    </row>
    <row r="1295" customFormat="false" ht="12" hidden="false" customHeight="true" outlineLevel="0" collapsed="false">
      <c r="A1295" s="2" t="n">
        <v>1777</v>
      </c>
      <c r="B1295" s="3" t="s">
        <v>1213</v>
      </c>
      <c r="C1295" s="3" t="s">
        <v>19</v>
      </c>
      <c r="D1295" s="3" t="s">
        <v>27</v>
      </c>
      <c r="E1295" s="3" t="s">
        <v>1213</v>
      </c>
      <c r="F1295" s="3" t="s">
        <v>29</v>
      </c>
      <c r="G1295" s="2"/>
      <c r="H1295" s="3" t="s">
        <v>23</v>
      </c>
      <c r="I1295" s="2" t="n">
        <v>160</v>
      </c>
      <c r="J1295" s="2" t="n">
        <v>160</v>
      </c>
      <c r="K1295" s="3" t="s">
        <v>53</v>
      </c>
      <c r="L1295" s="3" t="s">
        <v>1198</v>
      </c>
      <c r="M1295" s="2" t="n">
        <v>9169</v>
      </c>
      <c r="N1295" s="3"/>
      <c r="O1295" s="4"/>
      <c r="P1295" s="3"/>
      <c r="Q1295" s="4" t="n">
        <v>37137</v>
      </c>
      <c r="R1295" s="3" t="s">
        <v>23</v>
      </c>
    </row>
    <row r="1296" customFormat="false" ht="12" hidden="false" customHeight="true" outlineLevel="0" collapsed="false">
      <c r="A1296" s="2" t="n">
        <v>1778</v>
      </c>
      <c r="B1296" s="3" t="s">
        <v>856</v>
      </c>
      <c r="C1296" s="3" t="s">
        <v>19</v>
      </c>
      <c r="D1296" s="3" t="s">
        <v>38</v>
      </c>
      <c r="E1296" s="3" t="s">
        <v>754</v>
      </c>
      <c r="F1296" s="3" t="s">
        <v>39</v>
      </c>
      <c r="G1296" s="2"/>
      <c r="H1296" s="3" t="s">
        <v>23</v>
      </c>
      <c r="I1296" s="2" t="n">
        <v>240</v>
      </c>
      <c r="J1296" s="2" t="n">
        <v>240</v>
      </c>
      <c r="K1296" s="3" t="s">
        <v>53</v>
      </c>
      <c r="L1296" s="3" t="s">
        <v>1198</v>
      </c>
      <c r="M1296" s="2" t="n">
        <v>9086</v>
      </c>
      <c r="N1296" s="3"/>
      <c r="O1296" s="4"/>
      <c r="P1296" s="3"/>
      <c r="Q1296" s="4" t="n">
        <v>37120</v>
      </c>
      <c r="R1296" s="3" t="s">
        <v>23</v>
      </c>
    </row>
    <row r="1297" customFormat="false" ht="38.25" hidden="true" customHeight="true" outlineLevel="0" collapsed="false">
      <c r="A1297" s="2" t="n">
        <v>613</v>
      </c>
      <c r="B1297" s="3" t="s">
        <v>503</v>
      </c>
      <c r="C1297" s="3" t="s">
        <v>19</v>
      </c>
      <c r="D1297" s="3" t="s">
        <v>31</v>
      </c>
      <c r="E1297" s="3" t="s">
        <v>502</v>
      </c>
      <c r="F1297" s="3" t="s">
        <v>22</v>
      </c>
      <c r="G1297" s="2"/>
      <c r="H1297" s="3" t="s">
        <v>23</v>
      </c>
      <c r="I1297" s="2" t="n">
        <v>237</v>
      </c>
      <c r="J1297" s="2" t="n">
        <v>237</v>
      </c>
      <c r="K1297" s="3" t="s">
        <v>53</v>
      </c>
      <c r="L1297" s="3" t="s">
        <v>1198</v>
      </c>
      <c r="M1297" s="2" t="n">
        <v>0</v>
      </c>
      <c r="N1297" s="3"/>
      <c r="O1297" s="4"/>
      <c r="P1297" s="3"/>
      <c r="Q1297" s="4" t="n">
        <v>34700</v>
      </c>
      <c r="R1297" s="3" t="s">
        <v>23</v>
      </c>
    </row>
    <row r="1298" customFormat="false" ht="12" hidden="false" customHeight="true" outlineLevel="0" collapsed="false">
      <c r="A1298" s="2" t="n">
        <v>1779</v>
      </c>
      <c r="B1298" s="3" t="s">
        <v>1214</v>
      </c>
      <c r="C1298" s="3" t="s">
        <v>19</v>
      </c>
      <c r="D1298" s="3" t="s">
        <v>117</v>
      </c>
      <c r="E1298" s="3" t="s">
        <v>122</v>
      </c>
      <c r="F1298" s="3" t="s">
        <v>22</v>
      </c>
      <c r="G1298" s="2"/>
      <c r="H1298" s="3" t="s">
        <v>23</v>
      </c>
      <c r="I1298" s="2" t="n">
        <v>320</v>
      </c>
      <c r="J1298" s="2" t="n">
        <v>320</v>
      </c>
      <c r="K1298" s="3" t="s">
        <v>53</v>
      </c>
      <c r="L1298" s="3" t="s">
        <v>1198</v>
      </c>
      <c r="M1298" s="2" t="n">
        <v>10545</v>
      </c>
      <c r="N1298" s="3"/>
      <c r="O1298" s="4"/>
      <c r="P1298" s="3"/>
      <c r="Q1298" s="4" t="n">
        <v>37069</v>
      </c>
      <c r="R1298" s="3" t="s">
        <v>23</v>
      </c>
    </row>
    <row r="1299" customFormat="false" ht="38.25" hidden="true" customHeight="true" outlineLevel="0" collapsed="false">
      <c r="A1299" s="2" t="n">
        <v>1780</v>
      </c>
      <c r="B1299" s="3" t="s">
        <v>1215</v>
      </c>
      <c r="C1299" s="3" t="s">
        <v>19</v>
      </c>
      <c r="D1299" s="3" t="s">
        <v>31</v>
      </c>
      <c r="E1299" s="3" t="s">
        <v>1216</v>
      </c>
      <c r="F1299" s="3" t="s">
        <v>22</v>
      </c>
      <c r="G1299" s="2"/>
      <c r="H1299" s="3" t="s">
        <v>23</v>
      </c>
      <c r="I1299" s="2" t="n">
        <v>135</v>
      </c>
      <c r="J1299" s="2" t="n">
        <v>135</v>
      </c>
      <c r="K1299" s="3" t="s">
        <v>53</v>
      </c>
      <c r="L1299" s="3" t="s">
        <v>1198</v>
      </c>
      <c r="M1299" s="2" t="n">
        <v>9086</v>
      </c>
      <c r="N1299" s="3"/>
      <c r="O1299" s="4"/>
      <c r="P1299" s="3"/>
      <c r="Q1299" s="4" t="n">
        <v>36800</v>
      </c>
      <c r="R1299" s="3" t="s">
        <v>23</v>
      </c>
    </row>
    <row r="1300" customFormat="false" ht="25.5" hidden="true" customHeight="true" outlineLevel="0" collapsed="false">
      <c r="A1300" s="2" t="n">
        <v>1781</v>
      </c>
      <c r="B1300" s="3" t="s">
        <v>1217</v>
      </c>
      <c r="C1300" s="3" t="s">
        <v>19</v>
      </c>
      <c r="D1300" s="3" t="s">
        <v>20</v>
      </c>
      <c r="E1300" s="3" t="s">
        <v>469</v>
      </c>
      <c r="F1300" s="3" t="s">
        <v>22</v>
      </c>
      <c r="G1300" s="2"/>
      <c r="H1300" s="3" t="s">
        <v>23</v>
      </c>
      <c r="I1300" s="2" t="n">
        <v>135</v>
      </c>
      <c r="J1300" s="2" t="n">
        <v>135</v>
      </c>
      <c r="K1300" s="3" t="s">
        <v>53</v>
      </c>
      <c r="L1300" s="3" t="s">
        <v>1198</v>
      </c>
      <c r="M1300" s="2" t="n">
        <v>0</v>
      </c>
      <c r="N1300" s="3"/>
      <c r="O1300" s="4"/>
      <c r="P1300" s="3"/>
      <c r="Q1300" s="4" t="n">
        <v>34700</v>
      </c>
      <c r="R1300" s="3" t="s">
        <v>23</v>
      </c>
    </row>
    <row r="1301" customFormat="false" ht="12" hidden="false" customHeight="true" outlineLevel="0" collapsed="false">
      <c r="A1301" s="2" t="n">
        <v>530</v>
      </c>
      <c r="B1301" s="3" t="s">
        <v>440</v>
      </c>
      <c r="C1301" s="3" t="s">
        <v>19</v>
      </c>
      <c r="D1301" s="3" t="s">
        <v>27</v>
      </c>
      <c r="E1301" s="3" t="s">
        <v>441</v>
      </c>
      <c r="F1301" s="3" t="s">
        <v>29</v>
      </c>
      <c r="G1301" s="2"/>
      <c r="H1301" s="3" t="s">
        <v>23</v>
      </c>
      <c r="I1301" s="2" t="n">
        <v>100</v>
      </c>
      <c r="J1301" s="2" t="n">
        <v>100</v>
      </c>
      <c r="K1301" s="3" t="s">
        <v>53</v>
      </c>
      <c r="L1301" s="3" t="s">
        <v>53</v>
      </c>
      <c r="M1301" s="2" t="n">
        <v>0</v>
      </c>
      <c r="N1301" s="3"/>
      <c r="O1301" s="4"/>
      <c r="P1301" s="3"/>
      <c r="Q1301" s="4" t="n">
        <v>37118</v>
      </c>
      <c r="R1301" s="3" t="s">
        <v>23</v>
      </c>
    </row>
    <row r="1302" customFormat="false" ht="12" hidden="false" customHeight="true" outlineLevel="0" collapsed="false">
      <c r="A1302" s="2" t="n">
        <v>508</v>
      </c>
      <c r="B1302" s="3" t="s">
        <v>421</v>
      </c>
      <c r="C1302" s="3" t="s">
        <v>19</v>
      </c>
      <c r="D1302" s="3" t="s">
        <v>38</v>
      </c>
      <c r="E1302" s="3" t="s">
        <v>422</v>
      </c>
      <c r="F1302" s="3" t="s">
        <v>39</v>
      </c>
      <c r="G1302" s="2"/>
      <c r="H1302" s="3" t="s">
        <v>23</v>
      </c>
      <c r="I1302" s="2" t="n">
        <v>245</v>
      </c>
      <c r="J1302" s="2" t="n">
        <v>245</v>
      </c>
      <c r="K1302" s="3" t="s">
        <v>53</v>
      </c>
      <c r="L1302" s="3" t="s">
        <v>53</v>
      </c>
      <c r="M1302" s="2" t="n">
        <v>8240</v>
      </c>
      <c r="N1302" s="3"/>
      <c r="O1302" s="4"/>
      <c r="P1302" s="3"/>
      <c r="Q1302" s="4" t="n">
        <v>37055</v>
      </c>
      <c r="R1302" s="3" t="s">
        <v>23</v>
      </c>
    </row>
    <row r="1303" customFormat="false" ht="12" hidden="false" customHeight="true" outlineLevel="0" collapsed="false">
      <c r="A1303" s="2" t="n">
        <v>1739</v>
      </c>
      <c r="B1303" s="3" t="s">
        <v>1218</v>
      </c>
      <c r="C1303" s="3" t="s">
        <v>19</v>
      </c>
      <c r="D1303" s="3" t="s">
        <v>27</v>
      </c>
      <c r="E1303" s="3" t="s">
        <v>1219</v>
      </c>
      <c r="F1303" s="3" t="s">
        <v>75</v>
      </c>
      <c r="G1303" s="2"/>
      <c r="H1303" s="3" t="s">
        <v>23</v>
      </c>
      <c r="I1303" s="2" t="n">
        <v>484</v>
      </c>
      <c r="J1303" s="2" t="n">
        <v>484</v>
      </c>
      <c r="K1303" s="3" t="s">
        <v>53</v>
      </c>
      <c r="L1303" s="3" t="s">
        <v>1198</v>
      </c>
      <c r="M1303" s="2" t="n">
        <v>0</v>
      </c>
      <c r="N1303" s="3"/>
      <c r="O1303" s="4"/>
      <c r="P1303" s="3"/>
      <c r="Q1303" s="4" t="n">
        <v>37101</v>
      </c>
      <c r="R1303" s="3" t="s">
        <v>23</v>
      </c>
    </row>
    <row r="1304" customFormat="false" ht="12" hidden="false" customHeight="true" outlineLevel="0" collapsed="false">
      <c r="A1304" s="2" t="n">
        <v>1754</v>
      </c>
      <c r="B1304" s="3" t="s">
        <v>1220</v>
      </c>
      <c r="C1304" s="3" t="s">
        <v>19</v>
      </c>
      <c r="D1304" s="3" t="s">
        <v>61</v>
      </c>
      <c r="E1304" s="3" t="s">
        <v>1221</v>
      </c>
      <c r="F1304" s="3" t="s">
        <v>63</v>
      </c>
      <c r="G1304" s="2"/>
      <c r="H1304" s="3" t="s">
        <v>23</v>
      </c>
      <c r="I1304" s="2" t="n">
        <v>170</v>
      </c>
      <c r="J1304" s="2" t="n">
        <v>170</v>
      </c>
      <c r="K1304" s="3" t="s">
        <v>53</v>
      </c>
      <c r="L1304" s="3" t="s">
        <v>1198</v>
      </c>
      <c r="M1304" s="2" t="n">
        <v>6930</v>
      </c>
      <c r="N1304" s="3"/>
      <c r="O1304" s="4"/>
      <c r="P1304" s="3"/>
      <c r="Q1304" s="4" t="n">
        <v>37049</v>
      </c>
      <c r="R1304" s="3" t="s">
        <v>23</v>
      </c>
    </row>
    <row r="1305" customFormat="false" ht="12" hidden="false" customHeight="true" outlineLevel="0" collapsed="false">
      <c r="A1305" s="2" t="n">
        <v>1754</v>
      </c>
      <c r="B1305" s="3" t="s">
        <v>1220</v>
      </c>
      <c r="C1305" s="3" t="s">
        <v>19</v>
      </c>
      <c r="D1305" s="3" t="s">
        <v>61</v>
      </c>
      <c r="E1305" s="3" t="s">
        <v>1221</v>
      </c>
      <c r="F1305" s="3" t="s">
        <v>63</v>
      </c>
      <c r="G1305" s="2"/>
      <c r="H1305" s="3" t="s">
        <v>23</v>
      </c>
      <c r="I1305" s="2" t="n">
        <v>170</v>
      </c>
      <c r="J1305" s="2" t="n">
        <v>170</v>
      </c>
      <c r="K1305" s="3" t="s">
        <v>53</v>
      </c>
      <c r="L1305" s="3" t="s">
        <v>1198</v>
      </c>
      <c r="M1305" s="2" t="n">
        <v>6930</v>
      </c>
      <c r="N1305" s="3"/>
      <c r="O1305" s="4"/>
      <c r="P1305" s="3"/>
      <c r="Q1305" s="4" t="n">
        <v>37049</v>
      </c>
      <c r="R1305" s="3" t="s">
        <v>23</v>
      </c>
    </row>
    <row r="1306" customFormat="false" ht="12" hidden="false" customHeight="true" outlineLevel="0" collapsed="false">
      <c r="A1306" s="2" t="n">
        <v>1754</v>
      </c>
      <c r="B1306" s="3" t="s">
        <v>1220</v>
      </c>
      <c r="C1306" s="3" t="s">
        <v>19</v>
      </c>
      <c r="D1306" s="3" t="s">
        <v>61</v>
      </c>
      <c r="E1306" s="3" t="s">
        <v>1221</v>
      </c>
      <c r="F1306" s="3" t="s">
        <v>63</v>
      </c>
      <c r="G1306" s="2"/>
      <c r="H1306" s="3" t="s">
        <v>23</v>
      </c>
      <c r="I1306" s="2" t="n">
        <v>160</v>
      </c>
      <c r="J1306" s="2" t="n">
        <v>160</v>
      </c>
      <c r="K1306" s="3" t="s">
        <v>24</v>
      </c>
      <c r="L1306" s="3" t="s">
        <v>1198</v>
      </c>
      <c r="M1306" s="2" t="n">
        <v>6930</v>
      </c>
      <c r="N1306" s="3"/>
      <c r="O1306" s="4"/>
      <c r="P1306" s="3"/>
      <c r="Q1306" s="4" t="n">
        <v>37049</v>
      </c>
      <c r="R1306" s="3" t="s">
        <v>23</v>
      </c>
    </row>
    <row r="1307" customFormat="false" ht="12" hidden="false" customHeight="true" outlineLevel="0" collapsed="false">
      <c r="A1307" s="2" t="n">
        <v>1036</v>
      </c>
      <c r="B1307" s="3" t="s">
        <v>762</v>
      </c>
      <c r="C1307" s="3" t="s">
        <v>19</v>
      </c>
      <c r="D1307" s="3" t="s">
        <v>61</v>
      </c>
      <c r="E1307" s="3" t="s">
        <v>21</v>
      </c>
      <c r="F1307" s="3" t="s">
        <v>63</v>
      </c>
      <c r="G1307" s="2"/>
      <c r="H1307" s="3" t="s">
        <v>23</v>
      </c>
      <c r="I1307" s="2" t="n">
        <v>21</v>
      </c>
      <c r="J1307" s="2" t="n">
        <v>21</v>
      </c>
      <c r="K1307" s="3" t="s">
        <v>53</v>
      </c>
      <c r="L1307" s="3" t="s">
        <v>1198</v>
      </c>
      <c r="M1307" s="2" t="n">
        <v>15000</v>
      </c>
      <c r="N1307" s="3"/>
      <c r="O1307" s="4"/>
      <c r="P1307" s="3"/>
      <c r="Q1307" s="4" t="n">
        <v>37043</v>
      </c>
      <c r="R1307" s="3" t="s">
        <v>23</v>
      </c>
    </row>
    <row r="1308" customFormat="false" ht="12" hidden="false" customHeight="true" outlineLevel="0" collapsed="false">
      <c r="A1308" s="2" t="n">
        <v>1784</v>
      </c>
      <c r="B1308" s="3" t="s">
        <v>1222</v>
      </c>
      <c r="C1308" s="3" t="s">
        <v>19</v>
      </c>
      <c r="D1308" s="3" t="s">
        <v>61</v>
      </c>
      <c r="E1308" s="3" t="s">
        <v>552</v>
      </c>
      <c r="F1308" s="3" t="s">
        <v>63</v>
      </c>
      <c r="G1308" s="2"/>
      <c r="H1308" s="3" t="s">
        <v>23</v>
      </c>
      <c r="I1308" s="2" t="n">
        <v>75</v>
      </c>
      <c r="J1308" s="2" t="n">
        <v>75</v>
      </c>
      <c r="K1308" s="3" t="s">
        <v>53</v>
      </c>
      <c r="L1308" s="3" t="s">
        <v>1198</v>
      </c>
      <c r="M1308" s="2" t="n">
        <v>15000</v>
      </c>
      <c r="N1308" s="3"/>
      <c r="O1308" s="4"/>
      <c r="P1308" s="3"/>
      <c r="Q1308" s="4" t="n">
        <v>37043</v>
      </c>
      <c r="R1308" s="3" t="s">
        <v>23</v>
      </c>
    </row>
    <row r="1309" customFormat="false" ht="12" hidden="false" customHeight="true" outlineLevel="0" collapsed="false">
      <c r="A1309" s="2" t="n">
        <v>1785</v>
      </c>
      <c r="B1309" s="3" t="s">
        <v>1223</v>
      </c>
      <c r="C1309" s="3" t="s">
        <v>19</v>
      </c>
      <c r="D1309" s="3" t="s">
        <v>31</v>
      </c>
      <c r="E1309" s="3" t="s">
        <v>798</v>
      </c>
      <c r="F1309" s="3" t="s">
        <v>22</v>
      </c>
      <c r="G1309" s="2"/>
      <c r="H1309" s="3" t="s">
        <v>23</v>
      </c>
      <c r="I1309" s="2" t="n">
        <v>45</v>
      </c>
      <c r="J1309" s="2" t="n">
        <v>45</v>
      </c>
      <c r="K1309" s="3" t="s">
        <v>53</v>
      </c>
      <c r="L1309" s="3" t="s">
        <v>54</v>
      </c>
      <c r="M1309" s="2" t="n">
        <v>9664</v>
      </c>
      <c r="N1309" s="3"/>
      <c r="O1309" s="4"/>
      <c r="P1309" s="3"/>
      <c r="Q1309" s="4" t="n">
        <v>37164</v>
      </c>
      <c r="R1309" s="3" t="s">
        <v>23</v>
      </c>
    </row>
    <row r="1310" customFormat="false" ht="12" hidden="false" customHeight="true" outlineLevel="0" collapsed="false">
      <c r="A1310" s="2" t="n">
        <v>1785</v>
      </c>
      <c r="B1310" s="3" t="s">
        <v>1223</v>
      </c>
      <c r="C1310" s="3" t="s">
        <v>19</v>
      </c>
      <c r="D1310" s="3" t="s">
        <v>31</v>
      </c>
      <c r="E1310" s="3" t="s">
        <v>798</v>
      </c>
      <c r="F1310" s="3" t="s">
        <v>22</v>
      </c>
      <c r="G1310" s="2"/>
      <c r="H1310" s="3" t="s">
        <v>23</v>
      </c>
      <c r="I1310" s="2" t="n">
        <v>45</v>
      </c>
      <c r="J1310" s="2" t="n">
        <v>45</v>
      </c>
      <c r="K1310" s="3" t="s">
        <v>53</v>
      </c>
      <c r="L1310" s="3" t="s">
        <v>54</v>
      </c>
      <c r="M1310" s="2" t="n">
        <v>9664</v>
      </c>
      <c r="N1310" s="3"/>
      <c r="O1310" s="4"/>
      <c r="P1310" s="3"/>
      <c r="Q1310" s="4" t="n">
        <v>37164</v>
      </c>
      <c r="R1310" s="3" t="s">
        <v>23</v>
      </c>
    </row>
    <row r="1311" customFormat="false" ht="12" hidden="false" customHeight="true" outlineLevel="0" collapsed="false">
      <c r="A1311" s="2" t="n">
        <v>1785</v>
      </c>
      <c r="B1311" s="3" t="s">
        <v>1223</v>
      </c>
      <c r="C1311" s="3" t="s">
        <v>19</v>
      </c>
      <c r="D1311" s="3" t="s">
        <v>31</v>
      </c>
      <c r="E1311" s="3" t="s">
        <v>798</v>
      </c>
      <c r="F1311" s="3" t="s">
        <v>22</v>
      </c>
      <c r="G1311" s="2"/>
      <c r="H1311" s="3" t="s">
        <v>23</v>
      </c>
      <c r="I1311" s="2" t="n">
        <v>45</v>
      </c>
      <c r="J1311" s="2" t="n">
        <v>45</v>
      </c>
      <c r="K1311" s="3" t="s">
        <v>53</v>
      </c>
      <c r="L1311" s="3" t="s">
        <v>54</v>
      </c>
      <c r="M1311" s="2" t="n">
        <v>9664</v>
      </c>
      <c r="N1311" s="3"/>
      <c r="O1311" s="4"/>
      <c r="P1311" s="3"/>
      <c r="Q1311" s="4" t="n">
        <v>37164</v>
      </c>
      <c r="R1311" s="3" t="s">
        <v>23</v>
      </c>
    </row>
    <row r="1312" customFormat="false" ht="12" hidden="false" customHeight="true" outlineLevel="0" collapsed="false">
      <c r="A1312" s="2" t="n">
        <v>1785</v>
      </c>
      <c r="B1312" s="3" t="s">
        <v>1223</v>
      </c>
      <c r="C1312" s="3" t="s">
        <v>19</v>
      </c>
      <c r="D1312" s="3" t="s">
        <v>31</v>
      </c>
      <c r="E1312" s="3" t="s">
        <v>798</v>
      </c>
      <c r="F1312" s="3" t="s">
        <v>22</v>
      </c>
      <c r="G1312" s="2"/>
      <c r="H1312" s="3" t="s">
        <v>23</v>
      </c>
      <c r="I1312" s="2" t="n">
        <v>45</v>
      </c>
      <c r="J1312" s="2" t="n">
        <v>45</v>
      </c>
      <c r="K1312" s="3" t="s">
        <v>53</v>
      </c>
      <c r="L1312" s="3" t="s">
        <v>54</v>
      </c>
      <c r="M1312" s="2" t="n">
        <v>9664</v>
      </c>
      <c r="N1312" s="3"/>
      <c r="O1312" s="4"/>
      <c r="P1312" s="3"/>
      <c r="Q1312" s="4" t="n">
        <v>37164</v>
      </c>
      <c r="R1312" s="3" t="s">
        <v>23</v>
      </c>
    </row>
    <row r="1313" customFormat="false" ht="12" hidden="false" customHeight="true" outlineLevel="0" collapsed="false">
      <c r="A1313" s="2" t="n">
        <v>1786</v>
      </c>
      <c r="B1313" s="3" t="s">
        <v>1224</v>
      </c>
      <c r="C1313" s="3" t="s">
        <v>19</v>
      </c>
      <c r="D1313" s="3" t="s">
        <v>31</v>
      </c>
      <c r="E1313" s="3" t="s">
        <v>36</v>
      </c>
      <c r="F1313" s="3" t="s">
        <v>22</v>
      </c>
      <c r="G1313" s="2"/>
      <c r="H1313" s="3" t="s">
        <v>23</v>
      </c>
      <c r="I1313" s="2" t="n">
        <v>45</v>
      </c>
      <c r="J1313" s="2" t="n">
        <v>45</v>
      </c>
      <c r="K1313" s="3" t="s">
        <v>53</v>
      </c>
      <c r="L1313" s="3" t="s">
        <v>1198</v>
      </c>
      <c r="M1313" s="2" t="n">
        <v>9664</v>
      </c>
      <c r="N1313" s="3"/>
      <c r="O1313" s="4"/>
      <c r="P1313" s="3"/>
      <c r="Q1313" s="4" t="n">
        <v>37088</v>
      </c>
      <c r="R1313" s="3" t="s">
        <v>23</v>
      </c>
    </row>
    <row r="1314" customFormat="false" ht="12" hidden="false" customHeight="true" outlineLevel="0" collapsed="false">
      <c r="A1314" s="2" t="n">
        <v>1786</v>
      </c>
      <c r="B1314" s="3" t="s">
        <v>1224</v>
      </c>
      <c r="C1314" s="3" t="s">
        <v>19</v>
      </c>
      <c r="D1314" s="3" t="s">
        <v>31</v>
      </c>
      <c r="E1314" s="3" t="s">
        <v>36</v>
      </c>
      <c r="F1314" s="3" t="s">
        <v>22</v>
      </c>
      <c r="G1314" s="2"/>
      <c r="H1314" s="3" t="s">
        <v>23</v>
      </c>
      <c r="I1314" s="2" t="n">
        <v>45</v>
      </c>
      <c r="J1314" s="2" t="n">
        <v>45</v>
      </c>
      <c r="K1314" s="3" t="s">
        <v>53</v>
      </c>
      <c r="L1314" s="3" t="s">
        <v>1198</v>
      </c>
      <c r="M1314" s="2" t="n">
        <v>9664</v>
      </c>
      <c r="N1314" s="3"/>
      <c r="O1314" s="4"/>
      <c r="P1314" s="3"/>
      <c r="Q1314" s="4" t="n">
        <v>37088</v>
      </c>
      <c r="R1314" s="3" t="s">
        <v>23</v>
      </c>
    </row>
    <row r="1315" customFormat="false" ht="12" hidden="false" customHeight="true" outlineLevel="0" collapsed="false">
      <c r="A1315" s="2" t="n">
        <v>1787</v>
      </c>
      <c r="B1315" s="3" t="s">
        <v>1225</v>
      </c>
      <c r="C1315" s="3" t="s">
        <v>19</v>
      </c>
      <c r="D1315" s="3" t="s">
        <v>27</v>
      </c>
      <c r="E1315" s="3" t="s">
        <v>1226</v>
      </c>
      <c r="F1315" s="3" t="s">
        <v>101</v>
      </c>
      <c r="G1315" s="2"/>
      <c r="H1315" s="3" t="s">
        <v>23</v>
      </c>
      <c r="I1315" s="2" t="n">
        <v>154</v>
      </c>
      <c r="J1315" s="2" t="n">
        <v>154</v>
      </c>
      <c r="K1315" s="3" t="s">
        <v>53</v>
      </c>
      <c r="L1315" s="3" t="s">
        <v>1198</v>
      </c>
      <c r="M1315" s="2" t="n">
        <v>0</v>
      </c>
      <c r="N1315" s="3"/>
      <c r="O1315" s="4" t="n">
        <v>37560</v>
      </c>
      <c r="P1315" s="3"/>
      <c r="Q1315" s="4" t="n">
        <v>37134</v>
      </c>
      <c r="R1315" s="3" t="s">
        <v>23</v>
      </c>
    </row>
    <row r="1316" customFormat="false" ht="25.5" hidden="true" customHeight="true" outlineLevel="0" collapsed="false">
      <c r="A1316" s="2" t="n">
        <v>1788</v>
      </c>
      <c r="B1316" s="3" t="s">
        <v>1227</v>
      </c>
      <c r="C1316" s="3" t="s">
        <v>19</v>
      </c>
      <c r="D1316" s="3" t="s">
        <v>31</v>
      </c>
      <c r="E1316" s="3" t="s">
        <v>220</v>
      </c>
      <c r="F1316" s="3" t="s">
        <v>22</v>
      </c>
      <c r="G1316" s="2"/>
      <c r="H1316" s="3" t="s">
        <v>23</v>
      </c>
      <c r="I1316" s="2" t="n">
        <v>21</v>
      </c>
      <c r="J1316" s="2" t="n">
        <v>21</v>
      </c>
      <c r="K1316" s="3" t="s">
        <v>53</v>
      </c>
      <c r="L1316" s="3" t="s">
        <v>1198</v>
      </c>
      <c r="M1316" s="2" t="n">
        <v>0</v>
      </c>
      <c r="N1316" s="3"/>
      <c r="O1316" s="4"/>
      <c r="P1316" s="3"/>
      <c r="Q1316" s="4"/>
      <c r="R1316" s="3" t="s">
        <v>23</v>
      </c>
    </row>
    <row r="1317" customFormat="false" ht="25.5" hidden="true" customHeight="true" outlineLevel="0" collapsed="false">
      <c r="A1317" s="2" t="n">
        <v>1788</v>
      </c>
      <c r="B1317" s="3" t="s">
        <v>1227</v>
      </c>
      <c r="C1317" s="3" t="s">
        <v>19</v>
      </c>
      <c r="D1317" s="3" t="s">
        <v>31</v>
      </c>
      <c r="E1317" s="3" t="s">
        <v>220</v>
      </c>
      <c r="F1317" s="3" t="s">
        <v>22</v>
      </c>
      <c r="G1317" s="2"/>
      <c r="H1317" s="3" t="s">
        <v>23</v>
      </c>
      <c r="I1317" s="2" t="n">
        <v>21</v>
      </c>
      <c r="J1317" s="2" t="n">
        <v>21</v>
      </c>
      <c r="K1317" s="3" t="s">
        <v>53</v>
      </c>
      <c r="L1317" s="3" t="s">
        <v>1198</v>
      </c>
      <c r="M1317" s="2" t="n">
        <v>0</v>
      </c>
      <c r="N1317" s="3"/>
      <c r="O1317" s="4"/>
      <c r="P1317" s="3"/>
      <c r="Q1317" s="4"/>
      <c r="R1317" s="3" t="s">
        <v>23</v>
      </c>
    </row>
    <row r="1318" customFormat="false" ht="25.5" hidden="true" customHeight="true" outlineLevel="0" collapsed="false">
      <c r="A1318" s="2" t="n">
        <v>1789</v>
      </c>
      <c r="B1318" s="3" t="s">
        <v>1228</v>
      </c>
      <c r="C1318" s="3" t="s">
        <v>19</v>
      </c>
      <c r="D1318" s="3" t="s">
        <v>27</v>
      </c>
      <c r="E1318" s="3" t="s">
        <v>1229</v>
      </c>
      <c r="F1318" s="3" t="s">
        <v>57</v>
      </c>
      <c r="G1318" s="2"/>
      <c r="H1318" s="3" t="s">
        <v>23</v>
      </c>
      <c r="I1318" s="2" t="n">
        <v>300</v>
      </c>
      <c r="J1318" s="2" t="n">
        <v>300</v>
      </c>
      <c r="K1318" s="3" t="s">
        <v>53</v>
      </c>
      <c r="L1318" s="3" t="s">
        <v>1198</v>
      </c>
      <c r="M1318" s="2" t="n">
        <v>0</v>
      </c>
      <c r="N1318" s="3"/>
      <c r="O1318" s="4"/>
      <c r="P1318" s="3"/>
      <c r="Q1318" s="4" t="n">
        <v>36892</v>
      </c>
      <c r="R1318" s="3" t="s">
        <v>23</v>
      </c>
    </row>
    <row r="1319" customFormat="false" ht="12" hidden="false" customHeight="true" outlineLevel="0" collapsed="false">
      <c r="A1319" s="2" t="n">
        <v>1790</v>
      </c>
      <c r="B1319" s="3" t="s">
        <v>1230</v>
      </c>
      <c r="C1319" s="3" t="s">
        <v>19</v>
      </c>
      <c r="D1319" s="3" t="s">
        <v>31</v>
      </c>
      <c r="E1319" s="3" t="s">
        <v>525</v>
      </c>
      <c r="F1319" s="3" t="s">
        <v>22</v>
      </c>
      <c r="G1319" s="2"/>
      <c r="H1319" s="3" t="s">
        <v>23</v>
      </c>
      <c r="I1319" s="2" t="n">
        <v>40</v>
      </c>
      <c r="J1319" s="2" t="n">
        <v>40</v>
      </c>
      <c r="K1319" s="3" t="s">
        <v>53</v>
      </c>
      <c r="L1319" s="3" t="s">
        <v>1198</v>
      </c>
      <c r="M1319" s="2" t="n">
        <v>0</v>
      </c>
      <c r="N1319" s="3"/>
      <c r="O1319" s="4"/>
      <c r="P1319" s="3"/>
      <c r="Q1319" s="4" t="n">
        <v>37135</v>
      </c>
      <c r="R1319" s="3" t="s">
        <v>23</v>
      </c>
    </row>
    <row r="1320" customFormat="false" ht="12" hidden="false" customHeight="true" outlineLevel="0" collapsed="false">
      <c r="A1320" s="2" t="n">
        <v>1791</v>
      </c>
      <c r="B1320" s="3" t="s">
        <v>1231</v>
      </c>
      <c r="C1320" s="3" t="s">
        <v>19</v>
      </c>
      <c r="D1320" s="3" t="s">
        <v>31</v>
      </c>
      <c r="E1320" s="3" t="s">
        <v>525</v>
      </c>
      <c r="F1320" s="3" t="s">
        <v>22</v>
      </c>
      <c r="G1320" s="2"/>
      <c r="H1320" s="3" t="s">
        <v>23</v>
      </c>
      <c r="I1320" s="2" t="n">
        <v>40</v>
      </c>
      <c r="J1320" s="2" t="n">
        <v>40</v>
      </c>
      <c r="K1320" s="3" t="s">
        <v>53</v>
      </c>
      <c r="L1320" s="3" t="s">
        <v>1198</v>
      </c>
      <c r="M1320" s="2" t="n">
        <v>0</v>
      </c>
      <c r="N1320" s="3"/>
      <c r="O1320" s="4"/>
      <c r="P1320" s="3"/>
      <c r="Q1320" s="4" t="n">
        <v>37119</v>
      </c>
      <c r="R1320" s="3" t="s">
        <v>23</v>
      </c>
    </row>
    <row r="1321" customFormat="false" ht="12" hidden="false" customHeight="true" outlineLevel="0" collapsed="false">
      <c r="A1321" s="2" t="n">
        <v>92</v>
      </c>
      <c r="B1321" s="3" t="s">
        <v>146</v>
      </c>
      <c r="C1321" s="3" t="s">
        <v>19</v>
      </c>
      <c r="D1321" s="3" t="s">
        <v>27</v>
      </c>
      <c r="E1321" s="3" t="s">
        <v>21</v>
      </c>
      <c r="F1321" s="3" t="s">
        <v>75</v>
      </c>
      <c r="G1321" s="2"/>
      <c r="H1321" s="3" t="s">
        <v>23</v>
      </c>
      <c r="I1321" s="2" t="n">
        <v>24</v>
      </c>
      <c r="J1321" s="2" t="n">
        <v>24</v>
      </c>
      <c r="K1321" s="3" t="s">
        <v>53</v>
      </c>
      <c r="L1321" s="3" t="s">
        <v>1198</v>
      </c>
      <c r="M1321" s="2" t="n">
        <v>9700</v>
      </c>
      <c r="N1321" s="3"/>
      <c r="O1321" s="4"/>
      <c r="P1321" s="3"/>
      <c r="Q1321" s="4" t="n">
        <v>37119</v>
      </c>
      <c r="R1321" s="3" t="s">
        <v>23</v>
      </c>
    </row>
    <row r="1322" customFormat="false" ht="12" hidden="false" customHeight="true" outlineLevel="0" collapsed="false">
      <c r="A1322" s="2" t="n">
        <v>1792</v>
      </c>
      <c r="B1322" s="3" t="s">
        <v>1232</v>
      </c>
      <c r="C1322" s="3" t="s">
        <v>19</v>
      </c>
      <c r="D1322" s="3" t="s">
        <v>31</v>
      </c>
      <c r="E1322" s="3" t="s">
        <v>1233</v>
      </c>
      <c r="F1322" s="3" t="s">
        <v>22</v>
      </c>
      <c r="G1322" s="2"/>
      <c r="H1322" s="3" t="s">
        <v>23</v>
      </c>
      <c r="I1322" s="2" t="n">
        <v>50</v>
      </c>
      <c r="J1322" s="2" t="n">
        <v>50</v>
      </c>
      <c r="K1322" s="3" t="s">
        <v>53</v>
      </c>
      <c r="L1322" s="3" t="s">
        <v>1198</v>
      </c>
      <c r="M1322" s="2" t="n">
        <v>9700</v>
      </c>
      <c r="N1322" s="3"/>
      <c r="O1322" s="4"/>
      <c r="P1322" s="3"/>
      <c r="Q1322" s="4" t="n">
        <v>37164</v>
      </c>
      <c r="R1322" s="3" t="s">
        <v>23</v>
      </c>
    </row>
    <row r="1323" customFormat="false" ht="12" hidden="false" customHeight="true" outlineLevel="0" collapsed="false">
      <c r="A1323" s="2" t="n">
        <v>250</v>
      </c>
      <c r="B1323" s="3" t="s">
        <v>247</v>
      </c>
      <c r="C1323" s="3" t="s">
        <v>19</v>
      </c>
      <c r="D1323" s="3" t="s">
        <v>20</v>
      </c>
      <c r="E1323" s="3" t="s">
        <v>248</v>
      </c>
      <c r="F1323" s="3" t="s">
        <v>22</v>
      </c>
      <c r="G1323" s="2"/>
      <c r="H1323" s="3" t="s">
        <v>23</v>
      </c>
      <c r="I1323" s="2" t="n">
        <v>49</v>
      </c>
      <c r="J1323" s="2" t="n">
        <v>49</v>
      </c>
      <c r="K1323" s="3" t="s">
        <v>53</v>
      </c>
      <c r="L1323" s="3" t="s">
        <v>1198</v>
      </c>
      <c r="M1323" s="2" t="n">
        <v>9700</v>
      </c>
      <c r="N1323" s="3"/>
      <c r="O1323" s="4"/>
      <c r="P1323" s="3"/>
      <c r="Q1323" s="4" t="n">
        <v>37056</v>
      </c>
      <c r="R1323" s="3" t="s">
        <v>23</v>
      </c>
    </row>
    <row r="1324" customFormat="false" ht="12" hidden="false" customHeight="true" outlineLevel="0" collapsed="false">
      <c r="A1324" s="2" t="n">
        <v>1793</v>
      </c>
      <c r="B1324" s="3" t="s">
        <v>1234</v>
      </c>
      <c r="C1324" s="3" t="s">
        <v>19</v>
      </c>
      <c r="D1324" s="3" t="s">
        <v>117</v>
      </c>
      <c r="E1324" s="3" t="s">
        <v>118</v>
      </c>
      <c r="F1324" s="3" t="s">
        <v>22</v>
      </c>
      <c r="G1324" s="2"/>
      <c r="H1324" s="3" t="s">
        <v>23</v>
      </c>
      <c r="I1324" s="2" t="n">
        <v>350</v>
      </c>
      <c r="J1324" s="2" t="n">
        <v>350</v>
      </c>
      <c r="K1324" s="3" t="s">
        <v>53</v>
      </c>
      <c r="L1324" s="3" t="s">
        <v>54</v>
      </c>
      <c r="M1324" s="2" t="n">
        <v>11021</v>
      </c>
      <c r="N1324" s="3"/>
      <c r="O1324" s="4"/>
      <c r="P1324" s="3"/>
      <c r="Q1324" s="4" t="n">
        <v>37316</v>
      </c>
      <c r="R1324" s="3" t="s">
        <v>23</v>
      </c>
    </row>
    <row r="1325" customFormat="false" ht="12" hidden="false" customHeight="true" outlineLevel="0" collapsed="false">
      <c r="A1325" s="2" t="n">
        <v>1793</v>
      </c>
      <c r="B1325" s="3" t="s">
        <v>1234</v>
      </c>
      <c r="C1325" s="3" t="s">
        <v>19</v>
      </c>
      <c r="D1325" s="3" t="s">
        <v>117</v>
      </c>
      <c r="E1325" s="3" t="s">
        <v>118</v>
      </c>
      <c r="F1325" s="3" t="s">
        <v>22</v>
      </c>
      <c r="G1325" s="2"/>
      <c r="H1325" s="3" t="s">
        <v>23</v>
      </c>
      <c r="I1325" s="2" t="n">
        <v>220</v>
      </c>
      <c r="J1325" s="2" t="n">
        <v>220</v>
      </c>
      <c r="K1325" s="3" t="s">
        <v>53</v>
      </c>
      <c r="L1325" s="3" t="s">
        <v>54</v>
      </c>
      <c r="M1325" s="2" t="n">
        <v>11021</v>
      </c>
      <c r="N1325" s="3"/>
      <c r="O1325" s="4"/>
      <c r="P1325" s="3"/>
      <c r="Q1325" s="4" t="n">
        <v>37773</v>
      </c>
      <c r="R1325" s="3" t="s">
        <v>23</v>
      </c>
    </row>
    <row r="1326" customFormat="false" ht="12" hidden="false" customHeight="true" outlineLevel="0" collapsed="false">
      <c r="A1326" s="2" t="n">
        <v>1794</v>
      </c>
      <c r="B1326" s="3" t="s">
        <v>475</v>
      </c>
      <c r="C1326" s="3" t="s">
        <v>19</v>
      </c>
      <c r="D1326" s="3" t="s">
        <v>31</v>
      </c>
      <c r="E1326" s="3" t="s">
        <v>475</v>
      </c>
      <c r="F1326" s="3" t="s">
        <v>22</v>
      </c>
      <c r="G1326" s="2"/>
      <c r="H1326" s="3" t="s">
        <v>23</v>
      </c>
      <c r="I1326" s="2" t="n">
        <v>50</v>
      </c>
      <c r="J1326" s="2" t="n">
        <v>50</v>
      </c>
      <c r="K1326" s="3" t="s">
        <v>53</v>
      </c>
      <c r="L1326" s="3" t="s">
        <v>54</v>
      </c>
      <c r="M1326" s="2" t="n">
        <v>9700</v>
      </c>
      <c r="N1326" s="3"/>
      <c r="O1326" s="4"/>
      <c r="P1326" s="3"/>
      <c r="Q1326" s="4" t="n">
        <v>37164</v>
      </c>
      <c r="R1326" s="3" t="s">
        <v>23</v>
      </c>
    </row>
    <row r="1327" customFormat="false" ht="12" hidden="false" customHeight="true" outlineLevel="0" collapsed="false">
      <c r="A1327" s="2" t="n">
        <v>518</v>
      </c>
      <c r="B1327" s="3" t="s">
        <v>430</v>
      </c>
      <c r="C1327" s="3" t="s">
        <v>19</v>
      </c>
      <c r="D1327" s="3" t="s">
        <v>27</v>
      </c>
      <c r="E1327" s="3" t="s">
        <v>21</v>
      </c>
      <c r="F1327" s="3" t="s">
        <v>101</v>
      </c>
      <c r="G1327" s="2"/>
      <c r="H1327" s="3" t="s">
        <v>23</v>
      </c>
      <c r="I1327" s="2" t="n">
        <v>55</v>
      </c>
      <c r="J1327" s="2" t="n">
        <v>55</v>
      </c>
      <c r="K1327" s="3" t="s">
        <v>53</v>
      </c>
      <c r="L1327" s="3" t="s">
        <v>54</v>
      </c>
      <c r="M1327" s="2" t="n">
        <v>0</v>
      </c>
      <c r="N1327" s="3"/>
      <c r="O1327" s="4"/>
      <c r="P1327" s="3"/>
      <c r="Q1327" s="4" t="n">
        <v>37118</v>
      </c>
      <c r="R1327" s="3" t="s">
        <v>23</v>
      </c>
    </row>
    <row r="1328" customFormat="false" ht="12" hidden="false" customHeight="true" outlineLevel="0" collapsed="false">
      <c r="A1328" s="2" t="n">
        <v>518</v>
      </c>
      <c r="B1328" s="3" t="s">
        <v>430</v>
      </c>
      <c r="C1328" s="3" t="s">
        <v>19</v>
      </c>
      <c r="D1328" s="3" t="s">
        <v>27</v>
      </c>
      <c r="E1328" s="3" t="s">
        <v>21</v>
      </c>
      <c r="F1328" s="3" t="s">
        <v>101</v>
      </c>
      <c r="G1328" s="2"/>
      <c r="H1328" s="3" t="s">
        <v>23</v>
      </c>
      <c r="I1328" s="2" t="n">
        <v>55</v>
      </c>
      <c r="J1328" s="2" t="n">
        <v>55</v>
      </c>
      <c r="K1328" s="3" t="s">
        <v>53</v>
      </c>
      <c r="L1328" s="3" t="s">
        <v>54</v>
      </c>
      <c r="M1328" s="2" t="n">
        <v>0</v>
      </c>
      <c r="N1328" s="3"/>
      <c r="O1328" s="4"/>
      <c r="P1328" s="3"/>
      <c r="Q1328" s="4" t="n">
        <v>37118</v>
      </c>
      <c r="R1328" s="3" t="s">
        <v>23</v>
      </c>
    </row>
    <row r="1329" customFormat="false" ht="12" hidden="false" customHeight="true" outlineLevel="0" collapsed="false">
      <c r="A1329" s="2" t="n">
        <v>1795</v>
      </c>
      <c r="B1329" s="3" t="s">
        <v>1235</v>
      </c>
      <c r="C1329" s="3" t="s">
        <v>19</v>
      </c>
      <c r="D1329" s="3" t="s">
        <v>38</v>
      </c>
      <c r="E1329" s="3" t="s">
        <v>1235</v>
      </c>
      <c r="F1329" s="3" t="s">
        <v>39</v>
      </c>
      <c r="G1329" s="2"/>
      <c r="H1329" s="3" t="s">
        <v>23</v>
      </c>
      <c r="I1329" s="2" t="n">
        <v>70</v>
      </c>
      <c r="J1329" s="2" t="n">
        <v>70</v>
      </c>
      <c r="K1329" s="3" t="s">
        <v>53</v>
      </c>
      <c r="L1329" s="3" t="s">
        <v>54</v>
      </c>
      <c r="M1329" s="2" t="n">
        <v>11873</v>
      </c>
      <c r="N1329" s="3"/>
      <c r="O1329" s="4"/>
      <c r="P1329" s="3"/>
      <c r="Q1329" s="4" t="n">
        <v>37255</v>
      </c>
      <c r="R1329" s="3" t="s">
        <v>23</v>
      </c>
    </row>
    <row r="1330" customFormat="false" ht="12" hidden="false" customHeight="true" outlineLevel="0" collapsed="false">
      <c r="A1330" s="2" t="n">
        <v>1795</v>
      </c>
      <c r="B1330" s="3" t="s">
        <v>1235</v>
      </c>
      <c r="C1330" s="3" t="s">
        <v>19</v>
      </c>
      <c r="D1330" s="3" t="s">
        <v>38</v>
      </c>
      <c r="E1330" s="3" t="s">
        <v>1235</v>
      </c>
      <c r="F1330" s="3" t="s">
        <v>39</v>
      </c>
      <c r="G1330" s="2"/>
      <c r="H1330" s="3" t="s">
        <v>23</v>
      </c>
      <c r="I1330" s="2" t="n">
        <v>70</v>
      </c>
      <c r="J1330" s="2" t="n">
        <v>70</v>
      </c>
      <c r="K1330" s="3" t="s">
        <v>53</v>
      </c>
      <c r="L1330" s="3" t="s">
        <v>54</v>
      </c>
      <c r="M1330" s="2" t="n">
        <v>11873</v>
      </c>
      <c r="N1330" s="3"/>
      <c r="O1330" s="4"/>
      <c r="P1330" s="3"/>
      <c r="Q1330" s="4" t="n">
        <v>37255</v>
      </c>
      <c r="R1330" s="3" t="s">
        <v>23</v>
      </c>
    </row>
    <row r="1331" customFormat="false" ht="12" hidden="false" customHeight="true" outlineLevel="0" collapsed="false">
      <c r="A1331" s="2" t="n">
        <v>1796</v>
      </c>
      <c r="B1331" s="3" t="s">
        <v>1236</v>
      </c>
      <c r="C1331" s="3" t="s">
        <v>19</v>
      </c>
      <c r="D1331" s="3" t="s">
        <v>31</v>
      </c>
      <c r="E1331" s="3" t="s">
        <v>921</v>
      </c>
      <c r="F1331" s="3" t="s">
        <v>22</v>
      </c>
      <c r="G1331" s="2"/>
      <c r="H1331" s="3" t="s">
        <v>23</v>
      </c>
      <c r="I1331" s="2" t="n">
        <v>44</v>
      </c>
      <c r="J1331" s="2" t="n">
        <v>44</v>
      </c>
      <c r="K1331" s="3" t="s">
        <v>24</v>
      </c>
      <c r="L1331" s="3" t="s">
        <v>1237</v>
      </c>
      <c r="M1331" s="2" t="n">
        <v>0</v>
      </c>
      <c r="N1331" s="3"/>
      <c r="O1331" s="4"/>
      <c r="P1331" s="3"/>
      <c r="Q1331" s="4" t="n">
        <v>37159</v>
      </c>
      <c r="R1331" s="3" t="s">
        <v>23</v>
      </c>
    </row>
    <row r="1332" customFormat="false" ht="12" hidden="false" customHeight="true" outlineLevel="0" collapsed="false">
      <c r="A1332" s="2" t="n">
        <v>1796</v>
      </c>
      <c r="B1332" s="3" t="s">
        <v>1236</v>
      </c>
      <c r="C1332" s="3" t="s">
        <v>19</v>
      </c>
      <c r="D1332" s="3" t="s">
        <v>31</v>
      </c>
      <c r="E1332" s="3" t="s">
        <v>921</v>
      </c>
      <c r="F1332" s="3" t="s">
        <v>22</v>
      </c>
      <c r="G1332" s="2"/>
      <c r="H1332" s="3" t="s">
        <v>23</v>
      </c>
      <c r="I1332" s="2" t="n">
        <v>22</v>
      </c>
      <c r="J1332" s="2" t="n">
        <v>22</v>
      </c>
      <c r="K1332" s="3" t="s">
        <v>24</v>
      </c>
      <c r="L1332" s="3" t="s">
        <v>1237</v>
      </c>
      <c r="M1332" s="2" t="n">
        <v>0</v>
      </c>
      <c r="N1332" s="3"/>
      <c r="O1332" s="4"/>
      <c r="P1332" s="3"/>
      <c r="Q1332" s="4" t="n">
        <v>37159</v>
      </c>
      <c r="R1332" s="3" t="s">
        <v>23</v>
      </c>
    </row>
  </sheetData>
  <autoFilter ref="A1:R1332"/>
  <printOptions headings="false" gridLines="false" gridLinesSet="true" horizontalCentered="false" verticalCentered="false"/>
  <pageMargins left="0.179861111111111" right="0.2" top="0.490277777777778" bottom="0.320138888888889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5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D68" activePane="bottomRight" state="frozen"/>
      <selection pane="topLeft" activeCell="A1" activeCellId="0" sqref="A1"/>
      <selection pane="topRight" activeCell="D1" activeCellId="0" sqref="D1"/>
      <selection pane="bottomLeft" activeCell="A68" activeCellId="0" sqref="A68"/>
      <selection pane="bottomRight" activeCell="I71" activeCellId="0" sqref="I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5.41"/>
    <col collapsed="false" customWidth="true" hidden="false" outlineLevel="0" max="4" min="4" style="0" width="8.14"/>
    <col collapsed="false" customWidth="true" hidden="false" outlineLevel="0" max="5" min="5" style="0" width="6.56"/>
    <col collapsed="false" customWidth="true" hidden="false" outlineLevel="0" max="6" min="6" style="0" width="8.56"/>
    <col collapsed="false" customWidth="true" hidden="false" outlineLevel="0" max="7" min="7" style="0" width="10.56"/>
    <col collapsed="false" customWidth="true" hidden="false" outlineLevel="0" max="8" min="8" style="0" width="10.28"/>
    <col collapsed="false" customWidth="true" hidden="false" outlineLevel="0" max="16" min="9" style="0" width="10.56"/>
    <col collapsed="false" customWidth="true" hidden="false" outlineLevel="0" max="39" min="39" style="0" width="9.85"/>
  </cols>
  <sheetData>
    <row r="1" customFormat="false" ht="12.75" hidden="false" customHeight="false" outlineLevel="0" collapsed="false">
      <c r="A1" s="59" t="s">
        <v>1886</v>
      </c>
      <c r="H1" s="60" t="s">
        <v>1245</v>
      </c>
      <c r="I1" s="61" t="n">
        <v>10000</v>
      </c>
      <c r="J1" s="61" t="n">
        <v>10000</v>
      </c>
      <c r="K1" s="61" t="n">
        <v>10000</v>
      </c>
      <c r="L1" s="61" t="n">
        <v>10000</v>
      </c>
      <c r="M1" s="61" t="n">
        <v>10000</v>
      </c>
      <c r="N1" s="61" t="n">
        <v>10000</v>
      </c>
      <c r="O1" s="61" t="n">
        <v>10000</v>
      </c>
      <c r="P1" s="61" t="n">
        <v>10000</v>
      </c>
      <c r="Q1" s="61" t="n">
        <v>10000</v>
      </c>
      <c r="R1" s="61" t="n">
        <v>10000</v>
      </c>
      <c r="S1" s="61" t="n">
        <v>10000</v>
      </c>
      <c r="T1" s="61" t="n">
        <v>10000</v>
      </c>
      <c r="U1" s="61" t="n">
        <v>10000</v>
      </c>
      <c r="V1" s="61" t="n">
        <v>10000</v>
      </c>
      <c r="W1" s="61" t="n">
        <v>10000</v>
      </c>
      <c r="X1" s="61" t="n">
        <v>10000</v>
      </c>
      <c r="Y1" s="61" t="n">
        <v>10000</v>
      </c>
      <c r="Z1" s="61" t="n">
        <v>10000</v>
      </c>
      <c r="AA1" s="61" t="n">
        <v>10000</v>
      </c>
      <c r="AB1" s="61" t="n">
        <v>10000</v>
      </c>
      <c r="AC1" s="61" t="n">
        <v>10000</v>
      </c>
      <c r="AD1" s="61" t="n">
        <v>10000</v>
      </c>
      <c r="AE1" s="61" t="n">
        <v>10000</v>
      </c>
      <c r="AF1" s="61" t="n">
        <v>10000</v>
      </c>
      <c r="AG1" s="61" t="n">
        <v>10000</v>
      </c>
      <c r="AH1" s="61" t="n">
        <v>10000</v>
      </c>
      <c r="AI1" s="61" t="n">
        <v>10000</v>
      </c>
      <c r="AJ1" s="61" t="n">
        <v>10000</v>
      </c>
      <c r="AK1" s="61" t="n">
        <v>10000</v>
      </c>
      <c r="AL1" s="61" t="n">
        <v>10000</v>
      </c>
      <c r="AM1" s="61" t="n">
        <v>10000</v>
      </c>
      <c r="AN1" s="61" t="n">
        <v>10000</v>
      </c>
      <c r="AO1" s="61" t="n">
        <v>10000</v>
      </c>
      <c r="AP1" s="61" t="n">
        <v>10000</v>
      </c>
      <c r="AQ1" s="61" t="n">
        <v>10000</v>
      </c>
      <c r="AR1" s="61" t="n">
        <v>10000</v>
      </c>
      <c r="AS1" s="61" t="n">
        <v>10000</v>
      </c>
      <c r="AT1" s="61" t="n">
        <v>10000</v>
      </c>
      <c r="AU1" s="61" t="n">
        <v>10000</v>
      </c>
      <c r="AV1" s="61" t="n">
        <v>10000</v>
      </c>
      <c r="AW1" s="61" t="n">
        <v>10000</v>
      </c>
      <c r="AX1" s="61" t="n">
        <v>10000</v>
      </c>
      <c r="AY1" s="61" t="n">
        <v>10000</v>
      </c>
      <c r="AZ1" s="61" t="n">
        <v>10000</v>
      </c>
      <c r="BA1" s="61" t="n">
        <v>10000</v>
      </c>
      <c r="BB1" s="61" t="n">
        <v>10000</v>
      </c>
      <c r="BC1" s="61" t="n">
        <v>10000</v>
      </c>
      <c r="BD1" s="61" t="n">
        <v>10000</v>
      </c>
    </row>
    <row r="2" customFormat="false" ht="12.75" hidden="false" customHeight="false" outlineLevel="0" collapsed="false">
      <c r="A2" s="0" t="s">
        <v>1887</v>
      </c>
      <c r="H2" s="60" t="s">
        <v>1888</v>
      </c>
      <c r="I2" s="62" t="n">
        <v>0.95</v>
      </c>
      <c r="J2" s="62" t="n">
        <v>0.95</v>
      </c>
      <c r="K2" s="62" t="n">
        <v>0.95</v>
      </c>
      <c r="L2" s="62" t="n">
        <v>0.95</v>
      </c>
      <c r="M2" s="62" t="n">
        <v>0.95</v>
      </c>
      <c r="N2" s="62" t="n">
        <v>0.95</v>
      </c>
      <c r="O2" s="62" t="n">
        <v>0.95</v>
      </c>
      <c r="P2" s="62" t="n">
        <v>0.95</v>
      </c>
      <c r="Q2" s="62" t="n">
        <v>0.95</v>
      </c>
      <c r="R2" s="62" t="n">
        <v>0.95</v>
      </c>
      <c r="S2" s="62" t="n">
        <v>0.95</v>
      </c>
      <c r="T2" s="62" t="n">
        <v>0.95</v>
      </c>
      <c r="U2" s="62" t="n">
        <v>0.95</v>
      </c>
      <c r="V2" s="62" t="n">
        <v>0.95</v>
      </c>
      <c r="W2" s="62" t="n">
        <v>0.95</v>
      </c>
      <c r="X2" s="62" t="n">
        <v>0.95</v>
      </c>
      <c r="Y2" s="62" t="n">
        <v>0.95</v>
      </c>
      <c r="Z2" s="62" t="n">
        <v>0.95</v>
      </c>
      <c r="AA2" s="62" t="n">
        <v>0.95</v>
      </c>
      <c r="AB2" s="62" t="n">
        <v>0.95</v>
      </c>
      <c r="AC2" s="62" t="n">
        <v>0.95</v>
      </c>
      <c r="AD2" s="62" t="n">
        <v>0.95</v>
      </c>
      <c r="AE2" s="62" t="n">
        <v>0.95</v>
      </c>
      <c r="AF2" s="62" t="n">
        <v>0.95</v>
      </c>
      <c r="AG2" s="62" t="n">
        <v>0.95</v>
      </c>
      <c r="AH2" s="62" t="n">
        <v>0.95</v>
      </c>
      <c r="AI2" s="62" t="n">
        <v>0.95</v>
      </c>
      <c r="AJ2" s="62" t="n">
        <v>0.95</v>
      </c>
      <c r="AK2" s="62" t="n">
        <v>0.95</v>
      </c>
      <c r="AL2" s="62" t="n">
        <v>0.95</v>
      </c>
      <c r="AM2" s="62" t="n">
        <v>0.95</v>
      </c>
      <c r="AN2" s="62" t="n">
        <v>0.95</v>
      </c>
      <c r="AO2" s="62" t="n">
        <v>0.95</v>
      </c>
      <c r="AP2" s="62" t="n">
        <v>0.95</v>
      </c>
      <c r="AQ2" s="62" t="n">
        <v>0.95</v>
      </c>
      <c r="AR2" s="62" t="n">
        <v>0.95</v>
      </c>
      <c r="AS2" s="62" t="n">
        <v>0.95</v>
      </c>
      <c r="AT2" s="62" t="n">
        <v>0.95</v>
      </c>
      <c r="AU2" s="62" t="n">
        <v>0.95</v>
      </c>
      <c r="AV2" s="62" t="n">
        <v>0.95</v>
      </c>
      <c r="AW2" s="62" t="n">
        <v>0.95</v>
      </c>
      <c r="AX2" s="62" t="n">
        <v>0.95</v>
      </c>
      <c r="AY2" s="62" t="n">
        <v>0.95</v>
      </c>
      <c r="AZ2" s="62" t="n">
        <v>0.95</v>
      </c>
      <c r="BA2" s="62" t="n">
        <v>0.95</v>
      </c>
      <c r="BB2" s="62" t="n">
        <v>0.95</v>
      </c>
      <c r="BC2" s="62" t="n">
        <v>0.95</v>
      </c>
      <c r="BD2" s="62" t="n">
        <v>0.95</v>
      </c>
    </row>
    <row r="3" customFormat="false" ht="12.75" hidden="false" customHeight="false" outlineLevel="0" collapsed="false">
      <c r="H3" s="60" t="s">
        <v>1889</v>
      </c>
      <c r="I3" s="62" t="n">
        <v>0.4</v>
      </c>
      <c r="J3" s="62" t="n">
        <v>0.4</v>
      </c>
      <c r="K3" s="62" t="n">
        <v>0.4</v>
      </c>
      <c r="L3" s="62" t="n">
        <v>0.4</v>
      </c>
      <c r="M3" s="62" t="n">
        <v>0.4</v>
      </c>
      <c r="N3" s="62" t="n">
        <v>0.4</v>
      </c>
      <c r="O3" s="62" t="n">
        <v>0.4</v>
      </c>
      <c r="P3" s="62" t="n">
        <v>0.4</v>
      </c>
      <c r="Q3" s="62" t="n">
        <v>0.4</v>
      </c>
      <c r="R3" s="62" t="n">
        <v>0.4</v>
      </c>
      <c r="S3" s="62" t="n">
        <v>0.4</v>
      </c>
      <c r="T3" s="62" t="n">
        <v>0.4</v>
      </c>
      <c r="U3" s="62" t="n">
        <v>0.4</v>
      </c>
      <c r="V3" s="62" t="n">
        <v>0.4</v>
      </c>
      <c r="W3" s="62" t="n">
        <v>0.4</v>
      </c>
      <c r="X3" s="62" t="n">
        <v>0.4</v>
      </c>
      <c r="Y3" s="62" t="n">
        <v>0.4</v>
      </c>
      <c r="Z3" s="62" t="n">
        <v>0.4</v>
      </c>
      <c r="AA3" s="62" t="n">
        <v>0.4</v>
      </c>
      <c r="AB3" s="62" t="n">
        <v>0.4</v>
      </c>
      <c r="AC3" s="62" t="n">
        <v>0.4</v>
      </c>
      <c r="AD3" s="62" t="n">
        <v>0.4</v>
      </c>
      <c r="AE3" s="62" t="n">
        <v>0.4</v>
      </c>
      <c r="AF3" s="62" t="n">
        <v>0.4</v>
      </c>
      <c r="AG3" s="62" t="n">
        <v>0.4</v>
      </c>
      <c r="AH3" s="62" t="n">
        <v>0.4</v>
      </c>
      <c r="AI3" s="62" t="n">
        <v>0.4</v>
      </c>
      <c r="AJ3" s="62" t="n">
        <v>0.4</v>
      </c>
      <c r="AK3" s="62" t="n">
        <v>0.4</v>
      </c>
      <c r="AL3" s="62" t="n">
        <v>0.4</v>
      </c>
      <c r="AM3" s="62" t="n">
        <v>0.4</v>
      </c>
      <c r="AN3" s="62" t="n">
        <v>0.4</v>
      </c>
      <c r="AO3" s="62" t="n">
        <v>0.4</v>
      </c>
      <c r="AP3" s="62" t="n">
        <v>0.4</v>
      </c>
      <c r="AQ3" s="62" t="n">
        <v>0.4</v>
      </c>
      <c r="AR3" s="62" t="n">
        <v>0.4</v>
      </c>
      <c r="AS3" s="62" t="n">
        <v>0.4</v>
      </c>
      <c r="AT3" s="62" t="n">
        <v>0.4</v>
      </c>
      <c r="AU3" s="62" t="n">
        <v>0.4</v>
      </c>
      <c r="AV3" s="62" t="n">
        <v>0.4</v>
      </c>
      <c r="AW3" s="62" t="n">
        <v>0.4</v>
      </c>
      <c r="AX3" s="62" t="n">
        <v>0.4</v>
      </c>
      <c r="AY3" s="62" t="n">
        <v>0.4</v>
      </c>
      <c r="AZ3" s="62" t="n">
        <v>0.4</v>
      </c>
      <c r="BA3" s="62" t="n">
        <v>0.4</v>
      </c>
      <c r="BB3" s="62" t="n">
        <v>0.4</v>
      </c>
      <c r="BC3" s="62" t="n">
        <v>0.4</v>
      </c>
      <c r="BD3" s="62" t="n">
        <v>0.4</v>
      </c>
    </row>
    <row r="4" customFormat="false" ht="12.75" hidden="false" customHeight="false" outlineLevel="0" collapsed="false">
      <c r="A4" s="1" t="s">
        <v>1</v>
      </c>
      <c r="B4" s="1" t="s">
        <v>1240</v>
      </c>
      <c r="C4" s="1" t="s">
        <v>5</v>
      </c>
      <c r="D4" s="1" t="s">
        <v>1837</v>
      </c>
      <c r="E4" s="1" t="s">
        <v>1244</v>
      </c>
      <c r="F4" s="1" t="s">
        <v>12</v>
      </c>
      <c r="G4" s="63" t="s">
        <v>16</v>
      </c>
      <c r="H4" s="64"/>
      <c r="I4" s="65" t="n">
        <v>36892</v>
      </c>
      <c r="J4" s="65" t="n">
        <v>36923</v>
      </c>
      <c r="K4" s="65" t="n">
        <v>36951</v>
      </c>
      <c r="L4" s="65" t="n">
        <v>36982</v>
      </c>
      <c r="M4" s="65" t="n">
        <v>37012</v>
      </c>
      <c r="N4" s="65" t="n">
        <v>37043</v>
      </c>
      <c r="O4" s="65" t="n">
        <v>37073</v>
      </c>
      <c r="P4" s="65" t="n">
        <v>37104</v>
      </c>
      <c r="Q4" s="65" t="n">
        <v>37135</v>
      </c>
      <c r="R4" s="65" t="n">
        <v>37165</v>
      </c>
      <c r="S4" s="65" t="n">
        <v>37196</v>
      </c>
      <c r="T4" s="65" t="n">
        <v>37226</v>
      </c>
      <c r="U4" s="65" t="n">
        <v>37257</v>
      </c>
      <c r="V4" s="65" t="n">
        <v>37288</v>
      </c>
      <c r="W4" s="65" t="n">
        <v>37316</v>
      </c>
      <c r="X4" s="65" t="n">
        <v>37347</v>
      </c>
      <c r="Y4" s="65" t="n">
        <v>37377</v>
      </c>
      <c r="Z4" s="65" t="n">
        <v>37408</v>
      </c>
      <c r="AA4" s="65" t="n">
        <v>37438</v>
      </c>
      <c r="AB4" s="65" t="n">
        <v>37469</v>
      </c>
      <c r="AC4" s="65" t="n">
        <v>37500</v>
      </c>
      <c r="AD4" s="65" t="n">
        <v>37530</v>
      </c>
      <c r="AE4" s="65" t="n">
        <v>37561</v>
      </c>
      <c r="AF4" s="65" t="n">
        <v>37591</v>
      </c>
      <c r="AG4" s="65" t="n">
        <v>37622</v>
      </c>
      <c r="AH4" s="65" t="n">
        <v>37653</v>
      </c>
      <c r="AI4" s="65" t="n">
        <v>37681</v>
      </c>
      <c r="AJ4" s="65" t="n">
        <v>37712</v>
      </c>
      <c r="AK4" s="65" t="n">
        <v>37742</v>
      </c>
      <c r="AL4" s="65" t="n">
        <v>37773</v>
      </c>
      <c r="AM4" s="65" t="n">
        <v>37803</v>
      </c>
      <c r="AN4" s="65" t="n">
        <v>37834</v>
      </c>
      <c r="AO4" s="65" t="n">
        <v>37865</v>
      </c>
      <c r="AP4" s="65" t="n">
        <v>37895</v>
      </c>
      <c r="AQ4" s="65" t="n">
        <v>37926</v>
      </c>
      <c r="AR4" s="65" t="n">
        <v>37956</v>
      </c>
      <c r="AS4" s="65" t="n">
        <v>37987</v>
      </c>
      <c r="AT4" s="65" t="n">
        <v>38018</v>
      </c>
      <c r="AU4" s="65" t="n">
        <v>38047</v>
      </c>
      <c r="AV4" s="65" t="n">
        <v>38078</v>
      </c>
      <c r="AW4" s="65" t="n">
        <v>38108</v>
      </c>
      <c r="AX4" s="65" t="n">
        <v>38139</v>
      </c>
      <c r="AY4" s="65" t="n">
        <v>38169</v>
      </c>
      <c r="AZ4" s="65" t="n">
        <v>38200</v>
      </c>
      <c r="BA4" s="65" t="n">
        <v>38231</v>
      </c>
      <c r="BB4" s="65" t="n">
        <v>38261</v>
      </c>
      <c r="BC4" s="65" t="n">
        <v>38292</v>
      </c>
      <c r="BD4" s="65" t="n">
        <v>38322</v>
      </c>
    </row>
    <row r="5" customFormat="false" ht="12.75" hidden="false" customHeight="false" outlineLevel="0" collapsed="false">
      <c r="A5" s="71" t="s">
        <v>1838</v>
      </c>
      <c r="B5" s="3" t="s">
        <v>1282</v>
      </c>
      <c r="C5" s="71" t="s">
        <v>1283</v>
      </c>
      <c r="D5" s="72" t="n">
        <v>580</v>
      </c>
      <c r="E5" s="3" t="s">
        <v>1268</v>
      </c>
      <c r="F5" s="72" t="n">
        <v>6707</v>
      </c>
      <c r="G5" s="73" t="n">
        <v>37469</v>
      </c>
      <c r="H5" s="64" t="s">
        <v>1260</v>
      </c>
      <c r="I5" s="69" t="n">
        <f aca="false">IF(AND($F5&lt;I$1,$G5&lt;I$4,(DATE(YEAR($G5)+1,MONTH($G5)+1,1))&gt;I$4),(($D5*13.44*I$2)+($D5*10.56*I$3))*(I$1/1000-($F5/1000)),0)</f>
        <v>0</v>
      </c>
      <c r="J5" s="69" t="n">
        <f aca="false">IF(AND($F5&lt;J$1,$G5&lt;J$4,(DATE(YEAR($G5)+1,MONTH($G5)+1,1))&gt;J$4),(($D5*13.44*J$2)+($D5*10.56*J$3))*(J$1/1000-($F5/1000)),0)</f>
        <v>0</v>
      </c>
      <c r="K5" s="69" t="n">
        <f aca="false">IF(AND($F5&lt;K$1,$G5&lt;K$4,(DATE(YEAR($G5)+1,MONTH($G5)+1,1))&gt;K$4),(($D5*13.44*K$2)+($D5*10.56*K$3))*(K$1/1000-($F5/1000)),0)</f>
        <v>0</v>
      </c>
      <c r="L5" s="69" t="n">
        <f aca="false">IF(AND($F5&lt;L$1,$G5&lt;L$4,(DATE(YEAR($G5)+1,MONTH($G5)+1,1))&gt;L$4),(($D5*13.44*L$2)+($D5*10.56*L$3))*(L$1/1000-($F5/1000)),0)</f>
        <v>0</v>
      </c>
      <c r="M5" s="69" t="n">
        <f aca="false">IF(AND($F5&lt;M$1,$G5&lt;M$4,(DATE(YEAR($G5)+1,MONTH($G5)+1,1))&gt;M$4),(($D5*13.44*M$2)+($D5*10.56*M$3))*(M$1/1000-($F5/1000)),0)</f>
        <v>0</v>
      </c>
      <c r="N5" s="69" t="n">
        <f aca="false">IF(AND($F5&lt;N$1,$G5&lt;N$4,(DATE(YEAR($G5)+1,MONTH($G5)+1,1))&gt;N$4),(($D5*13.44*N$2)+($D5*10.56*N$3))*(N$1/1000-($F5/1000)),0)</f>
        <v>0</v>
      </c>
      <c r="O5" s="69" t="n">
        <f aca="false">IF(AND($F5&lt;O$1,$G5&lt;O$4,(DATE(YEAR($G5)+1,MONTH($G5)+1,1))&gt;O$4),(($D5*13.44*O$2)+($D5*10.56*O$3))*(O$1/1000-($F5/1000)),0)</f>
        <v>0</v>
      </c>
      <c r="P5" s="69" t="n">
        <f aca="false">IF(AND($F5&lt;P$1,$G5&lt;P$4,(DATE(YEAR($G5)+1,MONTH($G5)+1,1))&gt;P$4),(($D5*13.44*P$2)+($D5*10.56*P$3))*(P$1/1000-($F5/1000)),0)</f>
        <v>0</v>
      </c>
      <c r="Q5" s="69" t="n">
        <f aca="false">IF(AND($F5&lt;Q$1,$G5&lt;Q$4,(DATE(YEAR($G5)+1,MONTH($G5)+1,1))&gt;Q$4),(($D5*13.44*Q$2)+($D5*10.56*Q$3))*(Q$1/1000-($F5/1000)),0)</f>
        <v>0</v>
      </c>
      <c r="R5" s="69" t="n">
        <f aca="false">IF(AND($F5&lt;R$1,$G5&lt;R$4,(DATE(YEAR($G5)+1,MONTH($G5)+1,1))&gt;R$4),(($D5*13.44*R$2)+($D5*10.56*R$3))*(R$1/1000-($F5/1000)),0)</f>
        <v>0</v>
      </c>
      <c r="S5" s="69" t="n">
        <f aca="false">IF(AND($F5&lt;S$1,$G5&lt;S$4,(DATE(YEAR($G5)+1,MONTH($G5)+1,1))&gt;S$4),(($D5*13.44*S$2)+($D5*10.56*S$3))*(S$1/1000-($F5/1000)),0)</f>
        <v>0</v>
      </c>
      <c r="T5" s="69" t="n">
        <f aca="false">IF(AND($F5&lt;T$1,$G5&lt;T$4,(DATE(YEAR($G5)+1,MONTH($G5)+1,1))&gt;T$4),(($D5*13.44*T$2)+($D5*10.56*T$3))*(T$1/1000-($F5/1000)),0)</f>
        <v>0</v>
      </c>
      <c r="U5" s="69" t="n">
        <f aca="false">IF(AND($F5&lt;U$1,$G5&lt;U$4,(DATE(YEAR($G5)+1,MONTH($G5)+1,1))&gt;U$4),(($D5*13.44*U$2)+($D5*10.56*U$3))*(U$1/1000-($F5/1000)),0)</f>
        <v>0</v>
      </c>
      <c r="V5" s="69" t="n">
        <f aca="false">IF(AND($F5&lt;V$1,$G5&lt;V$4,(DATE(YEAR($G5)+1,MONTH($G5)+1,1))&gt;V$4),(($D5*13.44*V$2)+($D5*10.56*V$3))*(V$1/1000-($F5/1000)),0)</f>
        <v>0</v>
      </c>
      <c r="W5" s="69" t="n">
        <f aca="false">IF(AND($F5&lt;W$1,$G5&lt;W$4,(DATE(YEAR($G5)+1,MONTH($G5)+1,1))&gt;W$4),(($D5*13.44*W$2)+($D5*10.56*W$3))*(W$1/1000-($F5/1000)),0)</f>
        <v>0</v>
      </c>
      <c r="X5" s="69" t="n">
        <f aca="false">IF(AND($F5&lt;X$1,$G5&lt;X$4,(DATE(YEAR($G5)+1,MONTH($G5)+1,1))&gt;X$4),(($D5*13.44*X$2)+($D5*10.56*X$3))*(X$1/1000-($F5/1000)),0)</f>
        <v>0</v>
      </c>
      <c r="Y5" s="69" t="n">
        <f aca="false">IF(AND($F5&lt;Y$1,$G5&lt;Y$4,(DATE(YEAR($G5)+1,MONTH($G5)+1,1))&gt;Y$4),(($D5*13.44*Y$2)+($D5*10.56*Y$3))*(Y$1/1000-($F5/1000)),0)</f>
        <v>0</v>
      </c>
      <c r="Z5" s="69" t="n">
        <f aca="false">IF(AND($F5&lt;Z$1,$G5&lt;Z$4,(DATE(YEAR($G5)+1,MONTH($G5)+1,1))&gt;Z$4),(($D5*13.44*Z$2)+($D5*10.56*Z$3))*(Z$1/1000-($F5/1000)),0)</f>
        <v>0</v>
      </c>
      <c r="AA5" s="69" t="n">
        <f aca="false">IF(AND($F5&lt;AA$1,$G5&lt;AA$4,(DATE(YEAR($G5)+1,MONTH($G5)+1,1))&gt;AA$4),(($D5*13.44*AA$2)+($D5*10.56*AA$3))*(AA$1/1000-($F5/1000)),0)</f>
        <v>0</v>
      </c>
      <c r="AB5" s="69" t="n">
        <f aca="false">IF(AND($F5&lt;AB$1,$G5&lt;AB$4,(DATE(YEAR($G5)+1,MONTH($G5)+1,1))&gt;AB$4),(($D5*13.44*AB$2)+($D5*10.56*AB$3))*(AB$1/1000-($F5/1000)),0)</f>
        <v>0</v>
      </c>
      <c r="AC5" s="69" t="n">
        <f aca="false">IF(AND($F5&lt;AC$1,$G5&lt;AC$4,(DATE(YEAR($G5)+1,MONTH($G5)+1,1))&gt;AC$4),(($D5*13.44*AC$2)+($D5*10.56*AC$3))*(AC$1/1000-($F5/1000)),0)</f>
        <v>32453.70048</v>
      </c>
      <c r="AD5" s="69" t="n">
        <f aca="false">IF(AND($F5&lt;AD$1,$G5&lt;AD$4,(DATE(YEAR($G5)+1,MONTH($G5)+1,1))&gt;AD$4),(($D5*13.44*AD$2)+($D5*10.56*AD$3))*(AD$1/1000-($F5/1000)),0)</f>
        <v>32453.70048</v>
      </c>
      <c r="AE5" s="69" t="n">
        <f aca="false">IF(AND($F5&lt;AE$1,$G5&lt;AE$4,(DATE(YEAR($G5)+1,MONTH($G5)+1,1))&gt;AE$4),(($D5*13.44*AE$2)+($D5*10.56*AE$3))*(AE$1/1000-($F5/1000)),0)</f>
        <v>32453.70048</v>
      </c>
      <c r="AF5" s="69" t="n">
        <f aca="false">IF(AND($F5&lt;AF$1,$G5&lt;AF$4,(DATE(YEAR($G5)+1,MONTH($G5)+1,1))&gt;AF$4),(($D5*13.44*AF$2)+($D5*10.56*AF$3))*(AF$1/1000-($F5/1000)),0)</f>
        <v>32453.70048</v>
      </c>
      <c r="AG5" s="69" t="n">
        <f aca="false">IF(AND($F5&lt;AG$1,$G5&lt;AG$4,(DATE(YEAR($G5)+1,MONTH($G5)+1,1))&gt;AG$4),(($D5*13.44*AG$2)+($D5*10.56*AG$3))*(AG$1/1000-($F5/1000)),0)</f>
        <v>32453.70048</v>
      </c>
      <c r="AH5" s="69" t="n">
        <f aca="false">IF(AND($F5&lt;AH$1,$G5&lt;AH$4,(DATE(YEAR($G5)+1,MONTH($G5)+1,1))&gt;AH$4),(($D5*13.44*AH$2)+($D5*10.56*AH$3))*(AH$1/1000-($F5/1000)),0)</f>
        <v>32453.70048</v>
      </c>
      <c r="AI5" s="69" t="n">
        <f aca="false">IF(AND($F5&lt;AI$1,$G5&lt;AI$4,(DATE(YEAR($G5)+1,MONTH($G5)+1,1))&gt;AI$4),(($D5*13.44*AI$2)+($D5*10.56*AI$3))*(AI$1/1000-($F5/1000)),0)</f>
        <v>32453.70048</v>
      </c>
      <c r="AJ5" s="69" t="n">
        <f aca="false">IF(AND($F5&lt;AJ$1,$G5&lt;AJ$4,(DATE(YEAR($G5)+1,MONTH($G5)+1,1))&gt;AJ$4),(($D5*13.44*AJ$2)+($D5*10.56*AJ$3))*(AJ$1/1000-($F5/1000)),0)</f>
        <v>32453.70048</v>
      </c>
      <c r="AK5" s="69" t="n">
        <f aca="false">IF(AND($F5&lt;AK$1,$G5&lt;AK$4,(DATE(YEAR($G5)+1,MONTH($G5)+1,1))&gt;AK$4),(($D5*13.44*AK$2)+($D5*10.56*AK$3))*(AK$1/1000-($F5/1000)),0)</f>
        <v>32453.70048</v>
      </c>
      <c r="AL5" s="69" t="n">
        <f aca="false">IF(AND($F5&lt;AL$1,$G5&lt;AL$4,(DATE(YEAR($G5)+1,MONTH($G5)+1,1))&gt;AL$4),(($D5*13.44*AL$2)+($D5*10.56*AL$3))*(AL$1/1000-($F5/1000)),0)</f>
        <v>32453.70048</v>
      </c>
      <c r="AM5" s="69" t="n">
        <f aca="false">IF(AND($F5&lt;AM$1,$G5&lt;AM$4,(DATE(YEAR($G5)+1,MONTH($G5)+1,1))&gt;AM$4),(($D5*13.44*AM$2)+($D5*10.56*AM$3))*(AM$1/1000-($F5/1000)),0)</f>
        <v>32453.70048</v>
      </c>
      <c r="AN5" s="69" t="n">
        <f aca="false">IF(AND($F5&lt;AN$1,$G5&lt;AN$4,(DATE(YEAR($G5)+1,MONTH($G5)+1,1))&gt;AN$4),(($D5*13.44*AN$2)+($D5*10.56*AN$3))*(AN$1/1000-($F5/1000)),0)</f>
        <v>32453.70048</v>
      </c>
      <c r="AO5" s="69" t="n">
        <f aca="false">IF(AND($F5&lt;AO$1,$G5&lt;AO$4,(DATE(YEAR($G5)+1,MONTH($G5)+1,1))&gt;AO$4),(($D5*13.44*AO$2)+($D5*10.56*AO$3))*(AO$1/1000-($F5/1000)),0)</f>
        <v>0</v>
      </c>
      <c r="AP5" s="69" t="n">
        <f aca="false">IF(AND($F5&lt;AP$1,$G5&lt;AP$4,(DATE(YEAR($G5)+1,MONTH($G5)+1,1))&gt;AP$4),(($D5*13.44*AP$2)+($D5*10.56*AP$3))*(AP$1/1000-($F5/1000)),0)</f>
        <v>0</v>
      </c>
      <c r="AQ5" s="69" t="n">
        <f aca="false">IF(AND($F5&lt;AQ$1,$G5&lt;AQ$4,(DATE(YEAR($G5)+1,MONTH($G5)+1,1))&gt;AQ$4),(($D5*13.44*AQ$2)+($D5*10.56*AQ$3))*(AQ$1/1000-($F5/1000)),0)</f>
        <v>0</v>
      </c>
      <c r="AR5" s="69" t="n">
        <f aca="false">IF(AND($F5&lt;AR$1,$G5&lt;AR$4,(DATE(YEAR($G5)+1,MONTH($G5)+1,1))&gt;AR$4),(($D5*13.44*AR$2)+($D5*10.56*AR$3))*(AR$1/1000-($F5/1000)),0)</f>
        <v>0</v>
      </c>
      <c r="AS5" s="69" t="n">
        <f aca="false">IF(AND($F5&lt;AS$1,$G5&lt;AS$4,(DATE(YEAR($G5)+1,MONTH($G5)+1,1))&gt;AS$4),(($D5*13.44*AS$2)+($D5*10.56*AS$3))*(AS$1/1000-($F5/1000)),0)</f>
        <v>0</v>
      </c>
      <c r="AT5" s="69" t="n">
        <f aca="false">IF(AND($F5&lt;AT$1,$G5&lt;AT$4,(DATE(YEAR($G5)+1,MONTH($G5)+1,1))&gt;AT$4),(($D5*13.44*AT$2)+($D5*10.56*AT$3))*(AT$1/1000-($F5/1000)),0)</f>
        <v>0</v>
      </c>
      <c r="AU5" s="69" t="n">
        <f aca="false">IF(AND($F5&lt;AU$1,$G5&lt;AU$4,(DATE(YEAR($G5)+1,MONTH($G5)+1,1))&gt;AU$4),(($D5*13.44*AU$2)+($D5*10.56*AU$3))*(AU$1/1000-($F5/1000)),0)</f>
        <v>0</v>
      </c>
      <c r="AV5" s="69" t="n">
        <f aca="false">IF(AND($F5&lt;AV$1,$G5&lt;AV$4,(DATE(YEAR($G5)+1,MONTH($G5)+1,1))&gt;AV$4),(($D5*13.44*AV$2)+($D5*10.56*AV$3))*(AV$1/1000-($F5/1000)),0)</f>
        <v>0</v>
      </c>
      <c r="AW5" s="69" t="n">
        <f aca="false">IF(AND($F5&lt;AW$1,$G5&lt;AW$4,(DATE(YEAR($G5)+1,MONTH($G5)+1,1))&gt;AW$4),(($D5*13.44*AW$2)+($D5*10.56*AW$3))*(AW$1/1000-($F5/1000)),0)</f>
        <v>0</v>
      </c>
      <c r="AX5" s="69" t="n">
        <f aca="false">IF(AND($F5&lt;AX$1,$G5&lt;AX$4,(DATE(YEAR($G5)+1,MONTH($G5)+1,1))&gt;AX$4),(($D5*13.44*AX$2)+($D5*10.56*AX$3))*(AX$1/1000-($F5/1000)),0)</f>
        <v>0</v>
      </c>
      <c r="AY5" s="69" t="n">
        <f aca="false">IF(AND($F5&lt;AY$1,$G5&lt;AY$4,(DATE(YEAR($G5)+1,MONTH($G5)+1,1))&gt;AY$4),(($D5*13.44*AY$2)+($D5*10.56*AY$3))*(AY$1/1000-($F5/1000)),0)</f>
        <v>0</v>
      </c>
      <c r="AZ5" s="69" t="n">
        <f aca="false">IF(AND($F5&lt;AZ$1,$G5&lt;AZ$4,(DATE(YEAR($G5)+1,MONTH($G5)+1,1))&gt;AZ$4),(($D5*13.44*AZ$2)+($D5*10.56*AZ$3))*(AZ$1/1000-($F5/1000)),0)</f>
        <v>0</v>
      </c>
      <c r="BA5" s="69" t="n">
        <f aca="false">IF(AND($F5&lt;BA$1,$G5&lt;BA$4,(DATE(YEAR($G5)+1,MONTH($G5)+1,1))&gt;BA$4),(($D5*13.44*BA$2)+($D5*10.56*BA$3))*(BA$1/1000-($F5/1000)),0)</f>
        <v>0</v>
      </c>
      <c r="BB5" s="69" t="n">
        <f aca="false">IF(AND($F5&lt;BB$1,$G5&lt;BB$4,(DATE(YEAR($G5)+1,MONTH($G5)+1,1))&gt;BB$4),(($D5*13.44*BB$2)+($D5*10.56*BB$3))*(BB$1/1000-($F5/1000)),0)</f>
        <v>0</v>
      </c>
      <c r="BC5" s="69" t="n">
        <f aca="false">IF(AND($F5&lt;BC$1,$G5&lt;BC$4,(DATE(YEAR($G5)+1,MONTH($G5)+1,1))&gt;BC$4),(($D5*13.44*BC$2)+($D5*10.56*BC$3))*(BC$1/1000-($F5/1000)),0)</f>
        <v>0</v>
      </c>
      <c r="BD5" s="69" t="n">
        <f aca="false">IF(AND($F5&lt;BD$1,$G5&lt;BD$4,(DATE(YEAR($G5)+1,MONTH($G5)+1,1))&gt;BD$4),(($D5*13.44*BD$2)+($D5*10.56*BD$3))*(BD$1/1000-($F5/1000)),0)</f>
        <v>0</v>
      </c>
    </row>
    <row r="6" customFormat="false" ht="12.75" hidden="false" customHeight="false" outlineLevel="0" collapsed="false">
      <c r="A6" s="71" t="s">
        <v>1839</v>
      </c>
      <c r="B6" s="3" t="s">
        <v>1282</v>
      </c>
      <c r="C6" s="71" t="s">
        <v>1283</v>
      </c>
      <c r="D6" s="72" t="n">
        <v>575</v>
      </c>
      <c r="E6" s="3" t="s">
        <v>1268</v>
      </c>
      <c r="F6" s="72" t="n">
        <v>6707</v>
      </c>
      <c r="G6" s="73" t="n">
        <v>37742</v>
      </c>
      <c r="H6" s="64" t="s">
        <v>1260</v>
      </c>
      <c r="I6" s="69" t="n">
        <f aca="false">IF(AND($F6&lt;I$1,$G6&lt;I$4,(DATE(YEAR($G6)+1,MONTH($G6)+1,1))&gt;I$4),(($D6*13.44*I$2)+($D6*10.56*I$3))*(I$1/1000-($F6/1000)),0)</f>
        <v>0</v>
      </c>
      <c r="J6" s="69" t="n">
        <f aca="false">IF(AND($F6&lt;J$1,$G6&lt;J$4,(DATE(YEAR($G6)+1,MONTH($G6)+1,1))&gt;J$4),(($D6*13.44*J$2)+($D6*10.56*J$3))*(J$1/1000-($F6/1000)),0)</f>
        <v>0</v>
      </c>
      <c r="K6" s="69" t="n">
        <f aca="false">IF(AND($F6&lt;K$1,$G6&lt;K$4,(DATE(YEAR($G6)+1,MONTH($G6)+1,1))&gt;K$4),(($D6*13.44*K$2)+($D6*10.56*K$3))*(K$1/1000-($F6/1000)),0)</f>
        <v>0</v>
      </c>
      <c r="L6" s="69" t="n">
        <f aca="false">IF(AND($F6&lt;L$1,$G6&lt;L$4,(DATE(YEAR($G6)+1,MONTH($G6)+1,1))&gt;L$4),(($D6*13.44*L$2)+($D6*10.56*L$3))*(L$1/1000-($F6/1000)),0)</f>
        <v>0</v>
      </c>
      <c r="M6" s="69" t="n">
        <f aca="false">IF(AND($F6&lt;M$1,$G6&lt;M$4,(DATE(YEAR($G6)+1,MONTH($G6)+1,1))&gt;M$4),(($D6*13.44*M$2)+($D6*10.56*M$3))*(M$1/1000-($F6/1000)),0)</f>
        <v>0</v>
      </c>
      <c r="N6" s="69" t="n">
        <f aca="false">IF(AND($F6&lt;N$1,$G6&lt;N$4,(DATE(YEAR($G6)+1,MONTH($G6)+1,1))&gt;N$4),(($D6*13.44*N$2)+($D6*10.56*N$3))*(N$1/1000-($F6/1000)),0)</f>
        <v>0</v>
      </c>
      <c r="O6" s="69" t="n">
        <f aca="false">IF(AND($F6&lt;O$1,$G6&lt;O$4,(DATE(YEAR($G6)+1,MONTH($G6)+1,1))&gt;O$4),(($D6*13.44*O$2)+($D6*10.56*O$3))*(O$1/1000-($F6/1000)),0)</f>
        <v>0</v>
      </c>
      <c r="P6" s="69" t="n">
        <f aca="false">IF(AND($F6&lt;P$1,$G6&lt;P$4,(DATE(YEAR($G6)+1,MONTH($G6)+1,1))&gt;P$4),(($D6*13.44*P$2)+($D6*10.56*P$3))*(P$1/1000-($F6/1000)),0)</f>
        <v>0</v>
      </c>
      <c r="Q6" s="69" t="n">
        <f aca="false">IF(AND($F6&lt;Q$1,$G6&lt;Q$4,(DATE(YEAR($G6)+1,MONTH($G6)+1,1))&gt;Q$4),(($D6*13.44*Q$2)+($D6*10.56*Q$3))*(Q$1/1000-($F6/1000)),0)</f>
        <v>0</v>
      </c>
      <c r="R6" s="69" t="n">
        <f aca="false">IF(AND($F6&lt;R$1,$G6&lt;R$4,(DATE(YEAR($G6)+1,MONTH($G6)+1,1))&gt;R$4),(($D6*13.44*R$2)+($D6*10.56*R$3))*(R$1/1000-($F6/1000)),0)</f>
        <v>0</v>
      </c>
      <c r="S6" s="69" t="n">
        <f aca="false">IF(AND($F6&lt;S$1,$G6&lt;S$4,(DATE(YEAR($G6)+1,MONTH($G6)+1,1))&gt;S$4),(($D6*13.44*S$2)+($D6*10.56*S$3))*(S$1/1000-($F6/1000)),0)</f>
        <v>0</v>
      </c>
      <c r="T6" s="69" t="n">
        <f aca="false">IF(AND($F6&lt;T$1,$G6&lt;T$4,(DATE(YEAR($G6)+1,MONTH($G6)+1,1))&gt;T$4),(($D6*13.44*T$2)+($D6*10.56*T$3))*(T$1/1000-($F6/1000)),0)</f>
        <v>0</v>
      </c>
      <c r="U6" s="69" t="n">
        <f aca="false">IF(AND($F6&lt;U$1,$G6&lt;U$4,(DATE(YEAR($G6)+1,MONTH($G6)+1,1))&gt;U$4),(($D6*13.44*U$2)+($D6*10.56*U$3))*(U$1/1000-($F6/1000)),0)</f>
        <v>0</v>
      </c>
      <c r="V6" s="69" t="n">
        <f aca="false">IF(AND($F6&lt;V$1,$G6&lt;V$4,(DATE(YEAR($G6)+1,MONTH($G6)+1,1))&gt;V$4),(($D6*13.44*V$2)+($D6*10.56*V$3))*(V$1/1000-($F6/1000)),0)</f>
        <v>0</v>
      </c>
      <c r="W6" s="69" t="n">
        <f aca="false">IF(AND($F6&lt;W$1,$G6&lt;W$4,(DATE(YEAR($G6)+1,MONTH($G6)+1,1))&gt;W$4),(($D6*13.44*W$2)+($D6*10.56*W$3))*(W$1/1000-($F6/1000)),0)</f>
        <v>0</v>
      </c>
      <c r="X6" s="69" t="n">
        <f aca="false">IF(AND($F6&lt;X$1,$G6&lt;X$4,(DATE(YEAR($G6)+1,MONTH($G6)+1,1))&gt;X$4),(($D6*13.44*X$2)+($D6*10.56*X$3))*(X$1/1000-($F6/1000)),0)</f>
        <v>0</v>
      </c>
      <c r="Y6" s="69" t="n">
        <f aca="false">IF(AND($F6&lt;Y$1,$G6&lt;Y$4,(DATE(YEAR($G6)+1,MONTH($G6)+1,1))&gt;Y$4),(($D6*13.44*Y$2)+($D6*10.56*Y$3))*(Y$1/1000-($F6/1000)),0)</f>
        <v>0</v>
      </c>
      <c r="Z6" s="69" t="n">
        <f aca="false">IF(AND($F6&lt;Z$1,$G6&lt;Z$4,(DATE(YEAR($G6)+1,MONTH($G6)+1,1))&gt;Z$4),(($D6*13.44*Z$2)+($D6*10.56*Z$3))*(Z$1/1000-($F6/1000)),0)</f>
        <v>0</v>
      </c>
      <c r="AA6" s="69" t="n">
        <f aca="false">IF(AND($F6&lt;AA$1,$G6&lt;AA$4,(DATE(YEAR($G6)+1,MONTH($G6)+1,1))&gt;AA$4),(($D6*13.44*AA$2)+($D6*10.56*AA$3))*(AA$1/1000-($F6/1000)),0)</f>
        <v>0</v>
      </c>
      <c r="AB6" s="69" t="n">
        <f aca="false">IF(AND($F6&lt;AB$1,$G6&lt;AB$4,(DATE(YEAR($G6)+1,MONTH($G6)+1,1))&gt;AB$4),(($D6*13.44*AB$2)+($D6*10.56*AB$3))*(AB$1/1000-($F6/1000)),0)</f>
        <v>0</v>
      </c>
      <c r="AC6" s="69" t="n">
        <f aca="false">IF(AND($F6&lt;AC$1,$G6&lt;AC$4,(DATE(YEAR($G6)+1,MONTH($G6)+1,1))&gt;AC$4),(($D6*13.44*AC$2)+($D6*10.56*AC$3))*(AC$1/1000-($F6/1000)),0)</f>
        <v>0</v>
      </c>
      <c r="AD6" s="69" t="n">
        <f aca="false">IF(AND($F6&lt;AD$1,$G6&lt;AD$4,(DATE(YEAR($G6)+1,MONTH($G6)+1,1))&gt;AD$4),(($D6*13.44*AD$2)+($D6*10.56*AD$3))*(AD$1/1000-($F6/1000)),0)</f>
        <v>0</v>
      </c>
      <c r="AE6" s="69" t="n">
        <f aca="false">IF(AND($F6&lt;AE$1,$G6&lt;AE$4,(DATE(YEAR($G6)+1,MONTH($G6)+1,1))&gt;AE$4),(($D6*13.44*AE$2)+($D6*10.56*AE$3))*(AE$1/1000-($F6/1000)),0)</f>
        <v>0</v>
      </c>
      <c r="AF6" s="69" t="n">
        <f aca="false">IF(AND($F6&lt;AF$1,$G6&lt;AF$4,(DATE(YEAR($G6)+1,MONTH($G6)+1,1))&gt;AF$4),(($D6*13.44*AF$2)+($D6*10.56*AF$3))*(AF$1/1000-($F6/1000)),0)</f>
        <v>0</v>
      </c>
      <c r="AG6" s="69" t="n">
        <f aca="false">IF(AND($F6&lt;AG$1,$G6&lt;AG$4,(DATE(YEAR($G6)+1,MONTH($G6)+1,1))&gt;AG$4),(($D6*13.44*AG$2)+($D6*10.56*AG$3))*(AG$1/1000-($F6/1000)),0)</f>
        <v>0</v>
      </c>
      <c r="AH6" s="69" t="n">
        <f aca="false">IF(AND($F6&lt;AH$1,$G6&lt;AH$4,(DATE(YEAR($G6)+1,MONTH($G6)+1,1))&gt;AH$4),(($D6*13.44*AH$2)+($D6*10.56*AH$3))*(AH$1/1000-($F6/1000)),0)</f>
        <v>0</v>
      </c>
      <c r="AI6" s="69" t="n">
        <f aca="false">IF(AND($F6&lt;AI$1,$G6&lt;AI$4,(DATE(YEAR($G6)+1,MONTH($G6)+1,1))&gt;AI$4),(($D6*13.44*AI$2)+($D6*10.56*AI$3))*(AI$1/1000-($F6/1000)),0)</f>
        <v>0</v>
      </c>
      <c r="AJ6" s="69" t="n">
        <f aca="false">IF(AND($F6&lt;AJ$1,$G6&lt;AJ$4,(DATE(YEAR($G6)+1,MONTH($G6)+1,1))&gt;AJ$4),(($D6*13.44*AJ$2)+($D6*10.56*AJ$3))*(AJ$1/1000-($F6/1000)),0)</f>
        <v>0</v>
      </c>
      <c r="AK6" s="69" t="n">
        <f aca="false">IF(AND($F6&lt;AK$1,$G6&lt;AK$4,(DATE(YEAR($G6)+1,MONTH($G6)+1,1))&gt;AK$4),(($D6*13.44*AK$2)+($D6*10.56*AK$3))*(AK$1/1000-($F6/1000)),0)</f>
        <v>0</v>
      </c>
      <c r="AL6" s="69" t="n">
        <f aca="false">IF(AND($F6&lt;AL$1,$G6&lt;AL$4,(DATE(YEAR($G6)+1,MONTH($G6)+1,1))&gt;AL$4),(($D6*13.44*AL$2)+($D6*10.56*AL$3))*(AL$1/1000-($F6/1000)),0)</f>
        <v>32173.9272</v>
      </c>
      <c r="AM6" s="69" t="n">
        <f aca="false">IF(AND($F6&lt;AM$1,$G6&lt;AM$4,(DATE(YEAR($G6)+1,MONTH($G6)+1,1))&gt;AM$4),(($D6*13.44*AM$2)+($D6*10.56*AM$3))*(AM$1/1000-($F6/1000)),0)</f>
        <v>32173.9272</v>
      </c>
      <c r="AN6" s="69" t="n">
        <f aca="false">IF(AND($F6&lt;AN$1,$G6&lt;AN$4,(DATE(YEAR($G6)+1,MONTH($G6)+1,1))&gt;AN$4),(($D6*13.44*AN$2)+($D6*10.56*AN$3))*(AN$1/1000-($F6/1000)),0)</f>
        <v>32173.9272</v>
      </c>
      <c r="AO6" s="69" t="n">
        <f aca="false">IF(AND($F6&lt;AO$1,$G6&lt;AO$4,(DATE(YEAR($G6)+1,MONTH($G6)+1,1))&gt;AO$4),(($D6*13.44*AO$2)+($D6*10.56*AO$3))*(AO$1/1000-($F6/1000)),0)</f>
        <v>32173.9272</v>
      </c>
      <c r="AP6" s="69" t="n">
        <f aca="false">IF(AND($F6&lt;AP$1,$G6&lt;AP$4,(DATE(YEAR($G6)+1,MONTH($G6)+1,1))&gt;AP$4),(($D6*13.44*AP$2)+($D6*10.56*AP$3))*(AP$1/1000-($F6/1000)),0)</f>
        <v>32173.9272</v>
      </c>
      <c r="AQ6" s="69" t="n">
        <f aca="false">IF(AND($F6&lt;AQ$1,$G6&lt;AQ$4,(DATE(YEAR($G6)+1,MONTH($G6)+1,1))&gt;AQ$4),(($D6*13.44*AQ$2)+($D6*10.56*AQ$3))*(AQ$1/1000-($F6/1000)),0)</f>
        <v>32173.9272</v>
      </c>
      <c r="AR6" s="69" t="n">
        <f aca="false">IF(AND($F6&lt;AR$1,$G6&lt;AR$4,(DATE(YEAR($G6)+1,MONTH($G6)+1,1))&gt;AR$4),(($D6*13.44*AR$2)+($D6*10.56*AR$3))*(AR$1/1000-($F6/1000)),0)</f>
        <v>32173.9272</v>
      </c>
      <c r="AS6" s="69" t="n">
        <f aca="false">IF(AND($F6&lt;AS$1,$G6&lt;AS$4,(DATE(YEAR($G6)+1,MONTH($G6)+1,1))&gt;AS$4),(($D6*13.44*AS$2)+($D6*10.56*AS$3))*(AS$1/1000-($F6/1000)),0)</f>
        <v>32173.9272</v>
      </c>
      <c r="AT6" s="69" t="n">
        <f aca="false">IF(AND($F6&lt;AT$1,$G6&lt;AT$4,(DATE(YEAR($G6)+1,MONTH($G6)+1,1))&gt;AT$4),(($D6*13.44*AT$2)+($D6*10.56*AT$3))*(AT$1/1000-($F6/1000)),0)</f>
        <v>32173.9272</v>
      </c>
      <c r="AU6" s="69" t="n">
        <f aca="false">IF(AND($F6&lt;AU$1,$G6&lt;AU$4,(DATE(YEAR($G6)+1,MONTH($G6)+1,1))&gt;AU$4),(($D6*13.44*AU$2)+($D6*10.56*AU$3))*(AU$1/1000-($F6/1000)),0)</f>
        <v>32173.9272</v>
      </c>
      <c r="AV6" s="69" t="n">
        <f aca="false">IF(AND($F6&lt;AV$1,$G6&lt;AV$4,(DATE(YEAR($G6)+1,MONTH($G6)+1,1))&gt;AV$4),(($D6*13.44*AV$2)+($D6*10.56*AV$3))*(AV$1/1000-($F6/1000)),0)</f>
        <v>32173.9272</v>
      </c>
      <c r="AW6" s="69" t="n">
        <f aca="false">IF(AND($F6&lt;AW$1,$G6&lt;AW$4,(DATE(YEAR($G6)+1,MONTH($G6)+1,1))&gt;AW$4),(($D6*13.44*AW$2)+($D6*10.56*AW$3))*(AW$1/1000-($F6/1000)),0)</f>
        <v>32173.9272</v>
      </c>
      <c r="AX6" s="69" t="n">
        <f aca="false">IF(AND($F6&lt;AX$1,$G6&lt;AX$4,(DATE(YEAR($G6)+1,MONTH($G6)+1,1))&gt;AX$4),(($D6*13.44*AX$2)+($D6*10.56*AX$3))*(AX$1/1000-($F6/1000)),0)</f>
        <v>0</v>
      </c>
      <c r="AY6" s="69" t="n">
        <f aca="false">IF(AND($F6&lt;AY$1,$G6&lt;AY$4,(DATE(YEAR($G6)+1,MONTH($G6)+1,1))&gt;AY$4),(($D6*13.44*AY$2)+($D6*10.56*AY$3))*(AY$1/1000-($F6/1000)),0)</f>
        <v>0</v>
      </c>
      <c r="AZ6" s="69" t="n">
        <f aca="false">IF(AND($F6&lt;AZ$1,$G6&lt;AZ$4,(DATE(YEAR($G6)+1,MONTH($G6)+1,1))&gt;AZ$4),(($D6*13.44*AZ$2)+($D6*10.56*AZ$3))*(AZ$1/1000-($F6/1000)),0)</f>
        <v>0</v>
      </c>
      <c r="BA6" s="69" t="n">
        <f aca="false">IF(AND($F6&lt;BA$1,$G6&lt;BA$4,(DATE(YEAR($G6)+1,MONTH($G6)+1,1))&gt;BA$4),(($D6*13.44*BA$2)+($D6*10.56*BA$3))*(BA$1/1000-($F6/1000)),0)</f>
        <v>0</v>
      </c>
      <c r="BB6" s="69" t="n">
        <f aca="false">IF(AND($F6&lt;BB$1,$G6&lt;BB$4,(DATE(YEAR($G6)+1,MONTH($G6)+1,1))&gt;BB$4),(($D6*13.44*BB$2)+($D6*10.56*BB$3))*(BB$1/1000-($F6/1000)),0)</f>
        <v>0</v>
      </c>
      <c r="BC6" s="69" t="n">
        <f aca="false">IF(AND($F6&lt;BC$1,$G6&lt;BC$4,(DATE(YEAR($G6)+1,MONTH($G6)+1,1))&gt;BC$4),(($D6*13.44*BC$2)+($D6*10.56*BC$3))*(BC$1/1000-($F6/1000)),0)</f>
        <v>0</v>
      </c>
      <c r="BD6" s="69" t="n">
        <f aca="false">IF(AND($F6&lt;BD$1,$G6&lt;BD$4,(DATE(YEAR($G6)+1,MONTH($G6)+1,1))&gt;BD$4),(($D6*13.44*BD$2)+($D6*10.56*BD$3))*(BD$1/1000-($F6/1000)),0)</f>
        <v>0</v>
      </c>
    </row>
    <row r="7" customFormat="false" ht="12.75" hidden="false" customHeight="false" outlineLevel="0" collapsed="false">
      <c r="A7" s="71" t="s">
        <v>1840</v>
      </c>
      <c r="B7" s="3" t="s">
        <v>1282</v>
      </c>
      <c r="C7" s="71" t="s">
        <v>1258</v>
      </c>
      <c r="D7" s="72" t="n">
        <v>600</v>
      </c>
      <c r="E7" s="3" t="s">
        <v>1268</v>
      </c>
      <c r="F7" s="72" t="n">
        <v>6707</v>
      </c>
      <c r="G7" s="73" t="n">
        <v>37773</v>
      </c>
      <c r="H7" s="64" t="s">
        <v>1260</v>
      </c>
      <c r="I7" s="69" t="n">
        <f aca="false">IF(AND($F7&lt;I$1,$G7&lt;I$4,(DATE(YEAR($G7)+1,MONTH($G7)+1,1))&gt;I$4),(($D7*13.44*I$2)+($D7*10.56*I$3))*(I$1/1000-($F7/1000)),0)</f>
        <v>0</v>
      </c>
      <c r="J7" s="69" t="n">
        <f aca="false">IF(AND($F7&lt;J$1,$G7&lt;J$4,(DATE(YEAR($G7)+1,MONTH($G7)+1,1))&gt;J$4),(($D7*13.44*J$2)+($D7*10.56*J$3))*(J$1/1000-($F7/1000)),0)</f>
        <v>0</v>
      </c>
      <c r="K7" s="69" t="n">
        <f aca="false">IF(AND($F7&lt;K$1,$G7&lt;K$4,(DATE(YEAR($G7)+1,MONTH($G7)+1,1))&gt;K$4),(($D7*13.44*K$2)+($D7*10.56*K$3))*(K$1/1000-($F7/1000)),0)</f>
        <v>0</v>
      </c>
      <c r="L7" s="69" t="n">
        <f aca="false">IF(AND($F7&lt;L$1,$G7&lt;L$4,(DATE(YEAR($G7)+1,MONTH($G7)+1,1))&gt;L$4),(($D7*13.44*L$2)+($D7*10.56*L$3))*(L$1/1000-($F7/1000)),0)</f>
        <v>0</v>
      </c>
      <c r="M7" s="69" t="n">
        <f aca="false">IF(AND($F7&lt;M$1,$G7&lt;M$4,(DATE(YEAR($G7)+1,MONTH($G7)+1,1))&gt;M$4),(($D7*13.44*M$2)+($D7*10.56*M$3))*(M$1/1000-($F7/1000)),0)</f>
        <v>0</v>
      </c>
      <c r="N7" s="69" t="n">
        <f aca="false">IF(AND($F7&lt;N$1,$G7&lt;N$4,(DATE(YEAR($G7)+1,MONTH($G7)+1,1))&gt;N$4),(($D7*13.44*N$2)+($D7*10.56*N$3))*(N$1/1000-($F7/1000)),0)</f>
        <v>0</v>
      </c>
      <c r="O7" s="69" t="n">
        <f aca="false">IF(AND($F7&lt;O$1,$G7&lt;O$4,(DATE(YEAR($G7)+1,MONTH($G7)+1,1))&gt;O$4),(($D7*13.44*O$2)+($D7*10.56*O$3))*(O$1/1000-($F7/1000)),0)</f>
        <v>0</v>
      </c>
      <c r="P7" s="69" t="n">
        <f aca="false">IF(AND($F7&lt;P$1,$G7&lt;P$4,(DATE(YEAR($G7)+1,MONTH($G7)+1,1))&gt;P$4),(($D7*13.44*P$2)+($D7*10.56*P$3))*(P$1/1000-($F7/1000)),0)</f>
        <v>0</v>
      </c>
      <c r="Q7" s="69" t="n">
        <f aca="false">IF(AND($F7&lt;Q$1,$G7&lt;Q$4,(DATE(YEAR($G7)+1,MONTH($G7)+1,1))&gt;Q$4),(($D7*13.44*Q$2)+($D7*10.56*Q$3))*(Q$1/1000-($F7/1000)),0)</f>
        <v>0</v>
      </c>
      <c r="R7" s="69" t="n">
        <f aca="false">IF(AND($F7&lt;R$1,$G7&lt;R$4,(DATE(YEAR($G7)+1,MONTH($G7)+1,1))&gt;R$4),(($D7*13.44*R$2)+($D7*10.56*R$3))*(R$1/1000-($F7/1000)),0)</f>
        <v>0</v>
      </c>
      <c r="S7" s="69" t="n">
        <f aca="false">IF(AND($F7&lt;S$1,$G7&lt;S$4,(DATE(YEAR($G7)+1,MONTH($G7)+1,1))&gt;S$4),(($D7*13.44*S$2)+($D7*10.56*S$3))*(S$1/1000-($F7/1000)),0)</f>
        <v>0</v>
      </c>
      <c r="T7" s="69" t="n">
        <f aca="false">IF(AND($F7&lt;T$1,$G7&lt;T$4,(DATE(YEAR($G7)+1,MONTH($G7)+1,1))&gt;T$4),(($D7*13.44*T$2)+($D7*10.56*T$3))*(T$1/1000-($F7/1000)),0)</f>
        <v>0</v>
      </c>
      <c r="U7" s="69" t="n">
        <f aca="false">IF(AND($F7&lt;U$1,$G7&lt;U$4,(DATE(YEAR($G7)+1,MONTH($G7)+1,1))&gt;U$4),(($D7*13.44*U$2)+($D7*10.56*U$3))*(U$1/1000-($F7/1000)),0)</f>
        <v>0</v>
      </c>
      <c r="V7" s="69" t="n">
        <f aca="false">IF(AND($F7&lt;V$1,$G7&lt;V$4,(DATE(YEAR($G7)+1,MONTH($G7)+1,1))&gt;V$4),(($D7*13.44*V$2)+($D7*10.56*V$3))*(V$1/1000-($F7/1000)),0)</f>
        <v>0</v>
      </c>
      <c r="W7" s="69" t="n">
        <f aca="false">IF(AND($F7&lt;W$1,$G7&lt;W$4,(DATE(YEAR($G7)+1,MONTH($G7)+1,1))&gt;W$4),(($D7*13.44*W$2)+($D7*10.56*W$3))*(W$1/1000-($F7/1000)),0)</f>
        <v>0</v>
      </c>
      <c r="X7" s="69" t="n">
        <f aca="false">IF(AND($F7&lt;X$1,$G7&lt;X$4,(DATE(YEAR($G7)+1,MONTH($G7)+1,1))&gt;X$4),(($D7*13.44*X$2)+($D7*10.56*X$3))*(X$1/1000-($F7/1000)),0)</f>
        <v>0</v>
      </c>
      <c r="Y7" s="69" t="n">
        <f aca="false">IF(AND($F7&lt;Y$1,$G7&lt;Y$4,(DATE(YEAR($G7)+1,MONTH($G7)+1,1))&gt;Y$4),(($D7*13.44*Y$2)+($D7*10.56*Y$3))*(Y$1/1000-($F7/1000)),0)</f>
        <v>0</v>
      </c>
      <c r="Z7" s="69" t="n">
        <f aca="false">IF(AND($F7&lt;Z$1,$G7&lt;Z$4,(DATE(YEAR($G7)+1,MONTH($G7)+1,1))&gt;Z$4),(($D7*13.44*Z$2)+($D7*10.56*Z$3))*(Z$1/1000-($F7/1000)),0)</f>
        <v>0</v>
      </c>
      <c r="AA7" s="69" t="n">
        <f aca="false">IF(AND($F7&lt;AA$1,$G7&lt;AA$4,(DATE(YEAR($G7)+1,MONTH($G7)+1,1))&gt;AA$4),(($D7*13.44*AA$2)+($D7*10.56*AA$3))*(AA$1/1000-($F7/1000)),0)</f>
        <v>0</v>
      </c>
      <c r="AB7" s="69" t="n">
        <f aca="false">IF(AND($F7&lt;AB$1,$G7&lt;AB$4,(DATE(YEAR($G7)+1,MONTH($G7)+1,1))&gt;AB$4),(($D7*13.44*AB$2)+($D7*10.56*AB$3))*(AB$1/1000-($F7/1000)),0)</f>
        <v>0</v>
      </c>
      <c r="AC7" s="69" t="n">
        <f aca="false">IF(AND($F7&lt;AC$1,$G7&lt;AC$4,(DATE(YEAR($G7)+1,MONTH($G7)+1,1))&gt;AC$4),(($D7*13.44*AC$2)+($D7*10.56*AC$3))*(AC$1/1000-($F7/1000)),0)</f>
        <v>0</v>
      </c>
      <c r="AD7" s="69" t="n">
        <f aca="false">IF(AND($F7&lt;AD$1,$G7&lt;AD$4,(DATE(YEAR($G7)+1,MONTH($G7)+1,1))&gt;AD$4),(($D7*13.44*AD$2)+($D7*10.56*AD$3))*(AD$1/1000-($F7/1000)),0)</f>
        <v>0</v>
      </c>
      <c r="AE7" s="69" t="n">
        <f aca="false">IF(AND($F7&lt;AE$1,$G7&lt;AE$4,(DATE(YEAR($G7)+1,MONTH($G7)+1,1))&gt;AE$4),(($D7*13.44*AE$2)+($D7*10.56*AE$3))*(AE$1/1000-($F7/1000)),0)</f>
        <v>0</v>
      </c>
      <c r="AF7" s="69" t="n">
        <f aca="false">IF(AND($F7&lt;AF$1,$G7&lt;AF$4,(DATE(YEAR($G7)+1,MONTH($G7)+1,1))&gt;AF$4),(($D7*13.44*AF$2)+($D7*10.56*AF$3))*(AF$1/1000-($F7/1000)),0)</f>
        <v>0</v>
      </c>
      <c r="AG7" s="69" t="n">
        <f aca="false">IF(AND($F7&lt;AG$1,$G7&lt;AG$4,(DATE(YEAR($G7)+1,MONTH($G7)+1,1))&gt;AG$4),(($D7*13.44*AG$2)+($D7*10.56*AG$3))*(AG$1/1000-($F7/1000)),0)</f>
        <v>0</v>
      </c>
      <c r="AH7" s="69" t="n">
        <f aca="false">IF(AND($F7&lt;AH$1,$G7&lt;AH$4,(DATE(YEAR($G7)+1,MONTH($G7)+1,1))&gt;AH$4),(($D7*13.44*AH$2)+($D7*10.56*AH$3))*(AH$1/1000-($F7/1000)),0)</f>
        <v>0</v>
      </c>
      <c r="AI7" s="69" t="n">
        <f aca="false">IF(AND($F7&lt;AI$1,$G7&lt;AI$4,(DATE(YEAR($G7)+1,MONTH($G7)+1,1))&gt;AI$4),(($D7*13.44*AI$2)+($D7*10.56*AI$3))*(AI$1/1000-($F7/1000)),0)</f>
        <v>0</v>
      </c>
      <c r="AJ7" s="69" t="n">
        <f aca="false">IF(AND($F7&lt;AJ$1,$G7&lt;AJ$4,(DATE(YEAR($G7)+1,MONTH($G7)+1,1))&gt;AJ$4),(($D7*13.44*AJ$2)+($D7*10.56*AJ$3))*(AJ$1/1000-($F7/1000)),0)</f>
        <v>0</v>
      </c>
      <c r="AK7" s="69" t="n">
        <f aca="false">IF(AND($F7&lt;AK$1,$G7&lt;AK$4,(DATE(YEAR($G7)+1,MONTH($G7)+1,1))&gt;AK$4),(($D7*13.44*AK$2)+($D7*10.56*AK$3))*(AK$1/1000-($F7/1000)),0)</f>
        <v>0</v>
      </c>
      <c r="AL7" s="69" t="n">
        <f aca="false">IF(AND($F7&lt;AL$1,$G7&lt;AL$4,(DATE(YEAR($G7)+1,MONTH($G7)+1,1))&gt;AL$4),(($D7*13.44*AL$2)+($D7*10.56*AL$3))*(AL$1/1000-($F7/1000)),0)</f>
        <v>0</v>
      </c>
      <c r="AM7" s="69" t="n">
        <f aca="false">IF(AND($F7&lt;AM$1,$G7&lt;AM$4,(DATE(YEAR($G7)+1,MONTH($G7)+1,1))&gt;AM$4),(($D7*13.44*AM$2)+($D7*10.56*AM$3))*(AM$1/1000-($F7/1000)),0)</f>
        <v>33572.7936</v>
      </c>
      <c r="AN7" s="69" t="n">
        <f aca="false">IF(AND($F7&lt;AN$1,$G7&lt;AN$4,(DATE(YEAR($G7)+1,MONTH($G7)+1,1))&gt;AN$4),(($D7*13.44*AN$2)+($D7*10.56*AN$3))*(AN$1/1000-($F7/1000)),0)</f>
        <v>33572.7936</v>
      </c>
      <c r="AO7" s="69" t="n">
        <f aca="false">IF(AND($F7&lt;AO$1,$G7&lt;AO$4,(DATE(YEAR($G7)+1,MONTH($G7)+1,1))&gt;AO$4),(($D7*13.44*AO$2)+($D7*10.56*AO$3))*(AO$1/1000-($F7/1000)),0)</f>
        <v>33572.7936</v>
      </c>
      <c r="AP7" s="69" t="n">
        <f aca="false">IF(AND($F7&lt;AP$1,$G7&lt;AP$4,(DATE(YEAR($G7)+1,MONTH($G7)+1,1))&gt;AP$4),(($D7*13.44*AP$2)+($D7*10.56*AP$3))*(AP$1/1000-($F7/1000)),0)</f>
        <v>33572.7936</v>
      </c>
      <c r="AQ7" s="69" t="n">
        <f aca="false">IF(AND($F7&lt;AQ$1,$G7&lt;AQ$4,(DATE(YEAR($G7)+1,MONTH($G7)+1,1))&gt;AQ$4),(($D7*13.44*AQ$2)+($D7*10.56*AQ$3))*(AQ$1/1000-($F7/1000)),0)</f>
        <v>33572.7936</v>
      </c>
      <c r="AR7" s="69" t="n">
        <f aca="false">IF(AND($F7&lt;AR$1,$G7&lt;AR$4,(DATE(YEAR($G7)+1,MONTH($G7)+1,1))&gt;AR$4),(($D7*13.44*AR$2)+($D7*10.56*AR$3))*(AR$1/1000-($F7/1000)),0)</f>
        <v>33572.7936</v>
      </c>
      <c r="AS7" s="69" t="n">
        <f aca="false">IF(AND($F7&lt;AS$1,$G7&lt;AS$4,(DATE(YEAR($G7)+1,MONTH($G7)+1,1))&gt;AS$4),(($D7*13.44*AS$2)+($D7*10.56*AS$3))*(AS$1/1000-($F7/1000)),0)</f>
        <v>33572.7936</v>
      </c>
      <c r="AT7" s="69" t="n">
        <f aca="false">IF(AND($F7&lt;AT$1,$G7&lt;AT$4,(DATE(YEAR($G7)+1,MONTH($G7)+1,1))&gt;AT$4),(($D7*13.44*AT$2)+($D7*10.56*AT$3))*(AT$1/1000-($F7/1000)),0)</f>
        <v>33572.7936</v>
      </c>
      <c r="AU7" s="69" t="n">
        <f aca="false">IF(AND($F7&lt;AU$1,$G7&lt;AU$4,(DATE(YEAR($G7)+1,MONTH($G7)+1,1))&gt;AU$4),(($D7*13.44*AU$2)+($D7*10.56*AU$3))*(AU$1/1000-($F7/1000)),0)</f>
        <v>33572.7936</v>
      </c>
      <c r="AV7" s="69" t="n">
        <f aca="false">IF(AND($F7&lt;AV$1,$G7&lt;AV$4,(DATE(YEAR($G7)+1,MONTH($G7)+1,1))&gt;AV$4),(($D7*13.44*AV$2)+($D7*10.56*AV$3))*(AV$1/1000-($F7/1000)),0)</f>
        <v>33572.7936</v>
      </c>
      <c r="AW7" s="69" t="n">
        <f aca="false">IF(AND($F7&lt;AW$1,$G7&lt;AW$4,(DATE(YEAR($G7)+1,MONTH($G7)+1,1))&gt;AW$4),(($D7*13.44*AW$2)+($D7*10.56*AW$3))*(AW$1/1000-($F7/1000)),0)</f>
        <v>33572.7936</v>
      </c>
      <c r="AX7" s="69" t="n">
        <f aca="false">IF(AND($F7&lt;AX$1,$G7&lt;AX$4,(DATE(YEAR($G7)+1,MONTH($G7)+1,1))&gt;AX$4),(($D7*13.44*AX$2)+($D7*10.56*AX$3))*(AX$1/1000-($F7/1000)),0)</f>
        <v>33572.7936</v>
      </c>
      <c r="AY7" s="69" t="n">
        <f aca="false">IF(AND($F7&lt;AY$1,$G7&lt;AY$4,(DATE(YEAR($G7)+1,MONTH($G7)+1,1))&gt;AY$4),(($D7*13.44*AY$2)+($D7*10.56*AY$3))*(AY$1/1000-($F7/1000)),0)</f>
        <v>0</v>
      </c>
      <c r="AZ7" s="69" t="n">
        <f aca="false">IF(AND($F7&lt;AZ$1,$G7&lt;AZ$4,(DATE(YEAR($G7)+1,MONTH($G7)+1,1))&gt;AZ$4),(($D7*13.44*AZ$2)+($D7*10.56*AZ$3))*(AZ$1/1000-($F7/1000)),0)</f>
        <v>0</v>
      </c>
      <c r="BA7" s="69" t="n">
        <f aca="false">IF(AND($F7&lt;BA$1,$G7&lt;BA$4,(DATE(YEAR($G7)+1,MONTH($G7)+1,1))&gt;BA$4),(($D7*13.44*BA$2)+($D7*10.56*BA$3))*(BA$1/1000-($F7/1000)),0)</f>
        <v>0</v>
      </c>
      <c r="BB7" s="69" t="n">
        <f aca="false">IF(AND($F7&lt;BB$1,$G7&lt;BB$4,(DATE(YEAR($G7)+1,MONTH($G7)+1,1))&gt;BB$4),(($D7*13.44*BB$2)+($D7*10.56*BB$3))*(BB$1/1000-($F7/1000)),0)</f>
        <v>0</v>
      </c>
      <c r="BC7" s="69" t="n">
        <f aca="false">IF(AND($F7&lt;BC$1,$G7&lt;BC$4,(DATE(YEAR($G7)+1,MONTH($G7)+1,1))&gt;BC$4),(($D7*13.44*BC$2)+($D7*10.56*BC$3))*(BC$1/1000-($F7/1000)),0)</f>
        <v>0</v>
      </c>
      <c r="BD7" s="69" t="n">
        <f aca="false">IF(AND($F7&lt;BD$1,$G7&lt;BD$4,(DATE(YEAR($G7)+1,MONTH($G7)+1,1))&gt;BD$4),(($D7*13.44*BD$2)+($D7*10.56*BD$3))*(BD$1/1000-($F7/1000)),0)</f>
        <v>0</v>
      </c>
    </row>
    <row r="8" customFormat="false" ht="12.75" hidden="false" customHeight="false" outlineLevel="0" collapsed="false">
      <c r="A8" s="71" t="s">
        <v>1841</v>
      </c>
      <c r="B8" s="3" t="s">
        <v>1282</v>
      </c>
      <c r="C8" s="71" t="s">
        <v>1283</v>
      </c>
      <c r="D8" s="72" t="n">
        <v>575</v>
      </c>
      <c r="E8" s="3" t="s">
        <v>1268</v>
      </c>
      <c r="F8" s="72" t="n">
        <v>6707</v>
      </c>
      <c r="G8" s="73" t="n">
        <v>37787</v>
      </c>
      <c r="H8" s="64" t="s">
        <v>1260</v>
      </c>
      <c r="I8" s="69" t="n">
        <f aca="false">IF(AND($F8&lt;I$1,$G8&lt;I$4,(DATE(YEAR($G8)+1,MONTH($G8)+1,1))&gt;I$4),(($D8*13.44*I$2)+($D8*10.56*I$3))*(I$1/1000-($F8/1000)),0)</f>
        <v>0</v>
      </c>
      <c r="J8" s="69" t="n">
        <f aca="false">IF(AND($F8&lt;J$1,$G8&lt;J$4,(DATE(YEAR($G8)+1,MONTH($G8)+1,1))&gt;J$4),(($D8*13.44*J$2)+($D8*10.56*J$3))*(J$1/1000-($F8/1000)),0)</f>
        <v>0</v>
      </c>
      <c r="K8" s="69" t="n">
        <f aca="false">IF(AND($F8&lt;K$1,$G8&lt;K$4,(DATE(YEAR($G8)+1,MONTH($G8)+1,1))&gt;K$4),(($D8*13.44*K$2)+($D8*10.56*K$3))*(K$1/1000-($F8/1000)),0)</f>
        <v>0</v>
      </c>
      <c r="L8" s="69" t="n">
        <f aca="false">IF(AND($F8&lt;L$1,$G8&lt;L$4,(DATE(YEAR($G8)+1,MONTH($G8)+1,1))&gt;L$4),(($D8*13.44*L$2)+($D8*10.56*L$3))*(L$1/1000-($F8/1000)),0)</f>
        <v>0</v>
      </c>
      <c r="M8" s="69" t="n">
        <f aca="false">IF(AND($F8&lt;M$1,$G8&lt;M$4,(DATE(YEAR($G8)+1,MONTH($G8)+1,1))&gt;M$4),(($D8*13.44*M$2)+($D8*10.56*M$3))*(M$1/1000-($F8/1000)),0)</f>
        <v>0</v>
      </c>
      <c r="N8" s="69" t="n">
        <f aca="false">IF(AND($F8&lt;N$1,$G8&lt;N$4,(DATE(YEAR($G8)+1,MONTH($G8)+1,1))&gt;N$4),(($D8*13.44*N$2)+($D8*10.56*N$3))*(N$1/1000-($F8/1000)),0)</f>
        <v>0</v>
      </c>
      <c r="O8" s="69" t="n">
        <f aca="false">IF(AND($F8&lt;O$1,$G8&lt;O$4,(DATE(YEAR($G8)+1,MONTH($G8)+1,1))&gt;O$4),(($D8*13.44*O$2)+($D8*10.56*O$3))*(O$1/1000-($F8/1000)),0)</f>
        <v>0</v>
      </c>
      <c r="P8" s="69" t="n">
        <f aca="false">IF(AND($F8&lt;P$1,$G8&lt;P$4,(DATE(YEAR($G8)+1,MONTH($G8)+1,1))&gt;P$4),(($D8*13.44*P$2)+($D8*10.56*P$3))*(P$1/1000-($F8/1000)),0)</f>
        <v>0</v>
      </c>
      <c r="Q8" s="69" t="n">
        <f aca="false">IF(AND($F8&lt;Q$1,$G8&lt;Q$4,(DATE(YEAR($G8)+1,MONTH($G8)+1,1))&gt;Q$4),(($D8*13.44*Q$2)+($D8*10.56*Q$3))*(Q$1/1000-($F8/1000)),0)</f>
        <v>0</v>
      </c>
      <c r="R8" s="69" t="n">
        <f aca="false">IF(AND($F8&lt;R$1,$G8&lt;R$4,(DATE(YEAR($G8)+1,MONTH($G8)+1,1))&gt;R$4),(($D8*13.44*R$2)+($D8*10.56*R$3))*(R$1/1000-($F8/1000)),0)</f>
        <v>0</v>
      </c>
      <c r="S8" s="69" t="n">
        <f aca="false">IF(AND($F8&lt;S$1,$G8&lt;S$4,(DATE(YEAR($G8)+1,MONTH($G8)+1,1))&gt;S$4),(($D8*13.44*S$2)+($D8*10.56*S$3))*(S$1/1000-($F8/1000)),0)</f>
        <v>0</v>
      </c>
      <c r="T8" s="69" t="n">
        <f aca="false">IF(AND($F8&lt;T$1,$G8&lt;T$4,(DATE(YEAR($G8)+1,MONTH($G8)+1,1))&gt;T$4),(($D8*13.44*T$2)+($D8*10.56*T$3))*(T$1/1000-($F8/1000)),0)</f>
        <v>0</v>
      </c>
      <c r="U8" s="69" t="n">
        <f aca="false">IF(AND($F8&lt;U$1,$G8&lt;U$4,(DATE(YEAR($G8)+1,MONTH($G8)+1,1))&gt;U$4),(($D8*13.44*U$2)+($D8*10.56*U$3))*(U$1/1000-($F8/1000)),0)</f>
        <v>0</v>
      </c>
      <c r="V8" s="69" t="n">
        <f aca="false">IF(AND($F8&lt;V$1,$G8&lt;V$4,(DATE(YEAR($G8)+1,MONTH($G8)+1,1))&gt;V$4),(($D8*13.44*V$2)+($D8*10.56*V$3))*(V$1/1000-($F8/1000)),0)</f>
        <v>0</v>
      </c>
      <c r="W8" s="69" t="n">
        <f aca="false">IF(AND($F8&lt;W$1,$G8&lt;W$4,(DATE(YEAR($G8)+1,MONTH($G8)+1,1))&gt;W$4),(($D8*13.44*W$2)+($D8*10.56*W$3))*(W$1/1000-($F8/1000)),0)</f>
        <v>0</v>
      </c>
      <c r="X8" s="69" t="n">
        <f aca="false">IF(AND($F8&lt;X$1,$G8&lt;X$4,(DATE(YEAR($G8)+1,MONTH($G8)+1,1))&gt;X$4),(($D8*13.44*X$2)+($D8*10.56*X$3))*(X$1/1000-($F8/1000)),0)</f>
        <v>0</v>
      </c>
      <c r="Y8" s="69" t="n">
        <f aca="false">IF(AND($F8&lt;Y$1,$G8&lt;Y$4,(DATE(YEAR($G8)+1,MONTH($G8)+1,1))&gt;Y$4),(($D8*13.44*Y$2)+($D8*10.56*Y$3))*(Y$1/1000-($F8/1000)),0)</f>
        <v>0</v>
      </c>
      <c r="Z8" s="69" t="n">
        <f aca="false">IF(AND($F8&lt;Z$1,$G8&lt;Z$4,(DATE(YEAR($G8)+1,MONTH($G8)+1,1))&gt;Z$4),(($D8*13.44*Z$2)+($D8*10.56*Z$3))*(Z$1/1000-($F8/1000)),0)</f>
        <v>0</v>
      </c>
      <c r="AA8" s="69" t="n">
        <f aca="false">IF(AND($F8&lt;AA$1,$G8&lt;AA$4,(DATE(YEAR($G8)+1,MONTH($G8)+1,1))&gt;AA$4),(($D8*13.44*AA$2)+($D8*10.56*AA$3))*(AA$1/1000-($F8/1000)),0)</f>
        <v>0</v>
      </c>
      <c r="AB8" s="69" t="n">
        <f aca="false">IF(AND($F8&lt;AB$1,$G8&lt;AB$4,(DATE(YEAR($G8)+1,MONTH($G8)+1,1))&gt;AB$4),(($D8*13.44*AB$2)+($D8*10.56*AB$3))*(AB$1/1000-($F8/1000)),0)</f>
        <v>0</v>
      </c>
      <c r="AC8" s="69" t="n">
        <f aca="false">IF(AND($F8&lt;AC$1,$G8&lt;AC$4,(DATE(YEAR($G8)+1,MONTH($G8)+1,1))&gt;AC$4),(($D8*13.44*AC$2)+($D8*10.56*AC$3))*(AC$1/1000-($F8/1000)),0)</f>
        <v>0</v>
      </c>
      <c r="AD8" s="69" t="n">
        <f aca="false">IF(AND($F8&lt;AD$1,$G8&lt;AD$4,(DATE(YEAR($G8)+1,MONTH($G8)+1,1))&gt;AD$4),(($D8*13.44*AD$2)+($D8*10.56*AD$3))*(AD$1/1000-($F8/1000)),0)</f>
        <v>0</v>
      </c>
      <c r="AE8" s="69" t="n">
        <f aca="false">IF(AND($F8&lt;AE$1,$G8&lt;AE$4,(DATE(YEAR($G8)+1,MONTH($G8)+1,1))&gt;AE$4),(($D8*13.44*AE$2)+($D8*10.56*AE$3))*(AE$1/1000-($F8/1000)),0)</f>
        <v>0</v>
      </c>
      <c r="AF8" s="69" t="n">
        <f aca="false">IF(AND($F8&lt;AF$1,$G8&lt;AF$4,(DATE(YEAR($G8)+1,MONTH($G8)+1,1))&gt;AF$4),(($D8*13.44*AF$2)+($D8*10.56*AF$3))*(AF$1/1000-($F8/1000)),0)</f>
        <v>0</v>
      </c>
      <c r="AG8" s="69" t="n">
        <f aca="false">IF(AND($F8&lt;AG$1,$G8&lt;AG$4,(DATE(YEAR($G8)+1,MONTH($G8)+1,1))&gt;AG$4),(($D8*13.44*AG$2)+($D8*10.56*AG$3))*(AG$1/1000-($F8/1000)),0)</f>
        <v>0</v>
      </c>
      <c r="AH8" s="69" t="n">
        <f aca="false">IF(AND($F8&lt;AH$1,$G8&lt;AH$4,(DATE(YEAR($G8)+1,MONTH($G8)+1,1))&gt;AH$4),(($D8*13.44*AH$2)+($D8*10.56*AH$3))*(AH$1/1000-($F8/1000)),0)</f>
        <v>0</v>
      </c>
      <c r="AI8" s="69" t="n">
        <f aca="false">IF(AND($F8&lt;AI$1,$G8&lt;AI$4,(DATE(YEAR($G8)+1,MONTH($G8)+1,1))&gt;AI$4),(($D8*13.44*AI$2)+($D8*10.56*AI$3))*(AI$1/1000-($F8/1000)),0)</f>
        <v>0</v>
      </c>
      <c r="AJ8" s="69" t="n">
        <f aca="false">IF(AND($F8&lt;AJ$1,$G8&lt;AJ$4,(DATE(YEAR($G8)+1,MONTH($G8)+1,1))&gt;AJ$4),(($D8*13.44*AJ$2)+($D8*10.56*AJ$3))*(AJ$1/1000-($F8/1000)),0)</f>
        <v>0</v>
      </c>
      <c r="AK8" s="69" t="n">
        <f aca="false">IF(AND($F8&lt;AK$1,$G8&lt;AK$4,(DATE(YEAR($G8)+1,MONTH($G8)+1,1))&gt;AK$4),(($D8*13.44*AK$2)+($D8*10.56*AK$3))*(AK$1/1000-($F8/1000)),0)</f>
        <v>0</v>
      </c>
      <c r="AL8" s="69" t="n">
        <f aca="false">IF(AND($F8&lt;AL$1,$G8&lt;AL$4,(DATE(YEAR($G8)+1,MONTH($G8)+1,1))&gt;AL$4),(($D8*13.44*AL$2)+($D8*10.56*AL$3))*(AL$1/1000-($F8/1000)),0)</f>
        <v>0</v>
      </c>
      <c r="AM8" s="69" t="n">
        <f aca="false">IF(AND($F8&lt;AM$1,$G8&lt;AM$4,(DATE(YEAR($G8)+1,MONTH($G8)+1,1))&gt;AM$4),(($D8*13.44*AM$2)+($D8*10.56*AM$3))*(AM$1/1000-($F8/1000)),0)</f>
        <v>32173.9272</v>
      </c>
      <c r="AN8" s="69" t="n">
        <f aca="false">IF(AND($F8&lt;AN$1,$G8&lt;AN$4,(DATE(YEAR($G8)+1,MONTH($G8)+1,1))&gt;AN$4),(($D8*13.44*AN$2)+($D8*10.56*AN$3))*(AN$1/1000-($F8/1000)),0)</f>
        <v>32173.9272</v>
      </c>
      <c r="AO8" s="69" t="n">
        <f aca="false">IF(AND($F8&lt;AO$1,$G8&lt;AO$4,(DATE(YEAR($G8)+1,MONTH($G8)+1,1))&gt;AO$4),(($D8*13.44*AO$2)+($D8*10.56*AO$3))*(AO$1/1000-($F8/1000)),0)</f>
        <v>32173.9272</v>
      </c>
      <c r="AP8" s="69" t="n">
        <f aca="false">IF(AND($F8&lt;AP$1,$G8&lt;AP$4,(DATE(YEAR($G8)+1,MONTH($G8)+1,1))&gt;AP$4),(($D8*13.44*AP$2)+($D8*10.56*AP$3))*(AP$1/1000-($F8/1000)),0)</f>
        <v>32173.9272</v>
      </c>
      <c r="AQ8" s="69" t="n">
        <f aca="false">IF(AND($F8&lt;AQ$1,$G8&lt;AQ$4,(DATE(YEAR($G8)+1,MONTH($G8)+1,1))&gt;AQ$4),(($D8*13.44*AQ$2)+($D8*10.56*AQ$3))*(AQ$1/1000-($F8/1000)),0)</f>
        <v>32173.9272</v>
      </c>
      <c r="AR8" s="69" t="n">
        <f aca="false">IF(AND($F8&lt;AR$1,$G8&lt;AR$4,(DATE(YEAR($G8)+1,MONTH($G8)+1,1))&gt;AR$4),(($D8*13.44*AR$2)+($D8*10.56*AR$3))*(AR$1/1000-($F8/1000)),0)</f>
        <v>32173.9272</v>
      </c>
      <c r="AS8" s="69" t="n">
        <f aca="false">IF(AND($F8&lt;AS$1,$G8&lt;AS$4,(DATE(YEAR($G8)+1,MONTH($G8)+1,1))&gt;AS$4),(($D8*13.44*AS$2)+($D8*10.56*AS$3))*(AS$1/1000-($F8/1000)),0)</f>
        <v>32173.9272</v>
      </c>
      <c r="AT8" s="69" t="n">
        <f aca="false">IF(AND($F8&lt;AT$1,$G8&lt;AT$4,(DATE(YEAR($G8)+1,MONTH($G8)+1,1))&gt;AT$4),(($D8*13.44*AT$2)+($D8*10.56*AT$3))*(AT$1/1000-($F8/1000)),0)</f>
        <v>32173.9272</v>
      </c>
      <c r="AU8" s="69" t="n">
        <f aca="false">IF(AND($F8&lt;AU$1,$G8&lt;AU$4,(DATE(YEAR($G8)+1,MONTH($G8)+1,1))&gt;AU$4),(($D8*13.44*AU$2)+($D8*10.56*AU$3))*(AU$1/1000-($F8/1000)),0)</f>
        <v>32173.9272</v>
      </c>
      <c r="AV8" s="69" t="n">
        <f aca="false">IF(AND($F8&lt;AV$1,$G8&lt;AV$4,(DATE(YEAR($G8)+1,MONTH($G8)+1,1))&gt;AV$4),(($D8*13.44*AV$2)+($D8*10.56*AV$3))*(AV$1/1000-($F8/1000)),0)</f>
        <v>32173.9272</v>
      </c>
      <c r="AW8" s="69" t="n">
        <f aca="false">IF(AND($F8&lt;AW$1,$G8&lt;AW$4,(DATE(YEAR($G8)+1,MONTH($G8)+1,1))&gt;AW$4),(($D8*13.44*AW$2)+($D8*10.56*AW$3))*(AW$1/1000-($F8/1000)),0)</f>
        <v>32173.9272</v>
      </c>
      <c r="AX8" s="69" t="n">
        <f aca="false">IF(AND($F8&lt;AX$1,$G8&lt;AX$4,(DATE(YEAR($G8)+1,MONTH($G8)+1,1))&gt;AX$4),(($D8*13.44*AX$2)+($D8*10.56*AX$3))*(AX$1/1000-($F8/1000)),0)</f>
        <v>32173.9272</v>
      </c>
      <c r="AY8" s="69" t="n">
        <f aca="false">IF(AND($F8&lt;AY$1,$G8&lt;AY$4,(DATE(YEAR($G8)+1,MONTH($G8)+1,1))&gt;AY$4),(($D8*13.44*AY$2)+($D8*10.56*AY$3))*(AY$1/1000-($F8/1000)),0)</f>
        <v>0</v>
      </c>
      <c r="AZ8" s="69" t="n">
        <f aca="false">IF(AND($F8&lt;AZ$1,$G8&lt;AZ$4,(DATE(YEAR($G8)+1,MONTH($G8)+1,1))&gt;AZ$4),(($D8*13.44*AZ$2)+($D8*10.56*AZ$3))*(AZ$1/1000-($F8/1000)),0)</f>
        <v>0</v>
      </c>
      <c r="BA8" s="69" t="n">
        <f aca="false">IF(AND($F8&lt;BA$1,$G8&lt;BA$4,(DATE(YEAR($G8)+1,MONTH($G8)+1,1))&gt;BA$4),(($D8*13.44*BA$2)+($D8*10.56*BA$3))*(BA$1/1000-($F8/1000)),0)</f>
        <v>0</v>
      </c>
      <c r="BB8" s="69" t="n">
        <f aca="false">IF(AND($F8&lt;BB$1,$G8&lt;BB$4,(DATE(YEAR($G8)+1,MONTH($G8)+1,1))&gt;BB$4),(($D8*13.44*BB$2)+($D8*10.56*BB$3))*(BB$1/1000-($F8/1000)),0)</f>
        <v>0</v>
      </c>
      <c r="BC8" s="69" t="n">
        <f aca="false">IF(AND($F8&lt;BC$1,$G8&lt;BC$4,(DATE(YEAR($G8)+1,MONTH($G8)+1,1))&gt;BC$4),(($D8*13.44*BC$2)+($D8*10.56*BC$3))*(BC$1/1000-($F8/1000)),0)</f>
        <v>0</v>
      </c>
      <c r="BD8" s="69" t="n">
        <f aca="false">IF(AND($F8&lt;BD$1,$G8&lt;BD$4,(DATE(YEAR($G8)+1,MONTH($G8)+1,1))&gt;BD$4),(($D8*13.44*BD$2)+($D8*10.56*BD$3))*(BD$1/1000-($F8/1000)),0)</f>
        <v>0</v>
      </c>
    </row>
    <row r="9" customFormat="false" ht="12.75" hidden="false" customHeight="false" outlineLevel="0" collapsed="false">
      <c r="A9" s="71" t="s">
        <v>1842</v>
      </c>
      <c r="B9" s="3" t="s">
        <v>1282</v>
      </c>
      <c r="C9" s="71" t="s">
        <v>1283</v>
      </c>
      <c r="D9" s="72" t="n">
        <v>575</v>
      </c>
      <c r="E9" s="3" t="s">
        <v>1268</v>
      </c>
      <c r="F9" s="2" t="n">
        <v>6707</v>
      </c>
      <c r="G9" s="73" t="n">
        <v>37848</v>
      </c>
      <c r="H9" s="64" t="s">
        <v>1260</v>
      </c>
      <c r="I9" s="69" t="n">
        <f aca="false">IF(AND($F9&lt;I$1,$G9&lt;I$4,(DATE(YEAR($G9)+1,MONTH($G9)+1,1))&gt;I$4),(($D9*13.44*I$2)+($D9*10.56*I$3))*(I$1/1000-($F9/1000)),0)</f>
        <v>0</v>
      </c>
      <c r="J9" s="69" t="n">
        <f aca="false">IF(AND($F9&lt;J$1,$G9&lt;J$4,(DATE(YEAR($G9)+1,MONTH($G9)+1,1))&gt;J$4),(($D9*13.44*J$2)+($D9*10.56*J$3))*(J$1/1000-($F9/1000)),0)</f>
        <v>0</v>
      </c>
      <c r="K9" s="69" t="n">
        <f aca="false">IF(AND($F9&lt;K$1,$G9&lt;K$4,(DATE(YEAR($G9)+1,MONTH($G9)+1,1))&gt;K$4),(($D9*13.44*K$2)+($D9*10.56*K$3))*(K$1/1000-($F9/1000)),0)</f>
        <v>0</v>
      </c>
      <c r="L9" s="69" t="n">
        <f aca="false">IF(AND($F9&lt;L$1,$G9&lt;L$4,(DATE(YEAR($G9)+1,MONTH($G9)+1,1))&gt;L$4),(($D9*13.44*L$2)+($D9*10.56*L$3))*(L$1/1000-($F9/1000)),0)</f>
        <v>0</v>
      </c>
      <c r="M9" s="69" t="n">
        <f aca="false">IF(AND($F9&lt;M$1,$G9&lt;M$4,(DATE(YEAR($G9)+1,MONTH($G9)+1,1))&gt;M$4),(($D9*13.44*M$2)+($D9*10.56*M$3))*(M$1/1000-($F9/1000)),0)</f>
        <v>0</v>
      </c>
      <c r="N9" s="69" t="n">
        <f aca="false">IF(AND($F9&lt;N$1,$G9&lt;N$4,(DATE(YEAR($G9)+1,MONTH($G9)+1,1))&gt;N$4),(($D9*13.44*N$2)+($D9*10.56*N$3))*(N$1/1000-($F9/1000)),0)</f>
        <v>0</v>
      </c>
      <c r="O9" s="69" t="n">
        <f aca="false">IF(AND($F9&lt;O$1,$G9&lt;O$4,(DATE(YEAR($G9)+1,MONTH($G9)+1,1))&gt;O$4),(($D9*13.44*O$2)+($D9*10.56*O$3))*(O$1/1000-($F9/1000)),0)</f>
        <v>0</v>
      </c>
      <c r="P9" s="69" t="n">
        <f aca="false">IF(AND($F9&lt;P$1,$G9&lt;P$4,(DATE(YEAR($G9)+1,MONTH($G9)+1,1))&gt;P$4),(($D9*13.44*P$2)+($D9*10.56*P$3))*(P$1/1000-($F9/1000)),0)</f>
        <v>0</v>
      </c>
      <c r="Q9" s="69" t="n">
        <f aca="false">IF(AND($F9&lt;Q$1,$G9&lt;Q$4,(DATE(YEAR($G9)+1,MONTH($G9)+1,1))&gt;Q$4),(($D9*13.44*Q$2)+($D9*10.56*Q$3))*(Q$1/1000-($F9/1000)),0)</f>
        <v>0</v>
      </c>
      <c r="R9" s="69" t="n">
        <f aca="false">IF(AND($F9&lt;R$1,$G9&lt;R$4,(DATE(YEAR($G9)+1,MONTH($G9)+1,1))&gt;R$4),(($D9*13.44*R$2)+($D9*10.56*R$3))*(R$1/1000-($F9/1000)),0)</f>
        <v>0</v>
      </c>
      <c r="S9" s="69" t="n">
        <f aca="false">IF(AND($F9&lt;S$1,$G9&lt;S$4,(DATE(YEAR($G9)+1,MONTH($G9)+1,1))&gt;S$4),(($D9*13.44*S$2)+($D9*10.56*S$3))*(S$1/1000-($F9/1000)),0)</f>
        <v>0</v>
      </c>
      <c r="T9" s="69" t="n">
        <f aca="false">IF(AND($F9&lt;T$1,$G9&lt;T$4,(DATE(YEAR($G9)+1,MONTH($G9)+1,1))&gt;T$4),(($D9*13.44*T$2)+($D9*10.56*T$3))*(T$1/1000-($F9/1000)),0)</f>
        <v>0</v>
      </c>
      <c r="U9" s="69" t="n">
        <f aca="false">IF(AND($F9&lt;U$1,$G9&lt;U$4,(DATE(YEAR($G9)+1,MONTH($G9)+1,1))&gt;U$4),(($D9*13.44*U$2)+($D9*10.56*U$3))*(U$1/1000-($F9/1000)),0)</f>
        <v>0</v>
      </c>
      <c r="V9" s="69" t="n">
        <f aca="false">IF(AND($F9&lt;V$1,$G9&lt;V$4,(DATE(YEAR($G9)+1,MONTH($G9)+1,1))&gt;V$4),(($D9*13.44*V$2)+($D9*10.56*V$3))*(V$1/1000-($F9/1000)),0)</f>
        <v>0</v>
      </c>
      <c r="W9" s="69" t="n">
        <f aca="false">IF(AND($F9&lt;W$1,$G9&lt;W$4,(DATE(YEAR($G9)+1,MONTH($G9)+1,1))&gt;W$4),(($D9*13.44*W$2)+($D9*10.56*W$3))*(W$1/1000-($F9/1000)),0)</f>
        <v>0</v>
      </c>
      <c r="X9" s="69" t="n">
        <f aca="false">IF(AND($F9&lt;X$1,$G9&lt;X$4,(DATE(YEAR($G9)+1,MONTH($G9)+1,1))&gt;X$4),(($D9*13.44*X$2)+($D9*10.56*X$3))*(X$1/1000-($F9/1000)),0)</f>
        <v>0</v>
      </c>
      <c r="Y9" s="69" t="n">
        <f aca="false">IF(AND($F9&lt;Y$1,$G9&lt;Y$4,(DATE(YEAR($G9)+1,MONTH($G9)+1,1))&gt;Y$4),(($D9*13.44*Y$2)+($D9*10.56*Y$3))*(Y$1/1000-($F9/1000)),0)</f>
        <v>0</v>
      </c>
      <c r="Z9" s="69" t="n">
        <f aca="false">IF(AND($F9&lt;Z$1,$G9&lt;Z$4,(DATE(YEAR($G9)+1,MONTH($G9)+1,1))&gt;Z$4),(($D9*13.44*Z$2)+($D9*10.56*Z$3))*(Z$1/1000-($F9/1000)),0)</f>
        <v>0</v>
      </c>
      <c r="AA9" s="69" t="n">
        <f aca="false">IF(AND($F9&lt;AA$1,$G9&lt;AA$4,(DATE(YEAR($G9)+1,MONTH($G9)+1,1))&gt;AA$4),(($D9*13.44*AA$2)+($D9*10.56*AA$3))*(AA$1/1000-($F9/1000)),0)</f>
        <v>0</v>
      </c>
      <c r="AB9" s="69" t="n">
        <f aca="false">IF(AND($F9&lt;AB$1,$G9&lt;AB$4,(DATE(YEAR($G9)+1,MONTH($G9)+1,1))&gt;AB$4),(($D9*13.44*AB$2)+($D9*10.56*AB$3))*(AB$1/1000-($F9/1000)),0)</f>
        <v>0</v>
      </c>
      <c r="AC9" s="69" t="n">
        <f aca="false">IF(AND($F9&lt;AC$1,$G9&lt;AC$4,(DATE(YEAR($G9)+1,MONTH($G9)+1,1))&gt;AC$4),(($D9*13.44*AC$2)+($D9*10.56*AC$3))*(AC$1/1000-($F9/1000)),0)</f>
        <v>0</v>
      </c>
      <c r="AD9" s="69" t="n">
        <f aca="false">IF(AND($F9&lt;AD$1,$G9&lt;AD$4,(DATE(YEAR($G9)+1,MONTH($G9)+1,1))&gt;AD$4),(($D9*13.44*AD$2)+($D9*10.56*AD$3))*(AD$1/1000-($F9/1000)),0)</f>
        <v>0</v>
      </c>
      <c r="AE9" s="69" t="n">
        <f aca="false">IF(AND($F9&lt;AE$1,$G9&lt;AE$4,(DATE(YEAR($G9)+1,MONTH($G9)+1,1))&gt;AE$4),(($D9*13.44*AE$2)+($D9*10.56*AE$3))*(AE$1/1000-($F9/1000)),0)</f>
        <v>0</v>
      </c>
      <c r="AF9" s="69" t="n">
        <f aca="false">IF(AND($F9&lt;AF$1,$G9&lt;AF$4,(DATE(YEAR($G9)+1,MONTH($G9)+1,1))&gt;AF$4),(($D9*13.44*AF$2)+($D9*10.56*AF$3))*(AF$1/1000-($F9/1000)),0)</f>
        <v>0</v>
      </c>
      <c r="AG9" s="69" t="n">
        <f aca="false">IF(AND($F9&lt;AG$1,$G9&lt;AG$4,(DATE(YEAR($G9)+1,MONTH($G9)+1,1))&gt;AG$4),(($D9*13.44*AG$2)+($D9*10.56*AG$3))*(AG$1/1000-($F9/1000)),0)</f>
        <v>0</v>
      </c>
      <c r="AH9" s="69" t="n">
        <f aca="false">IF(AND($F9&lt;AH$1,$G9&lt;AH$4,(DATE(YEAR($G9)+1,MONTH($G9)+1,1))&gt;AH$4),(($D9*13.44*AH$2)+($D9*10.56*AH$3))*(AH$1/1000-($F9/1000)),0)</f>
        <v>0</v>
      </c>
      <c r="AI9" s="69" t="n">
        <f aca="false">IF(AND($F9&lt;AI$1,$G9&lt;AI$4,(DATE(YEAR($G9)+1,MONTH($G9)+1,1))&gt;AI$4),(($D9*13.44*AI$2)+($D9*10.56*AI$3))*(AI$1/1000-($F9/1000)),0)</f>
        <v>0</v>
      </c>
      <c r="AJ9" s="69" t="n">
        <f aca="false">IF(AND($F9&lt;AJ$1,$G9&lt;AJ$4,(DATE(YEAR($G9)+1,MONTH($G9)+1,1))&gt;AJ$4),(($D9*13.44*AJ$2)+($D9*10.56*AJ$3))*(AJ$1/1000-($F9/1000)),0)</f>
        <v>0</v>
      </c>
      <c r="AK9" s="69" t="n">
        <f aca="false">IF(AND($F9&lt;AK$1,$G9&lt;AK$4,(DATE(YEAR($G9)+1,MONTH($G9)+1,1))&gt;AK$4),(($D9*13.44*AK$2)+($D9*10.56*AK$3))*(AK$1/1000-($F9/1000)),0)</f>
        <v>0</v>
      </c>
      <c r="AL9" s="69" t="n">
        <f aca="false">IF(AND($F9&lt;AL$1,$G9&lt;AL$4,(DATE(YEAR($G9)+1,MONTH($G9)+1,1))&gt;AL$4),(($D9*13.44*AL$2)+($D9*10.56*AL$3))*(AL$1/1000-($F9/1000)),0)</f>
        <v>0</v>
      </c>
      <c r="AM9" s="69" t="n">
        <f aca="false">IF(AND($F9&lt;AM$1,$G9&lt;AM$4,(DATE(YEAR($G9)+1,MONTH($G9)+1,1))&gt;AM$4),(($D9*13.44*AM$2)+($D9*10.56*AM$3))*(AM$1/1000-($F9/1000)),0)</f>
        <v>0</v>
      </c>
      <c r="AN9" s="69" t="n">
        <f aca="false">IF(AND($F9&lt;AN$1,$G9&lt;AN$4,(DATE(YEAR($G9)+1,MONTH($G9)+1,1))&gt;AN$4),(($D9*13.44*AN$2)+($D9*10.56*AN$3))*(AN$1/1000-($F9/1000)),0)</f>
        <v>0</v>
      </c>
      <c r="AO9" s="69" t="n">
        <f aca="false">IF(AND($F9&lt;AO$1,$G9&lt;AO$4,(DATE(YEAR($G9)+1,MONTH($G9)+1,1))&gt;AO$4),(($D9*13.44*AO$2)+($D9*10.56*AO$3))*(AO$1/1000-($F9/1000)),0)</f>
        <v>32173.9272</v>
      </c>
      <c r="AP9" s="69" t="n">
        <f aca="false">IF(AND($F9&lt;AP$1,$G9&lt;AP$4,(DATE(YEAR($G9)+1,MONTH($G9)+1,1))&gt;AP$4),(($D9*13.44*AP$2)+($D9*10.56*AP$3))*(AP$1/1000-($F9/1000)),0)</f>
        <v>32173.9272</v>
      </c>
      <c r="AQ9" s="69" t="n">
        <f aca="false">IF(AND($F9&lt;AQ$1,$G9&lt;AQ$4,(DATE(YEAR($G9)+1,MONTH($G9)+1,1))&gt;AQ$4),(($D9*13.44*AQ$2)+($D9*10.56*AQ$3))*(AQ$1/1000-($F9/1000)),0)</f>
        <v>32173.9272</v>
      </c>
      <c r="AR9" s="69" t="n">
        <f aca="false">IF(AND($F9&lt;AR$1,$G9&lt;AR$4,(DATE(YEAR($G9)+1,MONTH($G9)+1,1))&gt;AR$4),(($D9*13.44*AR$2)+($D9*10.56*AR$3))*(AR$1/1000-($F9/1000)),0)</f>
        <v>32173.9272</v>
      </c>
      <c r="AS9" s="69" t="n">
        <f aca="false">IF(AND($F9&lt;AS$1,$G9&lt;AS$4,(DATE(YEAR($G9)+1,MONTH($G9)+1,1))&gt;AS$4),(($D9*13.44*AS$2)+($D9*10.56*AS$3))*(AS$1/1000-($F9/1000)),0)</f>
        <v>32173.9272</v>
      </c>
      <c r="AT9" s="69" t="n">
        <f aca="false">IF(AND($F9&lt;AT$1,$G9&lt;AT$4,(DATE(YEAR($G9)+1,MONTH($G9)+1,1))&gt;AT$4),(($D9*13.44*AT$2)+($D9*10.56*AT$3))*(AT$1/1000-($F9/1000)),0)</f>
        <v>32173.9272</v>
      </c>
      <c r="AU9" s="69" t="n">
        <f aca="false">IF(AND($F9&lt;AU$1,$G9&lt;AU$4,(DATE(YEAR($G9)+1,MONTH($G9)+1,1))&gt;AU$4),(($D9*13.44*AU$2)+($D9*10.56*AU$3))*(AU$1/1000-($F9/1000)),0)</f>
        <v>32173.9272</v>
      </c>
      <c r="AV9" s="69" t="n">
        <f aca="false">IF(AND($F9&lt;AV$1,$G9&lt;AV$4,(DATE(YEAR($G9)+1,MONTH($G9)+1,1))&gt;AV$4),(($D9*13.44*AV$2)+($D9*10.56*AV$3))*(AV$1/1000-($F9/1000)),0)</f>
        <v>32173.9272</v>
      </c>
      <c r="AW9" s="69" t="n">
        <f aca="false">IF(AND($F9&lt;AW$1,$G9&lt;AW$4,(DATE(YEAR($G9)+1,MONTH($G9)+1,1))&gt;AW$4),(($D9*13.44*AW$2)+($D9*10.56*AW$3))*(AW$1/1000-($F9/1000)),0)</f>
        <v>32173.9272</v>
      </c>
      <c r="AX9" s="69" t="n">
        <f aca="false">IF(AND($F9&lt;AX$1,$G9&lt;AX$4,(DATE(YEAR($G9)+1,MONTH($G9)+1,1))&gt;AX$4),(($D9*13.44*AX$2)+($D9*10.56*AX$3))*(AX$1/1000-($F9/1000)),0)</f>
        <v>32173.9272</v>
      </c>
      <c r="AY9" s="69" t="n">
        <f aca="false">IF(AND($F9&lt;AY$1,$G9&lt;AY$4,(DATE(YEAR($G9)+1,MONTH($G9)+1,1))&gt;AY$4),(($D9*13.44*AY$2)+($D9*10.56*AY$3))*(AY$1/1000-($F9/1000)),0)</f>
        <v>32173.9272</v>
      </c>
      <c r="AZ9" s="69" t="n">
        <f aca="false">IF(AND($F9&lt;AZ$1,$G9&lt;AZ$4,(DATE(YEAR($G9)+1,MONTH($G9)+1,1))&gt;AZ$4),(($D9*13.44*AZ$2)+($D9*10.56*AZ$3))*(AZ$1/1000-($F9/1000)),0)</f>
        <v>32173.9272</v>
      </c>
      <c r="BA9" s="69" t="n">
        <f aca="false">IF(AND($F9&lt;BA$1,$G9&lt;BA$4,(DATE(YEAR($G9)+1,MONTH($G9)+1,1))&gt;BA$4),(($D9*13.44*BA$2)+($D9*10.56*BA$3))*(BA$1/1000-($F9/1000)),0)</f>
        <v>0</v>
      </c>
      <c r="BB9" s="69" t="n">
        <f aca="false">IF(AND($F9&lt;BB$1,$G9&lt;BB$4,(DATE(YEAR($G9)+1,MONTH($G9)+1,1))&gt;BB$4),(($D9*13.44*BB$2)+($D9*10.56*BB$3))*(BB$1/1000-($F9/1000)),0)</f>
        <v>0</v>
      </c>
      <c r="BC9" s="69" t="n">
        <f aca="false">IF(AND($F9&lt;BC$1,$G9&lt;BC$4,(DATE(YEAR($G9)+1,MONTH($G9)+1,1))&gt;BC$4),(($D9*13.44*BC$2)+($D9*10.56*BC$3))*(BC$1/1000-($F9/1000)),0)</f>
        <v>0</v>
      </c>
      <c r="BD9" s="69" t="n">
        <f aca="false">IF(AND($F9&lt;BD$1,$G9&lt;BD$4,(DATE(YEAR($G9)+1,MONTH($G9)+1,1))&gt;BD$4),(($D9*13.44*BD$2)+($D9*10.56*BD$3))*(BD$1/1000-($F9/1000)),0)</f>
        <v>0</v>
      </c>
    </row>
    <row r="10" customFormat="false" ht="12.75" hidden="false" customHeight="false" outlineLevel="0" collapsed="false">
      <c r="A10" s="3" t="s">
        <v>1843</v>
      </c>
      <c r="B10" s="3" t="s">
        <v>1282</v>
      </c>
      <c r="C10" s="3" t="s">
        <v>1283</v>
      </c>
      <c r="D10" s="2" t="n">
        <v>575</v>
      </c>
      <c r="E10" s="3" t="s">
        <v>1268</v>
      </c>
      <c r="F10" s="2" t="n">
        <v>6707</v>
      </c>
      <c r="G10" s="70" t="n">
        <v>37895</v>
      </c>
      <c r="H10" s="64" t="s">
        <v>1260</v>
      </c>
      <c r="I10" s="69" t="n">
        <f aca="false">IF(AND($F10&lt;I$1,$G10&lt;I$4,(DATE(YEAR($G10)+1,MONTH($G10)+1,1))&gt;I$4),(($D10*13.44*I$2)+($D10*10.56*I$3))*(I$1/1000-($F10/1000)),0)</f>
        <v>0</v>
      </c>
      <c r="J10" s="69" t="n">
        <f aca="false">IF(AND($F10&lt;J$1,$G10&lt;J$4,(DATE(YEAR($G10)+1,MONTH($G10)+1,1))&gt;J$4),(($D10*13.44*J$2)+($D10*10.56*J$3))*(J$1/1000-($F10/1000)),0)</f>
        <v>0</v>
      </c>
      <c r="K10" s="69" t="n">
        <f aca="false">IF(AND($F10&lt;K$1,$G10&lt;K$4,(DATE(YEAR($G10)+1,MONTH($G10)+1,1))&gt;K$4),(($D10*13.44*K$2)+($D10*10.56*K$3))*(K$1/1000-($F10/1000)),0)</f>
        <v>0</v>
      </c>
      <c r="L10" s="69" t="n">
        <f aca="false">IF(AND($F10&lt;L$1,$G10&lt;L$4,(DATE(YEAR($G10)+1,MONTH($G10)+1,1))&gt;L$4),(($D10*13.44*L$2)+($D10*10.56*L$3))*(L$1/1000-($F10/1000)),0)</f>
        <v>0</v>
      </c>
      <c r="M10" s="69" t="n">
        <f aca="false">IF(AND($F10&lt;M$1,$G10&lt;M$4,(DATE(YEAR($G10)+1,MONTH($G10)+1,1))&gt;M$4),(($D10*13.44*M$2)+($D10*10.56*M$3))*(M$1/1000-($F10/1000)),0)</f>
        <v>0</v>
      </c>
      <c r="N10" s="69" t="n">
        <f aca="false">IF(AND($F10&lt;N$1,$G10&lt;N$4,(DATE(YEAR($G10)+1,MONTH($G10)+1,1))&gt;N$4),(($D10*13.44*N$2)+($D10*10.56*N$3))*(N$1/1000-($F10/1000)),0)</f>
        <v>0</v>
      </c>
      <c r="O10" s="69" t="n">
        <f aca="false">IF(AND($F10&lt;O$1,$G10&lt;O$4,(DATE(YEAR($G10)+1,MONTH($G10)+1,1))&gt;O$4),(($D10*13.44*O$2)+($D10*10.56*O$3))*(O$1/1000-($F10/1000)),0)</f>
        <v>0</v>
      </c>
      <c r="P10" s="69" t="n">
        <f aca="false">IF(AND($F10&lt;P$1,$G10&lt;P$4,(DATE(YEAR($G10)+1,MONTH($G10)+1,1))&gt;P$4),(($D10*13.44*P$2)+($D10*10.56*P$3))*(P$1/1000-($F10/1000)),0)</f>
        <v>0</v>
      </c>
      <c r="Q10" s="69" t="n">
        <f aca="false">IF(AND($F10&lt;Q$1,$G10&lt;Q$4,(DATE(YEAR($G10)+1,MONTH($G10)+1,1))&gt;Q$4),(($D10*13.44*Q$2)+($D10*10.56*Q$3))*(Q$1/1000-($F10/1000)),0)</f>
        <v>0</v>
      </c>
      <c r="R10" s="69" t="n">
        <f aca="false">IF(AND($F10&lt;R$1,$G10&lt;R$4,(DATE(YEAR($G10)+1,MONTH($G10)+1,1))&gt;R$4),(($D10*13.44*R$2)+($D10*10.56*R$3))*(R$1/1000-($F10/1000)),0)</f>
        <v>0</v>
      </c>
      <c r="S10" s="69" t="n">
        <f aca="false">IF(AND($F10&lt;S$1,$G10&lt;S$4,(DATE(YEAR($G10)+1,MONTH($G10)+1,1))&gt;S$4),(($D10*13.44*S$2)+($D10*10.56*S$3))*(S$1/1000-($F10/1000)),0)</f>
        <v>0</v>
      </c>
      <c r="T10" s="69" t="n">
        <f aca="false">IF(AND($F10&lt;T$1,$G10&lt;T$4,(DATE(YEAR($G10)+1,MONTH($G10)+1,1))&gt;T$4),(($D10*13.44*T$2)+($D10*10.56*T$3))*(T$1/1000-($F10/1000)),0)</f>
        <v>0</v>
      </c>
      <c r="U10" s="69" t="n">
        <f aca="false">IF(AND($F10&lt;U$1,$G10&lt;U$4,(DATE(YEAR($G10)+1,MONTH($G10)+1,1))&gt;U$4),(($D10*13.44*U$2)+($D10*10.56*U$3))*(U$1/1000-($F10/1000)),0)</f>
        <v>0</v>
      </c>
      <c r="V10" s="69" t="n">
        <f aca="false">IF(AND($F10&lt;V$1,$G10&lt;V$4,(DATE(YEAR($G10)+1,MONTH($G10)+1,1))&gt;V$4),(($D10*13.44*V$2)+($D10*10.56*V$3))*(V$1/1000-($F10/1000)),0)</f>
        <v>0</v>
      </c>
      <c r="W10" s="69" t="n">
        <f aca="false">IF(AND($F10&lt;W$1,$G10&lt;W$4,(DATE(YEAR($G10)+1,MONTH($G10)+1,1))&gt;W$4),(($D10*13.44*W$2)+($D10*10.56*W$3))*(W$1/1000-($F10/1000)),0)</f>
        <v>0</v>
      </c>
      <c r="X10" s="69" t="n">
        <f aca="false">IF(AND($F10&lt;X$1,$G10&lt;X$4,(DATE(YEAR($G10)+1,MONTH($G10)+1,1))&gt;X$4),(($D10*13.44*X$2)+($D10*10.56*X$3))*(X$1/1000-($F10/1000)),0)</f>
        <v>0</v>
      </c>
      <c r="Y10" s="69" t="n">
        <f aca="false">IF(AND($F10&lt;Y$1,$G10&lt;Y$4,(DATE(YEAR($G10)+1,MONTH($G10)+1,1))&gt;Y$4),(($D10*13.44*Y$2)+($D10*10.56*Y$3))*(Y$1/1000-($F10/1000)),0)</f>
        <v>0</v>
      </c>
      <c r="Z10" s="69" t="n">
        <f aca="false">IF(AND($F10&lt;Z$1,$G10&lt;Z$4,(DATE(YEAR($G10)+1,MONTH($G10)+1,1))&gt;Z$4),(($D10*13.44*Z$2)+($D10*10.56*Z$3))*(Z$1/1000-($F10/1000)),0)</f>
        <v>0</v>
      </c>
      <c r="AA10" s="69" t="n">
        <f aca="false">IF(AND($F10&lt;AA$1,$G10&lt;AA$4,(DATE(YEAR($G10)+1,MONTH($G10)+1,1))&gt;AA$4),(($D10*13.44*AA$2)+($D10*10.56*AA$3))*(AA$1/1000-($F10/1000)),0)</f>
        <v>0</v>
      </c>
      <c r="AB10" s="69" t="n">
        <f aca="false">IF(AND($F10&lt;AB$1,$G10&lt;AB$4,(DATE(YEAR($G10)+1,MONTH($G10)+1,1))&gt;AB$4),(($D10*13.44*AB$2)+($D10*10.56*AB$3))*(AB$1/1000-($F10/1000)),0)</f>
        <v>0</v>
      </c>
      <c r="AC10" s="69" t="n">
        <f aca="false">IF(AND($F10&lt;AC$1,$G10&lt;AC$4,(DATE(YEAR($G10)+1,MONTH($G10)+1,1))&gt;AC$4),(($D10*13.44*AC$2)+($D10*10.56*AC$3))*(AC$1/1000-($F10/1000)),0)</f>
        <v>0</v>
      </c>
      <c r="AD10" s="69" t="n">
        <f aca="false">IF(AND($F10&lt;AD$1,$G10&lt;AD$4,(DATE(YEAR($G10)+1,MONTH($G10)+1,1))&gt;AD$4),(($D10*13.44*AD$2)+($D10*10.56*AD$3))*(AD$1/1000-($F10/1000)),0)</f>
        <v>0</v>
      </c>
      <c r="AE10" s="69" t="n">
        <f aca="false">IF(AND($F10&lt;AE$1,$G10&lt;AE$4,(DATE(YEAR($G10)+1,MONTH($G10)+1,1))&gt;AE$4),(($D10*13.44*AE$2)+($D10*10.56*AE$3))*(AE$1/1000-($F10/1000)),0)</f>
        <v>0</v>
      </c>
      <c r="AF10" s="69" t="n">
        <f aca="false">IF(AND($F10&lt;AF$1,$G10&lt;AF$4,(DATE(YEAR($G10)+1,MONTH($G10)+1,1))&gt;AF$4),(($D10*13.44*AF$2)+($D10*10.56*AF$3))*(AF$1/1000-($F10/1000)),0)</f>
        <v>0</v>
      </c>
      <c r="AG10" s="69" t="n">
        <f aca="false">IF(AND($F10&lt;AG$1,$G10&lt;AG$4,(DATE(YEAR($G10)+1,MONTH($G10)+1,1))&gt;AG$4),(($D10*13.44*AG$2)+($D10*10.56*AG$3))*(AG$1/1000-($F10/1000)),0)</f>
        <v>0</v>
      </c>
      <c r="AH10" s="69" t="n">
        <f aca="false">IF(AND($F10&lt;AH$1,$G10&lt;AH$4,(DATE(YEAR($G10)+1,MONTH($G10)+1,1))&gt;AH$4),(($D10*13.44*AH$2)+($D10*10.56*AH$3))*(AH$1/1000-($F10/1000)),0)</f>
        <v>0</v>
      </c>
      <c r="AI10" s="69" t="n">
        <f aca="false">IF(AND($F10&lt;AI$1,$G10&lt;AI$4,(DATE(YEAR($G10)+1,MONTH($G10)+1,1))&gt;AI$4),(($D10*13.44*AI$2)+($D10*10.56*AI$3))*(AI$1/1000-($F10/1000)),0)</f>
        <v>0</v>
      </c>
      <c r="AJ10" s="69" t="n">
        <f aca="false">IF(AND($F10&lt;AJ$1,$G10&lt;AJ$4,(DATE(YEAR($G10)+1,MONTH($G10)+1,1))&gt;AJ$4),(($D10*13.44*AJ$2)+($D10*10.56*AJ$3))*(AJ$1/1000-($F10/1000)),0)</f>
        <v>0</v>
      </c>
      <c r="AK10" s="69" t="n">
        <f aca="false">IF(AND($F10&lt;AK$1,$G10&lt;AK$4,(DATE(YEAR($G10)+1,MONTH($G10)+1,1))&gt;AK$4),(($D10*13.44*AK$2)+($D10*10.56*AK$3))*(AK$1/1000-($F10/1000)),0)</f>
        <v>0</v>
      </c>
      <c r="AL10" s="69" t="n">
        <f aca="false">IF(AND($F10&lt;AL$1,$G10&lt;AL$4,(DATE(YEAR($G10)+1,MONTH($G10)+1,1))&gt;AL$4),(($D10*13.44*AL$2)+($D10*10.56*AL$3))*(AL$1/1000-($F10/1000)),0)</f>
        <v>0</v>
      </c>
      <c r="AM10" s="69" t="n">
        <f aca="false">IF(AND($F10&lt;AM$1,$G10&lt;AM$4,(DATE(YEAR($G10)+1,MONTH($G10)+1,1))&gt;AM$4),(($D10*13.44*AM$2)+($D10*10.56*AM$3))*(AM$1/1000-($F10/1000)),0)</f>
        <v>0</v>
      </c>
      <c r="AN10" s="69" t="n">
        <f aca="false">IF(AND($F10&lt;AN$1,$G10&lt;AN$4,(DATE(YEAR($G10)+1,MONTH($G10)+1,1))&gt;AN$4),(($D10*13.44*AN$2)+($D10*10.56*AN$3))*(AN$1/1000-($F10/1000)),0)</f>
        <v>0</v>
      </c>
      <c r="AO10" s="69" t="n">
        <f aca="false">IF(AND($F10&lt;AO$1,$G10&lt;AO$4,(DATE(YEAR($G10)+1,MONTH($G10)+1,1))&gt;AO$4),(($D10*13.44*AO$2)+($D10*10.56*AO$3))*(AO$1/1000-($F10/1000)),0)</f>
        <v>0</v>
      </c>
      <c r="AP10" s="69" t="n">
        <f aca="false">IF(AND($F10&lt;AP$1,$G10&lt;AP$4,(DATE(YEAR($G10)+1,MONTH($G10)+1,1))&gt;AP$4),(($D10*13.44*AP$2)+($D10*10.56*AP$3))*(AP$1/1000-($F10/1000)),0)</f>
        <v>0</v>
      </c>
      <c r="AQ10" s="69" t="n">
        <f aca="false">IF(AND($F10&lt;AQ$1,$G10&lt;AQ$4,(DATE(YEAR($G10)+1,MONTH($G10)+1,1))&gt;AQ$4),(($D10*13.44*AQ$2)+($D10*10.56*AQ$3))*(AQ$1/1000-($F10/1000)),0)</f>
        <v>32173.9272</v>
      </c>
      <c r="AR10" s="69" t="n">
        <f aca="false">IF(AND($F10&lt;AR$1,$G10&lt;AR$4,(DATE(YEAR($G10)+1,MONTH($G10)+1,1))&gt;AR$4),(($D10*13.44*AR$2)+($D10*10.56*AR$3))*(AR$1/1000-($F10/1000)),0)</f>
        <v>32173.9272</v>
      </c>
      <c r="AS10" s="69" t="n">
        <f aca="false">IF(AND($F10&lt;AS$1,$G10&lt;AS$4,(DATE(YEAR($G10)+1,MONTH($G10)+1,1))&gt;AS$4),(($D10*13.44*AS$2)+($D10*10.56*AS$3))*(AS$1/1000-($F10/1000)),0)</f>
        <v>32173.9272</v>
      </c>
      <c r="AT10" s="69" t="n">
        <f aca="false">IF(AND($F10&lt;AT$1,$G10&lt;AT$4,(DATE(YEAR($G10)+1,MONTH($G10)+1,1))&gt;AT$4),(($D10*13.44*AT$2)+($D10*10.56*AT$3))*(AT$1/1000-($F10/1000)),0)</f>
        <v>32173.9272</v>
      </c>
      <c r="AU10" s="69" t="n">
        <f aca="false">IF(AND($F10&lt;AU$1,$G10&lt;AU$4,(DATE(YEAR($G10)+1,MONTH($G10)+1,1))&gt;AU$4),(($D10*13.44*AU$2)+($D10*10.56*AU$3))*(AU$1/1000-($F10/1000)),0)</f>
        <v>32173.9272</v>
      </c>
      <c r="AV10" s="69" t="n">
        <f aca="false">IF(AND($F10&lt;AV$1,$G10&lt;AV$4,(DATE(YEAR($G10)+1,MONTH($G10)+1,1))&gt;AV$4),(($D10*13.44*AV$2)+($D10*10.56*AV$3))*(AV$1/1000-($F10/1000)),0)</f>
        <v>32173.9272</v>
      </c>
      <c r="AW10" s="69" t="n">
        <f aca="false">IF(AND($F10&lt;AW$1,$G10&lt;AW$4,(DATE(YEAR($G10)+1,MONTH($G10)+1,1))&gt;AW$4),(($D10*13.44*AW$2)+($D10*10.56*AW$3))*(AW$1/1000-($F10/1000)),0)</f>
        <v>32173.9272</v>
      </c>
      <c r="AX10" s="69" t="n">
        <f aca="false">IF(AND($F10&lt;AX$1,$G10&lt;AX$4,(DATE(YEAR($G10)+1,MONTH($G10)+1,1))&gt;AX$4),(($D10*13.44*AX$2)+($D10*10.56*AX$3))*(AX$1/1000-($F10/1000)),0)</f>
        <v>32173.9272</v>
      </c>
      <c r="AY10" s="69" t="n">
        <f aca="false">IF(AND($F10&lt;AY$1,$G10&lt;AY$4,(DATE(YEAR($G10)+1,MONTH($G10)+1,1))&gt;AY$4),(($D10*13.44*AY$2)+($D10*10.56*AY$3))*(AY$1/1000-($F10/1000)),0)</f>
        <v>32173.9272</v>
      </c>
      <c r="AZ10" s="69" t="n">
        <f aca="false">IF(AND($F10&lt;AZ$1,$G10&lt;AZ$4,(DATE(YEAR($G10)+1,MONTH($G10)+1,1))&gt;AZ$4),(($D10*13.44*AZ$2)+($D10*10.56*AZ$3))*(AZ$1/1000-($F10/1000)),0)</f>
        <v>32173.9272</v>
      </c>
      <c r="BA10" s="69" t="n">
        <f aca="false">IF(AND($F10&lt;BA$1,$G10&lt;BA$4,(DATE(YEAR($G10)+1,MONTH($G10)+1,1))&gt;BA$4),(($D10*13.44*BA$2)+($D10*10.56*BA$3))*(BA$1/1000-($F10/1000)),0)</f>
        <v>32173.9272</v>
      </c>
      <c r="BB10" s="69" t="n">
        <f aca="false">IF(AND($F10&lt;BB$1,$G10&lt;BB$4,(DATE(YEAR($G10)+1,MONTH($G10)+1,1))&gt;BB$4),(($D10*13.44*BB$2)+($D10*10.56*BB$3))*(BB$1/1000-($F10/1000)),0)</f>
        <v>32173.9272</v>
      </c>
      <c r="BC10" s="69" t="n">
        <f aca="false">IF(AND($F10&lt;BC$1,$G10&lt;BC$4,(DATE(YEAR($G10)+1,MONTH($G10)+1,1))&gt;BC$4),(($D10*13.44*BC$2)+($D10*10.56*BC$3))*(BC$1/1000-($F10/1000)),0)</f>
        <v>0</v>
      </c>
      <c r="BD10" s="69" t="n">
        <f aca="false">IF(AND($F10&lt;BD$1,$G10&lt;BD$4,(DATE(YEAR($G10)+1,MONTH($G10)+1,1))&gt;BD$4),(($D10*13.44*BD$2)+($D10*10.56*BD$3))*(BD$1/1000-($F10/1000)),0)</f>
        <v>0</v>
      </c>
    </row>
    <row r="11" customFormat="false" ht="13.5" hidden="false" customHeight="true" outlineLevel="0" collapsed="false">
      <c r="A11" s="3" t="s">
        <v>1290</v>
      </c>
      <c r="B11" s="3" t="s">
        <v>1204</v>
      </c>
      <c r="C11" s="3" t="s">
        <v>1273</v>
      </c>
      <c r="D11" s="2" t="n">
        <v>580</v>
      </c>
      <c r="E11" s="3" t="s">
        <v>1268</v>
      </c>
      <c r="F11" s="2" t="n">
        <v>6707</v>
      </c>
      <c r="G11" s="70" t="n">
        <v>38504</v>
      </c>
      <c r="H11" s="64" t="s">
        <v>1260</v>
      </c>
      <c r="I11" s="69" t="n">
        <f aca="false">IF(AND($F11&lt;I$1,$G11&lt;I$4,(DATE(YEAR($G11)+1,MONTH($G11)+1,1))&gt;I$4),(($D11*13.44*I$2)+($D11*10.56*I$3))*(I$1/1000-($F11/1000)),0)</f>
        <v>0</v>
      </c>
      <c r="J11" s="69" t="n">
        <f aca="false">IF(AND($F11&lt;J$1,$G11&lt;J$4,(DATE(YEAR($G11)+1,MONTH($G11)+1,1))&gt;J$4),(($D11*13.44*J$2)+($D11*10.56*J$3))*(J$1/1000-($F11/1000)),0)</f>
        <v>0</v>
      </c>
      <c r="K11" s="69" t="n">
        <f aca="false">IF(AND($F11&lt;K$1,$G11&lt;K$4,(DATE(YEAR($G11)+1,MONTH($G11)+1,1))&gt;K$4),(($D11*13.44*K$2)+($D11*10.56*K$3))*(K$1/1000-($F11/1000)),0)</f>
        <v>0</v>
      </c>
      <c r="L11" s="69" t="n">
        <f aca="false">IF(AND($F11&lt;L$1,$G11&lt;L$4,(DATE(YEAR($G11)+1,MONTH($G11)+1,1))&gt;L$4),(($D11*13.44*L$2)+($D11*10.56*L$3))*(L$1/1000-($F11/1000)),0)</f>
        <v>0</v>
      </c>
      <c r="M11" s="69" t="n">
        <f aca="false">IF(AND($F11&lt;M$1,$G11&lt;M$4,(DATE(YEAR($G11)+1,MONTH($G11)+1,1))&gt;M$4),(($D11*13.44*M$2)+($D11*10.56*M$3))*(M$1/1000-($F11/1000)),0)</f>
        <v>0</v>
      </c>
      <c r="N11" s="69" t="n">
        <f aca="false">IF(AND($F11&lt;N$1,$G11&lt;N$4,(DATE(YEAR($G11)+1,MONTH($G11)+1,1))&gt;N$4),(($D11*13.44*N$2)+($D11*10.56*N$3))*(N$1/1000-($F11/1000)),0)</f>
        <v>0</v>
      </c>
      <c r="O11" s="69" t="n">
        <f aca="false">IF(AND($F11&lt;O$1,$G11&lt;O$4,(DATE(YEAR($G11)+1,MONTH($G11)+1,1))&gt;O$4),(($D11*13.44*O$2)+($D11*10.56*O$3))*(O$1/1000-($F11/1000)),0)</f>
        <v>0</v>
      </c>
      <c r="P11" s="69" t="n">
        <f aca="false">IF(AND($F11&lt;P$1,$G11&lt;P$4,(DATE(YEAR($G11)+1,MONTH($G11)+1,1))&gt;P$4),(($D11*13.44*P$2)+($D11*10.56*P$3))*(P$1/1000-($F11/1000)),0)</f>
        <v>0</v>
      </c>
      <c r="Q11" s="69" t="n">
        <f aca="false">IF(AND($F11&lt;Q$1,$G11&lt;Q$4,(DATE(YEAR($G11)+1,MONTH($G11)+1,1))&gt;Q$4),(($D11*13.44*Q$2)+($D11*10.56*Q$3))*(Q$1/1000-($F11/1000)),0)</f>
        <v>0</v>
      </c>
      <c r="R11" s="69" t="n">
        <f aca="false">IF(AND($F11&lt;R$1,$G11&lt;R$4,(DATE(YEAR($G11)+1,MONTH($G11)+1,1))&gt;R$4),(($D11*13.44*R$2)+($D11*10.56*R$3))*(R$1/1000-($F11/1000)),0)</f>
        <v>0</v>
      </c>
      <c r="S11" s="69" t="n">
        <f aca="false">IF(AND($F11&lt;S$1,$G11&lt;S$4,(DATE(YEAR($G11)+1,MONTH($G11)+1,1))&gt;S$4),(($D11*13.44*S$2)+($D11*10.56*S$3))*(S$1/1000-($F11/1000)),0)</f>
        <v>0</v>
      </c>
      <c r="T11" s="69" t="n">
        <f aca="false">IF(AND($F11&lt;T$1,$G11&lt;T$4,(DATE(YEAR($G11)+1,MONTH($G11)+1,1))&gt;T$4),(($D11*13.44*T$2)+($D11*10.56*T$3))*(T$1/1000-($F11/1000)),0)</f>
        <v>0</v>
      </c>
      <c r="U11" s="69" t="n">
        <f aca="false">IF(AND($F11&lt;U$1,$G11&lt;U$4,(DATE(YEAR($G11)+1,MONTH($G11)+1,1))&gt;U$4),(($D11*13.44*U$2)+($D11*10.56*U$3))*(U$1/1000-($F11/1000)),0)</f>
        <v>0</v>
      </c>
      <c r="V11" s="69" t="n">
        <f aca="false">IF(AND($F11&lt;V$1,$G11&lt;V$4,(DATE(YEAR($G11)+1,MONTH($G11)+1,1))&gt;V$4),(($D11*13.44*V$2)+($D11*10.56*V$3))*(V$1/1000-($F11/1000)),0)</f>
        <v>0</v>
      </c>
      <c r="W11" s="69" t="n">
        <f aca="false">IF(AND($F11&lt;W$1,$G11&lt;W$4,(DATE(YEAR($G11)+1,MONTH($G11)+1,1))&gt;W$4),(($D11*13.44*W$2)+($D11*10.56*W$3))*(W$1/1000-($F11/1000)),0)</f>
        <v>0</v>
      </c>
      <c r="X11" s="69" t="n">
        <f aca="false">IF(AND($F11&lt;X$1,$G11&lt;X$4,(DATE(YEAR($G11)+1,MONTH($G11)+1,1))&gt;X$4),(($D11*13.44*X$2)+($D11*10.56*X$3))*(X$1/1000-($F11/1000)),0)</f>
        <v>0</v>
      </c>
      <c r="Y11" s="69" t="n">
        <f aca="false">IF(AND($F11&lt;Y$1,$G11&lt;Y$4,(DATE(YEAR($G11)+1,MONTH($G11)+1,1))&gt;Y$4),(($D11*13.44*Y$2)+($D11*10.56*Y$3))*(Y$1/1000-($F11/1000)),0)</f>
        <v>0</v>
      </c>
      <c r="Z11" s="69" t="n">
        <f aca="false">IF(AND($F11&lt;Z$1,$G11&lt;Z$4,(DATE(YEAR($G11)+1,MONTH($G11)+1,1))&gt;Z$4),(($D11*13.44*Z$2)+($D11*10.56*Z$3))*(Z$1/1000-($F11/1000)),0)</f>
        <v>0</v>
      </c>
      <c r="AA11" s="69" t="n">
        <f aca="false">IF(AND($F11&lt;AA$1,$G11&lt;AA$4,(DATE(YEAR($G11)+1,MONTH($G11)+1,1))&gt;AA$4),(($D11*13.44*AA$2)+($D11*10.56*AA$3))*(AA$1/1000-($F11/1000)),0)</f>
        <v>0</v>
      </c>
      <c r="AB11" s="69" t="n">
        <f aca="false">IF(AND($F11&lt;AB$1,$G11&lt;AB$4,(DATE(YEAR($G11)+1,MONTH($G11)+1,1))&gt;AB$4),(($D11*13.44*AB$2)+($D11*10.56*AB$3))*(AB$1/1000-($F11/1000)),0)</f>
        <v>0</v>
      </c>
      <c r="AC11" s="69" t="n">
        <f aca="false">IF(AND($F11&lt;AC$1,$G11&lt;AC$4,(DATE(YEAR($G11)+1,MONTH($G11)+1,1))&gt;AC$4),(($D11*13.44*AC$2)+($D11*10.56*AC$3))*(AC$1/1000-($F11/1000)),0)</f>
        <v>0</v>
      </c>
      <c r="AD11" s="69" t="n">
        <f aca="false">IF(AND($F11&lt;AD$1,$G11&lt;AD$4,(DATE(YEAR($G11)+1,MONTH($G11)+1,1))&gt;AD$4),(($D11*13.44*AD$2)+($D11*10.56*AD$3))*(AD$1/1000-($F11/1000)),0)</f>
        <v>0</v>
      </c>
      <c r="AE11" s="69" t="n">
        <f aca="false">IF(AND($F11&lt;AE$1,$G11&lt;AE$4,(DATE(YEAR($G11)+1,MONTH($G11)+1,1))&gt;AE$4),(($D11*13.44*AE$2)+($D11*10.56*AE$3))*(AE$1/1000-($F11/1000)),0)</f>
        <v>0</v>
      </c>
      <c r="AF11" s="69" t="n">
        <f aca="false">IF(AND($F11&lt;AF$1,$G11&lt;AF$4,(DATE(YEAR($G11)+1,MONTH($G11)+1,1))&gt;AF$4),(($D11*13.44*AF$2)+($D11*10.56*AF$3))*(AF$1/1000-($F11/1000)),0)</f>
        <v>0</v>
      </c>
      <c r="AG11" s="69" t="n">
        <f aca="false">IF(AND($F11&lt;AG$1,$G11&lt;AG$4,(DATE(YEAR($G11)+1,MONTH($G11)+1,1))&gt;AG$4),(($D11*13.44*AG$2)+($D11*10.56*AG$3))*(AG$1/1000-($F11/1000)),0)</f>
        <v>0</v>
      </c>
      <c r="AH11" s="69" t="n">
        <f aca="false">IF(AND($F11&lt;AH$1,$G11&lt;AH$4,(DATE(YEAR($G11)+1,MONTH($G11)+1,1))&gt;AH$4),(($D11*13.44*AH$2)+($D11*10.56*AH$3))*(AH$1/1000-($F11/1000)),0)</f>
        <v>0</v>
      </c>
      <c r="AI11" s="69" t="n">
        <f aca="false">IF(AND($F11&lt;AI$1,$G11&lt;AI$4,(DATE(YEAR($G11)+1,MONTH($G11)+1,1))&gt;AI$4),(($D11*13.44*AI$2)+($D11*10.56*AI$3))*(AI$1/1000-($F11/1000)),0)</f>
        <v>0</v>
      </c>
      <c r="AJ11" s="69" t="n">
        <f aca="false">IF(AND($F11&lt;AJ$1,$G11&lt;AJ$4,(DATE(YEAR($G11)+1,MONTH($G11)+1,1))&gt;AJ$4),(($D11*13.44*AJ$2)+($D11*10.56*AJ$3))*(AJ$1/1000-($F11/1000)),0)</f>
        <v>0</v>
      </c>
      <c r="AK11" s="69" t="n">
        <f aca="false">IF(AND($F11&lt;AK$1,$G11&lt;AK$4,(DATE(YEAR($G11)+1,MONTH($G11)+1,1))&gt;AK$4),(($D11*13.44*AK$2)+($D11*10.56*AK$3))*(AK$1/1000-($F11/1000)),0)</f>
        <v>0</v>
      </c>
      <c r="AL11" s="69" t="n">
        <f aca="false">IF(AND($F11&lt;AL$1,$G11&lt;AL$4,(DATE(YEAR($G11)+1,MONTH($G11)+1,1))&gt;AL$4),(($D11*13.44*AL$2)+($D11*10.56*AL$3))*(AL$1/1000-($F11/1000)),0)</f>
        <v>0</v>
      </c>
      <c r="AM11" s="69" t="n">
        <f aca="false">IF(AND($F11&lt;AM$1,$G11&lt;AM$4,(DATE(YEAR($G11)+1,MONTH($G11)+1,1))&gt;AM$4),(($D11*13.44*AM$2)+($D11*10.56*AM$3))*(AM$1/1000-($F11/1000)),0)</f>
        <v>0</v>
      </c>
      <c r="AN11" s="69" t="n">
        <f aca="false">IF(AND($F11&lt;AN$1,$G11&lt;AN$4,(DATE(YEAR($G11)+1,MONTH($G11)+1,1))&gt;AN$4),(($D11*13.44*AN$2)+($D11*10.56*AN$3))*(AN$1/1000-($F11/1000)),0)</f>
        <v>0</v>
      </c>
      <c r="AO11" s="69" t="n">
        <f aca="false">IF(AND($F11&lt;AO$1,$G11&lt;AO$4,(DATE(YEAR($G11)+1,MONTH($G11)+1,1))&gt;AO$4),(($D11*13.44*AO$2)+($D11*10.56*AO$3))*(AO$1/1000-($F11/1000)),0)</f>
        <v>0</v>
      </c>
      <c r="AP11" s="69" t="n">
        <f aca="false">IF(AND($F11&lt;AP$1,$G11&lt;AP$4,(DATE(YEAR($G11)+1,MONTH($G11)+1,1))&gt;AP$4),(($D11*13.44*AP$2)+($D11*10.56*AP$3))*(AP$1/1000-($F11/1000)),0)</f>
        <v>0</v>
      </c>
      <c r="AQ11" s="69" t="n">
        <f aca="false">IF(AND($F11&lt;AQ$1,$G11&lt;AQ$4,(DATE(YEAR($G11)+1,MONTH($G11)+1,1))&gt;AQ$4),(($D11*13.44*AQ$2)+($D11*10.56*AQ$3))*(AQ$1/1000-($F11/1000)),0)</f>
        <v>0</v>
      </c>
      <c r="AR11" s="69" t="n">
        <f aca="false">IF(AND($F11&lt;AR$1,$G11&lt;AR$4,(DATE(YEAR($G11)+1,MONTH($G11)+1,1))&gt;AR$4),(($D11*13.44*AR$2)+($D11*10.56*AR$3))*(AR$1/1000-($F11/1000)),0)</f>
        <v>0</v>
      </c>
      <c r="AS11" s="69" t="n">
        <f aca="false">IF(AND($F11&lt;AS$1,$G11&lt;AS$4,(DATE(YEAR($G11)+1,MONTH($G11)+1,1))&gt;AS$4),(($D11*13.44*AS$2)+($D11*10.56*AS$3))*(AS$1/1000-($F11/1000)),0)</f>
        <v>0</v>
      </c>
      <c r="AT11" s="69" t="n">
        <f aca="false">IF(AND($F11&lt;AT$1,$G11&lt;AT$4,(DATE(YEAR($G11)+1,MONTH($G11)+1,1))&gt;AT$4),(($D11*13.44*AT$2)+($D11*10.56*AT$3))*(AT$1/1000-($F11/1000)),0)</f>
        <v>0</v>
      </c>
      <c r="AU11" s="69" t="n">
        <f aca="false">IF(AND($F11&lt;AU$1,$G11&lt;AU$4,(DATE(YEAR($G11)+1,MONTH($G11)+1,1))&gt;AU$4),(($D11*13.44*AU$2)+($D11*10.56*AU$3))*(AU$1/1000-($F11/1000)),0)</f>
        <v>0</v>
      </c>
      <c r="AV11" s="69" t="n">
        <f aca="false">IF(AND($F11&lt;AV$1,$G11&lt;AV$4,(DATE(YEAR($G11)+1,MONTH($G11)+1,1))&gt;AV$4),(($D11*13.44*AV$2)+($D11*10.56*AV$3))*(AV$1/1000-($F11/1000)),0)</f>
        <v>0</v>
      </c>
      <c r="AW11" s="69" t="n">
        <f aca="false">IF(AND($F11&lt;AW$1,$G11&lt;AW$4,(DATE(YEAR($G11)+1,MONTH($G11)+1,1))&gt;AW$4),(($D11*13.44*AW$2)+($D11*10.56*AW$3))*(AW$1/1000-($F11/1000)),0)</f>
        <v>0</v>
      </c>
      <c r="AX11" s="69" t="n">
        <f aca="false">IF(AND($F11&lt;AX$1,$G11&lt;AX$4,(DATE(YEAR($G11)+1,MONTH($G11)+1,1))&gt;AX$4),(($D11*13.44*AX$2)+($D11*10.56*AX$3))*(AX$1/1000-($F11/1000)),0)</f>
        <v>0</v>
      </c>
      <c r="AY11" s="69" t="n">
        <f aca="false">IF(AND($F11&lt;AY$1,$G11&lt;AY$4,(DATE(YEAR($G11)+1,MONTH($G11)+1,1))&gt;AY$4),(($D11*13.44*AY$2)+($D11*10.56*AY$3))*(AY$1/1000-($F11/1000)),0)</f>
        <v>0</v>
      </c>
      <c r="AZ11" s="69" t="n">
        <f aca="false">IF(AND($F11&lt;AZ$1,$G11&lt;AZ$4,(DATE(YEAR($G11)+1,MONTH($G11)+1,1))&gt;AZ$4),(($D11*13.44*AZ$2)+($D11*10.56*AZ$3))*(AZ$1/1000-($F11/1000)),0)</f>
        <v>0</v>
      </c>
      <c r="BA11" s="69" t="n">
        <f aca="false">IF(AND($F11&lt;BA$1,$G11&lt;BA$4,(DATE(YEAR($G11)+1,MONTH($G11)+1,1))&gt;BA$4),(($D11*13.44*BA$2)+($D11*10.56*BA$3))*(BA$1/1000-($F11/1000)),0)</f>
        <v>0</v>
      </c>
      <c r="BB11" s="69" t="n">
        <f aca="false">IF(AND($F11&lt;BB$1,$G11&lt;BB$4,(DATE(YEAR($G11)+1,MONTH($G11)+1,1))&gt;BB$4),(($D11*13.44*BB$2)+($D11*10.56*BB$3))*(BB$1/1000-($F11/1000)),0)</f>
        <v>0</v>
      </c>
      <c r="BC11" s="69" t="n">
        <f aca="false">IF(AND($F11&lt;BC$1,$G11&lt;BC$4,(DATE(YEAR($G11)+1,MONTH($G11)+1,1))&gt;BC$4),(($D11*13.44*BC$2)+($D11*10.56*BC$3))*(BC$1/1000-($F11/1000)),0)</f>
        <v>0</v>
      </c>
      <c r="BD11" s="69" t="n">
        <f aca="false">IF(AND($F11&lt;BD$1,$G11&lt;BD$4,(DATE(YEAR($G11)+1,MONTH($G11)+1,1))&gt;BD$4),(($D11*13.44*BD$2)+($D11*10.56*BD$3))*(BD$1/1000-($F11/1000)),0)</f>
        <v>0</v>
      </c>
    </row>
    <row r="12" customFormat="false" ht="12.75" hidden="false" customHeight="false" outlineLevel="0" collapsed="false">
      <c r="A12" s="3" t="s">
        <v>1852</v>
      </c>
      <c r="B12" s="3" t="s">
        <v>1251</v>
      </c>
      <c r="C12" s="3" t="s">
        <v>1277</v>
      </c>
      <c r="D12" s="2" t="n">
        <v>288</v>
      </c>
      <c r="E12" s="66" t="s">
        <v>1268</v>
      </c>
      <c r="F12" s="2" t="n">
        <v>6707</v>
      </c>
      <c r="G12" s="70" t="n">
        <v>37438</v>
      </c>
      <c r="H12" s="64" t="s">
        <v>1260</v>
      </c>
      <c r="I12" s="69" t="n">
        <f aca="false">IF(AND($F12&lt;I$1,$G12&lt;I$4,(DATE(YEAR($G12)+1,MONTH($G12)+1,1))&gt;I$4),(($D12*13.44*I$2)+($D12*10.56*I$3))*(I$1/1000-($F12/1000)),0)</f>
        <v>0</v>
      </c>
      <c r="J12" s="69" t="n">
        <f aca="false">IF(AND($F12&lt;J$1,$G12&lt;J$4,(DATE(YEAR($G12)+1,MONTH($G12)+1,1))&gt;J$4),(($D12*13.44*J$2)+($D12*10.56*J$3))*(J$1/1000-($F12/1000)),0)</f>
        <v>0</v>
      </c>
      <c r="K12" s="69" t="n">
        <f aca="false">IF(AND($F12&lt;K$1,$G12&lt;K$4,(DATE(YEAR($G12)+1,MONTH($G12)+1,1))&gt;K$4),(($D12*13.44*K$2)+($D12*10.56*K$3))*(K$1/1000-($F12/1000)),0)</f>
        <v>0</v>
      </c>
      <c r="L12" s="69" t="n">
        <f aca="false">IF(AND($F12&lt;L$1,$G12&lt;L$4,(DATE(YEAR($G12)+1,MONTH($G12)+1,1))&gt;L$4),(($D12*13.44*L$2)+($D12*10.56*L$3))*(L$1/1000-($F12/1000)),0)</f>
        <v>0</v>
      </c>
      <c r="M12" s="69" t="n">
        <f aca="false">IF(AND($F12&lt;M$1,$G12&lt;M$4,(DATE(YEAR($G12)+1,MONTH($G12)+1,1))&gt;M$4),(($D12*13.44*M$2)+($D12*10.56*M$3))*(M$1/1000-($F12/1000)),0)</f>
        <v>0</v>
      </c>
      <c r="N12" s="69" t="n">
        <f aca="false">IF(AND($F12&lt;N$1,$G12&lt;N$4,(DATE(YEAR($G12)+1,MONTH($G12)+1,1))&gt;N$4),(($D12*13.44*N$2)+($D12*10.56*N$3))*(N$1/1000-($F12/1000)),0)</f>
        <v>0</v>
      </c>
      <c r="O12" s="69" t="n">
        <f aca="false">IF(AND($F12&lt;O$1,$G12&lt;O$4,(DATE(YEAR($G12)+1,MONTH($G12)+1,1))&gt;O$4),(($D12*13.44*O$2)+($D12*10.56*O$3))*(O$1/1000-($F12/1000)),0)</f>
        <v>0</v>
      </c>
      <c r="P12" s="69" t="n">
        <f aca="false">IF(AND($F12&lt;P$1,$G12&lt;P$4,(DATE(YEAR($G12)+1,MONTH($G12)+1,1))&gt;P$4),(($D12*13.44*P$2)+($D12*10.56*P$3))*(P$1/1000-($F12/1000)),0)</f>
        <v>0</v>
      </c>
      <c r="Q12" s="69" t="n">
        <f aca="false">IF(AND($F12&lt;Q$1,$G12&lt;Q$4,(DATE(YEAR($G12)+1,MONTH($G12)+1,1))&gt;Q$4),(($D12*13.44*Q$2)+($D12*10.56*Q$3))*(Q$1/1000-($F12/1000)),0)</f>
        <v>0</v>
      </c>
      <c r="R12" s="69" t="n">
        <f aca="false">IF(AND($F12&lt;R$1,$G12&lt;R$4,(DATE(YEAR($G12)+1,MONTH($G12)+1,1))&gt;R$4),(($D12*13.44*R$2)+($D12*10.56*R$3))*(R$1/1000-($F12/1000)),0)</f>
        <v>0</v>
      </c>
      <c r="S12" s="69" t="n">
        <f aca="false">IF(AND($F12&lt;S$1,$G12&lt;S$4,(DATE(YEAR($G12)+1,MONTH($G12)+1,1))&gt;S$4),(($D12*13.44*S$2)+($D12*10.56*S$3))*(S$1/1000-($F12/1000)),0)</f>
        <v>0</v>
      </c>
      <c r="T12" s="69" t="n">
        <f aca="false">IF(AND($F12&lt;T$1,$G12&lt;T$4,(DATE(YEAR($G12)+1,MONTH($G12)+1,1))&gt;T$4),(($D12*13.44*T$2)+($D12*10.56*T$3))*(T$1/1000-($F12/1000)),0)</f>
        <v>0</v>
      </c>
      <c r="U12" s="69" t="n">
        <f aca="false">IF(AND($F12&lt;U$1,$G12&lt;U$4,(DATE(YEAR($G12)+1,MONTH($G12)+1,1))&gt;U$4),(($D12*13.44*U$2)+($D12*10.56*U$3))*(U$1/1000-($F12/1000)),0)</f>
        <v>0</v>
      </c>
      <c r="V12" s="69" t="n">
        <f aca="false">IF(AND($F12&lt;V$1,$G12&lt;V$4,(DATE(YEAR($G12)+1,MONTH($G12)+1,1))&gt;V$4),(($D12*13.44*V$2)+($D12*10.56*V$3))*(V$1/1000-($F12/1000)),0)</f>
        <v>0</v>
      </c>
      <c r="W12" s="69" t="n">
        <f aca="false">IF(AND($F12&lt;W$1,$G12&lt;W$4,(DATE(YEAR($G12)+1,MONTH($G12)+1,1))&gt;W$4),(($D12*13.44*W$2)+($D12*10.56*W$3))*(W$1/1000-($F12/1000)),0)</f>
        <v>0</v>
      </c>
      <c r="X12" s="69" t="n">
        <f aca="false">IF(AND($F12&lt;X$1,$G12&lt;X$4,(DATE(YEAR($G12)+1,MONTH($G12)+1,1))&gt;X$4),(($D12*13.44*X$2)+($D12*10.56*X$3))*(X$1/1000-($F12/1000)),0)</f>
        <v>0</v>
      </c>
      <c r="Y12" s="69" t="n">
        <f aca="false">IF(AND($F12&lt;Y$1,$G12&lt;Y$4,(DATE(YEAR($G12)+1,MONTH($G12)+1,1))&gt;Y$4),(($D12*13.44*Y$2)+($D12*10.56*Y$3))*(Y$1/1000-($F12/1000)),0)</f>
        <v>0</v>
      </c>
      <c r="Z12" s="69" t="n">
        <f aca="false">IF(AND($F12&lt;Z$1,$G12&lt;Z$4,(DATE(YEAR($G12)+1,MONTH($G12)+1,1))&gt;Z$4),(($D12*13.44*Z$2)+($D12*10.56*Z$3))*(Z$1/1000-($F12/1000)),0)</f>
        <v>0</v>
      </c>
      <c r="AA12" s="69" t="n">
        <f aca="false">IF(AND($F12&lt;AA$1,$G12&lt;AA$4,(DATE(YEAR($G12)+1,MONTH($G12)+1,1))&gt;AA$4),(($D12*13.44*AA$2)+($D12*10.56*AA$3))*(AA$1/1000-($F12/1000)),0)</f>
        <v>0</v>
      </c>
      <c r="AB12" s="69" t="n">
        <f aca="false">IF(AND($F12&lt;AB$1,$G12&lt;AB$4,(DATE(YEAR($G12)+1,MONTH($G12)+1,1))&gt;AB$4),(($D12*13.44*AB$2)+($D12*10.56*AB$3))*(AB$1/1000-($F12/1000)),0)</f>
        <v>16114.940928</v>
      </c>
      <c r="AC12" s="69" t="n">
        <f aca="false">IF(AND($F12&lt;AC$1,$G12&lt;AC$4,(DATE(YEAR($G12)+1,MONTH($G12)+1,1))&gt;AC$4),(($D12*13.44*AC$2)+($D12*10.56*AC$3))*(AC$1/1000-($F12/1000)),0)</f>
        <v>16114.940928</v>
      </c>
      <c r="AD12" s="69" t="n">
        <f aca="false">IF(AND($F12&lt;AD$1,$G12&lt;AD$4,(DATE(YEAR($G12)+1,MONTH($G12)+1,1))&gt;AD$4),(($D12*13.44*AD$2)+($D12*10.56*AD$3))*(AD$1/1000-($F12/1000)),0)</f>
        <v>16114.940928</v>
      </c>
      <c r="AE12" s="69" t="n">
        <f aca="false">IF(AND($F12&lt;AE$1,$G12&lt;AE$4,(DATE(YEAR($G12)+1,MONTH($G12)+1,1))&gt;AE$4),(($D12*13.44*AE$2)+($D12*10.56*AE$3))*(AE$1/1000-($F12/1000)),0)</f>
        <v>16114.940928</v>
      </c>
      <c r="AF12" s="69" t="n">
        <f aca="false">IF(AND($F12&lt;AF$1,$G12&lt;AF$4,(DATE(YEAR($G12)+1,MONTH($G12)+1,1))&gt;AF$4),(($D12*13.44*AF$2)+($D12*10.56*AF$3))*(AF$1/1000-($F12/1000)),0)</f>
        <v>16114.940928</v>
      </c>
      <c r="AG12" s="69" t="n">
        <f aca="false">IF(AND($F12&lt;AG$1,$G12&lt;AG$4,(DATE(YEAR($G12)+1,MONTH($G12)+1,1))&gt;AG$4),(($D12*13.44*AG$2)+($D12*10.56*AG$3))*(AG$1/1000-($F12/1000)),0)</f>
        <v>16114.940928</v>
      </c>
      <c r="AH12" s="69" t="n">
        <f aca="false">IF(AND($F12&lt;AH$1,$G12&lt;AH$4,(DATE(YEAR($G12)+1,MONTH($G12)+1,1))&gt;AH$4),(($D12*13.44*AH$2)+($D12*10.56*AH$3))*(AH$1/1000-($F12/1000)),0)</f>
        <v>16114.940928</v>
      </c>
      <c r="AI12" s="69" t="n">
        <f aca="false">IF(AND($F12&lt;AI$1,$G12&lt;AI$4,(DATE(YEAR($G12)+1,MONTH($G12)+1,1))&gt;AI$4),(($D12*13.44*AI$2)+($D12*10.56*AI$3))*(AI$1/1000-($F12/1000)),0)</f>
        <v>16114.940928</v>
      </c>
      <c r="AJ12" s="69" t="n">
        <f aca="false">IF(AND($F12&lt;AJ$1,$G12&lt;AJ$4,(DATE(YEAR($G12)+1,MONTH($G12)+1,1))&gt;AJ$4),(($D12*13.44*AJ$2)+($D12*10.56*AJ$3))*(AJ$1/1000-($F12/1000)),0)</f>
        <v>16114.940928</v>
      </c>
      <c r="AK12" s="69" t="n">
        <f aca="false">IF(AND($F12&lt;AK$1,$G12&lt;AK$4,(DATE(YEAR($G12)+1,MONTH($G12)+1,1))&gt;AK$4),(($D12*13.44*AK$2)+($D12*10.56*AK$3))*(AK$1/1000-($F12/1000)),0)</f>
        <v>16114.940928</v>
      </c>
      <c r="AL12" s="69" t="n">
        <f aca="false">IF(AND($F12&lt;AL$1,$G12&lt;AL$4,(DATE(YEAR($G12)+1,MONTH($G12)+1,1))&gt;AL$4),(($D12*13.44*AL$2)+($D12*10.56*AL$3))*(AL$1/1000-($F12/1000)),0)</f>
        <v>16114.940928</v>
      </c>
      <c r="AM12" s="69" t="n">
        <f aca="false">IF(AND($F12&lt;AM$1,$G12&lt;AM$4,(DATE(YEAR($G12)+1,MONTH($G12)+1,1))&gt;AM$4),(($D12*13.44*AM$2)+($D12*10.56*AM$3))*(AM$1/1000-($F12/1000)),0)</f>
        <v>16114.940928</v>
      </c>
      <c r="AN12" s="69" t="n">
        <f aca="false">IF(AND($F12&lt;AN$1,$G12&lt;AN$4,(DATE(YEAR($G12)+1,MONTH($G12)+1,1))&gt;AN$4),(($D12*13.44*AN$2)+($D12*10.56*AN$3))*(AN$1/1000-($F12/1000)),0)</f>
        <v>0</v>
      </c>
      <c r="AO12" s="69" t="n">
        <f aca="false">IF(AND($F12&lt;AO$1,$G12&lt;AO$4,(DATE(YEAR($G12)+1,MONTH($G12)+1,1))&gt;AO$4),(($D12*13.44*AO$2)+($D12*10.56*AO$3))*(AO$1/1000-($F12/1000)),0)</f>
        <v>0</v>
      </c>
      <c r="AP12" s="69" t="n">
        <f aca="false">IF(AND($F12&lt;AP$1,$G12&lt;AP$4,(DATE(YEAR($G12)+1,MONTH($G12)+1,1))&gt;AP$4),(($D12*13.44*AP$2)+($D12*10.56*AP$3))*(AP$1/1000-($F12/1000)),0)</f>
        <v>0</v>
      </c>
      <c r="AQ12" s="69" t="n">
        <f aca="false">IF(AND($F12&lt;AQ$1,$G12&lt;AQ$4,(DATE(YEAR($G12)+1,MONTH($G12)+1,1))&gt;AQ$4),(($D12*13.44*AQ$2)+($D12*10.56*AQ$3))*(AQ$1/1000-($F12/1000)),0)</f>
        <v>0</v>
      </c>
      <c r="AR12" s="69" t="n">
        <f aca="false">IF(AND($F12&lt;AR$1,$G12&lt;AR$4,(DATE(YEAR($G12)+1,MONTH($G12)+1,1))&gt;AR$4),(($D12*13.44*AR$2)+($D12*10.56*AR$3))*(AR$1/1000-($F12/1000)),0)</f>
        <v>0</v>
      </c>
      <c r="AS12" s="69" t="n">
        <f aca="false">IF(AND($F12&lt;AS$1,$G12&lt;AS$4,(DATE(YEAR($G12)+1,MONTH($G12)+1,1))&gt;AS$4),(($D12*13.44*AS$2)+($D12*10.56*AS$3))*(AS$1/1000-($F12/1000)),0)</f>
        <v>0</v>
      </c>
      <c r="AT12" s="69" t="n">
        <f aca="false">IF(AND($F12&lt;AT$1,$G12&lt;AT$4,(DATE(YEAR($G12)+1,MONTH($G12)+1,1))&gt;AT$4),(($D12*13.44*AT$2)+($D12*10.56*AT$3))*(AT$1/1000-($F12/1000)),0)</f>
        <v>0</v>
      </c>
      <c r="AU12" s="69" t="n">
        <f aca="false">IF(AND($F12&lt;AU$1,$G12&lt;AU$4,(DATE(YEAR($G12)+1,MONTH($G12)+1,1))&gt;AU$4),(($D12*13.44*AU$2)+($D12*10.56*AU$3))*(AU$1/1000-($F12/1000)),0)</f>
        <v>0</v>
      </c>
      <c r="AV12" s="69" t="n">
        <f aca="false">IF(AND($F12&lt;AV$1,$G12&lt;AV$4,(DATE(YEAR($G12)+1,MONTH($G12)+1,1))&gt;AV$4),(($D12*13.44*AV$2)+($D12*10.56*AV$3))*(AV$1/1000-($F12/1000)),0)</f>
        <v>0</v>
      </c>
      <c r="AW12" s="69" t="n">
        <f aca="false">IF(AND($F12&lt;AW$1,$G12&lt;AW$4,(DATE(YEAR($G12)+1,MONTH($G12)+1,1))&gt;AW$4),(($D12*13.44*AW$2)+($D12*10.56*AW$3))*(AW$1/1000-($F12/1000)),0)</f>
        <v>0</v>
      </c>
      <c r="AX12" s="69" t="n">
        <f aca="false">IF(AND($F12&lt;AX$1,$G12&lt;AX$4,(DATE(YEAR($G12)+1,MONTH($G12)+1,1))&gt;AX$4),(($D12*13.44*AX$2)+($D12*10.56*AX$3))*(AX$1/1000-($F12/1000)),0)</f>
        <v>0</v>
      </c>
      <c r="AY12" s="69" t="n">
        <f aca="false">IF(AND($F12&lt;AY$1,$G12&lt;AY$4,(DATE(YEAR($G12)+1,MONTH($G12)+1,1))&gt;AY$4),(($D12*13.44*AY$2)+($D12*10.56*AY$3))*(AY$1/1000-($F12/1000)),0)</f>
        <v>0</v>
      </c>
      <c r="AZ12" s="69" t="n">
        <f aca="false">IF(AND($F12&lt;AZ$1,$G12&lt;AZ$4,(DATE(YEAR($G12)+1,MONTH($G12)+1,1))&gt;AZ$4),(($D12*13.44*AZ$2)+($D12*10.56*AZ$3))*(AZ$1/1000-($F12/1000)),0)</f>
        <v>0</v>
      </c>
      <c r="BA12" s="69" t="n">
        <f aca="false">IF(AND($F12&lt;BA$1,$G12&lt;BA$4,(DATE(YEAR($G12)+1,MONTH($G12)+1,1))&gt;BA$4),(($D12*13.44*BA$2)+($D12*10.56*BA$3))*(BA$1/1000-($F12/1000)),0)</f>
        <v>0</v>
      </c>
      <c r="BB12" s="69" t="n">
        <f aca="false">IF(AND($F12&lt;BB$1,$G12&lt;BB$4,(DATE(YEAR($G12)+1,MONTH($G12)+1,1))&gt;BB$4),(($D12*13.44*BB$2)+($D12*10.56*BB$3))*(BB$1/1000-($F12/1000)),0)</f>
        <v>0</v>
      </c>
      <c r="BC12" s="69" t="n">
        <f aca="false">IF(AND($F12&lt;BC$1,$G12&lt;BC$4,(DATE(YEAR($G12)+1,MONTH($G12)+1,1))&gt;BC$4),(($D12*13.44*BC$2)+($D12*10.56*BC$3))*(BC$1/1000-($F12/1000)),0)</f>
        <v>0</v>
      </c>
      <c r="BD12" s="69" t="n">
        <f aca="false">IF(AND($F12&lt;BD$1,$G12&lt;BD$4,(DATE(YEAR($G12)+1,MONTH($G12)+1,1))&gt;BD$4),(($D12*13.44*BD$2)+($D12*10.56*BD$3))*(BD$1/1000-($F12/1000)),0)</f>
        <v>0</v>
      </c>
    </row>
    <row r="13" customFormat="false" ht="12.75" hidden="false" customHeight="false" outlineLevel="0" collapsed="false">
      <c r="A13" s="66" t="s">
        <v>1298</v>
      </c>
      <c r="B13" s="66" t="s">
        <v>1251</v>
      </c>
      <c r="C13" s="66" t="s">
        <v>1277</v>
      </c>
      <c r="D13" s="66" t="n">
        <v>650</v>
      </c>
      <c r="E13" s="66" t="s">
        <v>1268</v>
      </c>
      <c r="F13" s="66" t="n">
        <v>6707</v>
      </c>
      <c r="G13" s="68" t="n">
        <v>37773</v>
      </c>
      <c r="H13" s="64" t="s">
        <v>1260</v>
      </c>
      <c r="I13" s="69" t="n">
        <f aca="false">IF(AND($F13&lt;I$1,$G13&lt;I$4,(DATE(YEAR($G13)+1,MONTH($G13)+1,1))&gt;I$4),(($D13*13.44*I$2)+($D13*10.56*I$3))*(I$1/1000-($F13/1000)),0)</f>
        <v>0</v>
      </c>
      <c r="J13" s="69" t="n">
        <f aca="false">IF(AND($F13&lt;J$1,$G13&lt;J$4,(DATE(YEAR($G13)+1,MONTH($G13)+1,1))&gt;J$4),(($D13*13.44*J$2)+($D13*10.56*J$3))*(J$1/1000-($F13/1000)),0)</f>
        <v>0</v>
      </c>
      <c r="K13" s="69" t="n">
        <f aca="false">IF(AND($F13&lt;K$1,$G13&lt;K$4,(DATE(YEAR($G13)+1,MONTH($G13)+1,1))&gt;K$4),(($D13*13.44*K$2)+($D13*10.56*K$3))*(K$1/1000-($F13/1000)),0)</f>
        <v>0</v>
      </c>
      <c r="L13" s="69" t="n">
        <f aca="false">IF(AND($F13&lt;L$1,$G13&lt;L$4,(DATE(YEAR($G13)+1,MONTH($G13)+1,1))&gt;L$4),(($D13*13.44*L$2)+($D13*10.56*L$3))*(L$1/1000-($F13/1000)),0)</f>
        <v>0</v>
      </c>
      <c r="M13" s="69" t="n">
        <f aca="false">IF(AND($F13&lt;M$1,$G13&lt;M$4,(DATE(YEAR($G13)+1,MONTH($G13)+1,1))&gt;M$4),(($D13*13.44*M$2)+($D13*10.56*M$3))*(M$1/1000-($F13/1000)),0)</f>
        <v>0</v>
      </c>
      <c r="N13" s="69" t="n">
        <f aca="false">IF(AND($F13&lt;N$1,$G13&lt;N$4,(DATE(YEAR($G13)+1,MONTH($G13)+1,1))&gt;N$4),(($D13*13.44*N$2)+($D13*10.56*N$3))*(N$1/1000-($F13/1000)),0)</f>
        <v>0</v>
      </c>
      <c r="O13" s="69" t="n">
        <f aca="false">IF(AND($F13&lt;O$1,$G13&lt;O$4,(DATE(YEAR($G13)+1,MONTH($G13)+1,1))&gt;O$4),(($D13*13.44*O$2)+($D13*10.56*O$3))*(O$1/1000-($F13/1000)),0)</f>
        <v>0</v>
      </c>
      <c r="P13" s="69" t="n">
        <f aca="false">IF(AND($F13&lt;P$1,$G13&lt;P$4,(DATE(YEAR($G13)+1,MONTH($G13)+1,1))&gt;P$4),(($D13*13.44*P$2)+($D13*10.56*P$3))*(P$1/1000-($F13/1000)),0)</f>
        <v>0</v>
      </c>
      <c r="Q13" s="69" t="n">
        <f aca="false">IF(AND($F13&lt;Q$1,$G13&lt;Q$4,(DATE(YEAR($G13)+1,MONTH($G13)+1,1))&gt;Q$4),(($D13*13.44*Q$2)+($D13*10.56*Q$3))*(Q$1/1000-($F13/1000)),0)</f>
        <v>0</v>
      </c>
      <c r="R13" s="69" t="n">
        <f aca="false">IF(AND($F13&lt;R$1,$G13&lt;R$4,(DATE(YEAR($G13)+1,MONTH($G13)+1,1))&gt;R$4),(($D13*13.44*R$2)+($D13*10.56*R$3))*(R$1/1000-($F13/1000)),0)</f>
        <v>0</v>
      </c>
      <c r="S13" s="69" t="n">
        <f aca="false">IF(AND($F13&lt;S$1,$G13&lt;S$4,(DATE(YEAR($G13)+1,MONTH($G13)+1,1))&gt;S$4),(($D13*13.44*S$2)+($D13*10.56*S$3))*(S$1/1000-($F13/1000)),0)</f>
        <v>0</v>
      </c>
      <c r="T13" s="69" t="n">
        <f aca="false">IF(AND($F13&lt;T$1,$G13&lt;T$4,(DATE(YEAR($G13)+1,MONTH($G13)+1,1))&gt;T$4),(($D13*13.44*T$2)+($D13*10.56*T$3))*(T$1/1000-($F13/1000)),0)</f>
        <v>0</v>
      </c>
      <c r="U13" s="69" t="n">
        <f aca="false">IF(AND($F13&lt;U$1,$G13&lt;U$4,(DATE(YEAR($G13)+1,MONTH($G13)+1,1))&gt;U$4),(($D13*13.44*U$2)+($D13*10.56*U$3))*(U$1/1000-($F13/1000)),0)</f>
        <v>0</v>
      </c>
      <c r="V13" s="69" t="n">
        <f aca="false">IF(AND($F13&lt;V$1,$G13&lt;V$4,(DATE(YEAR($G13)+1,MONTH($G13)+1,1))&gt;V$4),(($D13*13.44*V$2)+($D13*10.56*V$3))*(V$1/1000-($F13/1000)),0)</f>
        <v>0</v>
      </c>
      <c r="W13" s="69" t="n">
        <f aca="false">IF(AND($F13&lt;W$1,$G13&lt;W$4,(DATE(YEAR($G13)+1,MONTH($G13)+1,1))&gt;W$4),(($D13*13.44*W$2)+($D13*10.56*W$3))*(W$1/1000-($F13/1000)),0)</f>
        <v>0</v>
      </c>
      <c r="X13" s="69" t="n">
        <f aca="false">IF(AND($F13&lt;X$1,$G13&lt;X$4,(DATE(YEAR($G13)+1,MONTH($G13)+1,1))&gt;X$4),(($D13*13.44*X$2)+($D13*10.56*X$3))*(X$1/1000-($F13/1000)),0)</f>
        <v>0</v>
      </c>
      <c r="Y13" s="69" t="n">
        <f aca="false">IF(AND($F13&lt;Y$1,$G13&lt;Y$4,(DATE(YEAR($G13)+1,MONTH($G13)+1,1))&gt;Y$4),(($D13*13.44*Y$2)+($D13*10.56*Y$3))*(Y$1/1000-($F13/1000)),0)</f>
        <v>0</v>
      </c>
      <c r="Z13" s="69" t="n">
        <f aca="false">IF(AND($F13&lt;Z$1,$G13&lt;Z$4,(DATE(YEAR($G13)+1,MONTH($G13)+1,1))&gt;Z$4),(($D13*13.44*Z$2)+($D13*10.56*Z$3))*(Z$1/1000-($F13/1000)),0)</f>
        <v>0</v>
      </c>
      <c r="AA13" s="69" t="n">
        <f aca="false">IF(AND($F13&lt;AA$1,$G13&lt;AA$4,(DATE(YEAR($G13)+1,MONTH($G13)+1,1))&gt;AA$4),(($D13*13.44*AA$2)+($D13*10.56*AA$3))*(AA$1/1000-($F13/1000)),0)</f>
        <v>0</v>
      </c>
      <c r="AB13" s="69" t="n">
        <f aca="false">IF(AND($F13&lt;AB$1,$G13&lt;AB$4,(DATE(YEAR($G13)+1,MONTH($G13)+1,1))&gt;AB$4),(($D13*13.44*AB$2)+($D13*10.56*AB$3))*(AB$1/1000-($F13/1000)),0)</f>
        <v>0</v>
      </c>
      <c r="AC13" s="69" t="n">
        <f aca="false">IF(AND($F13&lt;AC$1,$G13&lt;AC$4,(DATE(YEAR($G13)+1,MONTH($G13)+1,1))&gt;AC$4),(($D13*13.44*AC$2)+($D13*10.56*AC$3))*(AC$1/1000-($F13/1000)),0)</f>
        <v>0</v>
      </c>
      <c r="AD13" s="69" t="n">
        <f aca="false">IF(AND($F13&lt;AD$1,$G13&lt;AD$4,(DATE(YEAR($G13)+1,MONTH($G13)+1,1))&gt;AD$4),(($D13*13.44*AD$2)+($D13*10.56*AD$3))*(AD$1/1000-($F13/1000)),0)</f>
        <v>0</v>
      </c>
      <c r="AE13" s="69" t="n">
        <f aca="false">IF(AND($F13&lt;AE$1,$G13&lt;AE$4,(DATE(YEAR($G13)+1,MONTH($G13)+1,1))&gt;AE$4),(($D13*13.44*AE$2)+($D13*10.56*AE$3))*(AE$1/1000-($F13/1000)),0)</f>
        <v>0</v>
      </c>
      <c r="AF13" s="69" t="n">
        <f aca="false">IF(AND($F13&lt;AF$1,$G13&lt;AF$4,(DATE(YEAR($G13)+1,MONTH($G13)+1,1))&gt;AF$4),(($D13*13.44*AF$2)+($D13*10.56*AF$3))*(AF$1/1000-($F13/1000)),0)</f>
        <v>0</v>
      </c>
      <c r="AG13" s="69" t="n">
        <f aca="false">IF(AND($F13&lt;AG$1,$G13&lt;AG$4,(DATE(YEAR($G13)+1,MONTH($G13)+1,1))&gt;AG$4),(($D13*13.44*AG$2)+($D13*10.56*AG$3))*(AG$1/1000-($F13/1000)),0)</f>
        <v>0</v>
      </c>
      <c r="AH13" s="69" t="n">
        <f aca="false">IF(AND($F13&lt;AH$1,$G13&lt;AH$4,(DATE(YEAR($G13)+1,MONTH($G13)+1,1))&gt;AH$4),(($D13*13.44*AH$2)+($D13*10.56*AH$3))*(AH$1/1000-($F13/1000)),0)</f>
        <v>0</v>
      </c>
      <c r="AI13" s="69" t="n">
        <f aca="false">IF(AND($F13&lt;AI$1,$G13&lt;AI$4,(DATE(YEAR($G13)+1,MONTH($G13)+1,1))&gt;AI$4),(($D13*13.44*AI$2)+($D13*10.56*AI$3))*(AI$1/1000-($F13/1000)),0)</f>
        <v>0</v>
      </c>
      <c r="AJ13" s="69" t="n">
        <f aca="false">IF(AND($F13&lt;AJ$1,$G13&lt;AJ$4,(DATE(YEAR($G13)+1,MONTH($G13)+1,1))&gt;AJ$4),(($D13*13.44*AJ$2)+($D13*10.56*AJ$3))*(AJ$1/1000-($F13/1000)),0)</f>
        <v>0</v>
      </c>
      <c r="AK13" s="69" t="n">
        <f aca="false">IF(AND($F13&lt;AK$1,$G13&lt;AK$4,(DATE(YEAR($G13)+1,MONTH($G13)+1,1))&gt;AK$4),(($D13*13.44*AK$2)+($D13*10.56*AK$3))*(AK$1/1000-($F13/1000)),0)</f>
        <v>0</v>
      </c>
      <c r="AL13" s="69" t="n">
        <f aca="false">IF(AND($F13&lt;AL$1,$G13&lt;AL$4,(DATE(YEAR($G13)+1,MONTH($G13)+1,1))&gt;AL$4),(($D13*13.44*AL$2)+($D13*10.56*AL$3))*(AL$1/1000-($F13/1000)),0)</f>
        <v>0</v>
      </c>
      <c r="AM13" s="69" t="n">
        <f aca="false">IF(AND($F13&lt;AM$1,$G13&lt;AM$4,(DATE(YEAR($G13)+1,MONTH($G13)+1,1))&gt;AM$4),(($D13*13.44*AM$2)+($D13*10.56*AM$3))*(AM$1/1000-($F13/1000)),0)</f>
        <v>36370.5264</v>
      </c>
      <c r="AN13" s="69" t="n">
        <f aca="false">IF(AND($F13&lt;AN$1,$G13&lt;AN$4,(DATE(YEAR($G13)+1,MONTH($G13)+1,1))&gt;AN$4),(($D13*13.44*AN$2)+($D13*10.56*AN$3))*(AN$1/1000-($F13/1000)),0)</f>
        <v>36370.5264</v>
      </c>
      <c r="AO13" s="69" t="n">
        <f aca="false">IF(AND($F13&lt;AO$1,$G13&lt;AO$4,(DATE(YEAR($G13)+1,MONTH($G13)+1,1))&gt;AO$4),(($D13*13.44*AO$2)+($D13*10.56*AO$3))*(AO$1/1000-($F13/1000)),0)</f>
        <v>36370.5264</v>
      </c>
      <c r="AP13" s="69" t="n">
        <f aca="false">IF(AND($F13&lt;AP$1,$G13&lt;AP$4,(DATE(YEAR($G13)+1,MONTH($G13)+1,1))&gt;AP$4),(($D13*13.44*AP$2)+($D13*10.56*AP$3))*(AP$1/1000-($F13/1000)),0)</f>
        <v>36370.5264</v>
      </c>
      <c r="AQ13" s="69" t="n">
        <f aca="false">IF(AND($F13&lt;AQ$1,$G13&lt;AQ$4,(DATE(YEAR($G13)+1,MONTH($G13)+1,1))&gt;AQ$4),(($D13*13.44*AQ$2)+($D13*10.56*AQ$3))*(AQ$1/1000-($F13/1000)),0)</f>
        <v>36370.5264</v>
      </c>
      <c r="AR13" s="69" t="n">
        <f aca="false">IF(AND($F13&lt;AR$1,$G13&lt;AR$4,(DATE(YEAR($G13)+1,MONTH($G13)+1,1))&gt;AR$4),(($D13*13.44*AR$2)+($D13*10.56*AR$3))*(AR$1/1000-($F13/1000)),0)</f>
        <v>36370.5264</v>
      </c>
      <c r="AS13" s="69" t="n">
        <f aca="false">IF(AND($F13&lt;AS$1,$G13&lt;AS$4,(DATE(YEAR($G13)+1,MONTH($G13)+1,1))&gt;AS$4),(($D13*13.44*AS$2)+($D13*10.56*AS$3))*(AS$1/1000-($F13/1000)),0)</f>
        <v>36370.5264</v>
      </c>
      <c r="AT13" s="69" t="n">
        <f aca="false">IF(AND($F13&lt;AT$1,$G13&lt;AT$4,(DATE(YEAR($G13)+1,MONTH($G13)+1,1))&gt;AT$4),(($D13*13.44*AT$2)+($D13*10.56*AT$3))*(AT$1/1000-($F13/1000)),0)</f>
        <v>36370.5264</v>
      </c>
      <c r="AU13" s="69" t="n">
        <f aca="false">IF(AND($F13&lt;AU$1,$G13&lt;AU$4,(DATE(YEAR($G13)+1,MONTH($G13)+1,1))&gt;AU$4),(($D13*13.44*AU$2)+($D13*10.56*AU$3))*(AU$1/1000-($F13/1000)),0)</f>
        <v>36370.5264</v>
      </c>
      <c r="AV13" s="69" t="n">
        <f aca="false">IF(AND($F13&lt;AV$1,$G13&lt;AV$4,(DATE(YEAR($G13)+1,MONTH($G13)+1,1))&gt;AV$4),(($D13*13.44*AV$2)+($D13*10.56*AV$3))*(AV$1/1000-($F13/1000)),0)</f>
        <v>36370.5264</v>
      </c>
      <c r="AW13" s="69" t="n">
        <f aca="false">IF(AND($F13&lt;AW$1,$G13&lt;AW$4,(DATE(YEAR($G13)+1,MONTH($G13)+1,1))&gt;AW$4),(($D13*13.44*AW$2)+($D13*10.56*AW$3))*(AW$1/1000-($F13/1000)),0)</f>
        <v>36370.5264</v>
      </c>
      <c r="AX13" s="69" t="n">
        <f aca="false">IF(AND($F13&lt;AX$1,$G13&lt;AX$4,(DATE(YEAR($G13)+1,MONTH($G13)+1,1))&gt;AX$4),(($D13*13.44*AX$2)+($D13*10.56*AX$3))*(AX$1/1000-($F13/1000)),0)</f>
        <v>36370.5264</v>
      </c>
      <c r="AY13" s="69" t="n">
        <f aca="false">IF(AND($F13&lt;AY$1,$G13&lt;AY$4,(DATE(YEAR($G13)+1,MONTH($G13)+1,1))&gt;AY$4),(($D13*13.44*AY$2)+($D13*10.56*AY$3))*(AY$1/1000-($F13/1000)),0)</f>
        <v>0</v>
      </c>
      <c r="AZ13" s="69" t="n">
        <f aca="false">IF(AND($F13&lt;AZ$1,$G13&lt;AZ$4,(DATE(YEAR($G13)+1,MONTH($G13)+1,1))&gt;AZ$4),(($D13*13.44*AZ$2)+($D13*10.56*AZ$3))*(AZ$1/1000-($F13/1000)),0)</f>
        <v>0</v>
      </c>
      <c r="BA13" s="69" t="n">
        <f aca="false">IF(AND($F13&lt;BA$1,$G13&lt;BA$4,(DATE(YEAR($G13)+1,MONTH($G13)+1,1))&gt;BA$4),(($D13*13.44*BA$2)+($D13*10.56*BA$3))*(BA$1/1000-($F13/1000)),0)</f>
        <v>0</v>
      </c>
      <c r="BB13" s="69" t="n">
        <f aca="false">IF(AND($F13&lt;BB$1,$G13&lt;BB$4,(DATE(YEAR($G13)+1,MONTH($G13)+1,1))&gt;BB$4),(($D13*13.44*BB$2)+($D13*10.56*BB$3))*(BB$1/1000-($F13/1000)),0)</f>
        <v>0</v>
      </c>
      <c r="BC13" s="69" t="n">
        <f aca="false">IF(AND($F13&lt;BC$1,$G13&lt;BC$4,(DATE(YEAR($G13)+1,MONTH($G13)+1,1))&gt;BC$4),(($D13*13.44*BC$2)+($D13*10.56*BC$3))*(BC$1/1000-($F13/1000)),0)</f>
        <v>0</v>
      </c>
      <c r="BD13" s="69" t="n">
        <f aca="false">IF(AND($F13&lt;BD$1,$G13&lt;BD$4,(DATE(YEAR($G13)+1,MONTH($G13)+1,1))&gt;BD$4),(($D13*13.44*BD$2)+($D13*10.56*BD$3))*(BD$1/1000-($F13/1000)),0)</f>
        <v>0</v>
      </c>
    </row>
    <row r="14" customFormat="false" ht="13.5" hidden="false" customHeight="true" outlineLevel="0" collapsed="false">
      <c r="A14" s="66" t="s">
        <v>1301</v>
      </c>
      <c r="B14" s="66" t="s">
        <v>1251</v>
      </c>
      <c r="C14" s="66" t="s">
        <v>1277</v>
      </c>
      <c r="D14" s="66" t="n">
        <v>86</v>
      </c>
      <c r="E14" s="66" t="s">
        <v>1268</v>
      </c>
      <c r="F14" s="66" t="n">
        <v>6707</v>
      </c>
      <c r="G14" s="68" t="n">
        <v>37773</v>
      </c>
      <c r="H14" s="64" t="s">
        <v>1260</v>
      </c>
      <c r="I14" s="69" t="n">
        <f aca="false">IF(AND($F14&lt;I$1,$G14&lt;I$4,(DATE(YEAR($G14)+1,MONTH($G14)+1,1))&gt;I$4),(($D14*13.44*I$2)+($D14*10.56*I$3))*(I$1/1000-($F14/1000)),0)</f>
        <v>0</v>
      </c>
      <c r="J14" s="69" t="n">
        <f aca="false">IF(AND($F14&lt;J$1,$G14&lt;J$4,(DATE(YEAR($G14)+1,MONTH($G14)+1,1))&gt;J$4),(($D14*13.44*J$2)+($D14*10.56*J$3))*(J$1/1000-($F14/1000)),0)</f>
        <v>0</v>
      </c>
      <c r="K14" s="69" t="n">
        <f aca="false">IF(AND($F14&lt;K$1,$G14&lt;K$4,(DATE(YEAR($G14)+1,MONTH($G14)+1,1))&gt;K$4),(($D14*13.44*K$2)+($D14*10.56*K$3))*(K$1/1000-($F14/1000)),0)</f>
        <v>0</v>
      </c>
      <c r="L14" s="69" t="n">
        <f aca="false">IF(AND($F14&lt;L$1,$G14&lt;L$4,(DATE(YEAR($G14)+1,MONTH($G14)+1,1))&gt;L$4),(($D14*13.44*L$2)+($D14*10.56*L$3))*(L$1/1000-($F14/1000)),0)</f>
        <v>0</v>
      </c>
      <c r="M14" s="69" t="n">
        <f aca="false">IF(AND($F14&lt;M$1,$G14&lt;M$4,(DATE(YEAR($G14)+1,MONTH($G14)+1,1))&gt;M$4),(($D14*13.44*M$2)+($D14*10.56*M$3))*(M$1/1000-($F14/1000)),0)</f>
        <v>0</v>
      </c>
      <c r="N14" s="69" t="n">
        <f aca="false">IF(AND($F14&lt;N$1,$G14&lt;N$4,(DATE(YEAR($G14)+1,MONTH($G14)+1,1))&gt;N$4),(($D14*13.44*N$2)+($D14*10.56*N$3))*(N$1/1000-($F14/1000)),0)</f>
        <v>0</v>
      </c>
      <c r="O14" s="69" t="n">
        <f aca="false">IF(AND($F14&lt;O$1,$G14&lt;O$4,(DATE(YEAR($G14)+1,MONTH($G14)+1,1))&gt;O$4),(($D14*13.44*O$2)+($D14*10.56*O$3))*(O$1/1000-($F14/1000)),0)</f>
        <v>0</v>
      </c>
      <c r="P14" s="69" t="n">
        <f aca="false">IF(AND($F14&lt;P$1,$G14&lt;P$4,(DATE(YEAR($G14)+1,MONTH($G14)+1,1))&gt;P$4),(($D14*13.44*P$2)+($D14*10.56*P$3))*(P$1/1000-($F14/1000)),0)</f>
        <v>0</v>
      </c>
      <c r="Q14" s="69" t="n">
        <f aca="false">IF(AND($F14&lt;Q$1,$G14&lt;Q$4,(DATE(YEAR($G14)+1,MONTH($G14)+1,1))&gt;Q$4),(($D14*13.44*Q$2)+($D14*10.56*Q$3))*(Q$1/1000-($F14/1000)),0)</f>
        <v>0</v>
      </c>
      <c r="R14" s="69" t="n">
        <f aca="false">IF(AND($F14&lt;R$1,$G14&lt;R$4,(DATE(YEAR($G14)+1,MONTH($G14)+1,1))&gt;R$4),(($D14*13.44*R$2)+($D14*10.56*R$3))*(R$1/1000-($F14/1000)),0)</f>
        <v>0</v>
      </c>
      <c r="S14" s="69" t="n">
        <f aca="false">IF(AND($F14&lt;S$1,$G14&lt;S$4,(DATE(YEAR($G14)+1,MONTH($G14)+1,1))&gt;S$4),(($D14*13.44*S$2)+($D14*10.56*S$3))*(S$1/1000-($F14/1000)),0)</f>
        <v>0</v>
      </c>
      <c r="T14" s="69" t="n">
        <f aca="false">IF(AND($F14&lt;T$1,$G14&lt;T$4,(DATE(YEAR($G14)+1,MONTH($G14)+1,1))&gt;T$4),(($D14*13.44*T$2)+($D14*10.56*T$3))*(T$1/1000-($F14/1000)),0)</f>
        <v>0</v>
      </c>
      <c r="U14" s="69" t="n">
        <f aca="false">IF(AND($F14&lt;U$1,$G14&lt;U$4,(DATE(YEAR($G14)+1,MONTH($G14)+1,1))&gt;U$4),(($D14*13.44*U$2)+($D14*10.56*U$3))*(U$1/1000-($F14/1000)),0)</f>
        <v>0</v>
      </c>
      <c r="V14" s="69" t="n">
        <f aca="false">IF(AND($F14&lt;V$1,$G14&lt;V$4,(DATE(YEAR($G14)+1,MONTH($G14)+1,1))&gt;V$4),(($D14*13.44*V$2)+($D14*10.56*V$3))*(V$1/1000-($F14/1000)),0)</f>
        <v>0</v>
      </c>
      <c r="W14" s="69" t="n">
        <f aca="false">IF(AND($F14&lt;W$1,$G14&lt;W$4,(DATE(YEAR($G14)+1,MONTH($G14)+1,1))&gt;W$4),(($D14*13.44*W$2)+($D14*10.56*W$3))*(W$1/1000-($F14/1000)),0)</f>
        <v>0</v>
      </c>
      <c r="X14" s="69" t="n">
        <f aca="false">IF(AND($F14&lt;X$1,$G14&lt;X$4,(DATE(YEAR($G14)+1,MONTH($G14)+1,1))&gt;X$4),(($D14*13.44*X$2)+($D14*10.56*X$3))*(X$1/1000-($F14/1000)),0)</f>
        <v>0</v>
      </c>
      <c r="Y14" s="69" t="n">
        <f aca="false">IF(AND($F14&lt;Y$1,$G14&lt;Y$4,(DATE(YEAR($G14)+1,MONTH($G14)+1,1))&gt;Y$4),(($D14*13.44*Y$2)+($D14*10.56*Y$3))*(Y$1/1000-($F14/1000)),0)</f>
        <v>0</v>
      </c>
      <c r="Z14" s="69" t="n">
        <f aca="false">IF(AND($F14&lt;Z$1,$G14&lt;Z$4,(DATE(YEAR($G14)+1,MONTH($G14)+1,1))&gt;Z$4),(($D14*13.44*Z$2)+($D14*10.56*Z$3))*(Z$1/1000-($F14/1000)),0)</f>
        <v>0</v>
      </c>
      <c r="AA14" s="69" t="n">
        <f aca="false">IF(AND($F14&lt;AA$1,$G14&lt;AA$4,(DATE(YEAR($G14)+1,MONTH($G14)+1,1))&gt;AA$4),(($D14*13.44*AA$2)+($D14*10.56*AA$3))*(AA$1/1000-($F14/1000)),0)</f>
        <v>0</v>
      </c>
      <c r="AB14" s="69" t="n">
        <f aca="false">IF(AND($F14&lt;AB$1,$G14&lt;AB$4,(DATE(YEAR($G14)+1,MONTH($G14)+1,1))&gt;AB$4),(($D14*13.44*AB$2)+($D14*10.56*AB$3))*(AB$1/1000-($F14/1000)),0)</f>
        <v>0</v>
      </c>
      <c r="AC14" s="69" t="n">
        <f aca="false">IF(AND($F14&lt;AC$1,$G14&lt;AC$4,(DATE(YEAR($G14)+1,MONTH($G14)+1,1))&gt;AC$4),(($D14*13.44*AC$2)+($D14*10.56*AC$3))*(AC$1/1000-($F14/1000)),0)</f>
        <v>0</v>
      </c>
      <c r="AD14" s="69" t="n">
        <f aca="false">IF(AND($F14&lt;AD$1,$G14&lt;AD$4,(DATE(YEAR($G14)+1,MONTH($G14)+1,1))&gt;AD$4),(($D14*13.44*AD$2)+($D14*10.56*AD$3))*(AD$1/1000-($F14/1000)),0)</f>
        <v>0</v>
      </c>
      <c r="AE14" s="69" t="n">
        <f aca="false">IF(AND($F14&lt;AE$1,$G14&lt;AE$4,(DATE(YEAR($G14)+1,MONTH($G14)+1,1))&gt;AE$4),(($D14*13.44*AE$2)+($D14*10.56*AE$3))*(AE$1/1000-($F14/1000)),0)</f>
        <v>0</v>
      </c>
      <c r="AF14" s="69" t="n">
        <f aca="false">IF(AND($F14&lt;AF$1,$G14&lt;AF$4,(DATE(YEAR($G14)+1,MONTH($G14)+1,1))&gt;AF$4),(($D14*13.44*AF$2)+($D14*10.56*AF$3))*(AF$1/1000-($F14/1000)),0)</f>
        <v>0</v>
      </c>
      <c r="AG14" s="69" t="n">
        <f aca="false">IF(AND($F14&lt;AG$1,$G14&lt;AG$4,(DATE(YEAR($G14)+1,MONTH($G14)+1,1))&gt;AG$4),(($D14*13.44*AG$2)+($D14*10.56*AG$3))*(AG$1/1000-($F14/1000)),0)</f>
        <v>0</v>
      </c>
      <c r="AH14" s="69" t="n">
        <f aca="false">IF(AND($F14&lt;AH$1,$G14&lt;AH$4,(DATE(YEAR($G14)+1,MONTH($G14)+1,1))&gt;AH$4),(($D14*13.44*AH$2)+($D14*10.56*AH$3))*(AH$1/1000-($F14/1000)),0)</f>
        <v>0</v>
      </c>
      <c r="AI14" s="69" t="n">
        <f aca="false">IF(AND($F14&lt;AI$1,$G14&lt;AI$4,(DATE(YEAR($G14)+1,MONTH($G14)+1,1))&gt;AI$4),(($D14*13.44*AI$2)+($D14*10.56*AI$3))*(AI$1/1000-($F14/1000)),0)</f>
        <v>0</v>
      </c>
      <c r="AJ14" s="69" t="n">
        <f aca="false">IF(AND($F14&lt;AJ$1,$G14&lt;AJ$4,(DATE(YEAR($G14)+1,MONTH($G14)+1,1))&gt;AJ$4),(($D14*13.44*AJ$2)+($D14*10.56*AJ$3))*(AJ$1/1000-($F14/1000)),0)</f>
        <v>0</v>
      </c>
      <c r="AK14" s="69" t="n">
        <f aca="false">IF(AND($F14&lt;AK$1,$G14&lt;AK$4,(DATE(YEAR($G14)+1,MONTH($G14)+1,1))&gt;AK$4),(($D14*13.44*AK$2)+($D14*10.56*AK$3))*(AK$1/1000-($F14/1000)),0)</f>
        <v>0</v>
      </c>
      <c r="AL14" s="69" t="n">
        <f aca="false">IF(AND($F14&lt;AL$1,$G14&lt;AL$4,(DATE(YEAR($G14)+1,MONTH($G14)+1,1))&gt;AL$4),(($D14*13.44*AL$2)+($D14*10.56*AL$3))*(AL$1/1000-($F14/1000)),0)</f>
        <v>0</v>
      </c>
      <c r="AM14" s="69" t="n">
        <f aca="false">IF(AND($F14&lt;AM$1,$G14&lt;AM$4,(DATE(YEAR($G14)+1,MONTH($G14)+1,1))&gt;AM$4),(($D14*13.44*AM$2)+($D14*10.56*AM$3))*(AM$1/1000-($F14/1000)),0)</f>
        <v>4812.100416</v>
      </c>
      <c r="AN14" s="69" t="n">
        <f aca="false">IF(AND($F14&lt;AN$1,$G14&lt;AN$4,(DATE(YEAR($G14)+1,MONTH($G14)+1,1))&gt;AN$4),(($D14*13.44*AN$2)+($D14*10.56*AN$3))*(AN$1/1000-($F14/1000)),0)</f>
        <v>4812.100416</v>
      </c>
      <c r="AO14" s="69" t="n">
        <f aca="false">IF(AND($F14&lt;AO$1,$G14&lt;AO$4,(DATE(YEAR($G14)+1,MONTH($G14)+1,1))&gt;AO$4),(($D14*13.44*AO$2)+($D14*10.56*AO$3))*(AO$1/1000-($F14/1000)),0)</f>
        <v>4812.100416</v>
      </c>
      <c r="AP14" s="69" t="n">
        <f aca="false">IF(AND($F14&lt;AP$1,$G14&lt;AP$4,(DATE(YEAR($G14)+1,MONTH($G14)+1,1))&gt;AP$4),(($D14*13.44*AP$2)+($D14*10.56*AP$3))*(AP$1/1000-($F14/1000)),0)</f>
        <v>4812.100416</v>
      </c>
      <c r="AQ14" s="69" t="n">
        <f aca="false">IF(AND($F14&lt;AQ$1,$G14&lt;AQ$4,(DATE(YEAR($G14)+1,MONTH($G14)+1,1))&gt;AQ$4),(($D14*13.44*AQ$2)+($D14*10.56*AQ$3))*(AQ$1/1000-($F14/1000)),0)</f>
        <v>4812.100416</v>
      </c>
      <c r="AR14" s="69" t="n">
        <f aca="false">IF(AND($F14&lt;AR$1,$G14&lt;AR$4,(DATE(YEAR($G14)+1,MONTH($G14)+1,1))&gt;AR$4),(($D14*13.44*AR$2)+($D14*10.56*AR$3))*(AR$1/1000-($F14/1000)),0)</f>
        <v>4812.100416</v>
      </c>
      <c r="AS14" s="69" t="n">
        <f aca="false">IF(AND($F14&lt;AS$1,$G14&lt;AS$4,(DATE(YEAR($G14)+1,MONTH($G14)+1,1))&gt;AS$4),(($D14*13.44*AS$2)+($D14*10.56*AS$3))*(AS$1/1000-($F14/1000)),0)</f>
        <v>4812.100416</v>
      </c>
      <c r="AT14" s="69" t="n">
        <f aca="false">IF(AND($F14&lt;AT$1,$G14&lt;AT$4,(DATE(YEAR($G14)+1,MONTH($G14)+1,1))&gt;AT$4),(($D14*13.44*AT$2)+($D14*10.56*AT$3))*(AT$1/1000-($F14/1000)),0)</f>
        <v>4812.100416</v>
      </c>
      <c r="AU14" s="69" t="n">
        <f aca="false">IF(AND($F14&lt;AU$1,$G14&lt;AU$4,(DATE(YEAR($G14)+1,MONTH($G14)+1,1))&gt;AU$4),(($D14*13.44*AU$2)+($D14*10.56*AU$3))*(AU$1/1000-($F14/1000)),0)</f>
        <v>4812.100416</v>
      </c>
      <c r="AV14" s="69" t="n">
        <f aca="false">IF(AND($F14&lt;AV$1,$G14&lt;AV$4,(DATE(YEAR($G14)+1,MONTH($G14)+1,1))&gt;AV$4),(($D14*13.44*AV$2)+($D14*10.56*AV$3))*(AV$1/1000-($F14/1000)),0)</f>
        <v>4812.100416</v>
      </c>
      <c r="AW14" s="69" t="n">
        <f aca="false">IF(AND($F14&lt;AW$1,$G14&lt;AW$4,(DATE(YEAR($G14)+1,MONTH($G14)+1,1))&gt;AW$4),(($D14*13.44*AW$2)+($D14*10.56*AW$3))*(AW$1/1000-($F14/1000)),0)</f>
        <v>4812.100416</v>
      </c>
      <c r="AX14" s="69" t="n">
        <f aca="false">IF(AND($F14&lt;AX$1,$G14&lt;AX$4,(DATE(YEAR($G14)+1,MONTH($G14)+1,1))&gt;AX$4),(($D14*13.44*AX$2)+($D14*10.56*AX$3))*(AX$1/1000-($F14/1000)),0)</f>
        <v>4812.100416</v>
      </c>
      <c r="AY14" s="69" t="n">
        <f aca="false">IF(AND($F14&lt;AY$1,$G14&lt;AY$4,(DATE(YEAR($G14)+1,MONTH($G14)+1,1))&gt;AY$4),(($D14*13.44*AY$2)+($D14*10.56*AY$3))*(AY$1/1000-($F14/1000)),0)</f>
        <v>0</v>
      </c>
      <c r="AZ14" s="69" t="n">
        <f aca="false">IF(AND($F14&lt;AZ$1,$G14&lt;AZ$4,(DATE(YEAR($G14)+1,MONTH($G14)+1,1))&gt;AZ$4),(($D14*13.44*AZ$2)+($D14*10.56*AZ$3))*(AZ$1/1000-($F14/1000)),0)</f>
        <v>0</v>
      </c>
      <c r="BA14" s="69" t="n">
        <f aca="false">IF(AND($F14&lt;BA$1,$G14&lt;BA$4,(DATE(YEAR($G14)+1,MONTH($G14)+1,1))&gt;BA$4),(($D14*13.44*BA$2)+($D14*10.56*BA$3))*(BA$1/1000-($F14/1000)),0)</f>
        <v>0</v>
      </c>
      <c r="BB14" s="69" t="n">
        <f aca="false">IF(AND($F14&lt;BB$1,$G14&lt;BB$4,(DATE(YEAR($G14)+1,MONTH($G14)+1,1))&gt;BB$4),(($D14*13.44*BB$2)+($D14*10.56*BB$3))*(BB$1/1000-($F14/1000)),0)</f>
        <v>0</v>
      </c>
      <c r="BC14" s="69" t="n">
        <f aca="false">IF(AND($F14&lt;BC$1,$G14&lt;BC$4,(DATE(YEAR($G14)+1,MONTH($G14)+1,1))&gt;BC$4),(($D14*13.44*BC$2)+($D14*10.56*BC$3))*(BC$1/1000-($F14/1000)),0)</f>
        <v>0</v>
      </c>
      <c r="BD14" s="69" t="n">
        <f aca="false">IF(AND($F14&lt;BD$1,$G14&lt;BD$4,(DATE(YEAR($G14)+1,MONTH($G14)+1,1))&gt;BD$4),(($D14*13.44*BD$2)+($D14*10.56*BD$3))*(BD$1/1000-($F14/1000)),0)</f>
        <v>0</v>
      </c>
    </row>
    <row r="15" customFormat="false" ht="13.5" hidden="false" customHeight="true" outlineLevel="0" collapsed="false">
      <c r="A15" s="66" t="s">
        <v>1385</v>
      </c>
      <c r="B15" s="66" t="s">
        <v>1855</v>
      </c>
      <c r="C15" s="66" t="s">
        <v>1323</v>
      </c>
      <c r="D15" s="66" t="n">
        <v>100</v>
      </c>
      <c r="E15" s="66" t="s">
        <v>1268</v>
      </c>
      <c r="F15" s="67" t="n">
        <v>6707</v>
      </c>
      <c r="G15" s="68" t="n">
        <v>37055</v>
      </c>
      <c r="H15" s="64" t="s">
        <v>1260</v>
      </c>
      <c r="I15" s="69" t="n">
        <f aca="false">IF(AND($F15&lt;I$1,$G15&lt;I$4,(DATE(YEAR($G15)+1,MONTH($G15)+1,1))&gt;I$4),(($D15*13.44*I$2)+($D15*10.56*I$3))*(I$1/1000-($F15/1000)),0)</f>
        <v>0</v>
      </c>
      <c r="J15" s="69" t="n">
        <f aca="false">IF(AND($F15&lt;J$1,$G15&lt;J$4,(DATE(YEAR($G15)+1,MONTH($G15)+1,1))&gt;J$4),(($D15*13.44*J$2)+($D15*10.56*J$3))*(J$1/1000-($F15/1000)),0)</f>
        <v>0</v>
      </c>
      <c r="K15" s="69" t="n">
        <f aca="false">IF(AND($F15&lt;K$1,$G15&lt;K$4,(DATE(YEAR($G15)+1,MONTH($G15)+1,1))&gt;K$4),(($D15*13.44*K$2)+($D15*10.56*K$3))*(K$1/1000-($F15/1000)),0)</f>
        <v>0</v>
      </c>
      <c r="L15" s="69" t="n">
        <f aca="false">IF(AND($F15&lt;L$1,$G15&lt;L$4,(DATE(YEAR($G15)+1,MONTH($G15)+1,1))&gt;L$4),(($D15*13.44*L$2)+($D15*10.56*L$3))*(L$1/1000-($F15/1000)),0)</f>
        <v>0</v>
      </c>
      <c r="M15" s="69" t="n">
        <f aca="false">IF(AND($F15&lt;M$1,$G15&lt;M$4,(DATE(YEAR($G15)+1,MONTH($G15)+1,1))&gt;M$4),(($D15*13.44*M$2)+($D15*10.56*M$3))*(M$1/1000-($F15/1000)),0)</f>
        <v>0</v>
      </c>
      <c r="N15" s="69" t="n">
        <f aca="false">IF(AND($F15&lt;N$1,$G15&lt;N$4,(DATE(YEAR($G15)+1,MONTH($G15)+1,1))&gt;N$4),(($D15*13.44*N$2)+($D15*10.56*N$3))*(N$1/1000-($F15/1000)),0)</f>
        <v>0</v>
      </c>
      <c r="O15" s="69" t="n">
        <f aca="false">IF(AND($F15&lt;O$1,$G15&lt;O$4,(DATE(YEAR($G15)+1,MONTH($G15)+1,1))&gt;O$4),(($D15*13.44*O$2)+($D15*10.56*O$3))*(O$1/1000-($F15/1000)),0)</f>
        <v>5595.4656</v>
      </c>
      <c r="P15" s="69" t="n">
        <f aca="false">IF(AND($F15&lt;P$1,$G15&lt;P$4,(DATE(YEAR($G15)+1,MONTH($G15)+1,1))&gt;P$4),(($D15*13.44*P$2)+($D15*10.56*P$3))*(P$1/1000-($F15/1000)),0)</f>
        <v>5595.4656</v>
      </c>
      <c r="Q15" s="69" t="n">
        <f aca="false">IF(AND($F15&lt;Q$1,$G15&lt;Q$4,(DATE(YEAR($G15)+1,MONTH($G15)+1,1))&gt;Q$4),(($D15*13.44*Q$2)+($D15*10.56*Q$3))*(Q$1/1000-($F15/1000)),0)</f>
        <v>5595.4656</v>
      </c>
      <c r="R15" s="69" t="n">
        <f aca="false">IF(AND($F15&lt;R$1,$G15&lt;R$4,(DATE(YEAR($G15)+1,MONTH($G15)+1,1))&gt;R$4),(($D15*13.44*R$2)+($D15*10.56*R$3))*(R$1/1000-($F15/1000)),0)</f>
        <v>5595.4656</v>
      </c>
      <c r="S15" s="69" t="n">
        <f aca="false">IF(AND($F15&lt;S$1,$G15&lt;S$4,(DATE(YEAR($G15)+1,MONTH($G15)+1,1))&gt;S$4),(($D15*13.44*S$2)+($D15*10.56*S$3))*(S$1/1000-($F15/1000)),0)</f>
        <v>5595.4656</v>
      </c>
      <c r="T15" s="69" t="n">
        <f aca="false">IF(AND($F15&lt;T$1,$G15&lt;T$4,(DATE(YEAR($G15)+1,MONTH($G15)+1,1))&gt;T$4),(($D15*13.44*T$2)+($D15*10.56*T$3))*(T$1/1000-($F15/1000)),0)</f>
        <v>5595.4656</v>
      </c>
      <c r="U15" s="69" t="n">
        <f aca="false">IF(AND($F15&lt;U$1,$G15&lt;U$4,(DATE(YEAR($G15)+1,MONTH($G15)+1,1))&gt;U$4),(($D15*13.44*U$2)+($D15*10.56*U$3))*(U$1/1000-($F15/1000)),0)</f>
        <v>5595.4656</v>
      </c>
      <c r="V15" s="69" t="n">
        <f aca="false">IF(AND($F15&lt;V$1,$G15&lt;V$4,(DATE(YEAR($G15)+1,MONTH($G15)+1,1))&gt;V$4),(($D15*13.44*V$2)+($D15*10.56*V$3))*(V$1/1000-($F15/1000)),0)</f>
        <v>5595.4656</v>
      </c>
      <c r="W15" s="69" t="n">
        <f aca="false">IF(AND($F15&lt;W$1,$G15&lt;W$4,(DATE(YEAR($G15)+1,MONTH($G15)+1,1))&gt;W$4),(($D15*13.44*W$2)+($D15*10.56*W$3))*(W$1/1000-($F15/1000)),0)</f>
        <v>5595.4656</v>
      </c>
      <c r="X15" s="69" t="n">
        <f aca="false">IF(AND($F15&lt;X$1,$G15&lt;X$4,(DATE(YEAR($G15)+1,MONTH($G15)+1,1))&gt;X$4),(($D15*13.44*X$2)+($D15*10.56*X$3))*(X$1/1000-($F15/1000)),0)</f>
        <v>5595.4656</v>
      </c>
      <c r="Y15" s="69" t="n">
        <f aca="false">IF(AND($F15&lt;Y$1,$G15&lt;Y$4,(DATE(YEAR($G15)+1,MONTH($G15)+1,1))&gt;Y$4),(($D15*13.44*Y$2)+($D15*10.56*Y$3))*(Y$1/1000-($F15/1000)),0)</f>
        <v>5595.4656</v>
      </c>
      <c r="Z15" s="69" t="n">
        <f aca="false">IF(AND($F15&lt;Z$1,$G15&lt;Z$4,(DATE(YEAR($G15)+1,MONTH($G15)+1,1))&gt;Z$4),(($D15*13.44*Z$2)+($D15*10.56*Z$3))*(Z$1/1000-($F15/1000)),0)</f>
        <v>5595.4656</v>
      </c>
      <c r="AA15" s="69" t="n">
        <f aca="false">IF(AND($F15&lt;AA$1,$G15&lt;AA$4,(DATE(YEAR($G15)+1,MONTH($G15)+1,1))&gt;AA$4),(($D15*13.44*AA$2)+($D15*10.56*AA$3))*(AA$1/1000-($F15/1000)),0)</f>
        <v>0</v>
      </c>
      <c r="AB15" s="69" t="n">
        <f aca="false">IF(AND($F15&lt;AB$1,$G15&lt;AB$4,(DATE(YEAR($G15)+1,MONTH($G15)+1,1))&gt;AB$4),(($D15*13.44*AB$2)+($D15*10.56*AB$3))*(AB$1/1000-($F15/1000)),0)</f>
        <v>0</v>
      </c>
      <c r="AC15" s="69" t="n">
        <f aca="false">IF(AND($F15&lt;AC$1,$G15&lt;AC$4,(DATE(YEAR($G15)+1,MONTH($G15)+1,1))&gt;AC$4),(($D15*13.44*AC$2)+($D15*10.56*AC$3))*(AC$1/1000-($F15/1000)),0)</f>
        <v>0</v>
      </c>
      <c r="AD15" s="69" t="n">
        <f aca="false">IF(AND($F15&lt;AD$1,$G15&lt;AD$4,(DATE(YEAR($G15)+1,MONTH($G15)+1,1))&gt;AD$4),(($D15*13.44*AD$2)+($D15*10.56*AD$3))*(AD$1/1000-($F15/1000)),0)</f>
        <v>0</v>
      </c>
      <c r="AE15" s="69" t="n">
        <f aca="false">IF(AND($F15&lt;AE$1,$G15&lt;AE$4,(DATE(YEAR($G15)+1,MONTH($G15)+1,1))&gt;AE$4),(($D15*13.44*AE$2)+($D15*10.56*AE$3))*(AE$1/1000-($F15/1000)),0)</f>
        <v>0</v>
      </c>
      <c r="AF15" s="69" t="n">
        <f aca="false">IF(AND($F15&lt;AF$1,$G15&lt;AF$4,(DATE(YEAR($G15)+1,MONTH($G15)+1,1))&gt;AF$4),(($D15*13.44*AF$2)+($D15*10.56*AF$3))*(AF$1/1000-($F15/1000)),0)</f>
        <v>0</v>
      </c>
      <c r="AG15" s="69" t="n">
        <f aca="false">IF(AND($F15&lt;AG$1,$G15&lt;AG$4,(DATE(YEAR($G15)+1,MONTH($G15)+1,1))&gt;AG$4),(($D15*13.44*AG$2)+($D15*10.56*AG$3))*(AG$1/1000-($F15/1000)),0)</f>
        <v>0</v>
      </c>
      <c r="AH15" s="69" t="n">
        <f aca="false">IF(AND($F15&lt;AH$1,$G15&lt;AH$4,(DATE(YEAR($G15)+1,MONTH($G15)+1,1))&gt;AH$4),(($D15*13.44*AH$2)+($D15*10.56*AH$3))*(AH$1/1000-($F15/1000)),0)</f>
        <v>0</v>
      </c>
      <c r="AI15" s="69" t="n">
        <f aca="false">IF(AND($F15&lt;AI$1,$G15&lt;AI$4,(DATE(YEAR($G15)+1,MONTH($G15)+1,1))&gt;AI$4),(($D15*13.44*AI$2)+($D15*10.56*AI$3))*(AI$1/1000-($F15/1000)),0)</f>
        <v>0</v>
      </c>
      <c r="AJ15" s="69" t="n">
        <f aca="false">IF(AND($F15&lt;AJ$1,$G15&lt;AJ$4,(DATE(YEAR($G15)+1,MONTH($G15)+1,1))&gt;AJ$4),(($D15*13.44*AJ$2)+($D15*10.56*AJ$3))*(AJ$1/1000-($F15/1000)),0)</f>
        <v>0</v>
      </c>
      <c r="AK15" s="69" t="n">
        <f aca="false">IF(AND($F15&lt;AK$1,$G15&lt;AK$4,(DATE(YEAR($G15)+1,MONTH($G15)+1,1))&gt;AK$4),(($D15*13.44*AK$2)+($D15*10.56*AK$3))*(AK$1/1000-($F15/1000)),0)</f>
        <v>0</v>
      </c>
      <c r="AL15" s="69" t="n">
        <f aca="false">IF(AND($F15&lt;AL$1,$G15&lt;AL$4,(DATE(YEAR($G15)+1,MONTH($G15)+1,1))&gt;AL$4),(($D15*13.44*AL$2)+($D15*10.56*AL$3))*(AL$1/1000-($F15/1000)),0)</f>
        <v>0</v>
      </c>
      <c r="AM15" s="69" t="n">
        <f aca="false">IF(AND($F15&lt;AM$1,$G15&lt;AM$4,(DATE(YEAR($G15)+1,MONTH($G15)+1,1))&gt;AM$4),(($D15*13.44*AM$2)+($D15*10.56*AM$3))*(AM$1/1000-($F15/1000)),0)</f>
        <v>0</v>
      </c>
      <c r="AN15" s="69" t="n">
        <f aca="false">IF(AND($F15&lt;AN$1,$G15&lt;AN$4,(DATE(YEAR($G15)+1,MONTH($G15)+1,1))&gt;AN$4),(($D15*13.44*AN$2)+($D15*10.56*AN$3))*(AN$1/1000-($F15/1000)),0)</f>
        <v>0</v>
      </c>
      <c r="AO15" s="69" t="n">
        <f aca="false">IF(AND($F15&lt;AO$1,$G15&lt;AO$4,(DATE(YEAR($G15)+1,MONTH($G15)+1,1))&gt;AO$4),(($D15*13.44*AO$2)+($D15*10.56*AO$3))*(AO$1/1000-($F15/1000)),0)</f>
        <v>0</v>
      </c>
      <c r="AP15" s="69" t="n">
        <f aca="false">IF(AND($F15&lt;AP$1,$G15&lt;AP$4,(DATE(YEAR($G15)+1,MONTH($G15)+1,1))&gt;AP$4),(($D15*13.44*AP$2)+($D15*10.56*AP$3))*(AP$1/1000-($F15/1000)),0)</f>
        <v>0</v>
      </c>
      <c r="AQ15" s="69" t="n">
        <f aca="false">IF(AND($F15&lt;AQ$1,$G15&lt;AQ$4,(DATE(YEAR($G15)+1,MONTH($G15)+1,1))&gt;AQ$4),(($D15*13.44*AQ$2)+($D15*10.56*AQ$3))*(AQ$1/1000-($F15/1000)),0)</f>
        <v>0</v>
      </c>
      <c r="AR15" s="69" t="n">
        <f aca="false">IF(AND($F15&lt;AR$1,$G15&lt;AR$4,(DATE(YEAR($G15)+1,MONTH($G15)+1,1))&gt;AR$4),(($D15*13.44*AR$2)+($D15*10.56*AR$3))*(AR$1/1000-($F15/1000)),0)</f>
        <v>0</v>
      </c>
      <c r="AS15" s="69" t="n">
        <f aca="false">IF(AND($F15&lt;AS$1,$G15&lt;AS$4,(DATE(YEAR($G15)+1,MONTH($G15)+1,1))&gt;AS$4),(($D15*13.44*AS$2)+($D15*10.56*AS$3))*(AS$1/1000-($F15/1000)),0)</f>
        <v>0</v>
      </c>
      <c r="AT15" s="69" t="n">
        <f aca="false">IF(AND($F15&lt;AT$1,$G15&lt;AT$4,(DATE(YEAR($G15)+1,MONTH($G15)+1,1))&gt;AT$4),(($D15*13.44*AT$2)+($D15*10.56*AT$3))*(AT$1/1000-($F15/1000)),0)</f>
        <v>0</v>
      </c>
      <c r="AU15" s="69" t="n">
        <f aca="false">IF(AND($F15&lt;AU$1,$G15&lt;AU$4,(DATE(YEAR($G15)+1,MONTH($G15)+1,1))&gt;AU$4),(($D15*13.44*AU$2)+($D15*10.56*AU$3))*(AU$1/1000-($F15/1000)),0)</f>
        <v>0</v>
      </c>
      <c r="AV15" s="69" t="n">
        <f aca="false">IF(AND($F15&lt;AV$1,$G15&lt;AV$4,(DATE(YEAR($G15)+1,MONTH($G15)+1,1))&gt;AV$4),(($D15*13.44*AV$2)+($D15*10.56*AV$3))*(AV$1/1000-($F15/1000)),0)</f>
        <v>0</v>
      </c>
      <c r="AW15" s="69" t="n">
        <f aca="false">IF(AND($F15&lt;AW$1,$G15&lt;AW$4,(DATE(YEAR($G15)+1,MONTH($G15)+1,1))&gt;AW$4),(($D15*13.44*AW$2)+($D15*10.56*AW$3))*(AW$1/1000-($F15/1000)),0)</f>
        <v>0</v>
      </c>
      <c r="AX15" s="69" t="n">
        <f aca="false">IF(AND($F15&lt;AX$1,$G15&lt;AX$4,(DATE(YEAR($G15)+1,MONTH($G15)+1,1))&gt;AX$4),(($D15*13.44*AX$2)+($D15*10.56*AX$3))*(AX$1/1000-($F15/1000)),0)</f>
        <v>0</v>
      </c>
      <c r="AY15" s="69" t="n">
        <f aca="false">IF(AND($F15&lt;AY$1,$G15&lt;AY$4,(DATE(YEAR($G15)+1,MONTH($G15)+1,1))&gt;AY$4),(($D15*13.44*AY$2)+($D15*10.56*AY$3))*(AY$1/1000-($F15/1000)),0)</f>
        <v>0</v>
      </c>
      <c r="AZ15" s="69" t="n">
        <f aca="false">IF(AND($F15&lt;AZ$1,$G15&lt;AZ$4,(DATE(YEAR($G15)+1,MONTH($G15)+1,1))&gt;AZ$4),(($D15*13.44*AZ$2)+($D15*10.56*AZ$3))*(AZ$1/1000-($F15/1000)),0)</f>
        <v>0</v>
      </c>
      <c r="BA15" s="69" t="n">
        <f aca="false">IF(AND($F15&lt;BA$1,$G15&lt;BA$4,(DATE(YEAR($G15)+1,MONTH($G15)+1,1))&gt;BA$4),(($D15*13.44*BA$2)+($D15*10.56*BA$3))*(BA$1/1000-($F15/1000)),0)</f>
        <v>0</v>
      </c>
      <c r="BB15" s="69" t="n">
        <f aca="false">IF(AND($F15&lt;BB$1,$G15&lt;BB$4,(DATE(YEAR($G15)+1,MONTH($G15)+1,1))&gt;BB$4),(($D15*13.44*BB$2)+($D15*10.56*BB$3))*(BB$1/1000-($F15/1000)),0)</f>
        <v>0</v>
      </c>
      <c r="BC15" s="69" t="n">
        <f aca="false">IF(AND($F15&lt;BC$1,$G15&lt;BC$4,(DATE(YEAR($G15)+1,MONTH($G15)+1,1))&gt;BC$4),(($D15*13.44*BC$2)+($D15*10.56*BC$3))*(BC$1/1000-($F15/1000)),0)</f>
        <v>0</v>
      </c>
      <c r="BD15" s="69" t="n">
        <f aca="false">IF(AND($F15&lt;BD$1,$G15&lt;BD$4,(DATE(YEAR($G15)+1,MONTH($G15)+1,1))&gt;BD$4),(($D15*13.44*BD$2)+($D15*10.56*BD$3))*(BD$1/1000-($F15/1000)),0)</f>
        <v>0</v>
      </c>
    </row>
    <row r="16" customFormat="false" ht="13.5" hidden="false" customHeight="true" outlineLevel="0" collapsed="false">
      <c r="A16" s="66" t="s">
        <v>1304</v>
      </c>
      <c r="B16" s="3" t="s">
        <v>1272</v>
      </c>
      <c r="C16" s="3" t="s">
        <v>1273</v>
      </c>
      <c r="D16" s="66" t="n">
        <v>1000</v>
      </c>
      <c r="E16" s="66" t="s">
        <v>1268</v>
      </c>
      <c r="F16" s="66" t="n">
        <v>6707</v>
      </c>
      <c r="G16" s="68" t="n">
        <v>37773</v>
      </c>
      <c r="H16" s="64" t="s">
        <v>1260</v>
      </c>
      <c r="I16" s="69" t="n">
        <f aca="false">IF(AND($F16&lt;I$1,$G16&lt;I$4,(DATE(YEAR($G16)+1,MONTH($G16)+1,1))&gt;I$4),(($D16*13.44*I$2)+($D16*10.56*I$3))*(I$1/1000-($F16/1000)),0)</f>
        <v>0</v>
      </c>
      <c r="J16" s="69" t="n">
        <f aca="false">IF(AND($F16&lt;J$1,$G16&lt;J$4,(DATE(YEAR($G16)+1,MONTH($G16)+1,1))&gt;J$4),(($D16*13.44*J$2)+($D16*10.56*J$3))*(J$1/1000-($F16/1000)),0)</f>
        <v>0</v>
      </c>
      <c r="K16" s="69" t="n">
        <f aca="false">IF(AND($F16&lt;K$1,$G16&lt;K$4,(DATE(YEAR($G16)+1,MONTH($G16)+1,1))&gt;K$4),(($D16*13.44*K$2)+($D16*10.56*K$3))*(K$1/1000-($F16/1000)),0)</f>
        <v>0</v>
      </c>
      <c r="L16" s="69" t="n">
        <f aca="false">IF(AND($F16&lt;L$1,$G16&lt;L$4,(DATE(YEAR($G16)+1,MONTH($G16)+1,1))&gt;L$4),(($D16*13.44*L$2)+($D16*10.56*L$3))*(L$1/1000-($F16/1000)),0)</f>
        <v>0</v>
      </c>
      <c r="M16" s="69" t="n">
        <f aca="false">IF(AND($F16&lt;M$1,$G16&lt;M$4,(DATE(YEAR($G16)+1,MONTH($G16)+1,1))&gt;M$4),(($D16*13.44*M$2)+($D16*10.56*M$3))*(M$1/1000-($F16/1000)),0)</f>
        <v>0</v>
      </c>
      <c r="N16" s="69" t="n">
        <f aca="false">IF(AND($F16&lt;N$1,$G16&lt;N$4,(DATE(YEAR($G16)+1,MONTH($G16)+1,1))&gt;N$4),(($D16*13.44*N$2)+($D16*10.56*N$3))*(N$1/1000-($F16/1000)),0)</f>
        <v>0</v>
      </c>
      <c r="O16" s="69" t="n">
        <f aca="false">IF(AND($F16&lt;O$1,$G16&lt;O$4,(DATE(YEAR($G16)+1,MONTH($G16)+1,1))&gt;O$4),(($D16*13.44*O$2)+($D16*10.56*O$3))*(O$1/1000-($F16/1000)),0)</f>
        <v>0</v>
      </c>
      <c r="P16" s="69" t="n">
        <f aca="false">IF(AND($F16&lt;P$1,$G16&lt;P$4,(DATE(YEAR($G16)+1,MONTH($G16)+1,1))&gt;P$4),(($D16*13.44*P$2)+($D16*10.56*P$3))*(P$1/1000-($F16/1000)),0)</f>
        <v>0</v>
      </c>
      <c r="Q16" s="69" t="n">
        <f aca="false">IF(AND($F16&lt;Q$1,$G16&lt;Q$4,(DATE(YEAR($G16)+1,MONTH($G16)+1,1))&gt;Q$4),(($D16*13.44*Q$2)+($D16*10.56*Q$3))*(Q$1/1000-($F16/1000)),0)</f>
        <v>0</v>
      </c>
      <c r="R16" s="69" t="n">
        <f aca="false">IF(AND($F16&lt;R$1,$G16&lt;R$4,(DATE(YEAR($G16)+1,MONTH($G16)+1,1))&gt;R$4),(($D16*13.44*R$2)+($D16*10.56*R$3))*(R$1/1000-($F16/1000)),0)</f>
        <v>0</v>
      </c>
      <c r="S16" s="69" t="n">
        <f aca="false">IF(AND($F16&lt;S$1,$G16&lt;S$4,(DATE(YEAR($G16)+1,MONTH($G16)+1,1))&gt;S$4),(($D16*13.44*S$2)+($D16*10.56*S$3))*(S$1/1000-($F16/1000)),0)</f>
        <v>0</v>
      </c>
      <c r="T16" s="69" t="n">
        <f aca="false">IF(AND($F16&lt;T$1,$G16&lt;T$4,(DATE(YEAR($G16)+1,MONTH($G16)+1,1))&gt;T$4),(($D16*13.44*T$2)+($D16*10.56*T$3))*(T$1/1000-($F16/1000)),0)</f>
        <v>0</v>
      </c>
      <c r="U16" s="69" t="n">
        <f aca="false">IF(AND($F16&lt;U$1,$G16&lt;U$4,(DATE(YEAR($G16)+1,MONTH($G16)+1,1))&gt;U$4),(($D16*13.44*U$2)+($D16*10.56*U$3))*(U$1/1000-($F16/1000)),0)</f>
        <v>0</v>
      </c>
      <c r="V16" s="69" t="n">
        <f aca="false">IF(AND($F16&lt;V$1,$G16&lt;V$4,(DATE(YEAR($G16)+1,MONTH($G16)+1,1))&gt;V$4),(($D16*13.44*V$2)+($D16*10.56*V$3))*(V$1/1000-($F16/1000)),0)</f>
        <v>0</v>
      </c>
      <c r="W16" s="69" t="n">
        <f aca="false">IF(AND($F16&lt;W$1,$G16&lt;W$4,(DATE(YEAR($G16)+1,MONTH($G16)+1,1))&gt;W$4),(($D16*13.44*W$2)+($D16*10.56*W$3))*(W$1/1000-($F16/1000)),0)</f>
        <v>0</v>
      </c>
      <c r="X16" s="69" t="n">
        <f aca="false">IF(AND($F16&lt;X$1,$G16&lt;X$4,(DATE(YEAR($G16)+1,MONTH($G16)+1,1))&gt;X$4),(($D16*13.44*X$2)+($D16*10.56*X$3))*(X$1/1000-($F16/1000)),0)</f>
        <v>0</v>
      </c>
      <c r="Y16" s="69" t="n">
        <f aca="false">IF(AND($F16&lt;Y$1,$G16&lt;Y$4,(DATE(YEAR($G16)+1,MONTH($G16)+1,1))&gt;Y$4),(($D16*13.44*Y$2)+($D16*10.56*Y$3))*(Y$1/1000-($F16/1000)),0)</f>
        <v>0</v>
      </c>
      <c r="Z16" s="69" t="n">
        <f aca="false">IF(AND($F16&lt;Z$1,$G16&lt;Z$4,(DATE(YEAR($G16)+1,MONTH($G16)+1,1))&gt;Z$4),(($D16*13.44*Z$2)+($D16*10.56*Z$3))*(Z$1/1000-($F16/1000)),0)</f>
        <v>0</v>
      </c>
      <c r="AA16" s="69" t="n">
        <f aca="false">IF(AND($F16&lt;AA$1,$G16&lt;AA$4,(DATE(YEAR($G16)+1,MONTH($G16)+1,1))&gt;AA$4),(($D16*13.44*AA$2)+($D16*10.56*AA$3))*(AA$1/1000-($F16/1000)),0)</f>
        <v>0</v>
      </c>
      <c r="AB16" s="69" t="n">
        <f aca="false">IF(AND($F16&lt;AB$1,$G16&lt;AB$4,(DATE(YEAR($G16)+1,MONTH($G16)+1,1))&gt;AB$4),(($D16*13.44*AB$2)+($D16*10.56*AB$3))*(AB$1/1000-($F16/1000)),0)</f>
        <v>0</v>
      </c>
      <c r="AC16" s="69" t="n">
        <f aca="false">IF(AND($F16&lt;AC$1,$G16&lt;AC$4,(DATE(YEAR($G16)+1,MONTH($G16)+1,1))&gt;AC$4),(($D16*13.44*AC$2)+($D16*10.56*AC$3))*(AC$1/1000-($F16/1000)),0)</f>
        <v>0</v>
      </c>
      <c r="AD16" s="69" t="n">
        <f aca="false">IF(AND($F16&lt;AD$1,$G16&lt;AD$4,(DATE(YEAR($G16)+1,MONTH($G16)+1,1))&gt;AD$4),(($D16*13.44*AD$2)+($D16*10.56*AD$3))*(AD$1/1000-($F16/1000)),0)</f>
        <v>0</v>
      </c>
      <c r="AE16" s="69" t="n">
        <f aca="false">IF(AND($F16&lt;AE$1,$G16&lt;AE$4,(DATE(YEAR($G16)+1,MONTH($G16)+1,1))&gt;AE$4),(($D16*13.44*AE$2)+($D16*10.56*AE$3))*(AE$1/1000-($F16/1000)),0)</f>
        <v>0</v>
      </c>
      <c r="AF16" s="69" t="n">
        <f aca="false">IF(AND($F16&lt;AF$1,$G16&lt;AF$4,(DATE(YEAR($G16)+1,MONTH($G16)+1,1))&gt;AF$4),(($D16*13.44*AF$2)+($D16*10.56*AF$3))*(AF$1/1000-($F16/1000)),0)</f>
        <v>0</v>
      </c>
      <c r="AG16" s="69" t="n">
        <f aca="false">IF(AND($F16&lt;AG$1,$G16&lt;AG$4,(DATE(YEAR($G16)+1,MONTH($G16)+1,1))&gt;AG$4),(($D16*13.44*AG$2)+($D16*10.56*AG$3))*(AG$1/1000-($F16/1000)),0)</f>
        <v>0</v>
      </c>
      <c r="AH16" s="69" t="n">
        <f aca="false">IF(AND($F16&lt;AH$1,$G16&lt;AH$4,(DATE(YEAR($G16)+1,MONTH($G16)+1,1))&gt;AH$4),(($D16*13.44*AH$2)+($D16*10.56*AH$3))*(AH$1/1000-($F16/1000)),0)</f>
        <v>0</v>
      </c>
      <c r="AI16" s="69" t="n">
        <f aca="false">IF(AND($F16&lt;AI$1,$G16&lt;AI$4,(DATE(YEAR($G16)+1,MONTH($G16)+1,1))&gt;AI$4),(($D16*13.44*AI$2)+($D16*10.56*AI$3))*(AI$1/1000-($F16/1000)),0)</f>
        <v>0</v>
      </c>
      <c r="AJ16" s="69" t="n">
        <f aca="false">IF(AND($F16&lt;AJ$1,$G16&lt;AJ$4,(DATE(YEAR($G16)+1,MONTH($G16)+1,1))&gt;AJ$4),(($D16*13.44*AJ$2)+($D16*10.56*AJ$3))*(AJ$1/1000-($F16/1000)),0)</f>
        <v>0</v>
      </c>
      <c r="AK16" s="69" t="n">
        <f aca="false">IF(AND($F16&lt;AK$1,$G16&lt;AK$4,(DATE(YEAR($G16)+1,MONTH($G16)+1,1))&gt;AK$4),(($D16*13.44*AK$2)+($D16*10.56*AK$3))*(AK$1/1000-($F16/1000)),0)</f>
        <v>0</v>
      </c>
      <c r="AL16" s="69" t="n">
        <f aca="false">IF(AND($F16&lt;AL$1,$G16&lt;AL$4,(DATE(YEAR($G16)+1,MONTH($G16)+1,1))&gt;AL$4),(($D16*13.44*AL$2)+($D16*10.56*AL$3))*(AL$1/1000-($F16/1000)),0)</f>
        <v>0</v>
      </c>
      <c r="AM16" s="69" t="n">
        <f aca="false">IF(AND($F16&lt;AM$1,$G16&lt;AM$4,(DATE(YEAR($G16)+1,MONTH($G16)+1,1))&gt;AM$4),(($D16*13.44*AM$2)+($D16*10.56*AM$3))*(AM$1/1000-($F16/1000)),0)</f>
        <v>55954.656</v>
      </c>
      <c r="AN16" s="69" t="n">
        <f aca="false">IF(AND($F16&lt;AN$1,$G16&lt;AN$4,(DATE(YEAR($G16)+1,MONTH($G16)+1,1))&gt;AN$4),(($D16*13.44*AN$2)+($D16*10.56*AN$3))*(AN$1/1000-($F16/1000)),0)</f>
        <v>55954.656</v>
      </c>
      <c r="AO16" s="69" t="n">
        <f aca="false">IF(AND($F16&lt;AO$1,$G16&lt;AO$4,(DATE(YEAR($G16)+1,MONTH($G16)+1,1))&gt;AO$4),(($D16*13.44*AO$2)+($D16*10.56*AO$3))*(AO$1/1000-($F16/1000)),0)</f>
        <v>55954.656</v>
      </c>
      <c r="AP16" s="69" t="n">
        <f aca="false">IF(AND($F16&lt;AP$1,$G16&lt;AP$4,(DATE(YEAR($G16)+1,MONTH($G16)+1,1))&gt;AP$4),(($D16*13.44*AP$2)+($D16*10.56*AP$3))*(AP$1/1000-($F16/1000)),0)</f>
        <v>55954.656</v>
      </c>
      <c r="AQ16" s="69" t="n">
        <f aca="false">IF(AND($F16&lt;AQ$1,$G16&lt;AQ$4,(DATE(YEAR($G16)+1,MONTH($G16)+1,1))&gt;AQ$4),(($D16*13.44*AQ$2)+($D16*10.56*AQ$3))*(AQ$1/1000-($F16/1000)),0)</f>
        <v>55954.656</v>
      </c>
      <c r="AR16" s="69" t="n">
        <f aca="false">IF(AND($F16&lt;AR$1,$G16&lt;AR$4,(DATE(YEAR($G16)+1,MONTH($G16)+1,1))&gt;AR$4),(($D16*13.44*AR$2)+($D16*10.56*AR$3))*(AR$1/1000-($F16/1000)),0)</f>
        <v>55954.656</v>
      </c>
      <c r="AS16" s="69" t="n">
        <f aca="false">IF(AND($F16&lt;AS$1,$G16&lt;AS$4,(DATE(YEAR($G16)+1,MONTH($G16)+1,1))&gt;AS$4),(($D16*13.44*AS$2)+($D16*10.56*AS$3))*(AS$1/1000-($F16/1000)),0)</f>
        <v>55954.656</v>
      </c>
      <c r="AT16" s="69" t="n">
        <f aca="false">IF(AND($F16&lt;AT$1,$G16&lt;AT$4,(DATE(YEAR($G16)+1,MONTH($G16)+1,1))&gt;AT$4),(($D16*13.44*AT$2)+($D16*10.56*AT$3))*(AT$1/1000-($F16/1000)),0)</f>
        <v>55954.656</v>
      </c>
      <c r="AU16" s="69" t="n">
        <f aca="false">IF(AND($F16&lt;AU$1,$G16&lt;AU$4,(DATE(YEAR($G16)+1,MONTH($G16)+1,1))&gt;AU$4),(($D16*13.44*AU$2)+($D16*10.56*AU$3))*(AU$1/1000-($F16/1000)),0)</f>
        <v>55954.656</v>
      </c>
      <c r="AV16" s="69" t="n">
        <f aca="false">IF(AND($F16&lt;AV$1,$G16&lt;AV$4,(DATE(YEAR($G16)+1,MONTH($G16)+1,1))&gt;AV$4),(($D16*13.44*AV$2)+($D16*10.56*AV$3))*(AV$1/1000-($F16/1000)),0)</f>
        <v>55954.656</v>
      </c>
      <c r="AW16" s="69" t="n">
        <f aca="false">IF(AND($F16&lt;AW$1,$G16&lt;AW$4,(DATE(YEAR($G16)+1,MONTH($G16)+1,1))&gt;AW$4),(($D16*13.44*AW$2)+($D16*10.56*AW$3))*(AW$1/1000-($F16/1000)),0)</f>
        <v>55954.656</v>
      </c>
      <c r="AX16" s="69" t="n">
        <f aca="false">IF(AND($F16&lt;AX$1,$G16&lt;AX$4,(DATE(YEAR($G16)+1,MONTH($G16)+1,1))&gt;AX$4),(($D16*13.44*AX$2)+($D16*10.56*AX$3))*(AX$1/1000-($F16/1000)),0)</f>
        <v>55954.656</v>
      </c>
      <c r="AY16" s="69" t="n">
        <f aca="false">IF(AND($F16&lt;AY$1,$G16&lt;AY$4,(DATE(YEAR($G16)+1,MONTH($G16)+1,1))&gt;AY$4),(($D16*13.44*AY$2)+($D16*10.56*AY$3))*(AY$1/1000-($F16/1000)),0)</f>
        <v>0</v>
      </c>
      <c r="AZ16" s="69" t="n">
        <f aca="false">IF(AND($F16&lt;AZ$1,$G16&lt;AZ$4,(DATE(YEAR($G16)+1,MONTH($G16)+1,1))&gt;AZ$4),(($D16*13.44*AZ$2)+($D16*10.56*AZ$3))*(AZ$1/1000-($F16/1000)),0)</f>
        <v>0</v>
      </c>
      <c r="BA16" s="69" t="n">
        <f aca="false">IF(AND($F16&lt;BA$1,$G16&lt;BA$4,(DATE(YEAR($G16)+1,MONTH($G16)+1,1))&gt;BA$4),(($D16*13.44*BA$2)+($D16*10.56*BA$3))*(BA$1/1000-($F16/1000)),0)</f>
        <v>0</v>
      </c>
      <c r="BB16" s="69" t="n">
        <f aca="false">IF(AND($F16&lt;BB$1,$G16&lt;BB$4,(DATE(YEAR($G16)+1,MONTH($G16)+1,1))&gt;BB$4),(($D16*13.44*BB$2)+($D16*10.56*BB$3))*(BB$1/1000-($F16/1000)),0)</f>
        <v>0</v>
      </c>
      <c r="BC16" s="69" t="n">
        <f aca="false">IF(AND($F16&lt;BC$1,$G16&lt;BC$4,(DATE(YEAR($G16)+1,MONTH($G16)+1,1))&gt;BC$4),(($D16*13.44*BC$2)+($D16*10.56*BC$3))*(BC$1/1000-($F16/1000)),0)</f>
        <v>0</v>
      </c>
      <c r="BD16" s="69" t="n">
        <f aca="false">IF(AND($F16&lt;BD$1,$G16&lt;BD$4,(DATE(YEAR($G16)+1,MONTH($G16)+1,1))&gt;BD$4),(($D16*13.44*BD$2)+($D16*10.56*BD$3))*(BD$1/1000-($F16/1000)),0)</f>
        <v>0</v>
      </c>
    </row>
    <row r="17" customFormat="false" ht="13.5" hidden="false" customHeight="true" outlineLevel="0" collapsed="false">
      <c r="A17" s="3" t="s">
        <v>1293</v>
      </c>
      <c r="B17" s="3" t="s">
        <v>1251</v>
      </c>
      <c r="C17" s="3" t="s">
        <v>1270</v>
      </c>
      <c r="D17" s="2" t="n">
        <v>280</v>
      </c>
      <c r="E17" s="66" t="s">
        <v>1268</v>
      </c>
      <c r="F17" s="2" t="n">
        <v>6760</v>
      </c>
      <c r="G17" s="70" t="n">
        <v>37408</v>
      </c>
      <c r="H17" s="64" t="s">
        <v>1260</v>
      </c>
      <c r="I17" s="69" t="n">
        <f aca="false">IF(AND($F17&lt;I$1,$G17&lt;I$4,(DATE(YEAR($G17)+1,MONTH($G17)+1,1))&gt;I$4),(($D17*13.44*I$2)+($D17*10.56*I$3))*(I$1/1000-($F17/1000)),0)</f>
        <v>0</v>
      </c>
      <c r="J17" s="69" t="n">
        <f aca="false">IF(AND($F17&lt;J$1,$G17&lt;J$4,(DATE(YEAR($G17)+1,MONTH($G17)+1,1))&gt;J$4),(($D17*13.44*J$2)+($D17*10.56*J$3))*(J$1/1000-($F17/1000)),0)</f>
        <v>0</v>
      </c>
      <c r="K17" s="69" t="n">
        <f aca="false">IF(AND($F17&lt;K$1,$G17&lt;K$4,(DATE(YEAR($G17)+1,MONTH($G17)+1,1))&gt;K$4),(($D17*13.44*K$2)+($D17*10.56*K$3))*(K$1/1000-($F17/1000)),0)</f>
        <v>0</v>
      </c>
      <c r="L17" s="69" t="n">
        <f aca="false">IF(AND($F17&lt;L$1,$G17&lt;L$4,(DATE(YEAR($G17)+1,MONTH($G17)+1,1))&gt;L$4),(($D17*13.44*L$2)+($D17*10.56*L$3))*(L$1/1000-($F17/1000)),0)</f>
        <v>0</v>
      </c>
      <c r="M17" s="69" t="n">
        <f aca="false">IF(AND($F17&lt;M$1,$G17&lt;M$4,(DATE(YEAR($G17)+1,MONTH($G17)+1,1))&gt;M$4),(($D17*13.44*M$2)+($D17*10.56*M$3))*(M$1/1000-($F17/1000)),0)</f>
        <v>0</v>
      </c>
      <c r="N17" s="69" t="n">
        <f aca="false">IF(AND($F17&lt;N$1,$G17&lt;N$4,(DATE(YEAR($G17)+1,MONTH($G17)+1,1))&gt;N$4),(($D17*13.44*N$2)+($D17*10.56*N$3))*(N$1/1000-($F17/1000)),0)</f>
        <v>0</v>
      </c>
      <c r="O17" s="69" t="n">
        <f aca="false">IF(AND($F17&lt;O$1,$G17&lt;O$4,(DATE(YEAR($G17)+1,MONTH($G17)+1,1))&gt;O$4),(($D17*13.44*O$2)+($D17*10.56*O$3))*(O$1/1000-($F17/1000)),0)</f>
        <v>0</v>
      </c>
      <c r="P17" s="69" t="n">
        <f aca="false">IF(AND($F17&lt;P$1,$G17&lt;P$4,(DATE(YEAR($G17)+1,MONTH($G17)+1,1))&gt;P$4),(($D17*13.44*P$2)+($D17*10.56*P$3))*(P$1/1000-($F17/1000)),0)</f>
        <v>0</v>
      </c>
      <c r="Q17" s="69" t="n">
        <f aca="false">IF(AND($F17&lt;Q$1,$G17&lt;Q$4,(DATE(YEAR($G17)+1,MONTH($G17)+1,1))&gt;Q$4),(($D17*13.44*Q$2)+($D17*10.56*Q$3))*(Q$1/1000-($F17/1000)),0)</f>
        <v>0</v>
      </c>
      <c r="R17" s="69" t="n">
        <f aca="false">IF(AND($F17&lt;R$1,$G17&lt;R$4,(DATE(YEAR($G17)+1,MONTH($G17)+1,1))&gt;R$4),(($D17*13.44*R$2)+($D17*10.56*R$3))*(R$1/1000-($F17/1000)),0)</f>
        <v>0</v>
      </c>
      <c r="S17" s="69" t="n">
        <f aca="false">IF(AND($F17&lt;S$1,$G17&lt;S$4,(DATE(YEAR($G17)+1,MONTH($G17)+1,1))&gt;S$4),(($D17*13.44*S$2)+($D17*10.56*S$3))*(S$1/1000-($F17/1000)),0)</f>
        <v>0</v>
      </c>
      <c r="T17" s="69" t="n">
        <f aca="false">IF(AND($F17&lt;T$1,$G17&lt;T$4,(DATE(YEAR($G17)+1,MONTH($G17)+1,1))&gt;T$4),(($D17*13.44*T$2)+($D17*10.56*T$3))*(T$1/1000-($F17/1000)),0)</f>
        <v>0</v>
      </c>
      <c r="U17" s="69" t="n">
        <f aca="false">IF(AND($F17&lt;U$1,$G17&lt;U$4,(DATE(YEAR($G17)+1,MONTH($G17)+1,1))&gt;U$4),(($D17*13.44*U$2)+($D17*10.56*U$3))*(U$1/1000-($F17/1000)),0)</f>
        <v>0</v>
      </c>
      <c r="V17" s="69" t="n">
        <f aca="false">IF(AND($F17&lt;V$1,$G17&lt;V$4,(DATE(YEAR($G17)+1,MONTH($G17)+1,1))&gt;V$4),(($D17*13.44*V$2)+($D17*10.56*V$3))*(V$1/1000-($F17/1000)),0)</f>
        <v>0</v>
      </c>
      <c r="W17" s="69" t="n">
        <f aca="false">IF(AND($F17&lt;W$1,$G17&lt;W$4,(DATE(YEAR($G17)+1,MONTH($G17)+1,1))&gt;W$4),(($D17*13.44*W$2)+($D17*10.56*W$3))*(W$1/1000-($F17/1000)),0)</f>
        <v>0</v>
      </c>
      <c r="X17" s="69" t="n">
        <f aca="false">IF(AND($F17&lt;X$1,$G17&lt;X$4,(DATE(YEAR($G17)+1,MONTH($G17)+1,1))&gt;X$4),(($D17*13.44*X$2)+($D17*10.56*X$3))*(X$1/1000-($F17/1000)),0)</f>
        <v>0</v>
      </c>
      <c r="Y17" s="69" t="n">
        <f aca="false">IF(AND($F17&lt;Y$1,$G17&lt;Y$4,(DATE(YEAR($G17)+1,MONTH($G17)+1,1))&gt;Y$4),(($D17*13.44*Y$2)+($D17*10.56*Y$3))*(Y$1/1000-($F17/1000)),0)</f>
        <v>0</v>
      </c>
      <c r="Z17" s="69" t="n">
        <f aca="false">IF(AND($F17&lt;Z$1,$G17&lt;Z$4,(DATE(YEAR($G17)+1,MONTH($G17)+1,1))&gt;Z$4),(($D17*13.44*Z$2)+($D17*10.56*Z$3))*(Z$1/1000-($F17/1000)),0)</f>
        <v>0</v>
      </c>
      <c r="AA17" s="69" t="n">
        <f aca="false">IF(AND($F17&lt;AA$1,$G17&lt;AA$4,(DATE(YEAR($G17)+1,MONTH($G17)+1,1))&gt;AA$4),(($D17*13.44*AA$2)+($D17*10.56*AA$3))*(AA$1/1000-($F17/1000)),0)</f>
        <v>15415.1424</v>
      </c>
      <c r="AB17" s="69" t="n">
        <f aca="false">IF(AND($F17&lt;AB$1,$G17&lt;AB$4,(DATE(YEAR($G17)+1,MONTH($G17)+1,1))&gt;AB$4),(($D17*13.44*AB$2)+($D17*10.56*AB$3))*(AB$1/1000-($F17/1000)),0)</f>
        <v>15415.1424</v>
      </c>
      <c r="AC17" s="69" t="n">
        <f aca="false">IF(AND($F17&lt;AC$1,$G17&lt;AC$4,(DATE(YEAR($G17)+1,MONTH($G17)+1,1))&gt;AC$4),(($D17*13.44*AC$2)+($D17*10.56*AC$3))*(AC$1/1000-($F17/1000)),0)</f>
        <v>15415.1424</v>
      </c>
      <c r="AD17" s="69" t="n">
        <f aca="false">IF(AND($F17&lt;AD$1,$G17&lt;AD$4,(DATE(YEAR($G17)+1,MONTH($G17)+1,1))&gt;AD$4),(($D17*13.44*AD$2)+($D17*10.56*AD$3))*(AD$1/1000-($F17/1000)),0)</f>
        <v>15415.1424</v>
      </c>
      <c r="AE17" s="69" t="n">
        <f aca="false">IF(AND($F17&lt;AE$1,$G17&lt;AE$4,(DATE(YEAR($G17)+1,MONTH($G17)+1,1))&gt;AE$4),(($D17*13.44*AE$2)+($D17*10.56*AE$3))*(AE$1/1000-($F17/1000)),0)</f>
        <v>15415.1424</v>
      </c>
      <c r="AF17" s="69" t="n">
        <f aca="false">IF(AND($F17&lt;AF$1,$G17&lt;AF$4,(DATE(YEAR($G17)+1,MONTH($G17)+1,1))&gt;AF$4),(($D17*13.44*AF$2)+($D17*10.56*AF$3))*(AF$1/1000-($F17/1000)),0)</f>
        <v>15415.1424</v>
      </c>
      <c r="AG17" s="69" t="n">
        <f aca="false">IF(AND($F17&lt;AG$1,$G17&lt;AG$4,(DATE(YEAR($G17)+1,MONTH($G17)+1,1))&gt;AG$4),(($D17*13.44*AG$2)+($D17*10.56*AG$3))*(AG$1/1000-($F17/1000)),0)</f>
        <v>15415.1424</v>
      </c>
      <c r="AH17" s="69" t="n">
        <f aca="false">IF(AND($F17&lt;AH$1,$G17&lt;AH$4,(DATE(YEAR($G17)+1,MONTH($G17)+1,1))&gt;AH$4),(($D17*13.44*AH$2)+($D17*10.56*AH$3))*(AH$1/1000-($F17/1000)),0)</f>
        <v>15415.1424</v>
      </c>
      <c r="AI17" s="69" t="n">
        <f aca="false">IF(AND($F17&lt;AI$1,$G17&lt;AI$4,(DATE(YEAR($G17)+1,MONTH($G17)+1,1))&gt;AI$4),(($D17*13.44*AI$2)+($D17*10.56*AI$3))*(AI$1/1000-($F17/1000)),0)</f>
        <v>15415.1424</v>
      </c>
      <c r="AJ17" s="69" t="n">
        <f aca="false">IF(AND($F17&lt;AJ$1,$G17&lt;AJ$4,(DATE(YEAR($G17)+1,MONTH($G17)+1,1))&gt;AJ$4),(($D17*13.44*AJ$2)+($D17*10.56*AJ$3))*(AJ$1/1000-($F17/1000)),0)</f>
        <v>15415.1424</v>
      </c>
      <c r="AK17" s="69" t="n">
        <f aca="false">IF(AND($F17&lt;AK$1,$G17&lt;AK$4,(DATE(YEAR($G17)+1,MONTH($G17)+1,1))&gt;AK$4),(($D17*13.44*AK$2)+($D17*10.56*AK$3))*(AK$1/1000-($F17/1000)),0)</f>
        <v>15415.1424</v>
      </c>
      <c r="AL17" s="69" t="n">
        <f aca="false">IF(AND($F17&lt;AL$1,$G17&lt;AL$4,(DATE(YEAR($G17)+1,MONTH($G17)+1,1))&gt;AL$4),(($D17*13.44*AL$2)+($D17*10.56*AL$3))*(AL$1/1000-($F17/1000)),0)</f>
        <v>15415.1424</v>
      </c>
      <c r="AM17" s="69" t="n">
        <f aca="false">IF(AND($F17&lt;AM$1,$G17&lt;AM$4,(DATE(YEAR($G17)+1,MONTH($G17)+1,1))&gt;AM$4),(($D17*13.44*AM$2)+($D17*10.56*AM$3))*(AM$1/1000-($F17/1000)),0)</f>
        <v>0</v>
      </c>
      <c r="AN17" s="69" t="n">
        <f aca="false">IF(AND($F17&lt;AN$1,$G17&lt;AN$4,(DATE(YEAR($G17)+1,MONTH($G17)+1,1))&gt;AN$4),(($D17*13.44*AN$2)+($D17*10.56*AN$3))*(AN$1/1000-($F17/1000)),0)</f>
        <v>0</v>
      </c>
      <c r="AO17" s="69" t="n">
        <f aca="false">IF(AND($F17&lt;AO$1,$G17&lt;AO$4,(DATE(YEAR($G17)+1,MONTH($G17)+1,1))&gt;AO$4),(($D17*13.44*AO$2)+($D17*10.56*AO$3))*(AO$1/1000-($F17/1000)),0)</f>
        <v>0</v>
      </c>
      <c r="AP17" s="69" t="n">
        <f aca="false">IF(AND($F17&lt;AP$1,$G17&lt;AP$4,(DATE(YEAR($G17)+1,MONTH($G17)+1,1))&gt;AP$4),(($D17*13.44*AP$2)+($D17*10.56*AP$3))*(AP$1/1000-($F17/1000)),0)</f>
        <v>0</v>
      </c>
      <c r="AQ17" s="69" t="n">
        <f aca="false">IF(AND($F17&lt;AQ$1,$G17&lt;AQ$4,(DATE(YEAR($G17)+1,MONTH($G17)+1,1))&gt;AQ$4),(($D17*13.44*AQ$2)+($D17*10.56*AQ$3))*(AQ$1/1000-($F17/1000)),0)</f>
        <v>0</v>
      </c>
      <c r="AR17" s="69" t="n">
        <f aca="false">IF(AND($F17&lt;AR$1,$G17&lt;AR$4,(DATE(YEAR($G17)+1,MONTH($G17)+1,1))&gt;AR$4),(($D17*13.44*AR$2)+($D17*10.56*AR$3))*(AR$1/1000-($F17/1000)),0)</f>
        <v>0</v>
      </c>
      <c r="AS17" s="69" t="n">
        <f aca="false">IF(AND($F17&lt;AS$1,$G17&lt;AS$4,(DATE(YEAR($G17)+1,MONTH($G17)+1,1))&gt;AS$4),(($D17*13.44*AS$2)+($D17*10.56*AS$3))*(AS$1/1000-($F17/1000)),0)</f>
        <v>0</v>
      </c>
      <c r="AT17" s="69" t="n">
        <f aca="false">IF(AND($F17&lt;AT$1,$G17&lt;AT$4,(DATE(YEAR($G17)+1,MONTH($G17)+1,1))&gt;AT$4),(($D17*13.44*AT$2)+($D17*10.56*AT$3))*(AT$1/1000-($F17/1000)),0)</f>
        <v>0</v>
      </c>
      <c r="AU17" s="69" t="n">
        <f aca="false">IF(AND($F17&lt;AU$1,$G17&lt;AU$4,(DATE(YEAR($G17)+1,MONTH($G17)+1,1))&gt;AU$4),(($D17*13.44*AU$2)+($D17*10.56*AU$3))*(AU$1/1000-($F17/1000)),0)</f>
        <v>0</v>
      </c>
      <c r="AV17" s="69" t="n">
        <f aca="false">IF(AND($F17&lt;AV$1,$G17&lt;AV$4,(DATE(YEAR($G17)+1,MONTH($G17)+1,1))&gt;AV$4),(($D17*13.44*AV$2)+($D17*10.56*AV$3))*(AV$1/1000-($F17/1000)),0)</f>
        <v>0</v>
      </c>
      <c r="AW17" s="69" t="n">
        <f aca="false">IF(AND($F17&lt;AW$1,$G17&lt;AW$4,(DATE(YEAR($G17)+1,MONTH($G17)+1,1))&gt;AW$4),(($D17*13.44*AW$2)+($D17*10.56*AW$3))*(AW$1/1000-($F17/1000)),0)</f>
        <v>0</v>
      </c>
      <c r="AX17" s="69" t="n">
        <f aca="false">IF(AND($F17&lt;AX$1,$G17&lt;AX$4,(DATE(YEAR($G17)+1,MONTH($G17)+1,1))&gt;AX$4),(($D17*13.44*AX$2)+($D17*10.56*AX$3))*(AX$1/1000-($F17/1000)),0)</f>
        <v>0</v>
      </c>
      <c r="AY17" s="69" t="n">
        <f aca="false">IF(AND($F17&lt;AY$1,$G17&lt;AY$4,(DATE(YEAR($G17)+1,MONTH($G17)+1,1))&gt;AY$4),(($D17*13.44*AY$2)+($D17*10.56*AY$3))*(AY$1/1000-($F17/1000)),0)</f>
        <v>0</v>
      </c>
      <c r="AZ17" s="69" t="n">
        <f aca="false">IF(AND($F17&lt;AZ$1,$G17&lt;AZ$4,(DATE(YEAR($G17)+1,MONTH($G17)+1,1))&gt;AZ$4),(($D17*13.44*AZ$2)+($D17*10.56*AZ$3))*(AZ$1/1000-($F17/1000)),0)</f>
        <v>0</v>
      </c>
      <c r="BA17" s="69" t="n">
        <f aca="false">IF(AND($F17&lt;BA$1,$G17&lt;BA$4,(DATE(YEAR($G17)+1,MONTH($G17)+1,1))&gt;BA$4),(($D17*13.44*BA$2)+($D17*10.56*BA$3))*(BA$1/1000-($F17/1000)),0)</f>
        <v>0</v>
      </c>
      <c r="BB17" s="69" t="n">
        <f aca="false">IF(AND($F17&lt;BB$1,$G17&lt;BB$4,(DATE(YEAR($G17)+1,MONTH($G17)+1,1))&gt;BB$4),(($D17*13.44*BB$2)+($D17*10.56*BB$3))*(BB$1/1000-($F17/1000)),0)</f>
        <v>0</v>
      </c>
      <c r="BC17" s="69" t="n">
        <f aca="false">IF(AND($F17&lt;BC$1,$G17&lt;BC$4,(DATE(YEAR($G17)+1,MONTH($G17)+1,1))&gt;BC$4),(($D17*13.44*BC$2)+($D17*10.56*BC$3))*(BC$1/1000-($F17/1000)),0)</f>
        <v>0</v>
      </c>
      <c r="BD17" s="69" t="n">
        <f aca="false">IF(AND($F17&lt;BD$1,$G17&lt;BD$4,(DATE(YEAR($G17)+1,MONTH($G17)+1,1))&gt;BD$4),(($D17*13.44*BD$2)+($D17*10.56*BD$3))*(BD$1/1000-($F17/1000)),0)</f>
        <v>0</v>
      </c>
    </row>
    <row r="18" customFormat="false" ht="12.75" hidden="false" customHeight="false" outlineLevel="0" collapsed="false">
      <c r="A18" s="71" t="s">
        <v>1220</v>
      </c>
      <c r="B18" s="3" t="s">
        <v>1282</v>
      </c>
      <c r="C18" s="3" t="s">
        <v>1283</v>
      </c>
      <c r="D18" s="2" t="n">
        <v>555</v>
      </c>
      <c r="E18" s="3" t="s">
        <v>1268</v>
      </c>
      <c r="F18" s="2" t="n">
        <v>6793</v>
      </c>
      <c r="G18" s="70" t="n">
        <v>37049</v>
      </c>
      <c r="H18" s="64" t="s">
        <v>1260</v>
      </c>
      <c r="I18" s="69" t="n">
        <f aca="false">IF(AND($F18&lt;I$1,$G18&lt;I$4,(DATE(YEAR($G18)+1,MONTH($G18)+1,1))&gt;I$4),(($D18*13.44*I$2)+($D18*10.56*I$3))*(I$1/1000-($F18/1000)),0)</f>
        <v>0</v>
      </c>
      <c r="J18" s="69" t="n">
        <f aca="false">IF(AND($F18&lt;J$1,$G18&lt;J$4,(DATE(YEAR($G18)+1,MONTH($G18)+1,1))&gt;J$4),(($D18*13.44*J$2)+($D18*10.56*J$3))*(J$1/1000-($F18/1000)),0)</f>
        <v>0</v>
      </c>
      <c r="K18" s="69" t="n">
        <f aca="false">IF(AND($F18&lt;K$1,$G18&lt;K$4,(DATE(YEAR($G18)+1,MONTH($G18)+1,1))&gt;K$4),(($D18*13.44*K$2)+($D18*10.56*K$3))*(K$1/1000-($F18/1000)),0)</f>
        <v>0</v>
      </c>
      <c r="L18" s="69" t="n">
        <f aca="false">IF(AND($F18&lt;L$1,$G18&lt;L$4,(DATE(YEAR($G18)+1,MONTH($G18)+1,1))&gt;L$4),(($D18*13.44*L$2)+($D18*10.56*L$3))*(L$1/1000-($F18/1000)),0)</f>
        <v>0</v>
      </c>
      <c r="M18" s="69" t="n">
        <f aca="false">IF(AND($F18&lt;M$1,$G18&lt;M$4,(DATE(YEAR($G18)+1,MONTH($G18)+1,1))&gt;M$4),(($D18*13.44*M$2)+($D18*10.56*M$3))*(M$1/1000-($F18/1000)),0)</f>
        <v>0</v>
      </c>
      <c r="N18" s="69" t="n">
        <f aca="false">IF(AND($F18&lt;N$1,$G18&lt;N$4,(DATE(YEAR($G18)+1,MONTH($G18)+1,1))&gt;N$4),(($D18*13.44*N$2)+($D18*10.56*N$3))*(N$1/1000-($F18/1000)),0)</f>
        <v>0</v>
      </c>
      <c r="O18" s="69" t="n">
        <f aca="false">IF(AND($F18&lt;O$1,$G18&lt;O$4,(DATE(YEAR($G18)+1,MONTH($G18)+1,1))&gt;O$4),(($D18*13.44*O$2)+($D18*10.56*O$3))*(O$1/1000-($F18/1000)),0)</f>
        <v>30243.80592</v>
      </c>
      <c r="P18" s="69" t="n">
        <f aca="false">IF(AND($F18&lt;P$1,$G18&lt;P$4,(DATE(YEAR($G18)+1,MONTH($G18)+1,1))&gt;P$4),(($D18*13.44*P$2)+($D18*10.56*P$3))*(P$1/1000-($F18/1000)),0)</f>
        <v>30243.80592</v>
      </c>
      <c r="Q18" s="69" t="n">
        <f aca="false">IF(AND($F18&lt;Q$1,$G18&lt;Q$4,(DATE(YEAR($G18)+1,MONTH($G18)+1,1))&gt;Q$4),(($D18*13.44*Q$2)+($D18*10.56*Q$3))*(Q$1/1000-($F18/1000)),0)</f>
        <v>30243.80592</v>
      </c>
      <c r="R18" s="69" t="n">
        <f aca="false">IF(AND($F18&lt;R$1,$G18&lt;R$4,(DATE(YEAR($G18)+1,MONTH($G18)+1,1))&gt;R$4),(($D18*13.44*R$2)+($D18*10.56*R$3))*(R$1/1000-($F18/1000)),0)</f>
        <v>30243.80592</v>
      </c>
      <c r="S18" s="69" t="n">
        <f aca="false">IF(AND($F18&lt;S$1,$G18&lt;S$4,(DATE(YEAR($G18)+1,MONTH($G18)+1,1))&gt;S$4),(($D18*13.44*S$2)+($D18*10.56*S$3))*(S$1/1000-($F18/1000)),0)</f>
        <v>30243.80592</v>
      </c>
      <c r="T18" s="69" t="n">
        <f aca="false">IF(AND($F18&lt;T$1,$G18&lt;T$4,(DATE(YEAR($G18)+1,MONTH($G18)+1,1))&gt;T$4),(($D18*13.44*T$2)+($D18*10.56*T$3))*(T$1/1000-($F18/1000)),0)</f>
        <v>30243.80592</v>
      </c>
      <c r="U18" s="69" t="n">
        <f aca="false">IF(AND($F18&lt;U$1,$G18&lt;U$4,(DATE(YEAR($G18)+1,MONTH($G18)+1,1))&gt;U$4),(($D18*13.44*U$2)+($D18*10.56*U$3))*(U$1/1000-($F18/1000)),0)</f>
        <v>30243.80592</v>
      </c>
      <c r="V18" s="69" t="n">
        <f aca="false">IF(AND($F18&lt;V$1,$G18&lt;V$4,(DATE(YEAR($G18)+1,MONTH($G18)+1,1))&gt;V$4),(($D18*13.44*V$2)+($D18*10.56*V$3))*(V$1/1000-($F18/1000)),0)</f>
        <v>30243.80592</v>
      </c>
      <c r="W18" s="69" t="n">
        <f aca="false">IF(AND($F18&lt;W$1,$G18&lt;W$4,(DATE(YEAR($G18)+1,MONTH($G18)+1,1))&gt;W$4),(($D18*13.44*W$2)+($D18*10.56*W$3))*(W$1/1000-($F18/1000)),0)</f>
        <v>30243.80592</v>
      </c>
      <c r="X18" s="69" t="n">
        <f aca="false">IF(AND($F18&lt;X$1,$G18&lt;X$4,(DATE(YEAR($G18)+1,MONTH($G18)+1,1))&gt;X$4),(($D18*13.44*X$2)+($D18*10.56*X$3))*(X$1/1000-($F18/1000)),0)</f>
        <v>30243.80592</v>
      </c>
      <c r="Y18" s="69" t="n">
        <f aca="false">IF(AND($F18&lt;Y$1,$G18&lt;Y$4,(DATE(YEAR($G18)+1,MONTH($G18)+1,1))&gt;Y$4),(($D18*13.44*Y$2)+($D18*10.56*Y$3))*(Y$1/1000-($F18/1000)),0)</f>
        <v>30243.80592</v>
      </c>
      <c r="Z18" s="69" t="n">
        <f aca="false">IF(AND($F18&lt;Z$1,$G18&lt;Z$4,(DATE(YEAR($G18)+1,MONTH($G18)+1,1))&gt;Z$4),(($D18*13.44*Z$2)+($D18*10.56*Z$3))*(Z$1/1000-($F18/1000)),0)</f>
        <v>30243.80592</v>
      </c>
      <c r="AA18" s="69" t="n">
        <f aca="false">IF(AND($F18&lt;AA$1,$G18&lt;AA$4,(DATE(YEAR($G18)+1,MONTH($G18)+1,1))&gt;AA$4),(($D18*13.44*AA$2)+($D18*10.56*AA$3))*(AA$1/1000-($F18/1000)),0)</f>
        <v>0</v>
      </c>
      <c r="AB18" s="69" t="n">
        <f aca="false">IF(AND($F18&lt;AB$1,$G18&lt;AB$4,(DATE(YEAR($G18)+1,MONTH($G18)+1,1))&gt;AB$4),(($D18*13.44*AB$2)+($D18*10.56*AB$3))*(AB$1/1000-($F18/1000)),0)</f>
        <v>0</v>
      </c>
      <c r="AC18" s="69" t="n">
        <f aca="false">IF(AND($F18&lt;AC$1,$G18&lt;AC$4,(DATE(YEAR($G18)+1,MONTH($G18)+1,1))&gt;AC$4),(($D18*13.44*AC$2)+($D18*10.56*AC$3))*(AC$1/1000-($F18/1000)),0)</f>
        <v>0</v>
      </c>
      <c r="AD18" s="69" t="n">
        <f aca="false">IF(AND($F18&lt;AD$1,$G18&lt;AD$4,(DATE(YEAR($G18)+1,MONTH($G18)+1,1))&gt;AD$4),(($D18*13.44*AD$2)+($D18*10.56*AD$3))*(AD$1/1000-($F18/1000)),0)</f>
        <v>0</v>
      </c>
      <c r="AE18" s="69" t="n">
        <f aca="false">IF(AND($F18&lt;AE$1,$G18&lt;AE$4,(DATE(YEAR($G18)+1,MONTH($G18)+1,1))&gt;AE$4),(($D18*13.44*AE$2)+($D18*10.56*AE$3))*(AE$1/1000-($F18/1000)),0)</f>
        <v>0</v>
      </c>
      <c r="AF18" s="69" t="n">
        <f aca="false">IF(AND($F18&lt;AF$1,$G18&lt;AF$4,(DATE(YEAR($G18)+1,MONTH($G18)+1,1))&gt;AF$4),(($D18*13.44*AF$2)+($D18*10.56*AF$3))*(AF$1/1000-($F18/1000)),0)</f>
        <v>0</v>
      </c>
      <c r="AG18" s="69" t="n">
        <f aca="false">IF(AND($F18&lt;AG$1,$G18&lt;AG$4,(DATE(YEAR($G18)+1,MONTH($G18)+1,1))&gt;AG$4),(($D18*13.44*AG$2)+($D18*10.56*AG$3))*(AG$1/1000-($F18/1000)),0)</f>
        <v>0</v>
      </c>
      <c r="AH18" s="69" t="n">
        <f aca="false">IF(AND($F18&lt;AH$1,$G18&lt;AH$4,(DATE(YEAR($G18)+1,MONTH($G18)+1,1))&gt;AH$4),(($D18*13.44*AH$2)+($D18*10.56*AH$3))*(AH$1/1000-($F18/1000)),0)</f>
        <v>0</v>
      </c>
      <c r="AI18" s="69" t="n">
        <f aca="false">IF(AND($F18&lt;AI$1,$G18&lt;AI$4,(DATE(YEAR($G18)+1,MONTH($G18)+1,1))&gt;AI$4),(($D18*13.44*AI$2)+($D18*10.56*AI$3))*(AI$1/1000-($F18/1000)),0)</f>
        <v>0</v>
      </c>
      <c r="AJ18" s="69" t="n">
        <f aca="false">IF(AND($F18&lt;AJ$1,$G18&lt;AJ$4,(DATE(YEAR($G18)+1,MONTH($G18)+1,1))&gt;AJ$4),(($D18*13.44*AJ$2)+($D18*10.56*AJ$3))*(AJ$1/1000-($F18/1000)),0)</f>
        <v>0</v>
      </c>
      <c r="AK18" s="69" t="n">
        <f aca="false">IF(AND($F18&lt;AK$1,$G18&lt;AK$4,(DATE(YEAR($G18)+1,MONTH($G18)+1,1))&gt;AK$4),(($D18*13.44*AK$2)+($D18*10.56*AK$3))*(AK$1/1000-($F18/1000)),0)</f>
        <v>0</v>
      </c>
      <c r="AL18" s="69" t="n">
        <f aca="false">IF(AND($F18&lt;AL$1,$G18&lt;AL$4,(DATE(YEAR($G18)+1,MONTH($G18)+1,1))&gt;AL$4),(($D18*13.44*AL$2)+($D18*10.56*AL$3))*(AL$1/1000-($F18/1000)),0)</f>
        <v>0</v>
      </c>
      <c r="AM18" s="69" t="n">
        <f aca="false">IF(AND($F18&lt;AM$1,$G18&lt;AM$4,(DATE(YEAR($G18)+1,MONTH($G18)+1,1))&gt;AM$4),(($D18*13.44*AM$2)+($D18*10.56*AM$3))*(AM$1/1000-($F18/1000)),0)</f>
        <v>0</v>
      </c>
      <c r="AN18" s="69" t="n">
        <f aca="false">IF(AND($F18&lt;AN$1,$G18&lt;AN$4,(DATE(YEAR($G18)+1,MONTH($G18)+1,1))&gt;AN$4),(($D18*13.44*AN$2)+($D18*10.56*AN$3))*(AN$1/1000-($F18/1000)),0)</f>
        <v>0</v>
      </c>
      <c r="AO18" s="69" t="n">
        <f aca="false">IF(AND($F18&lt;AO$1,$G18&lt;AO$4,(DATE(YEAR($G18)+1,MONTH($G18)+1,1))&gt;AO$4),(($D18*13.44*AO$2)+($D18*10.56*AO$3))*(AO$1/1000-($F18/1000)),0)</f>
        <v>0</v>
      </c>
      <c r="AP18" s="69" t="n">
        <f aca="false">IF(AND($F18&lt;AP$1,$G18&lt;AP$4,(DATE(YEAR($G18)+1,MONTH($G18)+1,1))&gt;AP$4),(($D18*13.44*AP$2)+($D18*10.56*AP$3))*(AP$1/1000-($F18/1000)),0)</f>
        <v>0</v>
      </c>
      <c r="AQ18" s="69" t="n">
        <f aca="false">IF(AND($F18&lt;AQ$1,$G18&lt;AQ$4,(DATE(YEAR($G18)+1,MONTH($G18)+1,1))&gt;AQ$4),(($D18*13.44*AQ$2)+($D18*10.56*AQ$3))*(AQ$1/1000-($F18/1000)),0)</f>
        <v>0</v>
      </c>
      <c r="AR18" s="69" t="n">
        <f aca="false">IF(AND($F18&lt;AR$1,$G18&lt;AR$4,(DATE(YEAR($G18)+1,MONTH($G18)+1,1))&gt;AR$4),(($D18*13.44*AR$2)+($D18*10.56*AR$3))*(AR$1/1000-($F18/1000)),0)</f>
        <v>0</v>
      </c>
      <c r="AS18" s="69" t="n">
        <f aca="false">IF(AND($F18&lt;AS$1,$G18&lt;AS$4,(DATE(YEAR($G18)+1,MONTH($G18)+1,1))&gt;AS$4),(($D18*13.44*AS$2)+($D18*10.56*AS$3))*(AS$1/1000-($F18/1000)),0)</f>
        <v>0</v>
      </c>
      <c r="AT18" s="69" t="n">
        <f aca="false">IF(AND($F18&lt;AT$1,$G18&lt;AT$4,(DATE(YEAR($G18)+1,MONTH($G18)+1,1))&gt;AT$4),(($D18*13.44*AT$2)+($D18*10.56*AT$3))*(AT$1/1000-($F18/1000)),0)</f>
        <v>0</v>
      </c>
      <c r="AU18" s="69" t="n">
        <f aca="false">IF(AND($F18&lt;AU$1,$G18&lt;AU$4,(DATE(YEAR($G18)+1,MONTH($G18)+1,1))&gt;AU$4),(($D18*13.44*AU$2)+($D18*10.56*AU$3))*(AU$1/1000-($F18/1000)),0)</f>
        <v>0</v>
      </c>
      <c r="AV18" s="69" t="n">
        <f aca="false">IF(AND($F18&lt;AV$1,$G18&lt;AV$4,(DATE(YEAR($G18)+1,MONTH($G18)+1,1))&gt;AV$4),(($D18*13.44*AV$2)+($D18*10.56*AV$3))*(AV$1/1000-($F18/1000)),0)</f>
        <v>0</v>
      </c>
      <c r="AW18" s="69" t="n">
        <f aca="false">IF(AND($F18&lt;AW$1,$G18&lt;AW$4,(DATE(YEAR($G18)+1,MONTH($G18)+1,1))&gt;AW$4),(($D18*13.44*AW$2)+($D18*10.56*AW$3))*(AW$1/1000-($F18/1000)),0)</f>
        <v>0</v>
      </c>
      <c r="AX18" s="69" t="n">
        <f aca="false">IF(AND($F18&lt;AX$1,$G18&lt;AX$4,(DATE(YEAR($G18)+1,MONTH($G18)+1,1))&gt;AX$4),(($D18*13.44*AX$2)+($D18*10.56*AX$3))*(AX$1/1000-($F18/1000)),0)</f>
        <v>0</v>
      </c>
      <c r="AY18" s="69" t="n">
        <f aca="false">IF(AND($F18&lt;AY$1,$G18&lt;AY$4,(DATE(YEAR($G18)+1,MONTH($G18)+1,1))&gt;AY$4),(($D18*13.44*AY$2)+($D18*10.56*AY$3))*(AY$1/1000-($F18/1000)),0)</f>
        <v>0</v>
      </c>
      <c r="AZ18" s="69" t="n">
        <f aca="false">IF(AND($F18&lt;AZ$1,$G18&lt;AZ$4,(DATE(YEAR($G18)+1,MONTH($G18)+1,1))&gt;AZ$4),(($D18*13.44*AZ$2)+($D18*10.56*AZ$3))*(AZ$1/1000-($F18/1000)),0)</f>
        <v>0</v>
      </c>
      <c r="BA18" s="69" t="n">
        <f aca="false">IF(AND($F18&lt;BA$1,$G18&lt;BA$4,(DATE(YEAR($G18)+1,MONTH($G18)+1,1))&gt;BA$4),(($D18*13.44*BA$2)+($D18*10.56*BA$3))*(BA$1/1000-($F18/1000)),0)</f>
        <v>0</v>
      </c>
      <c r="BB18" s="69" t="n">
        <f aca="false">IF(AND($F18&lt;BB$1,$G18&lt;BB$4,(DATE(YEAR($G18)+1,MONTH($G18)+1,1))&gt;BB$4),(($D18*13.44*BB$2)+($D18*10.56*BB$3))*(BB$1/1000-($F18/1000)),0)</f>
        <v>0</v>
      </c>
      <c r="BC18" s="69" t="n">
        <f aca="false">IF(AND($F18&lt;BC$1,$G18&lt;BC$4,(DATE(YEAR($G18)+1,MONTH($G18)+1,1))&gt;BC$4),(($D18*13.44*BC$2)+($D18*10.56*BC$3))*(BC$1/1000-($F18/1000)),0)</f>
        <v>0</v>
      </c>
      <c r="BD18" s="69" t="n">
        <f aca="false">IF(AND($F18&lt;BD$1,$G18&lt;BD$4,(DATE(YEAR($G18)+1,MONTH($G18)+1,1))&gt;BD$4),(($D18*13.44*BD$2)+($D18*10.56*BD$3))*(BD$1/1000-($F18/1000)),0)</f>
        <v>0</v>
      </c>
    </row>
    <row r="19" customFormat="false" ht="12.75" hidden="false" customHeight="false" outlineLevel="0" collapsed="false">
      <c r="A19" s="66" t="s">
        <v>518</v>
      </c>
      <c r="B19" s="66" t="s">
        <v>1251</v>
      </c>
      <c r="C19" s="66" t="s">
        <v>1270</v>
      </c>
      <c r="D19" s="66" t="n">
        <v>533.5</v>
      </c>
      <c r="E19" s="66" t="s">
        <v>1268</v>
      </c>
      <c r="F19" s="66" t="n">
        <v>6793</v>
      </c>
      <c r="G19" s="68" t="n">
        <v>37408</v>
      </c>
      <c r="H19" s="64" t="s">
        <v>1260</v>
      </c>
      <c r="I19" s="69" t="n">
        <f aca="false">IF(AND($F19&lt;I$1,$G19&lt;I$4,(DATE(YEAR($G19)+1,MONTH($G19)+1,1))&gt;I$4),(($D19*13.44*I$2)+($D19*10.56*I$3))*(I$1/1000-($F19/1000)),0)</f>
        <v>0</v>
      </c>
      <c r="J19" s="69" t="n">
        <f aca="false">IF(AND($F19&lt;J$1,$G19&lt;J$4,(DATE(YEAR($G19)+1,MONTH($G19)+1,1))&gt;J$4),(($D19*13.44*J$2)+($D19*10.56*J$3))*(J$1/1000-($F19/1000)),0)</f>
        <v>0</v>
      </c>
      <c r="K19" s="69" t="n">
        <f aca="false">IF(AND($F19&lt;K$1,$G19&lt;K$4,(DATE(YEAR($G19)+1,MONTH($G19)+1,1))&gt;K$4),(($D19*13.44*K$2)+($D19*10.56*K$3))*(K$1/1000-($F19/1000)),0)</f>
        <v>0</v>
      </c>
      <c r="L19" s="69" t="n">
        <f aca="false">IF(AND($F19&lt;L$1,$G19&lt;L$4,(DATE(YEAR($G19)+1,MONTH($G19)+1,1))&gt;L$4),(($D19*13.44*L$2)+($D19*10.56*L$3))*(L$1/1000-($F19/1000)),0)</f>
        <v>0</v>
      </c>
      <c r="M19" s="69" t="n">
        <f aca="false">IF(AND($F19&lt;M$1,$G19&lt;M$4,(DATE(YEAR($G19)+1,MONTH($G19)+1,1))&gt;M$4),(($D19*13.44*M$2)+($D19*10.56*M$3))*(M$1/1000-($F19/1000)),0)</f>
        <v>0</v>
      </c>
      <c r="N19" s="69" t="n">
        <f aca="false">IF(AND($F19&lt;N$1,$G19&lt;N$4,(DATE(YEAR($G19)+1,MONTH($G19)+1,1))&gt;N$4),(($D19*13.44*N$2)+($D19*10.56*N$3))*(N$1/1000-($F19/1000)),0)</f>
        <v>0</v>
      </c>
      <c r="O19" s="69" t="n">
        <f aca="false">IF(AND($F19&lt;O$1,$G19&lt;O$4,(DATE(YEAR($G19)+1,MONTH($G19)+1,1))&gt;O$4),(($D19*13.44*O$2)+($D19*10.56*O$3))*(O$1/1000-($F19/1000)),0)</f>
        <v>0</v>
      </c>
      <c r="P19" s="69" t="n">
        <f aca="false">IF(AND($F19&lt;P$1,$G19&lt;P$4,(DATE(YEAR($G19)+1,MONTH($G19)+1,1))&gt;P$4),(($D19*13.44*P$2)+($D19*10.56*P$3))*(P$1/1000-($F19/1000)),0)</f>
        <v>0</v>
      </c>
      <c r="Q19" s="69" t="n">
        <f aca="false">IF(AND($F19&lt;Q$1,$G19&lt;Q$4,(DATE(YEAR($G19)+1,MONTH($G19)+1,1))&gt;Q$4),(($D19*13.44*Q$2)+($D19*10.56*Q$3))*(Q$1/1000-($F19/1000)),0)</f>
        <v>0</v>
      </c>
      <c r="R19" s="69" t="n">
        <f aca="false">IF(AND($F19&lt;R$1,$G19&lt;R$4,(DATE(YEAR($G19)+1,MONTH($G19)+1,1))&gt;R$4),(($D19*13.44*R$2)+($D19*10.56*R$3))*(R$1/1000-($F19/1000)),0)</f>
        <v>0</v>
      </c>
      <c r="S19" s="69" t="n">
        <f aca="false">IF(AND($F19&lt;S$1,$G19&lt;S$4,(DATE(YEAR($G19)+1,MONTH($G19)+1,1))&gt;S$4),(($D19*13.44*S$2)+($D19*10.56*S$3))*(S$1/1000-($F19/1000)),0)</f>
        <v>0</v>
      </c>
      <c r="T19" s="69" t="n">
        <f aca="false">IF(AND($F19&lt;T$1,$G19&lt;T$4,(DATE(YEAR($G19)+1,MONTH($G19)+1,1))&gt;T$4),(($D19*13.44*T$2)+($D19*10.56*T$3))*(T$1/1000-($F19/1000)),0)</f>
        <v>0</v>
      </c>
      <c r="U19" s="69" t="n">
        <f aca="false">IF(AND($F19&lt;U$1,$G19&lt;U$4,(DATE(YEAR($G19)+1,MONTH($G19)+1,1))&gt;U$4),(($D19*13.44*U$2)+($D19*10.56*U$3))*(U$1/1000-($F19/1000)),0)</f>
        <v>0</v>
      </c>
      <c r="V19" s="69" t="n">
        <f aca="false">IF(AND($F19&lt;V$1,$G19&lt;V$4,(DATE(YEAR($G19)+1,MONTH($G19)+1,1))&gt;V$4),(($D19*13.44*V$2)+($D19*10.56*V$3))*(V$1/1000-($F19/1000)),0)</f>
        <v>0</v>
      </c>
      <c r="W19" s="69" t="n">
        <f aca="false">IF(AND($F19&lt;W$1,$G19&lt;W$4,(DATE(YEAR($G19)+1,MONTH($G19)+1,1))&gt;W$4),(($D19*13.44*W$2)+($D19*10.56*W$3))*(W$1/1000-($F19/1000)),0)</f>
        <v>0</v>
      </c>
      <c r="X19" s="69" t="n">
        <f aca="false">IF(AND($F19&lt;X$1,$G19&lt;X$4,(DATE(YEAR($G19)+1,MONTH($G19)+1,1))&gt;X$4),(($D19*13.44*X$2)+($D19*10.56*X$3))*(X$1/1000-($F19/1000)),0)</f>
        <v>0</v>
      </c>
      <c r="Y19" s="69" t="n">
        <f aca="false">IF(AND($F19&lt;Y$1,$G19&lt;Y$4,(DATE(YEAR($G19)+1,MONTH($G19)+1,1))&gt;Y$4),(($D19*13.44*Y$2)+($D19*10.56*Y$3))*(Y$1/1000-($F19/1000)),0)</f>
        <v>0</v>
      </c>
      <c r="Z19" s="69" t="n">
        <f aca="false">IF(AND($F19&lt;Z$1,$G19&lt;Z$4,(DATE(YEAR($G19)+1,MONTH($G19)+1,1))&gt;Z$4),(($D19*13.44*Z$2)+($D19*10.56*Z$3))*(Z$1/1000-($F19/1000)),0)</f>
        <v>0</v>
      </c>
      <c r="AA19" s="69" t="n">
        <f aca="false">IF(AND($F19&lt;AA$1,$G19&lt;AA$4,(DATE(YEAR($G19)+1,MONTH($G19)+1,1))&gt;AA$4),(($D19*13.44*AA$2)+($D19*10.56*AA$3))*(AA$1/1000-($F19/1000)),0)</f>
        <v>29072.199024</v>
      </c>
      <c r="AB19" s="69" t="n">
        <f aca="false">IF(AND($F19&lt;AB$1,$G19&lt;AB$4,(DATE(YEAR($G19)+1,MONTH($G19)+1,1))&gt;AB$4),(($D19*13.44*AB$2)+($D19*10.56*AB$3))*(AB$1/1000-($F19/1000)),0)</f>
        <v>29072.199024</v>
      </c>
      <c r="AC19" s="69" t="n">
        <f aca="false">IF(AND($F19&lt;AC$1,$G19&lt;AC$4,(DATE(YEAR($G19)+1,MONTH($G19)+1,1))&gt;AC$4),(($D19*13.44*AC$2)+($D19*10.56*AC$3))*(AC$1/1000-($F19/1000)),0)</f>
        <v>29072.199024</v>
      </c>
      <c r="AD19" s="69" t="n">
        <f aca="false">IF(AND($F19&lt;AD$1,$G19&lt;AD$4,(DATE(YEAR($G19)+1,MONTH($G19)+1,1))&gt;AD$4),(($D19*13.44*AD$2)+($D19*10.56*AD$3))*(AD$1/1000-($F19/1000)),0)</f>
        <v>29072.199024</v>
      </c>
      <c r="AE19" s="69" t="n">
        <f aca="false">IF(AND($F19&lt;AE$1,$G19&lt;AE$4,(DATE(YEAR($G19)+1,MONTH($G19)+1,1))&gt;AE$4),(($D19*13.44*AE$2)+($D19*10.56*AE$3))*(AE$1/1000-($F19/1000)),0)</f>
        <v>29072.199024</v>
      </c>
      <c r="AF19" s="69" t="n">
        <f aca="false">IF(AND($F19&lt;AF$1,$G19&lt;AF$4,(DATE(YEAR($G19)+1,MONTH($G19)+1,1))&gt;AF$4),(($D19*13.44*AF$2)+($D19*10.56*AF$3))*(AF$1/1000-($F19/1000)),0)</f>
        <v>29072.199024</v>
      </c>
      <c r="AG19" s="69" t="n">
        <f aca="false">IF(AND($F19&lt;AG$1,$G19&lt;AG$4,(DATE(YEAR($G19)+1,MONTH($G19)+1,1))&gt;AG$4),(($D19*13.44*AG$2)+($D19*10.56*AG$3))*(AG$1/1000-($F19/1000)),0)</f>
        <v>29072.199024</v>
      </c>
      <c r="AH19" s="69" t="n">
        <f aca="false">IF(AND($F19&lt;AH$1,$G19&lt;AH$4,(DATE(YEAR($G19)+1,MONTH($G19)+1,1))&gt;AH$4),(($D19*13.44*AH$2)+($D19*10.56*AH$3))*(AH$1/1000-($F19/1000)),0)</f>
        <v>29072.199024</v>
      </c>
      <c r="AI19" s="69" t="n">
        <f aca="false">IF(AND($F19&lt;AI$1,$G19&lt;AI$4,(DATE(YEAR($G19)+1,MONTH($G19)+1,1))&gt;AI$4),(($D19*13.44*AI$2)+($D19*10.56*AI$3))*(AI$1/1000-($F19/1000)),0)</f>
        <v>29072.199024</v>
      </c>
      <c r="AJ19" s="69" t="n">
        <f aca="false">IF(AND($F19&lt;AJ$1,$G19&lt;AJ$4,(DATE(YEAR($G19)+1,MONTH($G19)+1,1))&gt;AJ$4),(($D19*13.44*AJ$2)+($D19*10.56*AJ$3))*(AJ$1/1000-($F19/1000)),0)</f>
        <v>29072.199024</v>
      </c>
      <c r="AK19" s="69" t="n">
        <f aca="false">IF(AND($F19&lt;AK$1,$G19&lt;AK$4,(DATE(YEAR($G19)+1,MONTH($G19)+1,1))&gt;AK$4),(($D19*13.44*AK$2)+($D19*10.56*AK$3))*(AK$1/1000-($F19/1000)),0)</f>
        <v>29072.199024</v>
      </c>
      <c r="AL19" s="69" t="n">
        <f aca="false">IF(AND($F19&lt;AL$1,$G19&lt;AL$4,(DATE(YEAR($G19)+1,MONTH($G19)+1,1))&gt;AL$4),(($D19*13.44*AL$2)+($D19*10.56*AL$3))*(AL$1/1000-($F19/1000)),0)</f>
        <v>29072.199024</v>
      </c>
      <c r="AM19" s="69" t="n">
        <f aca="false">IF(AND($F19&lt;AM$1,$G19&lt;AM$4,(DATE(YEAR($G19)+1,MONTH($G19)+1,1))&gt;AM$4),(($D19*13.44*AM$2)+($D19*10.56*AM$3))*(AM$1/1000-($F19/1000)),0)</f>
        <v>0</v>
      </c>
      <c r="AN19" s="69" t="n">
        <f aca="false">IF(AND($F19&lt;AN$1,$G19&lt;AN$4,(DATE(YEAR($G19)+1,MONTH($G19)+1,1))&gt;AN$4),(($D19*13.44*AN$2)+($D19*10.56*AN$3))*(AN$1/1000-($F19/1000)),0)</f>
        <v>0</v>
      </c>
      <c r="AO19" s="69" t="n">
        <f aca="false">IF(AND($F19&lt;AO$1,$G19&lt;AO$4,(DATE(YEAR($G19)+1,MONTH($G19)+1,1))&gt;AO$4),(($D19*13.44*AO$2)+($D19*10.56*AO$3))*(AO$1/1000-($F19/1000)),0)</f>
        <v>0</v>
      </c>
      <c r="AP19" s="69" t="n">
        <f aca="false">IF(AND($F19&lt;AP$1,$G19&lt;AP$4,(DATE(YEAR($G19)+1,MONTH($G19)+1,1))&gt;AP$4),(($D19*13.44*AP$2)+($D19*10.56*AP$3))*(AP$1/1000-($F19/1000)),0)</f>
        <v>0</v>
      </c>
      <c r="AQ19" s="69" t="n">
        <f aca="false">IF(AND($F19&lt;AQ$1,$G19&lt;AQ$4,(DATE(YEAR($G19)+1,MONTH($G19)+1,1))&gt;AQ$4),(($D19*13.44*AQ$2)+($D19*10.56*AQ$3))*(AQ$1/1000-($F19/1000)),0)</f>
        <v>0</v>
      </c>
      <c r="AR19" s="69" t="n">
        <f aca="false">IF(AND($F19&lt;AR$1,$G19&lt;AR$4,(DATE(YEAR($G19)+1,MONTH($G19)+1,1))&gt;AR$4),(($D19*13.44*AR$2)+($D19*10.56*AR$3))*(AR$1/1000-($F19/1000)),0)</f>
        <v>0</v>
      </c>
      <c r="AS19" s="69" t="n">
        <f aca="false">IF(AND($F19&lt;AS$1,$G19&lt;AS$4,(DATE(YEAR($G19)+1,MONTH($G19)+1,1))&gt;AS$4),(($D19*13.44*AS$2)+($D19*10.56*AS$3))*(AS$1/1000-($F19/1000)),0)</f>
        <v>0</v>
      </c>
      <c r="AT19" s="69" t="n">
        <f aca="false">IF(AND($F19&lt;AT$1,$G19&lt;AT$4,(DATE(YEAR($G19)+1,MONTH($G19)+1,1))&gt;AT$4),(($D19*13.44*AT$2)+($D19*10.56*AT$3))*(AT$1/1000-($F19/1000)),0)</f>
        <v>0</v>
      </c>
      <c r="AU19" s="69" t="n">
        <f aca="false">IF(AND($F19&lt;AU$1,$G19&lt;AU$4,(DATE(YEAR($G19)+1,MONTH($G19)+1,1))&gt;AU$4),(($D19*13.44*AU$2)+($D19*10.56*AU$3))*(AU$1/1000-($F19/1000)),0)</f>
        <v>0</v>
      </c>
      <c r="AV19" s="69" t="n">
        <f aca="false">IF(AND($F19&lt;AV$1,$G19&lt;AV$4,(DATE(YEAR($G19)+1,MONTH($G19)+1,1))&gt;AV$4),(($D19*13.44*AV$2)+($D19*10.56*AV$3))*(AV$1/1000-($F19/1000)),0)</f>
        <v>0</v>
      </c>
      <c r="AW19" s="69" t="n">
        <f aca="false">IF(AND($F19&lt;AW$1,$G19&lt;AW$4,(DATE(YEAR($G19)+1,MONTH($G19)+1,1))&gt;AW$4),(($D19*13.44*AW$2)+($D19*10.56*AW$3))*(AW$1/1000-($F19/1000)),0)</f>
        <v>0</v>
      </c>
      <c r="AX19" s="69" t="n">
        <f aca="false">IF(AND($F19&lt;AX$1,$G19&lt;AX$4,(DATE(YEAR($G19)+1,MONTH($G19)+1,1))&gt;AX$4),(($D19*13.44*AX$2)+($D19*10.56*AX$3))*(AX$1/1000-($F19/1000)),0)</f>
        <v>0</v>
      </c>
      <c r="AY19" s="69" t="n">
        <f aca="false">IF(AND($F19&lt;AY$1,$G19&lt;AY$4,(DATE(YEAR($G19)+1,MONTH($G19)+1,1))&gt;AY$4),(($D19*13.44*AY$2)+($D19*10.56*AY$3))*(AY$1/1000-($F19/1000)),0)</f>
        <v>0</v>
      </c>
      <c r="AZ19" s="69" t="n">
        <f aca="false">IF(AND($F19&lt;AZ$1,$G19&lt;AZ$4,(DATE(YEAR($G19)+1,MONTH($G19)+1,1))&gt;AZ$4),(($D19*13.44*AZ$2)+($D19*10.56*AZ$3))*(AZ$1/1000-($F19/1000)),0)</f>
        <v>0</v>
      </c>
      <c r="BA19" s="69" t="n">
        <f aca="false">IF(AND($F19&lt;BA$1,$G19&lt;BA$4,(DATE(YEAR($G19)+1,MONTH($G19)+1,1))&gt;BA$4),(($D19*13.44*BA$2)+($D19*10.56*BA$3))*(BA$1/1000-($F19/1000)),0)</f>
        <v>0</v>
      </c>
      <c r="BB19" s="69" t="n">
        <f aca="false">IF(AND($F19&lt;BB$1,$G19&lt;BB$4,(DATE(YEAR($G19)+1,MONTH($G19)+1,1))&gt;BB$4),(($D19*13.44*BB$2)+($D19*10.56*BB$3))*(BB$1/1000-($F19/1000)),0)</f>
        <v>0</v>
      </c>
      <c r="BC19" s="69" t="n">
        <f aca="false">IF(AND($F19&lt;BC$1,$G19&lt;BC$4,(DATE(YEAR($G19)+1,MONTH($G19)+1,1))&gt;BC$4),(($D19*13.44*BC$2)+($D19*10.56*BC$3))*(BC$1/1000-($F19/1000)),0)</f>
        <v>0</v>
      </c>
      <c r="BD19" s="69" t="n">
        <f aca="false">IF(AND($F19&lt;BD$1,$G19&lt;BD$4,(DATE(YEAR($G19)+1,MONTH($G19)+1,1))&gt;BD$4),(($D19*13.44*BD$2)+($D19*10.56*BD$3))*(BD$1/1000-($F19/1000)),0)</f>
        <v>0</v>
      </c>
    </row>
    <row r="20" customFormat="false" ht="12.75" hidden="false" customHeight="false" outlineLevel="0" collapsed="false">
      <c r="A20" s="3" t="s">
        <v>1308</v>
      </c>
      <c r="B20" s="3" t="s">
        <v>1282</v>
      </c>
      <c r="C20" s="3" t="s">
        <v>1283</v>
      </c>
      <c r="D20" s="2" t="n">
        <v>625</v>
      </c>
      <c r="E20" s="3" t="s">
        <v>1268</v>
      </c>
      <c r="F20" s="2" t="n">
        <v>6900</v>
      </c>
      <c r="G20" s="70" t="n">
        <v>37987</v>
      </c>
      <c r="H20" s="64" t="s">
        <v>1260</v>
      </c>
      <c r="I20" s="69" t="n">
        <f aca="false">IF(AND($F20&lt;I$1,$G20&lt;I$4,(DATE(YEAR($G20)+1,MONTH($G20)+1,1))&gt;I$4),(($D20*13.44*I$2)+($D20*10.56*I$3))*(I$1/1000-($F20/1000)),0)</f>
        <v>0</v>
      </c>
      <c r="J20" s="69" t="n">
        <f aca="false">IF(AND($F20&lt;J$1,$G20&lt;J$4,(DATE(YEAR($G20)+1,MONTH($G20)+1,1))&gt;J$4),(($D20*13.44*J$2)+($D20*10.56*J$3))*(J$1/1000-($F20/1000)),0)</f>
        <v>0</v>
      </c>
      <c r="K20" s="69" t="n">
        <f aca="false">IF(AND($F20&lt;K$1,$G20&lt;K$4,(DATE(YEAR($G20)+1,MONTH($G20)+1,1))&gt;K$4),(($D20*13.44*K$2)+($D20*10.56*K$3))*(K$1/1000-($F20/1000)),0)</f>
        <v>0</v>
      </c>
      <c r="L20" s="69" t="n">
        <f aca="false">IF(AND($F20&lt;L$1,$G20&lt;L$4,(DATE(YEAR($G20)+1,MONTH($G20)+1,1))&gt;L$4),(($D20*13.44*L$2)+($D20*10.56*L$3))*(L$1/1000-($F20/1000)),0)</f>
        <v>0</v>
      </c>
      <c r="M20" s="69" t="n">
        <f aca="false">IF(AND($F20&lt;M$1,$G20&lt;M$4,(DATE(YEAR($G20)+1,MONTH($G20)+1,1))&gt;M$4),(($D20*13.44*M$2)+($D20*10.56*M$3))*(M$1/1000-($F20/1000)),0)</f>
        <v>0</v>
      </c>
      <c r="N20" s="69" t="n">
        <f aca="false">IF(AND($F20&lt;N$1,$G20&lt;N$4,(DATE(YEAR($G20)+1,MONTH($G20)+1,1))&gt;N$4),(($D20*13.44*N$2)+($D20*10.56*N$3))*(N$1/1000-($F20/1000)),0)</f>
        <v>0</v>
      </c>
      <c r="O20" s="69" t="n">
        <f aca="false">IF(AND($F20&lt;O$1,$G20&lt;O$4,(DATE(YEAR($G20)+1,MONTH($G20)+1,1))&gt;O$4),(($D20*13.44*O$2)+($D20*10.56*O$3))*(O$1/1000-($F20/1000)),0)</f>
        <v>0</v>
      </c>
      <c r="P20" s="69" t="n">
        <f aca="false">IF(AND($F20&lt;P$1,$G20&lt;P$4,(DATE(YEAR($G20)+1,MONTH($G20)+1,1))&gt;P$4),(($D20*13.44*P$2)+($D20*10.56*P$3))*(P$1/1000-($F20/1000)),0)</f>
        <v>0</v>
      </c>
      <c r="Q20" s="69" t="n">
        <f aca="false">IF(AND($F20&lt;Q$1,$G20&lt;Q$4,(DATE(YEAR($G20)+1,MONTH($G20)+1,1))&gt;Q$4),(($D20*13.44*Q$2)+($D20*10.56*Q$3))*(Q$1/1000-($F20/1000)),0)</f>
        <v>0</v>
      </c>
      <c r="R20" s="69" t="n">
        <f aca="false">IF(AND($F20&lt;R$1,$G20&lt;R$4,(DATE(YEAR($G20)+1,MONTH($G20)+1,1))&gt;R$4),(($D20*13.44*R$2)+($D20*10.56*R$3))*(R$1/1000-($F20/1000)),0)</f>
        <v>0</v>
      </c>
      <c r="S20" s="69" t="n">
        <f aca="false">IF(AND($F20&lt;S$1,$G20&lt;S$4,(DATE(YEAR($G20)+1,MONTH($G20)+1,1))&gt;S$4),(($D20*13.44*S$2)+($D20*10.56*S$3))*(S$1/1000-($F20/1000)),0)</f>
        <v>0</v>
      </c>
      <c r="T20" s="69" t="n">
        <f aca="false">IF(AND($F20&lt;T$1,$G20&lt;T$4,(DATE(YEAR($G20)+1,MONTH($G20)+1,1))&gt;T$4),(($D20*13.44*T$2)+($D20*10.56*T$3))*(T$1/1000-($F20/1000)),0)</f>
        <v>0</v>
      </c>
      <c r="U20" s="69" t="n">
        <f aca="false">IF(AND($F20&lt;U$1,$G20&lt;U$4,(DATE(YEAR($G20)+1,MONTH($G20)+1,1))&gt;U$4),(($D20*13.44*U$2)+($D20*10.56*U$3))*(U$1/1000-($F20/1000)),0)</f>
        <v>0</v>
      </c>
      <c r="V20" s="69" t="n">
        <f aca="false">IF(AND($F20&lt;V$1,$G20&lt;V$4,(DATE(YEAR($G20)+1,MONTH($G20)+1,1))&gt;V$4),(($D20*13.44*V$2)+($D20*10.56*V$3))*(V$1/1000-($F20/1000)),0)</f>
        <v>0</v>
      </c>
      <c r="W20" s="69" t="n">
        <f aca="false">IF(AND($F20&lt;W$1,$G20&lt;W$4,(DATE(YEAR($G20)+1,MONTH($G20)+1,1))&gt;W$4),(($D20*13.44*W$2)+($D20*10.56*W$3))*(W$1/1000-($F20/1000)),0)</f>
        <v>0</v>
      </c>
      <c r="X20" s="69" t="n">
        <f aca="false">IF(AND($F20&lt;X$1,$G20&lt;X$4,(DATE(YEAR($G20)+1,MONTH($G20)+1,1))&gt;X$4),(($D20*13.44*X$2)+($D20*10.56*X$3))*(X$1/1000-($F20/1000)),0)</f>
        <v>0</v>
      </c>
      <c r="Y20" s="69" t="n">
        <f aca="false">IF(AND($F20&lt;Y$1,$G20&lt;Y$4,(DATE(YEAR($G20)+1,MONTH($G20)+1,1))&gt;Y$4),(($D20*13.44*Y$2)+($D20*10.56*Y$3))*(Y$1/1000-($F20/1000)),0)</f>
        <v>0</v>
      </c>
      <c r="Z20" s="69" t="n">
        <f aca="false">IF(AND($F20&lt;Z$1,$G20&lt;Z$4,(DATE(YEAR($G20)+1,MONTH($G20)+1,1))&gt;Z$4),(($D20*13.44*Z$2)+($D20*10.56*Z$3))*(Z$1/1000-($F20/1000)),0)</f>
        <v>0</v>
      </c>
      <c r="AA20" s="69" t="n">
        <f aca="false">IF(AND($F20&lt;AA$1,$G20&lt;AA$4,(DATE(YEAR($G20)+1,MONTH($G20)+1,1))&gt;AA$4),(($D20*13.44*AA$2)+($D20*10.56*AA$3))*(AA$1/1000-($F20/1000)),0)</f>
        <v>0</v>
      </c>
      <c r="AB20" s="69" t="n">
        <f aca="false">IF(AND($F20&lt;AB$1,$G20&lt;AB$4,(DATE(YEAR($G20)+1,MONTH($G20)+1,1))&gt;AB$4),(($D20*13.44*AB$2)+($D20*10.56*AB$3))*(AB$1/1000-($F20/1000)),0)</f>
        <v>0</v>
      </c>
      <c r="AC20" s="69" t="n">
        <f aca="false">IF(AND($F20&lt;AC$1,$G20&lt;AC$4,(DATE(YEAR($G20)+1,MONTH($G20)+1,1))&gt;AC$4),(($D20*13.44*AC$2)+($D20*10.56*AC$3))*(AC$1/1000-($F20/1000)),0)</f>
        <v>0</v>
      </c>
      <c r="AD20" s="69" t="n">
        <f aca="false">IF(AND($F20&lt;AD$1,$G20&lt;AD$4,(DATE(YEAR($G20)+1,MONTH($G20)+1,1))&gt;AD$4),(($D20*13.44*AD$2)+($D20*10.56*AD$3))*(AD$1/1000-($F20/1000)),0)</f>
        <v>0</v>
      </c>
      <c r="AE20" s="69" t="n">
        <f aca="false">IF(AND($F20&lt;AE$1,$G20&lt;AE$4,(DATE(YEAR($G20)+1,MONTH($G20)+1,1))&gt;AE$4),(($D20*13.44*AE$2)+($D20*10.56*AE$3))*(AE$1/1000-($F20/1000)),0)</f>
        <v>0</v>
      </c>
      <c r="AF20" s="69" t="n">
        <f aca="false">IF(AND($F20&lt;AF$1,$G20&lt;AF$4,(DATE(YEAR($G20)+1,MONTH($G20)+1,1))&gt;AF$4),(($D20*13.44*AF$2)+($D20*10.56*AF$3))*(AF$1/1000-($F20/1000)),0)</f>
        <v>0</v>
      </c>
      <c r="AG20" s="69" t="n">
        <f aca="false">IF(AND($F20&lt;AG$1,$G20&lt;AG$4,(DATE(YEAR($G20)+1,MONTH($G20)+1,1))&gt;AG$4),(($D20*13.44*AG$2)+($D20*10.56*AG$3))*(AG$1/1000-($F20/1000)),0)</f>
        <v>0</v>
      </c>
      <c r="AH20" s="69" t="n">
        <f aca="false">IF(AND($F20&lt;AH$1,$G20&lt;AH$4,(DATE(YEAR($G20)+1,MONTH($G20)+1,1))&gt;AH$4),(($D20*13.44*AH$2)+($D20*10.56*AH$3))*(AH$1/1000-($F20/1000)),0)</f>
        <v>0</v>
      </c>
      <c r="AI20" s="69" t="n">
        <f aca="false">IF(AND($F20&lt;AI$1,$G20&lt;AI$4,(DATE(YEAR($G20)+1,MONTH($G20)+1,1))&gt;AI$4),(($D20*13.44*AI$2)+($D20*10.56*AI$3))*(AI$1/1000-($F20/1000)),0)</f>
        <v>0</v>
      </c>
      <c r="AJ20" s="69" t="n">
        <f aca="false">IF(AND($F20&lt;AJ$1,$G20&lt;AJ$4,(DATE(YEAR($G20)+1,MONTH($G20)+1,1))&gt;AJ$4),(($D20*13.44*AJ$2)+($D20*10.56*AJ$3))*(AJ$1/1000-($F20/1000)),0)</f>
        <v>0</v>
      </c>
      <c r="AK20" s="69" t="n">
        <f aca="false">IF(AND($F20&lt;AK$1,$G20&lt;AK$4,(DATE(YEAR($G20)+1,MONTH($G20)+1,1))&gt;AK$4),(($D20*13.44*AK$2)+($D20*10.56*AK$3))*(AK$1/1000-($F20/1000)),0)</f>
        <v>0</v>
      </c>
      <c r="AL20" s="69" t="n">
        <f aca="false">IF(AND($F20&lt;AL$1,$G20&lt;AL$4,(DATE(YEAR($G20)+1,MONTH($G20)+1,1))&gt;AL$4),(($D20*13.44*AL$2)+($D20*10.56*AL$3))*(AL$1/1000-($F20/1000)),0)</f>
        <v>0</v>
      </c>
      <c r="AM20" s="69" t="n">
        <f aca="false">IF(AND($F20&lt;AM$1,$G20&lt;AM$4,(DATE(YEAR($G20)+1,MONTH($G20)+1,1))&gt;AM$4),(($D20*13.44*AM$2)+($D20*10.56*AM$3))*(AM$1/1000-($F20/1000)),0)</f>
        <v>0</v>
      </c>
      <c r="AN20" s="69" t="n">
        <f aca="false">IF(AND($F20&lt;AN$1,$G20&lt;AN$4,(DATE(YEAR($G20)+1,MONTH($G20)+1,1))&gt;AN$4),(($D20*13.44*AN$2)+($D20*10.56*AN$3))*(AN$1/1000-($F20/1000)),0)</f>
        <v>0</v>
      </c>
      <c r="AO20" s="69" t="n">
        <f aca="false">IF(AND($F20&lt;AO$1,$G20&lt;AO$4,(DATE(YEAR($G20)+1,MONTH($G20)+1,1))&gt;AO$4),(($D20*13.44*AO$2)+($D20*10.56*AO$3))*(AO$1/1000-($F20/1000)),0)</f>
        <v>0</v>
      </c>
      <c r="AP20" s="69" t="n">
        <f aca="false">IF(AND($F20&lt;AP$1,$G20&lt;AP$4,(DATE(YEAR($G20)+1,MONTH($G20)+1,1))&gt;AP$4),(($D20*13.44*AP$2)+($D20*10.56*AP$3))*(AP$1/1000-($F20/1000)),0)</f>
        <v>0</v>
      </c>
      <c r="AQ20" s="69" t="n">
        <f aca="false">IF(AND($F20&lt;AQ$1,$G20&lt;AQ$4,(DATE(YEAR($G20)+1,MONTH($G20)+1,1))&gt;AQ$4),(($D20*13.44*AQ$2)+($D20*10.56*AQ$3))*(AQ$1/1000-($F20/1000)),0)</f>
        <v>0</v>
      </c>
      <c r="AR20" s="69" t="n">
        <f aca="false">IF(AND($F20&lt;AR$1,$G20&lt;AR$4,(DATE(YEAR($G20)+1,MONTH($G20)+1,1))&gt;AR$4),(($D20*13.44*AR$2)+($D20*10.56*AR$3))*(AR$1/1000-($F20/1000)),0)</f>
        <v>0</v>
      </c>
      <c r="AS20" s="69" t="n">
        <f aca="false">IF(AND($F20&lt;AS$1,$G20&lt;AS$4,(DATE(YEAR($G20)+1,MONTH($G20)+1,1))&gt;AS$4),(($D20*13.44*AS$2)+($D20*10.56*AS$3))*(AS$1/1000-($F20/1000)),0)</f>
        <v>0</v>
      </c>
      <c r="AT20" s="69" t="n">
        <f aca="false">IF(AND($F20&lt;AT$1,$G20&lt;AT$4,(DATE(YEAR($G20)+1,MONTH($G20)+1,1))&gt;AT$4),(($D20*13.44*AT$2)+($D20*10.56*AT$3))*(AT$1/1000-($F20/1000)),0)</f>
        <v>32922</v>
      </c>
      <c r="AU20" s="69" t="n">
        <f aca="false">IF(AND($F20&lt;AU$1,$G20&lt;AU$4,(DATE(YEAR($G20)+1,MONTH($G20)+1,1))&gt;AU$4),(($D20*13.44*AU$2)+($D20*10.56*AU$3))*(AU$1/1000-($F20/1000)),0)</f>
        <v>32922</v>
      </c>
      <c r="AV20" s="69" t="n">
        <f aca="false">IF(AND($F20&lt;AV$1,$G20&lt;AV$4,(DATE(YEAR($G20)+1,MONTH($G20)+1,1))&gt;AV$4),(($D20*13.44*AV$2)+($D20*10.56*AV$3))*(AV$1/1000-($F20/1000)),0)</f>
        <v>32922</v>
      </c>
      <c r="AW20" s="69" t="n">
        <f aca="false">IF(AND($F20&lt;AW$1,$G20&lt;AW$4,(DATE(YEAR($G20)+1,MONTH($G20)+1,1))&gt;AW$4),(($D20*13.44*AW$2)+($D20*10.56*AW$3))*(AW$1/1000-($F20/1000)),0)</f>
        <v>32922</v>
      </c>
      <c r="AX20" s="69" t="n">
        <f aca="false">IF(AND($F20&lt;AX$1,$G20&lt;AX$4,(DATE(YEAR($G20)+1,MONTH($G20)+1,1))&gt;AX$4),(($D20*13.44*AX$2)+($D20*10.56*AX$3))*(AX$1/1000-($F20/1000)),0)</f>
        <v>32922</v>
      </c>
      <c r="AY20" s="69" t="n">
        <f aca="false">IF(AND($F20&lt;AY$1,$G20&lt;AY$4,(DATE(YEAR($G20)+1,MONTH($G20)+1,1))&gt;AY$4),(($D20*13.44*AY$2)+($D20*10.56*AY$3))*(AY$1/1000-($F20/1000)),0)</f>
        <v>32922</v>
      </c>
      <c r="AZ20" s="69" t="n">
        <f aca="false">IF(AND($F20&lt;AZ$1,$G20&lt;AZ$4,(DATE(YEAR($G20)+1,MONTH($G20)+1,1))&gt;AZ$4),(($D20*13.44*AZ$2)+($D20*10.56*AZ$3))*(AZ$1/1000-($F20/1000)),0)</f>
        <v>32922</v>
      </c>
      <c r="BA20" s="69" t="n">
        <f aca="false">IF(AND($F20&lt;BA$1,$G20&lt;BA$4,(DATE(YEAR($G20)+1,MONTH($G20)+1,1))&gt;BA$4),(($D20*13.44*BA$2)+($D20*10.56*BA$3))*(BA$1/1000-($F20/1000)),0)</f>
        <v>32922</v>
      </c>
      <c r="BB20" s="69" t="n">
        <f aca="false">IF(AND($F20&lt;BB$1,$G20&lt;BB$4,(DATE(YEAR($G20)+1,MONTH($G20)+1,1))&gt;BB$4),(($D20*13.44*BB$2)+($D20*10.56*BB$3))*(BB$1/1000-($F20/1000)),0)</f>
        <v>32922</v>
      </c>
      <c r="BC20" s="69" t="n">
        <f aca="false">IF(AND($F20&lt;BC$1,$G20&lt;BC$4,(DATE(YEAR($G20)+1,MONTH($G20)+1,1))&gt;BC$4),(($D20*13.44*BC$2)+($D20*10.56*BC$3))*(BC$1/1000-($F20/1000)),0)</f>
        <v>32922</v>
      </c>
      <c r="BD20" s="69" t="n">
        <f aca="false">IF(AND($F20&lt;BD$1,$G20&lt;BD$4,(DATE(YEAR($G20)+1,MONTH($G20)+1,1))&gt;BD$4),(($D20*13.44*BD$2)+($D20*10.56*BD$3))*(BD$1/1000-($F20/1000)),0)</f>
        <v>32922</v>
      </c>
    </row>
    <row r="21" customFormat="false" ht="12.75" hidden="false" customHeight="false" outlineLevel="0" collapsed="false">
      <c r="A21" s="3" t="s">
        <v>1313</v>
      </c>
      <c r="B21" s="3" t="s">
        <v>1282</v>
      </c>
      <c r="C21" s="3" t="s">
        <v>1258</v>
      </c>
      <c r="D21" s="2" t="n">
        <v>500</v>
      </c>
      <c r="E21" s="3" t="s">
        <v>1268</v>
      </c>
      <c r="F21" s="2" t="n">
        <v>7000</v>
      </c>
      <c r="G21" s="70" t="n">
        <v>37681</v>
      </c>
      <c r="H21" s="64" t="s">
        <v>1260</v>
      </c>
      <c r="I21" s="69" t="n">
        <f aca="false">IF(AND($F21&lt;I$1,$G21&lt;I$4,(DATE(YEAR($G21)+1,MONTH($G21)+1,1))&gt;I$4),(($D21*13.44*I$2)+($D21*10.56*I$3))*(I$1/1000-($F21/1000)),0)</f>
        <v>0</v>
      </c>
      <c r="J21" s="69" t="n">
        <f aca="false">IF(AND($F21&lt;J$1,$G21&lt;J$4,(DATE(YEAR($G21)+1,MONTH($G21)+1,1))&gt;J$4),(($D21*13.44*J$2)+($D21*10.56*J$3))*(J$1/1000-($F21/1000)),0)</f>
        <v>0</v>
      </c>
      <c r="K21" s="69" t="n">
        <f aca="false">IF(AND($F21&lt;K$1,$G21&lt;K$4,(DATE(YEAR($G21)+1,MONTH($G21)+1,1))&gt;K$4),(($D21*13.44*K$2)+($D21*10.56*K$3))*(K$1/1000-($F21/1000)),0)</f>
        <v>0</v>
      </c>
      <c r="L21" s="69" t="n">
        <f aca="false">IF(AND($F21&lt;L$1,$G21&lt;L$4,(DATE(YEAR($G21)+1,MONTH($G21)+1,1))&gt;L$4),(($D21*13.44*L$2)+($D21*10.56*L$3))*(L$1/1000-($F21/1000)),0)</f>
        <v>0</v>
      </c>
      <c r="M21" s="69" t="n">
        <f aca="false">IF(AND($F21&lt;M$1,$G21&lt;M$4,(DATE(YEAR($G21)+1,MONTH($G21)+1,1))&gt;M$4),(($D21*13.44*M$2)+($D21*10.56*M$3))*(M$1/1000-($F21/1000)),0)</f>
        <v>0</v>
      </c>
      <c r="N21" s="69" t="n">
        <f aca="false">IF(AND($F21&lt;N$1,$G21&lt;N$4,(DATE(YEAR($G21)+1,MONTH($G21)+1,1))&gt;N$4),(($D21*13.44*N$2)+($D21*10.56*N$3))*(N$1/1000-($F21/1000)),0)</f>
        <v>0</v>
      </c>
      <c r="O21" s="69" t="n">
        <f aca="false">IF(AND($F21&lt;O$1,$G21&lt;O$4,(DATE(YEAR($G21)+1,MONTH($G21)+1,1))&gt;O$4),(($D21*13.44*O$2)+($D21*10.56*O$3))*(O$1/1000-($F21/1000)),0)</f>
        <v>0</v>
      </c>
      <c r="P21" s="69" t="n">
        <f aca="false">IF(AND($F21&lt;P$1,$G21&lt;P$4,(DATE(YEAR($G21)+1,MONTH($G21)+1,1))&gt;P$4),(($D21*13.44*P$2)+($D21*10.56*P$3))*(P$1/1000-($F21/1000)),0)</f>
        <v>0</v>
      </c>
      <c r="Q21" s="69" t="n">
        <f aca="false">IF(AND($F21&lt;Q$1,$G21&lt;Q$4,(DATE(YEAR($G21)+1,MONTH($G21)+1,1))&gt;Q$4),(($D21*13.44*Q$2)+($D21*10.56*Q$3))*(Q$1/1000-($F21/1000)),0)</f>
        <v>0</v>
      </c>
      <c r="R21" s="69" t="n">
        <f aca="false">IF(AND($F21&lt;R$1,$G21&lt;R$4,(DATE(YEAR($G21)+1,MONTH($G21)+1,1))&gt;R$4),(($D21*13.44*R$2)+($D21*10.56*R$3))*(R$1/1000-($F21/1000)),0)</f>
        <v>0</v>
      </c>
      <c r="S21" s="69" t="n">
        <f aca="false">IF(AND($F21&lt;S$1,$G21&lt;S$4,(DATE(YEAR($G21)+1,MONTH($G21)+1,1))&gt;S$4),(($D21*13.44*S$2)+($D21*10.56*S$3))*(S$1/1000-($F21/1000)),0)</f>
        <v>0</v>
      </c>
      <c r="T21" s="69" t="n">
        <f aca="false">IF(AND($F21&lt;T$1,$G21&lt;T$4,(DATE(YEAR($G21)+1,MONTH($G21)+1,1))&gt;T$4),(($D21*13.44*T$2)+($D21*10.56*T$3))*(T$1/1000-($F21/1000)),0)</f>
        <v>0</v>
      </c>
      <c r="U21" s="69" t="n">
        <f aca="false">IF(AND($F21&lt;U$1,$G21&lt;U$4,(DATE(YEAR($G21)+1,MONTH($G21)+1,1))&gt;U$4),(($D21*13.44*U$2)+($D21*10.56*U$3))*(U$1/1000-($F21/1000)),0)</f>
        <v>0</v>
      </c>
      <c r="V21" s="69" t="n">
        <f aca="false">IF(AND($F21&lt;V$1,$G21&lt;V$4,(DATE(YEAR($G21)+1,MONTH($G21)+1,1))&gt;V$4),(($D21*13.44*V$2)+($D21*10.56*V$3))*(V$1/1000-($F21/1000)),0)</f>
        <v>0</v>
      </c>
      <c r="W21" s="69" t="n">
        <f aca="false">IF(AND($F21&lt;W$1,$G21&lt;W$4,(DATE(YEAR($G21)+1,MONTH($G21)+1,1))&gt;W$4),(($D21*13.44*W$2)+($D21*10.56*W$3))*(W$1/1000-($F21/1000)),0)</f>
        <v>0</v>
      </c>
      <c r="X21" s="69" t="n">
        <f aca="false">IF(AND($F21&lt;X$1,$G21&lt;X$4,(DATE(YEAR($G21)+1,MONTH($G21)+1,1))&gt;X$4),(($D21*13.44*X$2)+($D21*10.56*X$3))*(X$1/1000-($F21/1000)),0)</f>
        <v>0</v>
      </c>
      <c r="Y21" s="69" t="n">
        <f aca="false">IF(AND($F21&lt;Y$1,$G21&lt;Y$4,(DATE(YEAR($G21)+1,MONTH($G21)+1,1))&gt;Y$4),(($D21*13.44*Y$2)+($D21*10.56*Y$3))*(Y$1/1000-($F21/1000)),0)</f>
        <v>0</v>
      </c>
      <c r="Z21" s="69" t="n">
        <f aca="false">IF(AND($F21&lt;Z$1,$G21&lt;Z$4,(DATE(YEAR($G21)+1,MONTH($G21)+1,1))&gt;Z$4),(($D21*13.44*Z$2)+($D21*10.56*Z$3))*(Z$1/1000-($F21/1000)),0)</f>
        <v>0</v>
      </c>
      <c r="AA21" s="69" t="n">
        <f aca="false">IF(AND($F21&lt;AA$1,$G21&lt;AA$4,(DATE(YEAR($G21)+1,MONTH($G21)+1,1))&gt;AA$4),(($D21*13.44*AA$2)+($D21*10.56*AA$3))*(AA$1/1000-($F21/1000)),0)</f>
        <v>0</v>
      </c>
      <c r="AB21" s="69" t="n">
        <f aca="false">IF(AND($F21&lt;AB$1,$G21&lt;AB$4,(DATE(YEAR($G21)+1,MONTH($G21)+1,1))&gt;AB$4),(($D21*13.44*AB$2)+($D21*10.56*AB$3))*(AB$1/1000-($F21/1000)),0)</f>
        <v>0</v>
      </c>
      <c r="AC21" s="69" t="n">
        <f aca="false">IF(AND($F21&lt;AC$1,$G21&lt;AC$4,(DATE(YEAR($G21)+1,MONTH($G21)+1,1))&gt;AC$4),(($D21*13.44*AC$2)+($D21*10.56*AC$3))*(AC$1/1000-($F21/1000)),0)</f>
        <v>0</v>
      </c>
      <c r="AD21" s="69" t="n">
        <f aca="false">IF(AND($F21&lt;AD$1,$G21&lt;AD$4,(DATE(YEAR($G21)+1,MONTH($G21)+1,1))&gt;AD$4),(($D21*13.44*AD$2)+($D21*10.56*AD$3))*(AD$1/1000-($F21/1000)),0)</f>
        <v>0</v>
      </c>
      <c r="AE21" s="69" t="n">
        <f aca="false">IF(AND($F21&lt;AE$1,$G21&lt;AE$4,(DATE(YEAR($G21)+1,MONTH($G21)+1,1))&gt;AE$4),(($D21*13.44*AE$2)+($D21*10.56*AE$3))*(AE$1/1000-($F21/1000)),0)</f>
        <v>0</v>
      </c>
      <c r="AF21" s="69" t="n">
        <f aca="false">IF(AND($F21&lt;AF$1,$G21&lt;AF$4,(DATE(YEAR($G21)+1,MONTH($G21)+1,1))&gt;AF$4),(($D21*13.44*AF$2)+($D21*10.56*AF$3))*(AF$1/1000-($F21/1000)),0)</f>
        <v>0</v>
      </c>
      <c r="AG21" s="69" t="n">
        <f aca="false">IF(AND($F21&lt;AG$1,$G21&lt;AG$4,(DATE(YEAR($G21)+1,MONTH($G21)+1,1))&gt;AG$4),(($D21*13.44*AG$2)+($D21*10.56*AG$3))*(AG$1/1000-($F21/1000)),0)</f>
        <v>0</v>
      </c>
      <c r="AH21" s="69" t="n">
        <f aca="false">IF(AND($F21&lt;AH$1,$G21&lt;AH$4,(DATE(YEAR($G21)+1,MONTH($G21)+1,1))&gt;AH$4),(($D21*13.44*AH$2)+($D21*10.56*AH$3))*(AH$1/1000-($F21/1000)),0)</f>
        <v>0</v>
      </c>
      <c r="AI21" s="69" t="n">
        <f aca="false">IF(AND($F21&lt;AI$1,$G21&lt;AI$4,(DATE(YEAR($G21)+1,MONTH($G21)+1,1))&gt;AI$4),(($D21*13.44*AI$2)+($D21*10.56*AI$3))*(AI$1/1000-($F21/1000)),0)</f>
        <v>0</v>
      </c>
      <c r="AJ21" s="69" t="n">
        <f aca="false">IF(AND($F21&lt;AJ$1,$G21&lt;AJ$4,(DATE(YEAR($G21)+1,MONTH($G21)+1,1))&gt;AJ$4),(($D21*13.44*AJ$2)+($D21*10.56*AJ$3))*(AJ$1/1000-($F21/1000)),0)</f>
        <v>25488</v>
      </c>
      <c r="AK21" s="69" t="n">
        <f aca="false">IF(AND($F21&lt;AK$1,$G21&lt;AK$4,(DATE(YEAR($G21)+1,MONTH($G21)+1,1))&gt;AK$4),(($D21*13.44*AK$2)+($D21*10.56*AK$3))*(AK$1/1000-($F21/1000)),0)</f>
        <v>25488</v>
      </c>
      <c r="AL21" s="69" t="n">
        <f aca="false">IF(AND($F21&lt;AL$1,$G21&lt;AL$4,(DATE(YEAR($G21)+1,MONTH($G21)+1,1))&gt;AL$4),(($D21*13.44*AL$2)+($D21*10.56*AL$3))*(AL$1/1000-($F21/1000)),0)</f>
        <v>25488</v>
      </c>
      <c r="AM21" s="69" t="n">
        <f aca="false">IF(AND($F21&lt;AM$1,$G21&lt;AM$4,(DATE(YEAR($G21)+1,MONTH($G21)+1,1))&gt;AM$4),(($D21*13.44*AM$2)+($D21*10.56*AM$3))*(AM$1/1000-($F21/1000)),0)</f>
        <v>25488</v>
      </c>
      <c r="AN21" s="69" t="n">
        <f aca="false">IF(AND($F21&lt;AN$1,$G21&lt;AN$4,(DATE(YEAR($G21)+1,MONTH($G21)+1,1))&gt;AN$4),(($D21*13.44*AN$2)+($D21*10.56*AN$3))*(AN$1/1000-($F21/1000)),0)</f>
        <v>25488</v>
      </c>
      <c r="AO21" s="69" t="n">
        <f aca="false">IF(AND($F21&lt;AO$1,$G21&lt;AO$4,(DATE(YEAR($G21)+1,MONTH($G21)+1,1))&gt;AO$4),(($D21*13.44*AO$2)+($D21*10.56*AO$3))*(AO$1/1000-($F21/1000)),0)</f>
        <v>25488</v>
      </c>
      <c r="AP21" s="69" t="n">
        <f aca="false">IF(AND($F21&lt;AP$1,$G21&lt;AP$4,(DATE(YEAR($G21)+1,MONTH($G21)+1,1))&gt;AP$4),(($D21*13.44*AP$2)+($D21*10.56*AP$3))*(AP$1/1000-($F21/1000)),0)</f>
        <v>25488</v>
      </c>
      <c r="AQ21" s="69" t="n">
        <f aca="false">IF(AND($F21&lt;AQ$1,$G21&lt;AQ$4,(DATE(YEAR($G21)+1,MONTH($G21)+1,1))&gt;AQ$4),(($D21*13.44*AQ$2)+($D21*10.56*AQ$3))*(AQ$1/1000-($F21/1000)),0)</f>
        <v>25488</v>
      </c>
      <c r="AR21" s="69" t="n">
        <f aca="false">IF(AND($F21&lt;AR$1,$G21&lt;AR$4,(DATE(YEAR($G21)+1,MONTH($G21)+1,1))&gt;AR$4),(($D21*13.44*AR$2)+($D21*10.56*AR$3))*(AR$1/1000-($F21/1000)),0)</f>
        <v>25488</v>
      </c>
      <c r="AS21" s="69" t="n">
        <f aca="false">IF(AND($F21&lt;AS$1,$G21&lt;AS$4,(DATE(YEAR($G21)+1,MONTH($G21)+1,1))&gt;AS$4),(($D21*13.44*AS$2)+($D21*10.56*AS$3))*(AS$1/1000-($F21/1000)),0)</f>
        <v>25488</v>
      </c>
      <c r="AT21" s="69" t="n">
        <f aca="false">IF(AND($F21&lt;AT$1,$G21&lt;AT$4,(DATE(YEAR($G21)+1,MONTH($G21)+1,1))&gt;AT$4),(($D21*13.44*AT$2)+($D21*10.56*AT$3))*(AT$1/1000-($F21/1000)),0)</f>
        <v>25488</v>
      </c>
      <c r="AU21" s="69" t="n">
        <f aca="false">IF(AND($F21&lt;AU$1,$G21&lt;AU$4,(DATE(YEAR($G21)+1,MONTH($G21)+1,1))&gt;AU$4),(($D21*13.44*AU$2)+($D21*10.56*AU$3))*(AU$1/1000-($F21/1000)),0)</f>
        <v>25488</v>
      </c>
      <c r="AV21" s="69" t="n">
        <f aca="false">IF(AND($F21&lt;AV$1,$G21&lt;AV$4,(DATE(YEAR($G21)+1,MONTH($G21)+1,1))&gt;AV$4),(($D21*13.44*AV$2)+($D21*10.56*AV$3))*(AV$1/1000-($F21/1000)),0)</f>
        <v>0</v>
      </c>
      <c r="AW21" s="69" t="n">
        <f aca="false">IF(AND($F21&lt;AW$1,$G21&lt;AW$4,(DATE(YEAR($G21)+1,MONTH($G21)+1,1))&gt;AW$4),(($D21*13.44*AW$2)+($D21*10.56*AW$3))*(AW$1/1000-($F21/1000)),0)</f>
        <v>0</v>
      </c>
      <c r="AX21" s="69" t="n">
        <f aca="false">IF(AND($F21&lt;AX$1,$G21&lt;AX$4,(DATE(YEAR($G21)+1,MONTH($G21)+1,1))&gt;AX$4),(($D21*13.44*AX$2)+($D21*10.56*AX$3))*(AX$1/1000-($F21/1000)),0)</f>
        <v>0</v>
      </c>
      <c r="AY21" s="69" t="n">
        <f aca="false">IF(AND($F21&lt;AY$1,$G21&lt;AY$4,(DATE(YEAR($G21)+1,MONTH($G21)+1,1))&gt;AY$4),(($D21*13.44*AY$2)+($D21*10.56*AY$3))*(AY$1/1000-($F21/1000)),0)</f>
        <v>0</v>
      </c>
      <c r="AZ21" s="69" t="n">
        <f aca="false">IF(AND($F21&lt;AZ$1,$G21&lt;AZ$4,(DATE(YEAR($G21)+1,MONTH($G21)+1,1))&gt;AZ$4),(($D21*13.44*AZ$2)+($D21*10.56*AZ$3))*(AZ$1/1000-($F21/1000)),0)</f>
        <v>0</v>
      </c>
      <c r="BA21" s="69" t="n">
        <f aca="false">IF(AND($F21&lt;BA$1,$G21&lt;BA$4,(DATE(YEAR($G21)+1,MONTH($G21)+1,1))&gt;BA$4),(($D21*13.44*BA$2)+($D21*10.56*BA$3))*(BA$1/1000-($F21/1000)),0)</f>
        <v>0</v>
      </c>
      <c r="BB21" s="69" t="n">
        <f aca="false">IF(AND($F21&lt;BB$1,$G21&lt;BB$4,(DATE(YEAR($G21)+1,MONTH($G21)+1,1))&gt;BB$4),(($D21*13.44*BB$2)+($D21*10.56*BB$3))*(BB$1/1000-($F21/1000)),0)</f>
        <v>0</v>
      </c>
      <c r="BC21" s="69" t="n">
        <f aca="false">IF(AND($F21&lt;BC$1,$G21&lt;BC$4,(DATE(YEAR($G21)+1,MONTH($G21)+1,1))&gt;BC$4),(($D21*13.44*BC$2)+($D21*10.56*BC$3))*(BC$1/1000-($F21/1000)),0)</f>
        <v>0</v>
      </c>
      <c r="BD21" s="69" t="n">
        <f aca="false">IF(AND($F21&lt;BD$1,$G21&lt;BD$4,(DATE(YEAR($G21)+1,MONTH($G21)+1,1))&gt;BD$4),(($D21*13.44*BD$2)+($D21*10.56*BD$3))*(BD$1/1000-($F21/1000)),0)</f>
        <v>0</v>
      </c>
    </row>
    <row r="22" customFormat="false" ht="12.75" hidden="false" customHeight="false" outlineLevel="0" collapsed="false">
      <c r="A22" s="3" t="s">
        <v>1314</v>
      </c>
      <c r="B22" s="3" t="s">
        <v>1282</v>
      </c>
      <c r="C22" s="3" t="s">
        <v>1283</v>
      </c>
      <c r="D22" s="2" t="n">
        <v>625</v>
      </c>
      <c r="E22" s="3" t="s">
        <v>1268</v>
      </c>
      <c r="F22" s="2" t="n">
        <v>7000</v>
      </c>
      <c r="G22" s="70" t="n">
        <v>37681</v>
      </c>
      <c r="H22" s="64" t="s">
        <v>1260</v>
      </c>
      <c r="I22" s="69" t="n">
        <f aca="false">IF(AND($F22&lt;I$1,$G22&lt;I$4,(DATE(YEAR($G22)+1,MONTH($G22)+1,1))&gt;I$4),(($D22*13.44*I$2)+($D22*10.56*I$3))*(I$1/1000-($F22/1000)),0)</f>
        <v>0</v>
      </c>
      <c r="J22" s="69" t="n">
        <f aca="false">IF(AND($F22&lt;J$1,$G22&lt;J$4,(DATE(YEAR($G22)+1,MONTH($G22)+1,1))&gt;J$4),(($D22*13.44*J$2)+($D22*10.56*J$3))*(J$1/1000-($F22/1000)),0)</f>
        <v>0</v>
      </c>
      <c r="K22" s="69" t="n">
        <f aca="false">IF(AND($F22&lt;K$1,$G22&lt;K$4,(DATE(YEAR($G22)+1,MONTH($G22)+1,1))&gt;K$4),(($D22*13.44*K$2)+($D22*10.56*K$3))*(K$1/1000-($F22/1000)),0)</f>
        <v>0</v>
      </c>
      <c r="L22" s="69" t="n">
        <f aca="false">IF(AND($F22&lt;L$1,$G22&lt;L$4,(DATE(YEAR($G22)+1,MONTH($G22)+1,1))&gt;L$4),(($D22*13.44*L$2)+($D22*10.56*L$3))*(L$1/1000-($F22/1000)),0)</f>
        <v>0</v>
      </c>
      <c r="M22" s="69" t="n">
        <f aca="false">IF(AND($F22&lt;M$1,$G22&lt;M$4,(DATE(YEAR($G22)+1,MONTH($G22)+1,1))&gt;M$4),(($D22*13.44*M$2)+($D22*10.56*M$3))*(M$1/1000-($F22/1000)),0)</f>
        <v>0</v>
      </c>
      <c r="N22" s="69" t="n">
        <f aca="false">IF(AND($F22&lt;N$1,$G22&lt;N$4,(DATE(YEAR($G22)+1,MONTH($G22)+1,1))&gt;N$4),(($D22*13.44*N$2)+($D22*10.56*N$3))*(N$1/1000-($F22/1000)),0)</f>
        <v>0</v>
      </c>
      <c r="O22" s="69" t="n">
        <f aca="false">IF(AND($F22&lt;O$1,$G22&lt;O$4,(DATE(YEAR($G22)+1,MONTH($G22)+1,1))&gt;O$4),(($D22*13.44*O$2)+($D22*10.56*O$3))*(O$1/1000-($F22/1000)),0)</f>
        <v>0</v>
      </c>
      <c r="P22" s="69" t="n">
        <f aca="false">IF(AND($F22&lt;P$1,$G22&lt;P$4,(DATE(YEAR($G22)+1,MONTH($G22)+1,1))&gt;P$4),(($D22*13.44*P$2)+($D22*10.56*P$3))*(P$1/1000-($F22/1000)),0)</f>
        <v>0</v>
      </c>
      <c r="Q22" s="69" t="n">
        <f aca="false">IF(AND($F22&lt;Q$1,$G22&lt;Q$4,(DATE(YEAR($G22)+1,MONTH($G22)+1,1))&gt;Q$4),(($D22*13.44*Q$2)+($D22*10.56*Q$3))*(Q$1/1000-($F22/1000)),0)</f>
        <v>0</v>
      </c>
      <c r="R22" s="69" t="n">
        <f aca="false">IF(AND($F22&lt;R$1,$G22&lt;R$4,(DATE(YEAR($G22)+1,MONTH($G22)+1,1))&gt;R$4),(($D22*13.44*R$2)+($D22*10.56*R$3))*(R$1/1000-($F22/1000)),0)</f>
        <v>0</v>
      </c>
      <c r="S22" s="69" t="n">
        <f aca="false">IF(AND($F22&lt;S$1,$G22&lt;S$4,(DATE(YEAR($G22)+1,MONTH($G22)+1,1))&gt;S$4),(($D22*13.44*S$2)+($D22*10.56*S$3))*(S$1/1000-($F22/1000)),0)</f>
        <v>0</v>
      </c>
      <c r="T22" s="69" t="n">
        <f aca="false">IF(AND($F22&lt;T$1,$G22&lt;T$4,(DATE(YEAR($G22)+1,MONTH($G22)+1,1))&gt;T$4),(($D22*13.44*T$2)+($D22*10.56*T$3))*(T$1/1000-($F22/1000)),0)</f>
        <v>0</v>
      </c>
      <c r="U22" s="69" t="n">
        <f aca="false">IF(AND($F22&lt;U$1,$G22&lt;U$4,(DATE(YEAR($G22)+1,MONTH($G22)+1,1))&gt;U$4),(($D22*13.44*U$2)+($D22*10.56*U$3))*(U$1/1000-($F22/1000)),0)</f>
        <v>0</v>
      </c>
      <c r="V22" s="69" t="n">
        <f aca="false">IF(AND($F22&lt;V$1,$G22&lt;V$4,(DATE(YEAR($G22)+1,MONTH($G22)+1,1))&gt;V$4),(($D22*13.44*V$2)+($D22*10.56*V$3))*(V$1/1000-($F22/1000)),0)</f>
        <v>0</v>
      </c>
      <c r="W22" s="69" t="n">
        <f aca="false">IF(AND($F22&lt;W$1,$G22&lt;W$4,(DATE(YEAR($G22)+1,MONTH($G22)+1,1))&gt;W$4),(($D22*13.44*W$2)+($D22*10.56*W$3))*(W$1/1000-($F22/1000)),0)</f>
        <v>0</v>
      </c>
      <c r="X22" s="69" t="n">
        <f aca="false">IF(AND($F22&lt;X$1,$G22&lt;X$4,(DATE(YEAR($G22)+1,MONTH($G22)+1,1))&gt;X$4),(($D22*13.44*X$2)+($D22*10.56*X$3))*(X$1/1000-($F22/1000)),0)</f>
        <v>0</v>
      </c>
      <c r="Y22" s="69" t="n">
        <f aca="false">IF(AND($F22&lt;Y$1,$G22&lt;Y$4,(DATE(YEAR($G22)+1,MONTH($G22)+1,1))&gt;Y$4),(($D22*13.44*Y$2)+($D22*10.56*Y$3))*(Y$1/1000-($F22/1000)),0)</f>
        <v>0</v>
      </c>
      <c r="Z22" s="69" t="n">
        <f aca="false">IF(AND($F22&lt;Z$1,$G22&lt;Z$4,(DATE(YEAR($G22)+1,MONTH($G22)+1,1))&gt;Z$4),(($D22*13.44*Z$2)+($D22*10.56*Z$3))*(Z$1/1000-($F22/1000)),0)</f>
        <v>0</v>
      </c>
      <c r="AA22" s="69" t="n">
        <f aca="false">IF(AND($F22&lt;AA$1,$G22&lt;AA$4,(DATE(YEAR($G22)+1,MONTH($G22)+1,1))&gt;AA$4),(($D22*13.44*AA$2)+($D22*10.56*AA$3))*(AA$1/1000-($F22/1000)),0)</f>
        <v>0</v>
      </c>
      <c r="AB22" s="69" t="n">
        <f aca="false">IF(AND($F22&lt;AB$1,$G22&lt;AB$4,(DATE(YEAR($G22)+1,MONTH($G22)+1,1))&gt;AB$4),(($D22*13.44*AB$2)+($D22*10.56*AB$3))*(AB$1/1000-($F22/1000)),0)</f>
        <v>0</v>
      </c>
      <c r="AC22" s="69" t="n">
        <f aca="false">IF(AND($F22&lt;AC$1,$G22&lt;AC$4,(DATE(YEAR($G22)+1,MONTH($G22)+1,1))&gt;AC$4),(($D22*13.44*AC$2)+($D22*10.56*AC$3))*(AC$1/1000-($F22/1000)),0)</f>
        <v>0</v>
      </c>
      <c r="AD22" s="69" t="n">
        <f aca="false">IF(AND($F22&lt;AD$1,$G22&lt;AD$4,(DATE(YEAR($G22)+1,MONTH($G22)+1,1))&gt;AD$4),(($D22*13.44*AD$2)+($D22*10.56*AD$3))*(AD$1/1000-($F22/1000)),0)</f>
        <v>0</v>
      </c>
      <c r="AE22" s="69" t="n">
        <f aca="false">IF(AND($F22&lt;AE$1,$G22&lt;AE$4,(DATE(YEAR($G22)+1,MONTH($G22)+1,1))&gt;AE$4),(($D22*13.44*AE$2)+($D22*10.56*AE$3))*(AE$1/1000-($F22/1000)),0)</f>
        <v>0</v>
      </c>
      <c r="AF22" s="69" t="n">
        <f aca="false">IF(AND($F22&lt;AF$1,$G22&lt;AF$4,(DATE(YEAR($G22)+1,MONTH($G22)+1,1))&gt;AF$4),(($D22*13.44*AF$2)+($D22*10.56*AF$3))*(AF$1/1000-($F22/1000)),0)</f>
        <v>0</v>
      </c>
      <c r="AG22" s="69" t="n">
        <f aca="false">IF(AND($F22&lt;AG$1,$G22&lt;AG$4,(DATE(YEAR($G22)+1,MONTH($G22)+1,1))&gt;AG$4),(($D22*13.44*AG$2)+($D22*10.56*AG$3))*(AG$1/1000-($F22/1000)),0)</f>
        <v>0</v>
      </c>
      <c r="AH22" s="69" t="n">
        <f aca="false">IF(AND($F22&lt;AH$1,$G22&lt;AH$4,(DATE(YEAR($G22)+1,MONTH($G22)+1,1))&gt;AH$4),(($D22*13.44*AH$2)+($D22*10.56*AH$3))*(AH$1/1000-($F22/1000)),0)</f>
        <v>0</v>
      </c>
      <c r="AI22" s="69" t="n">
        <f aca="false">IF(AND($F22&lt;AI$1,$G22&lt;AI$4,(DATE(YEAR($G22)+1,MONTH($G22)+1,1))&gt;AI$4),(($D22*13.44*AI$2)+($D22*10.56*AI$3))*(AI$1/1000-($F22/1000)),0)</f>
        <v>0</v>
      </c>
      <c r="AJ22" s="69" t="n">
        <f aca="false">IF(AND($F22&lt;AJ$1,$G22&lt;AJ$4,(DATE(YEAR($G22)+1,MONTH($G22)+1,1))&gt;AJ$4),(($D22*13.44*AJ$2)+($D22*10.56*AJ$3))*(AJ$1/1000-($F22/1000)),0)</f>
        <v>31860</v>
      </c>
      <c r="AK22" s="69" t="n">
        <f aca="false">IF(AND($F22&lt;AK$1,$G22&lt;AK$4,(DATE(YEAR($G22)+1,MONTH($G22)+1,1))&gt;AK$4),(($D22*13.44*AK$2)+($D22*10.56*AK$3))*(AK$1/1000-($F22/1000)),0)</f>
        <v>31860</v>
      </c>
      <c r="AL22" s="69" t="n">
        <f aca="false">IF(AND($F22&lt;AL$1,$G22&lt;AL$4,(DATE(YEAR($G22)+1,MONTH($G22)+1,1))&gt;AL$4),(($D22*13.44*AL$2)+($D22*10.56*AL$3))*(AL$1/1000-($F22/1000)),0)</f>
        <v>31860</v>
      </c>
      <c r="AM22" s="69" t="n">
        <f aca="false">IF(AND($F22&lt;AM$1,$G22&lt;AM$4,(DATE(YEAR($G22)+1,MONTH($G22)+1,1))&gt;AM$4),(($D22*13.44*AM$2)+($D22*10.56*AM$3))*(AM$1/1000-($F22/1000)),0)</f>
        <v>31860</v>
      </c>
      <c r="AN22" s="69" t="n">
        <f aca="false">IF(AND($F22&lt;AN$1,$G22&lt;AN$4,(DATE(YEAR($G22)+1,MONTH($G22)+1,1))&gt;AN$4),(($D22*13.44*AN$2)+($D22*10.56*AN$3))*(AN$1/1000-($F22/1000)),0)</f>
        <v>31860</v>
      </c>
      <c r="AO22" s="69" t="n">
        <f aca="false">IF(AND($F22&lt;AO$1,$G22&lt;AO$4,(DATE(YEAR($G22)+1,MONTH($G22)+1,1))&gt;AO$4),(($D22*13.44*AO$2)+($D22*10.56*AO$3))*(AO$1/1000-($F22/1000)),0)</f>
        <v>31860</v>
      </c>
      <c r="AP22" s="69" t="n">
        <f aca="false">IF(AND($F22&lt;AP$1,$G22&lt;AP$4,(DATE(YEAR($G22)+1,MONTH($G22)+1,1))&gt;AP$4),(($D22*13.44*AP$2)+($D22*10.56*AP$3))*(AP$1/1000-($F22/1000)),0)</f>
        <v>31860</v>
      </c>
      <c r="AQ22" s="69" t="n">
        <f aca="false">IF(AND($F22&lt;AQ$1,$G22&lt;AQ$4,(DATE(YEAR($G22)+1,MONTH($G22)+1,1))&gt;AQ$4),(($D22*13.44*AQ$2)+($D22*10.56*AQ$3))*(AQ$1/1000-($F22/1000)),0)</f>
        <v>31860</v>
      </c>
      <c r="AR22" s="69" t="n">
        <f aca="false">IF(AND($F22&lt;AR$1,$G22&lt;AR$4,(DATE(YEAR($G22)+1,MONTH($G22)+1,1))&gt;AR$4),(($D22*13.44*AR$2)+($D22*10.56*AR$3))*(AR$1/1000-($F22/1000)),0)</f>
        <v>31860</v>
      </c>
      <c r="AS22" s="69" t="n">
        <f aca="false">IF(AND($F22&lt;AS$1,$G22&lt;AS$4,(DATE(YEAR($G22)+1,MONTH($G22)+1,1))&gt;AS$4),(($D22*13.44*AS$2)+($D22*10.56*AS$3))*(AS$1/1000-($F22/1000)),0)</f>
        <v>31860</v>
      </c>
      <c r="AT22" s="69" t="n">
        <f aca="false">IF(AND($F22&lt;AT$1,$G22&lt;AT$4,(DATE(YEAR($G22)+1,MONTH($G22)+1,1))&gt;AT$4),(($D22*13.44*AT$2)+($D22*10.56*AT$3))*(AT$1/1000-($F22/1000)),0)</f>
        <v>31860</v>
      </c>
      <c r="AU22" s="69" t="n">
        <f aca="false">IF(AND($F22&lt;AU$1,$G22&lt;AU$4,(DATE(YEAR($G22)+1,MONTH($G22)+1,1))&gt;AU$4),(($D22*13.44*AU$2)+($D22*10.56*AU$3))*(AU$1/1000-($F22/1000)),0)</f>
        <v>31860</v>
      </c>
      <c r="AV22" s="69" t="n">
        <f aca="false">IF(AND($F22&lt;AV$1,$G22&lt;AV$4,(DATE(YEAR($G22)+1,MONTH($G22)+1,1))&gt;AV$4),(($D22*13.44*AV$2)+($D22*10.56*AV$3))*(AV$1/1000-($F22/1000)),0)</f>
        <v>0</v>
      </c>
      <c r="AW22" s="69" t="n">
        <f aca="false">IF(AND($F22&lt;AW$1,$G22&lt;AW$4,(DATE(YEAR($G22)+1,MONTH($G22)+1,1))&gt;AW$4),(($D22*13.44*AW$2)+($D22*10.56*AW$3))*(AW$1/1000-($F22/1000)),0)</f>
        <v>0</v>
      </c>
      <c r="AX22" s="69" t="n">
        <f aca="false">IF(AND($F22&lt;AX$1,$G22&lt;AX$4,(DATE(YEAR($G22)+1,MONTH($G22)+1,1))&gt;AX$4),(($D22*13.44*AX$2)+($D22*10.56*AX$3))*(AX$1/1000-($F22/1000)),0)</f>
        <v>0</v>
      </c>
      <c r="AY22" s="69" t="n">
        <f aca="false">IF(AND($F22&lt;AY$1,$G22&lt;AY$4,(DATE(YEAR($G22)+1,MONTH($G22)+1,1))&gt;AY$4),(($D22*13.44*AY$2)+($D22*10.56*AY$3))*(AY$1/1000-($F22/1000)),0)</f>
        <v>0</v>
      </c>
      <c r="AZ22" s="69" t="n">
        <f aca="false">IF(AND($F22&lt;AZ$1,$G22&lt;AZ$4,(DATE(YEAR($G22)+1,MONTH($G22)+1,1))&gt;AZ$4),(($D22*13.44*AZ$2)+($D22*10.56*AZ$3))*(AZ$1/1000-($F22/1000)),0)</f>
        <v>0</v>
      </c>
      <c r="BA22" s="69" t="n">
        <f aca="false">IF(AND($F22&lt;BA$1,$G22&lt;BA$4,(DATE(YEAR($G22)+1,MONTH($G22)+1,1))&gt;BA$4),(($D22*13.44*BA$2)+($D22*10.56*BA$3))*(BA$1/1000-($F22/1000)),0)</f>
        <v>0</v>
      </c>
      <c r="BB22" s="69" t="n">
        <f aca="false">IF(AND($F22&lt;BB$1,$G22&lt;BB$4,(DATE(YEAR($G22)+1,MONTH($G22)+1,1))&gt;BB$4),(($D22*13.44*BB$2)+($D22*10.56*BB$3))*(BB$1/1000-($F22/1000)),0)</f>
        <v>0</v>
      </c>
      <c r="BC22" s="69" t="n">
        <f aca="false">IF(AND($F22&lt;BC$1,$G22&lt;BC$4,(DATE(YEAR($G22)+1,MONTH($G22)+1,1))&gt;BC$4),(($D22*13.44*BC$2)+($D22*10.56*BC$3))*(BC$1/1000-($F22/1000)),0)</f>
        <v>0</v>
      </c>
      <c r="BD22" s="69" t="n">
        <f aca="false">IF(AND($F22&lt;BD$1,$G22&lt;BD$4,(DATE(YEAR($G22)+1,MONTH($G22)+1,1))&gt;BD$4),(($D22*13.44*BD$2)+($D22*10.56*BD$3))*(BD$1/1000-($F22/1000)),0)</f>
        <v>0</v>
      </c>
    </row>
    <row r="23" customFormat="false" ht="12.75" hidden="false" customHeight="false" outlineLevel="0" collapsed="false">
      <c r="A23" s="3" t="s">
        <v>1844</v>
      </c>
      <c r="B23" s="3" t="s">
        <v>1282</v>
      </c>
      <c r="C23" s="3" t="s">
        <v>1258</v>
      </c>
      <c r="D23" s="2" t="n">
        <v>600</v>
      </c>
      <c r="E23" s="3" t="s">
        <v>1268</v>
      </c>
      <c r="F23" s="2" t="n">
        <v>7000</v>
      </c>
      <c r="G23" s="70" t="n">
        <v>37712</v>
      </c>
      <c r="H23" s="64" t="s">
        <v>1260</v>
      </c>
      <c r="I23" s="69" t="n">
        <f aca="false">IF(AND($F23&lt;I$1,$G23&lt;I$4,(DATE(YEAR($G23)+1,MONTH($G23)+1,1))&gt;I$4),(($D23*13.44*I$2)+($D23*10.56*I$3))*(I$1/1000-($F23/1000)),0)</f>
        <v>0</v>
      </c>
      <c r="J23" s="69" t="n">
        <f aca="false">IF(AND($F23&lt;J$1,$G23&lt;J$4,(DATE(YEAR($G23)+1,MONTH($G23)+1,1))&gt;J$4),(($D23*13.44*J$2)+($D23*10.56*J$3))*(J$1/1000-($F23/1000)),0)</f>
        <v>0</v>
      </c>
      <c r="K23" s="69" t="n">
        <f aca="false">IF(AND($F23&lt;K$1,$G23&lt;K$4,(DATE(YEAR($G23)+1,MONTH($G23)+1,1))&gt;K$4),(($D23*13.44*K$2)+($D23*10.56*K$3))*(K$1/1000-($F23/1000)),0)</f>
        <v>0</v>
      </c>
      <c r="L23" s="69" t="n">
        <f aca="false">IF(AND($F23&lt;L$1,$G23&lt;L$4,(DATE(YEAR($G23)+1,MONTH($G23)+1,1))&gt;L$4),(($D23*13.44*L$2)+($D23*10.56*L$3))*(L$1/1000-($F23/1000)),0)</f>
        <v>0</v>
      </c>
      <c r="M23" s="69" t="n">
        <f aca="false">IF(AND($F23&lt;M$1,$G23&lt;M$4,(DATE(YEAR($G23)+1,MONTH($G23)+1,1))&gt;M$4),(($D23*13.44*M$2)+($D23*10.56*M$3))*(M$1/1000-($F23/1000)),0)</f>
        <v>0</v>
      </c>
      <c r="N23" s="69" t="n">
        <f aca="false">IF(AND($F23&lt;N$1,$G23&lt;N$4,(DATE(YEAR($G23)+1,MONTH($G23)+1,1))&gt;N$4),(($D23*13.44*N$2)+($D23*10.56*N$3))*(N$1/1000-($F23/1000)),0)</f>
        <v>0</v>
      </c>
      <c r="O23" s="69" t="n">
        <f aca="false">IF(AND($F23&lt;O$1,$G23&lt;O$4,(DATE(YEAR($G23)+1,MONTH($G23)+1,1))&gt;O$4),(($D23*13.44*O$2)+($D23*10.56*O$3))*(O$1/1000-($F23/1000)),0)</f>
        <v>0</v>
      </c>
      <c r="P23" s="69" t="n">
        <f aca="false">IF(AND($F23&lt;P$1,$G23&lt;P$4,(DATE(YEAR($G23)+1,MONTH($G23)+1,1))&gt;P$4),(($D23*13.44*P$2)+($D23*10.56*P$3))*(P$1/1000-($F23/1000)),0)</f>
        <v>0</v>
      </c>
      <c r="Q23" s="69" t="n">
        <f aca="false">IF(AND($F23&lt;Q$1,$G23&lt;Q$4,(DATE(YEAR($G23)+1,MONTH($G23)+1,1))&gt;Q$4),(($D23*13.44*Q$2)+($D23*10.56*Q$3))*(Q$1/1000-($F23/1000)),0)</f>
        <v>0</v>
      </c>
      <c r="R23" s="69" t="n">
        <f aca="false">IF(AND($F23&lt;R$1,$G23&lt;R$4,(DATE(YEAR($G23)+1,MONTH($G23)+1,1))&gt;R$4),(($D23*13.44*R$2)+($D23*10.56*R$3))*(R$1/1000-($F23/1000)),0)</f>
        <v>0</v>
      </c>
      <c r="S23" s="69" t="n">
        <f aca="false">IF(AND($F23&lt;S$1,$G23&lt;S$4,(DATE(YEAR($G23)+1,MONTH($G23)+1,1))&gt;S$4),(($D23*13.44*S$2)+($D23*10.56*S$3))*(S$1/1000-($F23/1000)),0)</f>
        <v>0</v>
      </c>
      <c r="T23" s="69" t="n">
        <f aca="false">IF(AND($F23&lt;T$1,$G23&lt;T$4,(DATE(YEAR($G23)+1,MONTH($G23)+1,1))&gt;T$4),(($D23*13.44*T$2)+($D23*10.56*T$3))*(T$1/1000-($F23/1000)),0)</f>
        <v>0</v>
      </c>
      <c r="U23" s="69" t="n">
        <f aca="false">IF(AND($F23&lt;U$1,$G23&lt;U$4,(DATE(YEAR($G23)+1,MONTH($G23)+1,1))&gt;U$4),(($D23*13.44*U$2)+($D23*10.56*U$3))*(U$1/1000-($F23/1000)),0)</f>
        <v>0</v>
      </c>
      <c r="V23" s="69" t="n">
        <f aca="false">IF(AND($F23&lt;V$1,$G23&lt;V$4,(DATE(YEAR($G23)+1,MONTH($G23)+1,1))&gt;V$4),(($D23*13.44*V$2)+($D23*10.56*V$3))*(V$1/1000-($F23/1000)),0)</f>
        <v>0</v>
      </c>
      <c r="W23" s="69" t="n">
        <f aca="false">IF(AND($F23&lt;W$1,$G23&lt;W$4,(DATE(YEAR($G23)+1,MONTH($G23)+1,1))&gt;W$4),(($D23*13.44*W$2)+($D23*10.56*W$3))*(W$1/1000-($F23/1000)),0)</f>
        <v>0</v>
      </c>
      <c r="X23" s="69" t="n">
        <f aca="false">IF(AND($F23&lt;X$1,$G23&lt;X$4,(DATE(YEAR($G23)+1,MONTH($G23)+1,1))&gt;X$4),(($D23*13.44*X$2)+($D23*10.56*X$3))*(X$1/1000-($F23/1000)),0)</f>
        <v>0</v>
      </c>
      <c r="Y23" s="69" t="n">
        <f aca="false">IF(AND($F23&lt;Y$1,$G23&lt;Y$4,(DATE(YEAR($G23)+1,MONTH($G23)+1,1))&gt;Y$4),(($D23*13.44*Y$2)+($D23*10.56*Y$3))*(Y$1/1000-($F23/1000)),0)</f>
        <v>0</v>
      </c>
      <c r="Z23" s="69" t="n">
        <f aca="false">IF(AND($F23&lt;Z$1,$G23&lt;Z$4,(DATE(YEAR($G23)+1,MONTH($G23)+1,1))&gt;Z$4),(($D23*13.44*Z$2)+($D23*10.56*Z$3))*(Z$1/1000-($F23/1000)),0)</f>
        <v>0</v>
      </c>
      <c r="AA23" s="69" t="n">
        <f aca="false">IF(AND($F23&lt;AA$1,$G23&lt;AA$4,(DATE(YEAR($G23)+1,MONTH($G23)+1,1))&gt;AA$4),(($D23*13.44*AA$2)+($D23*10.56*AA$3))*(AA$1/1000-($F23/1000)),0)</f>
        <v>0</v>
      </c>
      <c r="AB23" s="69" t="n">
        <f aca="false">IF(AND($F23&lt;AB$1,$G23&lt;AB$4,(DATE(YEAR($G23)+1,MONTH($G23)+1,1))&gt;AB$4),(($D23*13.44*AB$2)+($D23*10.56*AB$3))*(AB$1/1000-($F23/1000)),0)</f>
        <v>0</v>
      </c>
      <c r="AC23" s="69" t="n">
        <f aca="false">IF(AND($F23&lt;AC$1,$G23&lt;AC$4,(DATE(YEAR($G23)+1,MONTH($G23)+1,1))&gt;AC$4),(($D23*13.44*AC$2)+($D23*10.56*AC$3))*(AC$1/1000-($F23/1000)),0)</f>
        <v>0</v>
      </c>
      <c r="AD23" s="69" t="n">
        <f aca="false">IF(AND($F23&lt;AD$1,$G23&lt;AD$4,(DATE(YEAR($G23)+1,MONTH($G23)+1,1))&gt;AD$4),(($D23*13.44*AD$2)+($D23*10.56*AD$3))*(AD$1/1000-($F23/1000)),0)</f>
        <v>0</v>
      </c>
      <c r="AE23" s="69" t="n">
        <f aca="false">IF(AND($F23&lt;AE$1,$G23&lt;AE$4,(DATE(YEAR($G23)+1,MONTH($G23)+1,1))&gt;AE$4),(($D23*13.44*AE$2)+($D23*10.56*AE$3))*(AE$1/1000-($F23/1000)),0)</f>
        <v>0</v>
      </c>
      <c r="AF23" s="69" t="n">
        <f aca="false">IF(AND($F23&lt;AF$1,$G23&lt;AF$4,(DATE(YEAR($G23)+1,MONTH($G23)+1,1))&gt;AF$4),(($D23*13.44*AF$2)+($D23*10.56*AF$3))*(AF$1/1000-($F23/1000)),0)</f>
        <v>0</v>
      </c>
      <c r="AG23" s="69" t="n">
        <f aca="false">IF(AND($F23&lt;AG$1,$G23&lt;AG$4,(DATE(YEAR($G23)+1,MONTH($G23)+1,1))&gt;AG$4),(($D23*13.44*AG$2)+($D23*10.56*AG$3))*(AG$1/1000-($F23/1000)),0)</f>
        <v>0</v>
      </c>
      <c r="AH23" s="69" t="n">
        <f aca="false">IF(AND($F23&lt;AH$1,$G23&lt;AH$4,(DATE(YEAR($G23)+1,MONTH($G23)+1,1))&gt;AH$4),(($D23*13.44*AH$2)+($D23*10.56*AH$3))*(AH$1/1000-($F23/1000)),0)</f>
        <v>0</v>
      </c>
      <c r="AI23" s="69" t="n">
        <f aca="false">IF(AND($F23&lt;AI$1,$G23&lt;AI$4,(DATE(YEAR($G23)+1,MONTH($G23)+1,1))&gt;AI$4),(($D23*13.44*AI$2)+($D23*10.56*AI$3))*(AI$1/1000-($F23/1000)),0)</f>
        <v>0</v>
      </c>
      <c r="AJ23" s="69" t="n">
        <f aca="false">IF(AND($F23&lt;AJ$1,$G23&lt;AJ$4,(DATE(YEAR($G23)+1,MONTH($G23)+1,1))&gt;AJ$4),(($D23*13.44*AJ$2)+($D23*10.56*AJ$3))*(AJ$1/1000-($F23/1000)),0)</f>
        <v>0</v>
      </c>
      <c r="AK23" s="69" t="n">
        <f aca="false">IF(AND($F23&lt;AK$1,$G23&lt;AK$4,(DATE(YEAR($G23)+1,MONTH($G23)+1,1))&gt;AK$4),(($D23*13.44*AK$2)+($D23*10.56*AK$3))*(AK$1/1000-($F23/1000)),0)</f>
        <v>30585.6</v>
      </c>
      <c r="AL23" s="69" t="n">
        <f aca="false">IF(AND($F23&lt;AL$1,$G23&lt;AL$4,(DATE(YEAR($G23)+1,MONTH($G23)+1,1))&gt;AL$4),(($D23*13.44*AL$2)+($D23*10.56*AL$3))*(AL$1/1000-($F23/1000)),0)</f>
        <v>30585.6</v>
      </c>
      <c r="AM23" s="69" t="n">
        <f aca="false">IF(AND($F23&lt;AM$1,$G23&lt;AM$4,(DATE(YEAR($G23)+1,MONTH($G23)+1,1))&gt;AM$4),(($D23*13.44*AM$2)+($D23*10.56*AM$3))*(AM$1/1000-($F23/1000)),0)</f>
        <v>30585.6</v>
      </c>
      <c r="AN23" s="69" t="n">
        <f aca="false">IF(AND($F23&lt;AN$1,$G23&lt;AN$4,(DATE(YEAR($G23)+1,MONTH($G23)+1,1))&gt;AN$4),(($D23*13.44*AN$2)+($D23*10.56*AN$3))*(AN$1/1000-($F23/1000)),0)</f>
        <v>30585.6</v>
      </c>
      <c r="AO23" s="69" t="n">
        <f aca="false">IF(AND($F23&lt;AO$1,$G23&lt;AO$4,(DATE(YEAR($G23)+1,MONTH($G23)+1,1))&gt;AO$4),(($D23*13.44*AO$2)+($D23*10.56*AO$3))*(AO$1/1000-($F23/1000)),0)</f>
        <v>30585.6</v>
      </c>
      <c r="AP23" s="69" t="n">
        <f aca="false">IF(AND($F23&lt;AP$1,$G23&lt;AP$4,(DATE(YEAR($G23)+1,MONTH($G23)+1,1))&gt;AP$4),(($D23*13.44*AP$2)+($D23*10.56*AP$3))*(AP$1/1000-($F23/1000)),0)</f>
        <v>30585.6</v>
      </c>
      <c r="AQ23" s="69" t="n">
        <f aca="false">IF(AND($F23&lt;AQ$1,$G23&lt;AQ$4,(DATE(YEAR($G23)+1,MONTH($G23)+1,1))&gt;AQ$4),(($D23*13.44*AQ$2)+($D23*10.56*AQ$3))*(AQ$1/1000-($F23/1000)),0)</f>
        <v>30585.6</v>
      </c>
      <c r="AR23" s="69" t="n">
        <f aca="false">IF(AND($F23&lt;AR$1,$G23&lt;AR$4,(DATE(YEAR($G23)+1,MONTH($G23)+1,1))&gt;AR$4),(($D23*13.44*AR$2)+($D23*10.56*AR$3))*(AR$1/1000-($F23/1000)),0)</f>
        <v>30585.6</v>
      </c>
      <c r="AS23" s="69" t="n">
        <f aca="false">IF(AND($F23&lt;AS$1,$G23&lt;AS$4,(DATE(YEAR($G23)+1,MONTH($G23)+1,1))&gt;AS$4),(($D23*13.44*AS$2)+($D23*10.56*AS$3))*(AS$1/1000-($F23/1000)),0)</f>
        <v>30585.6</v>
      </c>
      <c r="AT23" s="69" t="n">
        <f aca="false">IF(AND($F23&lt;AT$1,$G23&lt;AT$4,(DATE(YEAR($G23)+1,MONTH($G23)+1,1))&gt;AT$4),(($D23*13.44*AT$2)+($D23*10.56*AT$3))*(AT$1/1000-($F23/1000)),0)</f>
        <v>30585.6</v>
      </c>
      <c r="AU23" s="69" t="n">
        <f aca="false">IF(AND($F23&lt;AU$1,$G23&lt;AU$4,(DATE(YEAR($G23)+1,MONTH($G23)+1,1))&gt;AU$4),(($D23*13.44*AU$2)+($D23*10.56*AU$3))*(AU$1/1000-($F23/1000)),0)</f>
        <v>30585.6</v>
      </c>
      <c r="AV23" s="69" t="n">
        <f aca="false">IF(AND($F23&lt;AV$1,$G23&lt;AV$4,(DATE(YEAR($G23)+1,MONTH($G23)+1,1))&gt;AV$4),(($D23*13.44*AV$2)+($D23*10.56*AV$3))*(AV$1/1000-($F23/1000)),0)</f>
        <v>30585.6</v>
      </c>
      <c r="AW23" s="69" t="n">
        <f aca="false">IF(AND($F23&lt;AW$1,$G23&lt;AW$4,(DATE(YEAR($G23)+1,MONTH($G23)+1,1))&gt;AW$4),(($D23*13.44*AW$2)+($D23*10.56*AW$3))*(AW$1/1000-($F23/1000)),0)</f>
        <v>0</v>
      </c>
      <c r="AX23" s="69" t="n">
        <f aca="false">IF(AND($F23&lt;AX$1,$G23&lt;AX$4,(DATE(YEAR($G23)+1,MONTH($G23)+1,1))&gt;AX$4),(($D23*13.44*AX$2)+($D23*10.56*AX$3))*(AX$1/1000-($F23/1000)),0)</f>
        <v>0</v>
      </c>
      <c r="AY23" s="69" t="n">
        <f aca="false">IF(AND($F23&lt;AY$1,$G23&lt;AY$4,(DATE(YEAR($G23)+1,MONTH($G23)+1,1))&gt;AY$4),(($D23*13.44*AY$2)+($D23*10.56*AY$3))*(AY$1/1000-($F23/1000)),0)</f>
        <v>0</v>
      </c>
      <c r="AZ23" s="69" t="n">
        <f aca="false">IF(AND($F23&lt;AZ$1,$G23&lt;AZ$4,(DATE(YEAR($G23)+1,MONTH($G23)+1,1))&gt;AZ$4),(($D23*13.44*AZ$2)+($D23*10.56*AZ$3))*(AZ$1/1000-($F23/1000)),0)</f>
        <v>0</v>
      </c>
      <c r="BA23" s="69" t="n">
        <f aca="false">IF(AND($F23&lt;BA$1,$G23&lt;BA$4,(DATE(YEAR($G23)+1,MONTH($G23)+1,1))&gt;BA$4),(($D23*13.44*BA$2)+($D23*10.56*BA$3))*(BA$1/1000-($F23/1000)),0)</f>
        <v>0</v>
      </c>
      <c r="BB23" s="69" t="n">
        <f aca="false">IF(AND($F23&lt;BB$1,$G23&lt;BB$4,(DATE(YEAR($G23)+1,MONTH($G23)+1,1))&gt;BB$4),(($D23*13.44*BB$2)+($D23*10.56*BB$3))*(BB$1/1000-($F23/1000)),0)</f>
        <v>0</v>
      </c>
      <c r="BC23" s="69" t="n">
        <f aca="false">IF(AND($F23&lt;BC$1,$G23&lt;BC$4,(DATE(YEAR($G23)+1,MONTH($G23)+1,1))&gt;BC$4),(($D23*13.44*BC$2)+($D23*10.56*BC$3))*(BC$1/1000-($F23/1000)),0)</f>
        <v>0</v>
      </c>
      <c r="BD23" s="69" t="n">
        <f aca="false">IF(AND($F23&lt;BD$1,$G23&lt;BD$4,(DATE(YEAR($G23)+1,MONTH($G23)+1,1))&gt;BD$4),(($D23*13.44*BD$2)+($D23*10.56*BD$3))*(BD$1/1000-($F23/1000)),0)</f>
        <v>0</v>
      </c>
    </row>
    <row r="24" customFormat="false" ht="12.75" hidden="false" customHeight="false" outlineLevel="0" collapsed="false">
      <c r="A24" s="66" t="s">
        <v>1317</v>
      </c>
      <c r="B24" s="3" t="s">
        <v>1282</v>
      </c>
      <c r="C24" s="3" t="s">
        <v>1258</v>
      </c>
      <c r="D24" s="2" t="n">
        <v>575</v>
      </c>
      <c r="E24" s="3" t="s">
        <v>1268</v>
      </c>
      <c r="F24" s="2" t="n">
        <v>7000</v>
      </c>
      <c r="G24" s="70" t="n">
        <v>37773</v>
      </c>
      <c r="H24" s="64" t="s">
        <v>1260</v>
      </c>
      <c r="I24" s="69" t="n">
        <f aca="false">IF(AND($F24&lt;I$1,$G24&lt;I$4,(DATE(YEAR($G24)+1,MONTH($G24)+1,1))&gt;I$4),(($D24*13.44*I$2)+($D24*10.56*I$3))*(I$1/1000-($F24/1000)),0)</f>
        <v>0</v>
      </c>
      <c r="J24" s="69" t="n">
        <f aca="false">IF(AND($F24&lt;J$1,$G24&lt;J$4,(DATE(YEAR($G24)+1,MONTH($G24)+1,1))&gt;J$4),(($D24*13.44*J$2)+($D24*10.56*J$3))*(J$1/1000-($F24/1000)),0)</f>
        <v>0</v>
      </c>
      <c r="K24" s="69" t="n">
        <f aca="false">IF(AND($F24&lt;K$1,$G24&lt;K$4,(DATE(YEAR($G24)+1,MONTH($G24)+1,1))&gt;K$4),(($D24*13.44*K$2)+($D24*10.56*K$3))*(K$1/1000-($F24/1000)),0)</f>
        <v>0</v>
      </c>
      <c r="L24" s="69" t="n">
        <f aca="false">IF(AND($F24&lt;L$1,$G24&lt;L$4,(DATE(YEAR($G24)+1,MONTH($G24)+1,1))&gt;L$4),(($D24*13.44*L$2)+($D24*10.56*L$3))*(L$1/1000-($F24/1000)),0)</f>
        <v>0</v>
      </c>
      <c r="M24" s="69" t="n">
        <f aca="false">IF(AND($F24&lt;M$1,$G24&lt;M$4,(DATE(YEAR($G24)+1,MONTH($G24)+1,1))&gt;M$4),(($D24*13.44*M$2)+($D24*10.56*M$3))*(M$1/1000-($F24/1000)),0)</f>
        <v>0</v>
      </c>
      <c r="N24" s="69" t="n">
        <f aca="false">IF(AND($F24&lt;N$1,$G24&lt;N$4,(DATE(YEAR($G24)+1,MONTH($G24)+1,1))&gt;N$4),(($D24*13.44*N$2)+($D24*10.56*N$3))*(N$1/1000-($F24/1000)),0)</f>
        <v>0</v>
      </c>
      <c r="O24" s="69" t="n">
        <f aca="false">IF(AND($F24&lt;O$1,$G24&lt;O$4,(DATE(YEAR($G24)+1,MONTH($G24)+1,1))&gt;O$4),(($D24*13.44*O$2)+($D24*10.56*O$3))*(O$1/1000-($F24/1000)),0)</f>
        <v>0</v>
      </c>
      <c r="P24" s="69" t="n">
        <f aca="false">IF(AND($F24&lt;P$1,$G24&lt;P$4,(DATE(YEAR($G24)+1,MONTH($G24)+1,1))&gt;P$4),(($D24*13.44*P$2)+($D24*10.56*P$3))*(P$1/1000-($F24/1000)),0)</f>
        <v>0</v>
      </c>
      <c r="Q24" s="69" t="n">
        <f aca="false">IF(AND($F24&lt;Q$1,$G24&lt;Q$4,(DATE(YEAR($G24)+1,MONTH($G24)+1,1))&gt;Q$4),(($D24*13.44*Q$2)+($D24*10.56*Q$3))*(Q$1/1000-($F24/1000)),0)</f>
        <v>0</v>
      </c>
      <c r="R24" s="69" t="n">
        <f aca="false">IF(AND($F24&lt;R$1,$G24&lt;R$4,(DATE(YEAR($G24)+1,MONTH($G24)+1,1))&gt;R$4),(($D24*13.44*R$2)+($D24*10.56*R$3))*(R$1/1000-($F24/1000)),0)</f>
        <v>0</v>
      </c>
      <c r="S24" s="69" t="n">
        <f aca="false">IF(AND($F24&lt;S$1,$G24&lt;S$4,(DATE(YEAR($G24)+1,MONTH($G24)+1,1))&gt;S$4),(($D24*13.44*S$2)+($D24*10.56*S$3))*(S$1/1000-($F24/1000)),0)</f>
        <v>0</v>
      </c>
      <c r="T24" s="69" t="n">
        <f aca="false">IF(AND($F24&lt;T$1,$G24&lt;T$4,(DATE(YEAR($G24)+1,MONTH($G24)+1,1))&gt;T$4),(($D24*13.44*T$2)+($D24*10.56*T$3))*(T$1/1000-($F24/1000)),0)</f>
        <v>0</v>
      </c>
      <c r="U24" s="69" t="n">
        <f aca="false">IF(AND($F24&lt;U$1,$G24&lt;U$4,(DATE(YEAR($G24)+1,MONTH($G24)+1,1))&gt;U$4),(($D24*13.44*U$2)+($D24*10.56*U$3))*(U$1/1000-($F24/1000)),0)</f>
        <v>0</v>
      </c>
      <c r="V24" s="69" t="n">
        <f aca="false">IF(AND($F24&lt;V$1,$G24&lt;V$4,(DATE(YEAR($G24)+1,MONTH($G24)+1,1))&gt;V$4),(($D24*13.44*V$2)+($D24*10.56*V$3))*(V$1/1000-($F24/1000)),0)</f>
        <v>0</v>
      </c>
      <c r="W24" s="69" t="n">
        <f aca="false">IF(AND($F24&lt;W$1,$G24&lt;W$4,(DATE(YEAR($G24)+1,MONTH($G24)+1,1))&gt;W$4),(($D24*13.44*W$2)+($D24*10.56*W$3))*(W$1/1000-($F24/1000)),0)</f>
        <v>0</v>
      </c>
      <c r="X24" s="69" t="n">
        <f aca="false">IF(AND($F24&lt;X$1,$G24&lt;X$4,(DATE(YEAR($G24)+1,MONTH($G24)+1,1))&gt;X$4),(($D24*13.44*X$2)+($D24*10.56*X$3))*(X$1/1000-($F24/1000)),0)</f>
        <v>0</v>
      </c>
      <c r="Y24" s="69" t="n">
        <f aca="false">IF(AND($F24&lt;Y$1,$G24&lt;Y$4,(DATE(YEAR($G24)+1,MONTH($G24)+1,1))&gt;Y$4),(($D24*13.44*Y$2)+($D24*10.56*Y$3))*(Y$1/1000-($F24/1000)),0)</f>
        <v>0</v>
      </c>
      <c r="Z24" s="69" t="n">
        <f aca="false">IF(AND($F24&lt;Z$1,$G24&lt;Z$4,(DATE(YEAR($G24)+1,MONTH($G24)+1,1))&gt;Z$4),(($D24*13.44*Z$2)+($D24*10.56*Z$3))*(Z$1/1000-($F24/1000)),0)</f>
        <v>0</v>
      </c>
      <c r="AA24" s="69" t="n">
        <f aca="false">IF(AND($F24&lt;AA$1,$G24&lt;AA$4,(DATE(YEAR($G24)+1,MONTH($G24)+1,1))&gt;AA$4),(($D24*13.44*AA$2)+($D24*10.56*AA$3))*(AA$1/1000-($F24/1000)),0)</f>
        <v>0</v>
      </c>
      <c r="AB24" s="69" t="n">
        <f aca="false">IF(AND($F24&lt;AB$1,$G24&lt;AB$4,(DATE(YEAR($G24)+1,MONTH($G24)+1,1))&gt;AB$4),(($D24*13.44*AB$2)+($D24*10.56*AB$3))*(AB$1/1000-($F24/1000)),0)</f>
        <v>0</v>
      </c>
      <c r="AC24" s="69" t="n">
        <f aca="false">IF(AND($F24&lt;AC$1,$G24&lt;AC$4,(DATE(YEAR($G24)+1,MONTH($G24)+1,1))&gt;AC$4),(($D24*13.44*AC$2)+($D24*10.56*AC$3))*(AC$1/1000-($F24/1000)),0)</f>
        <v>0</v>
      </c>
      <c r="AD24" s="69" t="n">
        <f aca="false">IF(AND($F24&lt;AD$1,$G24&lt;AD$4,(DATE(YEAR($G24)+1,MONTH($G24)+1,1))&gt;AD$4),(($D24*13.44*AD$2)+($D24*10.56*AD$3))*(AD$1/1000-($F24/1000)),0)</f>
        <v>0</v>
      </c>
      <c r="AE24" s="69" t="n">
        <f aca="false">IF(AND($F24&lt;AE$1,$G24&lt;AE$4,(DATE(YEAR($G24)+1,MONTH($G24)+1,1))&gt;AE$4),(($D24*13.44*AE$2)+($D24*10.56*AE$3))*(AE$1/1000-($F24/1000)),0)</f>
        <v>0</v>
      </c>
      <c r="AF24" s="69" t="n">
        <f aca="false">IF(AND($F24&lt;AF$1,$G24&lt;AF$4,(DATE(YEAR($G24)+1,MONTH($G24)+1,1))&gt;AF$4),(($D24*13.44*AF$2)+($D24*10.56*AF$3))*(AF$1/1000-($F24/1000)),0)</f>
        <v>0</v>
      </c>
      <c r="AG24" s="69" t="n">
        <f aca="false">IF(AND($F24&lt;AG$1,$G24&lt;AG$4,(DATE(YEAR($G24)+1,MONTH($G24)+1,1))&gt;AG$4),(($D24*13.44*AG$2)+($D24*10.56*AG$3))*(AG$1/1000-($F24/1000)),0)</f>
        <v>0</v>
      </c>
      <c r="AH24" s="69" t="n">
        <f aca="false">IF(AND($F24&lt;AH$1,$G24&lt;AH$4,(DATE(YEAR($G24)+1,MONTH($G24)+1,1))&gt;AH$4),(($D24*13.44*AH$2)+($D24*10.56*AH$3))*(AH$1/1000-($F24/1000)),0)</f>
        <v>0</v>
      </c>
      <c r="AI24" s="69" t="n">
        <f aca="false">IF(AND($F24&lt;AI$1,$G24&lt;AI$4,(DATE(YEAR($G24)+1,MONTH($G24)+1,1))&gt;AI$4),(($D24*13.44*AI$2)+($D24*10.56*AI$3))*(AI$1/1000-($F24/1000)),0)</f>
        <v>0</v>
      </c>
      <c r="AJ24" s="69" t="n">
        <f aca="false">IF(AND($F24&lt;AJ$1,$G24&lt;AJ$4,(DATE(YEAR($G24)+1,MONTH($G24)+1,1))&gt;AJ$4),(($D24*13.44*AJ$2)+($D24*10.56*AJ$3))*(AJ$1/1000-($F24/1000)),0)</f>
        <v>0</v>
      </c>
      <c r="AK24" s="69" t="n">
        <f aca="false">IF(AND($F24&lt;AK$1,$G24&lt;AK$4,(DATE(YEAR($G24)+1,MONTH($G24)+1,1))&gt;AK$4),(($D24*13.44*AK$2)+($D24*10.56*AK$3))*(AK$1/1000-($F24/1000)),0)</f>
        <v>0</v>
      </c>
      <c r="AL24" s="69" t="n">
        <f aca="false">IF(AND($F24&lt;AL$1,$G24&lt;AL$4,(DATE(YEAR($G24)+1,MONTH($G24)+1,1))&gt;AL$4),(($D24*13.44*AL$2)+($D24*10.56*AL$3))*(AL$1/1000-($F24/1000)),0)</f>
        <v>0</v>
      </c>
      <c r="AM24" s="69" t="n">
        <f aca="false">IF(AND($F24&lt;AM$1,$G24&lt;AM$4,(DATE(YEAR($G24)+1,MONTH($G24)+1,1))&gt;AM$4),(($D24*13.44*AM$2)+($D24*10.56*AM$3))*(AM$1/1000-($F24/1000)),0)</f>
        <v>29311.2</v>
      </c>
      <c r="AN24" s="69" t="n">
        <f aca="false">IF(AND($F24&lt;AN$1,$G24&lt;AN$4,(DATE(YEAR($G24)+1,MONTH($G24)+1,1))&gt;AN$4),(($D24*13.44*AN$2)+($D24*10.56*AN$3))*(AN$1/1000-($F24/1000)),0)</f>
        <v>29311.2</v>
      </c>
      <c r="AO24" s="69" t="n">
        <f aca="false">IF(AND($F24&lt;AO$1,$G24&lt;AO$4,(DATE(YEAR($G24)+1,MONTH($G24)+1,1))&gt;AO$4),(($D24*13.44*AO$2)+($D24*10.56*AO$3))*(AO$1/1000-($F24/1000)),0)</f>
        <v>29311.2</v>
      </c>
      <c r="AP24" s="69" t="n">
        <f aca="false">IF(AND($F24&lt;AP$1,$G24&lt;AP$4,(DATE(YEAR($G24)+1,MONTH($G24)+1,1))&gt;AP$4),(($D24*13.44*AP$2)+($D24*10.56*AP$3))*(AP$1/1000-($F24/1000)),0)</f>
        <v>29311.2</v>
      </c>
      <c r="AQ24" s="69" t="n">
        <f aca="false">IF(AND($F24&lt;AQ$1,$G24&lt;AQ$4,(DATE(YEAR($G24)+1,MONTH($G24)+1,1))&gt;AQ$4),(($D24*13.44*AQ$2)+($D24*10.56*AQ$3))*(AQ$1/1000-($F24/1000)),0)</f>
        <v>29311.2</v>
      </c>
      <c r="AR24" s="69" t="n">
        <f aca="false">IF(AND($F24&lt;AR$1,$G24&lt;AR$4,(DATE(YEAR($G24)+1,MONTH($G24)+1,1))&gt;AR$4),(($D24*13.44*AR$2)+($D24*10.56*AR$3))*(AR$1/1000-($F24/1000)),0)</f>
        <v>29311.2</v>
      </c>
      <c r="AS24" s="69" t="n">
        <f aca="false">IF(AND($F24&lt;AS$1,$G24&lt;AS$4,(DATE(YEAR($G24)+1,MONTH($G24)+1,1))&gt;AS$4),(($D24*13.44*AS$2)+($D24*10.56*AS$3))*(AS$1/1000-($F24/1000)),0)</f>
        <v>29311.2</v>
      </c>
      <c r="AT24" s="69" t="n">
        <f aca="false">IF(AND($F24&lt;AT$1,$G24&lt;AT$4,(DATE(YEAR($G24)+1,MONTH($G24)+1,1))&gt;AT$4),(($D24*13.44*AT$2)+($D24*10.56*AT$3))*(AT$1/1000-($F24/1000)),0)</f>
        <v>29311.2</v>
      </c>
      <c r="AU24" s="69" t="n">
        <f aca="false">IF(AND($F24&lt;AU$1,$G24&lt;AU$4,(DATE(YEAR($G24)+1,MONTH($G24)+1,1))&gt;AU$4),(($D24*13.44*AU$2)+($D24*10.56*AU$3))*(AU$1/1000-($F24/1000)),0)</f>
        <v>29311.2</v>
      </c>
      <c r="AV24" s="69" t="n">
        <f aca="false">IF(AND($F24&lt;AV$1,$G24&lt;AV$4,(DATE(YEAR($G24)+1,MONTH($G24)+1,1))&gt;AV$4),(($D24*13.44*AV$2)+($D24*10.56*AV$3))*(AV$1/1000-($F24/1000)),0)</f>
        <v>29311.2</v>
      </c>
      <c r="AW24" s="69" t="n">
        <f aca="false">IF(AND($F24&lt;AW$1,$G24&lt;AW$4,(DATE(YEAR($G24)+1,MONTH($G24)+1,1))&gt;AW$4),(($D24*13.44*AW$2)+($D24*10.56*AW$3))*(AW$1/1000-($F24/1000)),0)</f>
        <v>29311.2</v>
      </c>
      <c r="AX24" s="69" t="n">
        <f aca="false">IF(AND($F24&lt;AX$1,$G24&lt;AX$4,(DATE(YEAR($G24)+1,MONTH($G24)+1,1))&gt;AX$4),(($D24*13.44*AX$2)+($D24*10.56*AX$3))*(AX$1/1000-($F24/1000)),0)</f>
        <v>29311.2</v>
      </c>
      <c r="AY24" s="69" t="n">
        <f aca="false">IF(AND($F24&lt;AY$1,$G24&lt;AY$4,(DATE(YEAR($G24)+1,MONTH($G24)+1,1))&gt;AY$4),(($D24*13.44*AY$2)+($D24*10.56*AY$3))*(AY$1/1000-($F24/1000)),0)</f>
        <v>0</v>
      </c>
      <c r="AZ24" s="69" t="n">
        <f aca="false">IF(AND($F24&lt;AZ$1,$G24&lt;AZ$4,(DATE(YEAR($G24)+1,MONTH($G24)+1,1))&gt;AZ$4),(($D24*13.44*AZ$2)+($D24*10.56*AZ$3))*(AZ$1/1000-($F24/1000)),0)</f>
        <v>0</v>
      </c>
      <c r="BA24" s="69" t="n">
        <f aca="false">IF(AND($F24&lt;BA$1,$G24&lt;BA$4,(DATE(YEAR($G24)+1,MONTH($G24)+1,1))&gt;BA$4),(($D24*13.44*BA$2)+($D24*10.56*BA$3))*(BA$1/1000-($F24/1000)),0)</f>
        <v>0</v>
      </c>
      <c r="BB24" s="69" t="n">
        <f aca="false">IF(AND($F24&lt;BB$1,$G24&lt;BB$4,(DATE(YEAR($G24)+1,MONTH($G24)+1,1))&gt;BB$4),(($D24*13.44*BB$2)+($D24*10.56*BB$3))*(BB$1/1000-($F24/1000)),0)</f>
        <v>0</v>
      </c>
      <c r="BC24" s="69" t="n">
        <f aca="false">IF(AND($F24&lt;BC$1,$G24&lt;BC$4,(DATE(YEAR($G24)+1,MONTH($G24)+1,1))&gt;BC$4),(($D24*13.44*BC$2)+($D24*10.56*BC$3))*(BC$1/1000-($F24/1000)),0)</f>
        <v>0</v>
      </c>
      <c r="BD24" s="69" t="n">
        <f aca="false">IF(AND($F24&lt;BD$1,$G24&lt;BD$4,(DATE(YEAR($G24)+1,MONTH($G24)+1,1))&gt;BD$4),(($D24*13.44*BD$2)+($D24*10.56*BD$3))*(BD$1/1000-($F24/1000)),0)</f>
        <v>0</v>
      </c>
    </row>
    <row r="25" customFormat="false" ht="12.75" hidden="false" customHeight="false" outlineLevel="0" collapsed="false">
      <c r="A25" s="3" t="s">
        <v>1845</v>
      </c>
      <c r="B25" s="3" t="s">
        <v>1282</v>
      </c>
      <c r="C25" s="3" t="s">
        <v>1283</v>
      </c>
      <c r="D25" s="2" t="n">
        <v>1040</v>
      </c>
      <c r="E25" s="3" t="s">
        <v>1268</v>
      </c>
      <c r="F25" s="2" t="n">
        <v>7000</v>
      </c>
      <c r="G25" s="70" t="n">
        <v>37773</v>
      </c>
      <c r="H25" s="64" t="s">
        <v>1260</v>
      </c>
      <c r="I25" s="69" t="n">
        <f aca="false">IF(AND($F25&lt;I$1,$G25&lt;I$4,(DATE(YEAR($G25)+1,MONTH($G25)+1,1))&gt;I$4),(($D25*13.44*I$2)+($D25*10.56*I$3))*(I$1/1000-($F25/1000)),0)</f>
        <v>0</v>
      </c>
      <c r="J25" s="69" t="n">
        <f aca="false">IF(AND($F25&lt;J$1,$G25&lt;J$4,(DATE(YEAR($G25)+1,MONTH($G25)+1,1))&gt;J$4),(($D25*13.44*J$2)+($D25*10.56*J$3))*(J$1/1000-($F25/1000)),0)</f>
        <v>0</v>
      </c>
      <c r="K25" s="69" t="n">
        <f aca="false">IF(AND($F25&lt;K$1,$G25&lt;K$4,(DATE(YEAR($G25)+1,MONTH($G25)+1,1))&gt;K$4),(($D25*13.44*K$2)+($D25*10.56*K$3))*(K$1/1000-($F25/1000)),0)</f>
        <v>0</v>
      </c>
      <c r="L25" s="69" t="n">
        <f aca="false">IF(AND($F25&lt;L$1,$G25&lt;L$4,(DATE(YEAR($G25)+1,MONTH($G25)+1,1))&gt;L$4),(($D25*13.44*L$2)+($D25*10.56*L$3))*(L$1/1000-($F25/1000)),0)</f>
        <v>0</v>
      </c>
      <c r="M25" s="69" t="n">
        <f aca="false">IF(AND($F25&lt;M$1,$G25&lt;M$4,(DATE(YEAR($G25)+1,MONTH($G25)+1,1))&gt;M$4),(($D25*13.44*M$2)+($D25*10.56*M$3))*(M$1/1000-($F25/1000)),0)</f>
        <v>0</v>
      </c>
      <c r="N25" s="69" t="n">
        <f aca="false">IF(AND($F25&lt;N$1,$G25&lt;N$4,(DATE(YEAR($G25)+1,MONTH($G25)+1,1))&gt;N$4),(($D25*13.44*N$2)+($D25*10.56*N$3))*(N$1/1000-($F25/1000)),0)</f>
        <v>0</v>
      </c>
      <c r="O25" s="69" t="n">
        <f aca="false">IF(AND($F25&lt;O$1,$G25&lt;O$4,(DATE(YEAR($G25)+1,MONTH($G25)+1,1))&gt;O$4),(($D25*13.44*O$2)+($D25*10.56*O$3))*(O$1/1000-($F25/1000)),0)</f>
        <v>0</v>
      </c>
      <c r="P25" s="69" t="n">
        <f aca="false">IF(AND($F25&lt;P$1,$G25&lt;P$4,(DATE(YEAR($G25)+1,MONTH($G25)+1,1))&gt;P$4),(($D25*13.44*P$2)+($D25*10.56*P$3))*(P$1/1000-($F25/1000)),0)</f>
        <v>0</v>
      </c>
      <c r="Q25" s="69" t="n">
        <f aca="false">IF(AND($F25&lt;Q$1,$G25&lt;Q$4,(DATE(YEAR($G25)+1,MONTH($G25)+1,1))&gt;Q$4),(($D25*13.44*Q$2)+($D25*10.56*Q$3))*(Q$1/1000-($F25/1000)),0)</f>
        <v>0</v>
      </c>
      <c r="R25" s="69" t="n">
        <f aca="false">IF(AND($F25&lt;R$1,$G25&lt;R$4,(DATE(YEAR($G25)+1,MONTH($G25)+1,1))&gt;R$4),(($D25*13.44*R$2)+($D25*10.56*R$3))*(R$1/1000-($F25/1000)),0)</f>
        <v>0</v>
      </c>
      <c r="S25" s="69" t="n">
        <f aca="false">IF(AND($F25&lt;S$1,$G25&lt;S$4,(DATE(YEAR($G25)+1,MONTH($G25)+1,1))&gt;S$4),(($D25*13.44*S$2)+($D25*10.56*S$3))*(S$1/1000-($F25/1000)),0)</f>
        <v>0</v>
      </c>
      <c r="T25" s="69" t="n">
        <f aca="false">IF(AND($F25&lt;T$1,$G25&lt;T$4,(DATE(YEAR($G25)+1,MONTH($G25)+1,1))&gt;T$4),(($D25*13.44*T$2)+($D25*10.56*T$3))*(T$1/1000-($F25/1000)),0)</f>
        <v>0</v>
      </c>
      <c r="U25" s="69" t="n">
        <f aca="false">IF(AND($F25&lt;U$1,$G25&lt;U$4,(DATE(YEAR($G25)+1,MONTH($G25)+1,1))&gt;U$4),(($D25*13.44*U$2)+($D25*10.56*U$3))*(U$1/1000-($F25/1000)),0)</f>
        <v>0</v>
      </c>
      <c r="V25" s="69" t="n">
        <f aca="false">IF(AND($F25&lt;V$1,$G25&lt;V$4,(DATE(YEAR($G25)+1,MONTH($G25)+1,1))&gt;V$4),(($D25*13.44*V$2)+($D25*10.56*V$3))*(V$1/1000-($F25/1000)),0)</f>
        <v>0</v>
      </c>
      <c r="W25" s="69" t="n">
        <f aca="false">IF(AND($F25&lt;W$1,$G25&lt;W$4,(DATE(YEAR($G25)+1,MONTH($G25)+1,1))&gt;W$4),(($D25*13.44*W$2)+($D25*10.56*W$3))*(W$1/1000-($F25/1000)),0)</f>
        <v>0</v>
      </c>
      <c r="X25" s="69" t="n">
        <f aca="false">IF(AND($F25&lt;X$1,$G25&lt;X$4,(DATE(YEAR($G25)+1,MONTH($G25)+1,1))&gt;X$4),(($D25*13.44*X$2)+($D25*10.56*X$3))*(X$1/1000-($F25/1000)),0)</f>
        <v>0</v>
      </c>
      <c r="Y25" s="69" t="n">
        <f aca="false">IF(AND($F25&lt;Y$1,$G25&lt;Y$4,(DATE(YEAR($G25)+1,MONTH($G25)+1,1))&gt;Y$4),(($D25*13.44*Y$2)+($D25*10.56*Y$3))*(Y$1/1000-($F25/1000)),0)</f>
        <v>0</v>
      </c>
      <c r="Z25" s="69" t="n">
        <f aca="false">IF(AND($F25&lt;Z$1,$G25&lt;Z$4,(DATE(YEAR($G25)+1,MONTH($G25)+1,1))&gt;Z$4),(($D25*13.44*Z$2)+($D25*10.56*Z$3))*(Z$1/1000-($F25/1000)),0)</f>
        <v>0</v>
      </c>
      <c r="AA25" s="69" t="n">
        <f aca="false">IF(AND($F25&lt;AA$1,$G25&lt;AA$4,(DATE(YEAR($G25)+1,MONTH($G25)+1,1))&gt;AA$4),(($D25*13.44*AA$2)+($D25*10.56*AA$3))*(AA$1/1000-($F25/1000)),0)</f>
        <v>0</v>
      </c>
      <c r="AB25" s="69" t="n">
        <f aca="false">IF(AND($F25&lt;AB$1,$G25&lt;AB$4,(DATE(YEAR($G25)+1,MONTH($G25)+1,1))&gt;AB$4),(($D25*13.44*AB$2)+($D25*10.56*AB$3))*(AB$1/1000-($F25/1000)),0)</f>
        <v>0</v>
      </c>
      <c r="AC25" s="69" t="n">
        <f aca="false">IF(AND($F25&lt;AC$1,$G25&lt;AC$4,(DATE(YEAR($G25)+1,MONTH($G25)+1,1))&gt;AC$4),(($D25*13.44*AC$2)+($D25*10.56*AC$3))*(AC$1/1000-($F25/1000)),0)</f>
        <v>0</v>
      </c>
      <c r="AD25" s="69" t="n">
        <f aca="false">IF(AND($F25&lt;AD$1,$G25&lt;AD$4,(DATE(YEAR($G25)+1,MONTH($G25)+1,1))&gt;AD$4),(($D25*13.44*AD$2)+($D25*10.56*AD$3))*(AD$1/1000-($F25/1000)),0)</f>
        <v>0</v>
      </c>
      <c r="AE25" s="69" t="n">
        <f aca="false">IF(AND($F25&lt;AE$1,$G25&lt;AE$4,(DATE(YEAR($G25)+1,MONTH($G25)+1,1))&gt;AE$4),(($D25*13.44*AE$2)+($D25*10.56*AE$3))*(AE$1/1000-($F25/1000)),0)</f>
        <v>0</v>
      </c>
      <c r="AF25" s="69" t="n">
        <f aca="false">IF(AND($F25&lt;AF$1,$G25&lt;AF$4,(DATE(YEAR($G25)+1,MONTH($G25)+1,1))&gt;AF$4),(($D25*13.44*AF$2)+($D25*10.56*AF$3))*(AF$1/1000-($F25/1000)),0)</f>
        <v>0</v>
      </c>
      <c r="AG25" s="69" t="n">
        <f aca="false">IF(AND($F25&lt;AG$1,$G25&lt;AG$4,(DATE(YEAR($G25)+1,MONTH($G25)+1,1))&gt;AG$4),(($D25*13.44*AG$2)+($D25*10.56*AG$3))*(AG$1/1000-($F25/1000)),0)</f>
        <v>0</v>
      </c>
      <c r="AH25" s="69" t="n">
        <f aca="false">IF(AND($F25&lt;AH$1,$G25&lt;AH$4,(DATE(YEAR($G25)+1,MONTH($G25)+1,1))&gt;AH$4),(($D25*13.44*AH$2)+($D25*10.56*AH$3))*(AH$1/1000-($F25/1000)),0)</f>
        <v>0</v>
      </c>
      <c r="AI25" s="69" t="n">
        <f aca="false">IF(AND($F25&lt;AI$1,$G25&lt;AI$4,(DATE(YEAR($G25)+1,MONTH($G25)+1,1))&gt;AI$4),(($D25*13.44*AI$2)+($D25*10.56*AI$3))*(AI$1/1000-($F25/1000)),0)</f>
        <v>0</v>
      </c>
      <c r="AJ25" s="69" t="n">
        <f aca="false">IF(AND($F25&lt;AJ$1,$G25&lt;AJ$4,(DATE(YEAR($G25)+1,MONTH($G25)+1,1))&gt;AJ$4),(($D25*13.44*AJ$2)+($D25*10.56*AJ$3))*(AJ$1/1000-($F25/1000)),0)</f>
        <v>0</v>
      </c>
      <c r="AK25" s="69" t="n">
        <f aca="false">IF(AND($F25&lt;AK$1,$G25&lt;AK$4,(DATE(YEAR($G25)+1,MONTH($G25)+1,1))&gt;AK$4),(($D25*13.44*AK$2)+($D25*10.56*AK$3))*(AK$1/1000-($F25/1000)),0)</f>
        <v>0</v>
      </c>
      <c r="AL25" s="69" t="n">
        <f aca="false">IF(AND($F25&lt;AL$1,$G25&lt;AL$4,(DATE(YEAR($G25)+1,MONTH($G25)+1,1))&gt;AL$4),(($D25*13.44*AL$2)+($D25*10.56*AL$3))*(AL$1/1000-($F25/1000)),0)</f>
        <v>0</v>
      </c>
      <c r="AM25" s="69" t="n">
        <f aca="false">IF(AND($F25&lt;AM$1,$G25&lt;AM$4,(DATE(YEAR($G25)+1,MONTH($G25)+1,1))&gt;AM$4),(($D25*13.44*AM$2)+($D25*10.56*AM$3))*(AM$1/1000-($F25/1000)),0)</f>
        <v>53015.04</v>
      </c>
      <c r="AN25" s="69" t="n">
        <f aca="false">IF(AND($F25&lt;AN$1,$G25&lt;AN$4,(DATE(YEAR($G25)+1,MONTH($G25)+1,1))&gt;AN$4),(($D25*13.44*AN$2)+($D25*10.56*AN$3))*(AN$1/1000-($F25/1000)),0)</f>
        <v>53015.04</v>
      </c>
      <c r="AO25" s="69" t="n">
        <f aca="false">IF(AND($F25&lt;AO$1,$G25&lt;AO$4,(DATE(YEAR($G25)+1,MONTH($G25)+1,1))&gt;AO$4),(($D25*13.44*AO$2)+($D25*10.56*AO$3))*(AO$1/1000-($F25/1000)),0)</f>
        <v>53015.04</v>
      </c>
      <c r="AP25" s="69" t="n">
        <f aca="false">IF(AND($F25&lt;AP$1,$G25&lt;AP$4,(DATE(YEAR($G25)+1,MONTH($G25)+1,1))&gt;AP$4),(($D25*13.44*AP$2)+($D25*10.56*AP$3))*(AP$1/1000-($F25/1000)),0)</f>
        <v>53015.04</v>
      </c>
      <c r="AQ25" s="69" t="n">
        <f aca="false">IF(AND($F25&lt;AQ$1,$G25&lt;AQ$4,(DATE(YEAR($G25)+1,MONTH($G25)+1,1))&gt;AQ$4),(($D25*13.44*AQ$2)+($D25*10.56*AQ$3))*(AQ$1/1000-($F25/1000)),0)</f>
        <v>53015.04</v>
      </c>
      <c r="AR25" s="69" t="n">
        <f aca="false">IF(AND($F25&lt;AR$1,$G25&lt;AR$4,(DATE(YEAR($G25)+1,MONTH($G25)+1,1))&gt;AR$4),(($D25*13.44*AR$2)+($D25*10.56*AR$3))*(AR$1/1000-($F25/1000)),0)</f>
        <v>53015.04</v>
      </c>
      <c r="AS25" s="69" t="n">
        <f aca="false">IF(AND($F25&lt;AS$1,$G25&lt;AS$4,(DATE(YEAR($G25)+1,MONTH($G25)+1,1))&gt;AS$4),(($D25*13.44*AS$2)+($D25*10.56*AS$3))*(AS$1/1000-($F25/1000)),0)</f>
        <v>53015.04</v>
      </c>
      <c r="AT25" s="69" t="n">
        <f aca="false">IF(AND($F25&lt;AT$1,$G25&lt;AT$4,(DATE(YEAR($G25)+1,MONTH($G25)+1,1))&gt;AT$4),(($D25*13.44*AT$2)+($D25*10.56*AT$3))*(AT$1/1000-($F25/1000)),0)</f>
        <v>53015.04</v>
      </c>
      <c r="AU25" s="69" t="n">
        <f aca="false">IF(AND($F25&lt;AU$1,$G25&lt;AU$4,(DATE(YEAR($G25)+1,MONTH($G25)+1,1))&gt;AU$4),(($D25*13.44*AU$2)+($D25*10.56*AU$3))*(AU$1/1000-($F25/1000)),0)</f>
        <v>53015.04</v>
      </c>
      <c r="AV25" s="69" t="n">
        <f aca="false">IF(AND($F25&lt;AV$1,$G25&lt;AV$4,(DATE(YEAR($G25)+1,MONTH($G25)+1,1))&gt;AV$4),(($D25*13.44*AV$2)+($D25*10.56*AV$3))*(AV$1/1000-($F25/1000)),0)</f>
        <v>53015.04</v>
      </c>
      <c r="AW25" s="69" t="n">
        <f aca="false">IF(AND($F25&lt;AW$1,$G25&lt;AW$4,(DATE(YEAR($G25)+1,MONTH($G25)+1,1))&gt;AW$4),(($D25*13.44*AW$2)+($D25*10.56*AW$3))*(AW$1/1000-($F25/1000)),0)</f>
        <v>53015.04</v>
      </c>
      <c r="AX25" s="69" t="n">
        <f aca="false">IF(AND($F25&lt;AX$1,$G25&lt;AX$4,(DATE(YEAR($G25)+1,MONTH($G25)+1,1))&gt;AX$4),(($D25*13.44*AX$2)+($D25*10.56*AX$3))*(AX$1/1000-($F25/1000)),0)</f>
        <v>53015.04</v>
      </c>
      <c r="AY25" s="69" t="n">
        <f aca="false">IF(AND($F25&lt;AY$1,$G25&lt;AY$4,(DATE(YEAR($G25)+1,MONTH($G25)+1,1))&gt;AY$4),(($D25*13.44*AY$2)+($D25*10.56*AY$3))*(AY$1/1000-($F25/1000)),0)</f>
        <v>0</v>
      </c>
      <c r="AZ25" s="69" t="n">
        <f aca="false">IF(AND($F25&lt;AZ$1,$G25&lt;AZ$4,(DATE(YEAR($G25)+1,MONTH($G25)+1,1))&gt;AZ$4),(($D25*13.44*AZ$2)+($D25*10.56*AZ$3))*(AZ$1/1000-($F25/1000)),0)</f>
        <v>0</v>
      </c>
      <c r="BA25" s="69" t="n">
        <f aca="false">IF(AND($F25&lt;BA$1,$G25&lt;BA$4,(DATE(YEAR($G25)+1,MONTH($G25)+1,1))&gt;BA$4),(($D25*13.44*BA$2)+($D25*10.56*BA$3))*(BA$1/1000-($F25/1000)),0)</f>
        <v>0</v>
      </c>
      <c r="BB25" s="69" t="n">
        <f aca="false">IF(AND($F25&lt;BB$1,$G25&lt;BB$4,(DATE(YEAR($G25)+1,MONTH($G25)+1,1))&gt;BB$4),(($D25*13.44*BB$2)+($D25*10.56*BB$3))*(BB$1/1000-($F25/1000)),0)</f>
        <v>0</v>
      </c>
      <c r="BC25" s="69" t="n">
        <f aca="false">IF(AND($F25&lt;BC$1,$G25&lt;BC$4,(DATE(YEAR($G25)+1,MONTH($G25)+1,1))&gt;BC$4),(($D25*13.44*BC$2)+($D25*10.56*BC$3))*(BC$1/1000-($F25/1000)),0)</f>
        <v>0</v>
      </c>
      <c r="BD25" s="69" t="n">
        <f aca="false">IF(AND($F25&lt;BD$1,$G25&lt;BD$4,(DATE(YEAR($G25)+1,MONTH($G25)+1,1))&gt;BD$4),(($D25*13.44*BD$2)+($D25*10.56*BD$3))*(BD$1/1000-($F25/1000)),0)</f>
        <v>0</v>
      </c>
    </row>
    <row r="26" customFormat="false" ht="12.75" hidden="false" customHeight="false" outlineLevel="0" collapsed="false">
      <c r="A26" s="3" t="s">
        <v>1319</v>
      </c>
      <c r="B26" s="3" t="s">
        <v>1282</v>
      </c>
      <c r="C26" s="3" t="s">
        <v>1283</v>
      </c>
      <c r="D26" s="2" t="n">
        <v>550</v>
      </c>
      <c r="E26" s="3" t="s">
        <v>1268</v>
      </c>
      <c r="F26" s="2" t="n">
        <v>7000</v>
      </c>
      <c r="G26" s="70" t="n">
        <v>37895</v>
      </c>
      <c r="H26" s="64" t="s">
        <v>1260</v>
      </c>
      <c r="I26" s="69" t="n">
        <f aca="false">IF(AND($F26&lt;I$1,$G26&lt;I$4,(DATE(YEAR($G26)+1,MONTH($G26)+1,1))&gt;I$4),(($D26*13.44*I$2)+($D26*10.56*I$3))*(I$1/1000-($F26/1000)),0)</f>
        <v>0</v>
      </c>
      <c r="J26" s="69" t="n">
        <f aca="false">IF(AND($F26&lt;J$1,$G26&lt;J$4,(DATE(YEAR($G26)+1,MONTH($G26)+1,1))&gt;J$4),(($D26*13.44*J$2)+($D26*10.56*J$3))*(J$1/1000-($F26/1000)),0)</f>
        <v>0</v>
      </c>
      <c r="K26" s="69" t="n">
        <f aca="false">IF(AND($F26&lt;K$1,$G26&lt;K$4,(DATE(YEAR($G26)+1,MONTH($G26)+1,1))&gt;K$4),(($D26*13.44*K$2)+($D26*10.56*K$3))*(K$1/1000-($F26/1000)),0)</f>
        <v>0</v>
      </c>
      <c r="L26" s="69" t="n">
        <f aca="false">IF(AND($F26&lt;L$1,$G26&lt;L$4,(DATE(YEAR($G26)+1,MONTH($G26)+1,1))&gt;L$4),(($D26*13.44*L$2)+($D26*10.56*L$3))*(L$1/1000-($F26/1000)),0)</f>
        <v>0</v>
      </c>
      <c r="M26" s="69" t="n">
        <f aca="false">IF(AND($F26&lt;M$1,$G26&lt;M$4,(DATE(YEAR($G26)+1,MONTH($G26)+1,1))&gt;M$4),(($D26*13.44*M$2)+($D26*10.56*M$3))*(M$1/1000-($F26/1000)),0)</f>
        <v>0</v>
      </c>
      <c r="N26" s="69" t="n">
        <f aca="false">IF(AND($F26&lt;N$1,$G26&lt;N$4,(DATE(YEAR($G26)+1,MONTH($G26)+1,1))&gt;N$4),(($D26*13.44*N$2)+($D26*10.56*N$3))*(N$1/1000-($F26/1000)),0)</f>
        <v>0</v>
      </c>
      <c r="O26" s="69" t="n">
        <f aca="false">IF(AND($F26&lt;O$1,$G26&lt;O$4,(DATE(YEAR($G26)+1,MONTH($G26)+1,1))&gt;O$4),(($D26*13.44*O$2)+($D26*10.56*O$3))*(O$1/1000-($F26/1000)),0)</f>
        <v>0</v>
      </c>
      <c r="P26" s="69" t="n">
        <f aca="false">IF(AND($F26&lt;P$1,$G26&lt;P$4,(DATE(YEAR($G26)+1,MONTH($G26)+1,1))&gt;P$4),(($D26*13.44*P$2)+($D26*10.56*P$3))*(P$1/1000-($F26/1000)),0)</f>
        <v>0</v>
      </c>
      <c r="Q26" s="69" t="n">
        <f aca="false">IF(AND($F26&lt;Q$1,$G26&lt;Q$4,(DATE(YEAR($G26)+1,MONTH($G26)+1,1))&gt;Q$4),(($D26*13.44*Q$2)+($D26*10.56*Q$3))*(Q$1/1000-($F26/1000)),0)</f>
        <v>0</v>
      </c>
      <c r="R26" s="69" t="n">
        <f aca="false">IF(AND($F26&lt;R$1,$G26&lt;R$4,(DATE(YEAR($G26)+1,MONTH($G26)+1,1))&gt;R$4),(($D26*13.44*R$2)+($D26*10.56*R$3))*(R$1/1000-($F26/1000)),0)</f>
        <v>0</v>
      </c>
      <c r="S26" s="69" t="n">
        <f aca="false">IF(AND($F26&lt;S$1,$G26&lt;S$4,(DATE(YEAR($G26)+1,MONTH($G26)+1,1))&gt;S$4),(($D26*13.44*S$2)+($D26*10.56*S$3))*(S$1/1000-($F26/1000)),0)</f>
        <v>0</v>
      </c>
      <c r="T26" s="69" t="n">
        <f aca="false">IF(AND($F26&lt;T$1,$G26&lt;T$4,(DATE(YEAR($G26)+1,MONTH($G26)+1,1))&gt;T$4),(($D26*13.44*T$2)+($D26*10.56*T$3))*(T$1/1000-($F26/1000)),0)</f>
        <v>0</v>
      </c>
      <c r="U26" s="69" t="n">
        <f aca="false">IF(AND($F26&lt;U$1,$G26&lt;U$4,(DATE(YEAR($G26)+1,MONTH($G26)+1,1))&gt;U$4),(($D26*13.44*U$2)+($D26*10.56*U$3))*(U$1/1000-($F26/1000)),0)</f>
        <v>0</v>
      </c>
      <c r="V26" s="69" t="n">
        <f aca="false">IF(AND($F26&lt;V$1,$G26&lt;V$4,(DATE(YEAR($G26)+1,MONTH($G26)+1,1))&gt;V$4),(($D26*13.44*V$2)+($D26*10.56*V$3))*(V$1/1000-($F26/1000)),0)</f>
        <v>0</v>
      </c>
      <c r="W26" s="69" t="n">
        <f aca="false">IF(AND($F26&lt;W$1,$G26&lt;W$4,(DATE(YEAR($G26)+1,MONTH($G26)+1,1))&gt;W$4),(($D26*13.44*W$2)+($D26*10.56*W$3))*(W$1/1000-($F26/1000)),0)</f>
        <v>0</v>
      </c>
      <c r="X26" s="69" t="n">
        <f aca="false">IF(AND($F26&lt;X$1,$G26&lt;X$4,(DATE(YEAR($G26)+1,MONTH($G26)+1,1))&gt;X$4),(($D26*13.44*X$2)+($D26*10.56*X$3))*(X$1/1000-($F26/1000)),0)</f>
        <v>0</v>
      </c>
      <c r="Y26" s="69" t="n">
        <f aca="false">IF(AND($F26&lt;Y$1,$G26&lt;Y$4,(DATE(YEAR($G26)+1,MONTH($G26)+1,1))&gt;Y$4),(($D26*13.44*Y$2)+($D26*10.56*Y$3))*(Y$1/1000-($F26/1000)),0)</f>
        <v>0</v>
      </c>
      <c r="Z26" s="69" t="n">
        <f aca="false">IF(AND($F26&lt;Z$1,$G26&lt;Z$4,(DATE(YEAR($G26)+1,MONTH($G26)+1,1))&gt;Z$4),(($D26*13.44*Z$2)+($D26*10.56*Z$3))*(Z$1/1000-($F26/1000)),0)</f>
        <v>0</v>
      </c>
      <c r="AA26" s="69" t="n">
        <f aca="false">IF(AND($F26&lt;AA$1,$G26&lt;AA$4,(DATE(YEAR($G26)+1,MONTH($G26)+1,1))&gt;AA$4),(($D26*13.44*AA$2)+($D26*10.56*AA$3))*(AA$1/1000-($F26/1000)),0)</f>
        <v>0</v>
      </c>
      <c r="AB26" s="69" t="n">
        <f aca="false">IF(AND($F26&lt;AB$1,$G26&lt;AB$4,(DATE(YEAR($G26)+1,MONTH($G26)+1,1))&gt;AB$4),(($D26*13.44*AB$2)+($D26*10.56*AB$3))*(AB$1/1000-($F26/1000)),0)</f>
        <v>0</v>
      </c>
      <c r="AC26" s="69" t="n">
        <f aca="false">IF(AND($F26&lt;AC$1,$G26&lt;AC$4,(DATE(YEAR($G26)+1,MONTH($G26)+1,1))&gt;AC$4),(($D26*13.44*AC$2)+($D26*10.56*AC$3))*(AC$1/1000-($F26/1000)),0)</f>
        <v>0</v>
      </c>
      <c r="AD26" s="69" t="n">
        <f aca="false">IF(AND($F26&lt;AD$1,$G26&lt;AD$4,(DATE(YEAR($G26)+1,MONTH($G26)+1,1))&gt;AD$4),(($D26*13.44*AD$2)+($D26*10.56*AD$3))*(AD$1/1000-($F26/1000)),0)</f>
        <v>0</v>
      </c>
      <c r="AE26" s="69" t="n">
        <f aca="false">IF(AND($F26&lt;AE$1,$G26&lt;AE$4,(DATE(YEAR($G26)+1,MONTH($G26)+1,1))&gt;AE$4),(($D26*13.44*AE$2)+($D26*10.56*AE$3))*(AE$1/1000-($F26/1000)),0)</f>
        <v>0</v>
      </c>
      <c r="AF26" s="69" t="n">
        <f aca="false">IF(AND($F26&lt;AF$1,$G26&lt;AF$4,(DATE(YEAR($G26)+1,MONTH($G26)+1,1))&gt;AF$4),(($D26*13.44*AF$2)+($D26*10.56*AF$3))*(AF$1/1000-($F26/1000)),0)</f>
        <v>0</v>
      </c>
      <c r="AG26" s="69" t="n">
        <f aca="false">IF(AND($F26&lt;AG$1,$G26&lt;AG$4,(DATE(YEAR($G26)+1,MONTH($G26)+1,1))&gt;AG$4),(($D26*13.44*AG$2)+($D26*10.56*AG$3))*(AG$1/1000-($F26/1000)),0)</f>
        <v>0</v>
      </c>
      <c r="AH26" s="69" t="n">
        <f aca="false">IF(AND($F26&lt;AH$1,$G26&lt;AH$4,(DATE(YEAR($G26)+1,MONTH($G26)+1,1))&gt;AH$4),(($D26*13.44*AH$2)+($D26*10.56*AH$3))*(AH$1/1000-($F26/1000)),0)</f>
        <v>0</v>
      </c>
      <c r="AI26" s="69" t="n">
        <f aca="false">IF(AND($F26&lt;AI$1,$G26&lt;AI$4,(DATE(YEAR($G26)+1,MONTH($G26)+1,1))&gt;AI$4),(($D26*13.44*AI$2)+($D26*10.56*AI$3))*(AI$1/1000-($F26/1000)),0)</f>
        <v>0</v>
      </c>
      <c r="AJ26" s="69" t="n">
        <f aca="false">IF(AND($F26&lt;AJ$1,$G26&lt;AJ$4,(DATE(YEAR($G26)+1,MONTH($G26)+1,1))&gt;AJ$4),(($D26*13.44*AJ$2)+($D26*10.56*AJ$3))*(AJ$1/1000-($F26/1000)),0)</f>
        <v>0</v>
      </c>
      <c r="AK26" s="69" t="n">
        <f aca="false">IF(AND($F26&lt;AK$1,$G26&lt;AK$4,(DATE(YEAR($G26)+1,MONTH($G26)+1,1))&gt;AK$4),(($D26*13.44*AK$2)+($D26*10.56*AK$3))*(AK$1/1000-($F26/1000)),0)</f>
        <v>0</v>
      </c>
      <c r="AL26" s="69" t="n">
        <f aca="false">IF(AND($F26&lt;AL$1,$G26&lt;AL$4,(DATE(YEAR($G26)+1,MONTH($G26)+1,1))&gt;AL$4),(($D26*13.44*AL$2)+($D26*10.56*AL$3))*(AL$1/1000-($F26/1000)),0)</f>
        <v>0</v>
      </c>
      <c r="AM26" s="69" t="n">
        <f aca="false">IF(AND($F26&lt;AM$1,$G26&lt;AM$4,(DATE(YEAR($G26)+1,MONTH($G26)+1,1))&gt;AM$4),(($D26*13.44*AM$2)+($D26*10.56*AM$3))*(AM$1/1000-($F26/1000)),0)</f>
        <v>0</v>
      </c>
      <c r="AN26" s="69" t="n">
        <f aca="false">IF(AND($F26&lt;AN$1,$G26&lt;AN$4,(DATE(YEAR($G26)+1,MONTH($G26)+1,1))&gt;AN$4),(($D26*13.44*AN$2)+($D26*10.56*AN$3))*(AN$1/1000-($F26/1000)),0)</f>
        <v>0</v>
      </c>
      <c r="AO26" s="69" t="n">
        <f aca="false">IF(AND($F26&lt;AO$1,$G26&lt;AO$4,(DATE(YEAR($G26)+1,MONTH($G26)+1,1))&gt;AO$4),(($D26*13.44*AO$2)+($D26*10.56*AO$3))*(AO$1/1000-($F26/1000)),0)</f>
        <v>0</v>
      </c>
      <c r="AP26" s="69" t="n">
        <f aca="false">IF(AND($F26&lt;AP$1,$G26&lt;AP$4,(DATE(YEAR($G26)+1,MONTH($G26)+1,1))&gt;AP$4),(($D26*13.44*AP$2)+($D26*10.56*AP$3))*(AP$1/1000-($F26/1000)),0)</f>
        <v>0</v>
      </c>
      <c r="AQ26" s="69" t="n">
        <f aca="false">IF(AND($F26&lt;AQ$1,$G26&lt;AQ$4,(DATE(YEAR($G26)+1,MONTH($G26)+1,1))&gt;AQ$4),(($D26*13.44*AQ$2)+($D26*10.56*AQ$3))*(AQ$1/1000-($F26/1000)),0)</f>
        <v>28036.8</v>
      </c>
      <c r="AR26" s="69" t="n">
        <f aca="false">IF(AND($F26&lt;AR$1,$G26&lt;AR$4,(DATE(YEAR($G26)+1,MONTH($G26)+1,1))&gt;AR$4),(($D26*13.44*AR$2)+($D26*10.56*AR$3))*(AR$1/1000-($F26/1000)),0)</f>
        <v>28036.8</v>
      </c>
      <c r="AS26" s="69" t="n">
        <f aca="false">IF(AND($F26&lt;AS$1,$G26&lt;AS$4,(DATE(YEAR($G26)+1,MONTH($G26)+1,1))&gt;AS$4),(($D26*13.44*AS$2)+($D26*10.56*AS$3))*(AS$1/1000-($F26/1000)),0)</f>
        <v>28036.8</v>
      </c>
      <c r="AT26" s="69" t="n">
        <f aca="false">IF(AND($F26&lt;AT$1,$G26&lt;AT$4,(DATE(YEAR($G26)+1,MONTH($G26)+1,1))&gt;AT$4),(($D26*13.44*AT$2)+($D26*10.56*AT$3))*(AT$1/1000-($F26/1000)),0)</f>
        <v>28036.8</v>
      </c>
      <c r="AU26" s="69" t="n">
        <f aca="false">IF(AND($F26&lt;AU$1,$G26&lt;AU$4,(DATE(YEAR($G26)+1,MONTH($G26)+1,1))&gt;AU$4),(($D26*13.44*AU$2)+($D26*10.56*AU$3))*(AU$1/1000-($F26/1000)),0)</f>
        <v>28036.8</v>
      </c>
      <c r="AV26" s="69" t="n">
        <f aca="false">IF(AND($F26&lt;AV$1,$G26&lt;AV$4,(DATE(YEAR($G26)+1,MONTH($G26)+1,1))&gt;AV$4),(($D26*13.44*AV$2)+($D26*10.56*AV$3))*(AV$1/1000-($F26/1000)),0)</f>
        <v>28036.8</v>
      </c>
      <c r="AW26" s="69" t="n">
        <f aca="false">IF(AND($F26&lt;AW$1,$G26&lt;AW$4,(DATE(YEAR($G26)+1,MONTH($G26)+1,1))&gt;AW$4),(($D26*13.44*AW$2)+($D26*10.56*AW$3))*(AW$1/1000-($F26/1000)),0)</f>
        <v>28036.8</v>
      </c>
      <c r="AX26" s="69" t="n">
        <f aca="false">IF(AND($F26&lt;AX$1,$G26&lt;AX$4,(DATE(YEAR($G26)+1,MONTH($G26)+1,1))&gt;AX$4),(($D26*13.44*AX$2)+($D26*10.56*AX$3))*(AX$1/1000-($F26/1000)),0)</f>
        <v>28036.8</v>
      </c>
      <c r="AY26" s="69" t="n">
        <f aca="false">IF(AND($F26&lt;AY$1,$G26&lt;AY$4,(DATE(YEAR($G26)+1,MONTH($G26)+1,1))&gt;AY$4),(($D26*13.44*AY$2)+($D26*10.56*AY$3))*(AY$1/1000-($F26/1000)),0)</f>
        <v>28036.8</v>
      </c>
      <c r="AZ26" s="69" t="n">
        <f aca="false">IF(AND($F26&lt;AZ$1,$G26&lt;AZ$4,(DATE(YEAR($G26)+1,MONTH($G26)+1,1))&gt;AZ$4),(($D26*13.44*AZ$2)+($D26*10.56*AZ$3))*(AZ$1/1000-($F26/1000)),0)</f>
        <v>28036.8</v>
      </c>
      <c r="BA26" s="69" t="n">
        <f aca="false">IF(AND($F26&lt;BA$1,$G26&lt;BA$4,(DATE(YEAR($G26)+1,MONTH($G26)+1,1))&gt;BA$4),(($D26*13.44*BA$2)+($D26*10.56*BA$3))*(BA$1/1000-($F26/1000)),0)</f>
        <v>28036.8</v>
      </c>
      <c r="BB26" s="69" t="n">
        <f aca="false">IF(AND($F26&lt;BB$1,$G26&lt;BB$4,(DATE(YEAR($G26)+1,MONTH($G26)+1,1))&gt;BB$4),(($D26*13.44*BB$2)+($D26*10.56*BB$3))*(BB$1/1000-($F26/1000)),0)</f>
        <v>28036.8</v>
      </c>
      <c r="BC26" s="69" t="n">
        <f aca="false">IF(AND($F26&lt;BC$1,$G26&lt;BC$4,(DATE(YEAR($G26)+1,MONTH($G26)+1,1))&gt;BC$4),(($D26*13.44*BC$2)+($D26*10.56*BC$3))*(BC$1/1000-($F26/1000)),0)</f>
        <v>0</v>
      </c>
      <c r="BD26" s="69" t="n">
        <f aca="false">IF(AND($F26&lt;BD$1,$G26&lt;BD$4,(DATE(YEAR($G26)+1,MONTH($G26)+1,1))&gt;BD$4),(($D26*13.44*BD$2)+($D26*10.56*BD$3))*(BD$1/1000-($F26/1000)),0)</f>
        <v>0</v>
      </c>
    </row>
    <row r="27" customFormat="false" ht="12.75" hidden="false" customHeight="false" outlineLevel="0" collapsed="false">
      <c r="A27" s="3" t="s">
        <v>1218</v>
      </c>
      <c r="B27" s="3" t="s">
        <v>1251</v>
      </c>
      <c r="C27" s="3" t="s">
        <v>1270</v>
      </c>
      <c r="D27" s="2" t="n">
        <v>484</v>
      </c>
      <c r="E27" s="66" t="s">
        <v>1268</v>
      </c>
      <c r="F27" s="2" t="n">
        <v>7000</v>
      </c>
      <c r="G27" s="70" t="n">
        <v>37101</v>
      </c>
      <c r="H27" s="64" t="s">
        <v>1260</v>
      </c>
      <c r="I27" s="69" t="n">
        <f aca="false">IF(AND($F27&lt;I$1,$G27&lt;I$4,(DATE(YEAR($G27)+1,MONTH($G27)+1,1))&gt;I$4),(($D27*13.44*I$2)+($D27*10.56*I$3))*(I$1/1000-($F27/1000)),0)</f>
        <v>0</v>
      </c>
      <c r="J27" s="69" t="n">
        <f aca="false">IF(AND($F27&lt;J$1,$G27&lt;J$4,(DATE(YEAR($G27)+1,MONTH($G27)+1,1))&gt;J$4),(($D27*13.44*J$2)+($D27*10.56*J$3))*(J$1/1000-($F27/1000)),0)</f>
        <v>0</v>
      </c>
      <c r="K27" s="69" t="n">
        <f aca="false">IF(AND($F27&lt;K$1,$G27&lt;K$4,(DATE(YEAR($G27)+1,MONTH($G27)+1,1))&gt;K$4),(($D27*13.44*K$2)+($D27*10.56*K$3))*(K$1/1000-($F27/1000)),0)</f>
        <v>0</v>
      </c>
      <c r="L27" s="69" t="n">
        <f aca="false">IF(AND($F27&lt;L$1,$G27&lt;L$4,(DATE(YEAR($G27)+1,MONTH($G27)+1,1))&gt;L$4),(($D27*13.44*L$2)+($D27*10.56*L$3))*(L$1/1000-($F27/1000)),0)</f>
        <v>0</v>
      </c>
      <c r="M27" s="69" t="n">
        <f aca="false">IF(AND($F27&lt;M$1,$G27&lt;M$4,(DATE(YEAR($G27)+1,MONTH($G27)+1,1))&gt;M$4),(($D27*13.44*M$2)+($D27*10.56*M$3))*(M$1/1000-($F27/1000)),0)</f>
        <v>0</v>
      </c>
      <c r="N27" s="69" t="n">
        <f aca="false">IF(AND($F27&lt;N$1,$G27&lt;N$4,(DATE(YEAR($G27)+1,MONTH($G27)+1,1))&gt;N$4),(($D27*13.44*N$2)+($D27*10.56*N$3))*(N$1/1000-($F27/1000)),0)</f>
        <v>0</v>
      </c>
      <c r="O27" s="69" t="n">
        <f aca="false">IF(AND($F27&lt;O$1,$G27&lt;O$4,(DATE(YEAR($G27)+1,MONTH($G27)+1,1))&gt;O$4),(($D27*13.44*O$2)+($D27*10.56*O$3))*(O$1/1000-($F27/1000)),0)</f>
        <v>0</v>
      </c>
      <c r="P27" s="69" t="n">
        <f aca="false">IF(AND($F27&lt;P$1,$G27&lt;P$4,(DATE(YEAR($G27)+1,MONTH($G27)+1,1))&gt;P$4),(($D27*13.44*P$2)+($D27*10.56*P$3))*(P$1/1000-($F27/1000)),0)</f>
        <v>24672.384</v>
      </c>
      <c r="Q27" s="69" t="n">
        <f aca="false">IF(AND($F27&lt;Q$1,$G27&lt;Q$4,(DATE(YEAR($G27)+1,MONTH($G27)+1,1))&gt;Q$4),(($D27*13.44*Q$2)+($D27*10.56*Q$3))*(Q$1/1000-($F27/1000)),0)</f>
        <v>24672.384</v>
      </c>
      <c r="R27" s="69" t="n">
        <f aca="false">IF(AND($F27&lt;R$1,$G27&lt;R$4,(DATE(YEAR($G27)+1,MONTH($G27)+1,1))&gt;R$4),(($D27*13.44*R$2)+($D27*10.56*R$3))*(R$1/1000-($F27/1000)),0)</f>
        <v>24672.384</v>
      </c>
      <c r="S27" s="69" t="n">
        <f aca="false">IF(AND($F27&lt;S$1,$G27&lt;S$4,(DATE(YEAR($G27)+1,MONTH($G27)+1,1))&gt;S$4),(($D27*13.44*S$2)+($D27*10.56*S$3))*(S$1/1000-($F27/1000)),0)</f>
        <v>24672.384</v>
      </c>
      <c r="T27" s="69" t="n">
        <f aca="false">IF(AND($F27&lt;T$1,$G27&lt;T$4,(DATE(YEAR($G27)+1,MONTH($G27)+1,1))&gt;T$4),(($D27*13.44*T$2)+($D27*10.56*T$3))*(T$1/1000-($F27/1000)),0)</f>
        <v>24672.384</v>
      </c>
      <c r="U27" s="69" t="n">
        <f aca="false">IF(AND($F27&lt;U$1,$G27&lt;U$4,(DATE(YEAR($G27)+1,MONTH($G27)+1,1))&gt;U$4),(($D27*13.44*U$2)+($D27*10.56*U$3))*(U$1/1000-($F27/1000)),0)</f>
        <v>24672.384</v>
      </c>
      <c r="V27" s="69" t="n">
        <f aca="false">IF(AND($F27&lt;V$1,$G27&lt;V$4,(DATE(YEAR($G27)+1,MONTH($G27)+1,1))&gt;V$4),(($D27*13.44*V$2)+($D27*10.56*V$3))*(V$1/1000-($F27/1000)),0)</f>
        <v>24672.384</v>
      </c>
      <c r="W27" s="69" t="n">
        <f aca="false">IF(AND($F27&lt;W$1,$G27&lt;W$4,(DATE(YEAR($G27)+1,MONTH($G27)+1,1))&gt;W$4),(($D27*13.44*W$2)+($D27*10.56*W$3))*(W$1/1000-($F27/1000)),0)</f>
        <v>24672.384</v>
      </c>
      <c r="X27" s="69" t="n">
        <f aca="false">IF(AND($F27&lt;X$1,$G27&lt;X$4,(DATE(YEAR($G27)+1,MONTH($G27)+1,1))&gt;X$4),(($D27*13.44*X$2)+($D27*10.56*X$3))*(X$1/1000-($F27/1000)),0)</f>
        <v>24672.384</v>
      </c>
      <c r="Y27" s="69" t="n">
        <f aca="false">IF(AND($F27&lt;Y$1,$G27&lt;Y$4,(DATE(YEAR($G27)+1,MONTH($G27)+1,1))&gt;Y$4),(($D27*13.44*Y$2)+($D27*10.56*Y$3))*(Y$1/1000-($F27/1000)),0)</f>
        <v>24672.384</v>
      </c>
      <c r="Z27" s="69" t="n">
        <f aca="false">IF(AND($F27&lt;Z$1,$G27&lt;Z$4,(DATE(YEAR($G27)+1,MONTH($G27)+1,1))&gt;Z$4),(($D27*13.44*Z$2)+($D27*10.56*Z$3))*(Z$1/1000-($F27/1000)),0)</f>
        <v>24672.384</v>
      </c>
      <c r="AA27" s="69" t="n">
        <f aca="false">IF(AND($F27&lt;AA$1,$G27&lt;AA$4,(DATE(YEAR($G27)+1,MONTH($G27)+1,1))&gt;AA$4),(($D27*13.44*AA$2)+($D27*10.56*AA$3))*(AA$1/1000-($F27/1000)),0)</f>
        <v>24672.384</v>
      </c>
      <c r="AB27" s="69" t="n">
        <f aca="false">IF(AND($F27&lt;AB$1,$G27&lt;AB$4,(DATE(YEAR($G27)+1,MONTH($G27)+1,1))&gt;AB$4),(($D27*13.44*AB$2)+($D27*10.56*AB$3))*(AB$1/1000-($F27/1000)),0)</f>
        <v>0</v>
      </c>
      <c r="AC27" s="69" t="n">
        <f aca="false">IF(AND($F27&lt;AC$1,$G27&lt;AC$4,(DATE(YEAR($G27)+1,MONTH($G27)+1,1))&gt;AC$4),(($D27*13.44*AC$2)+($D27*10.56*AC$3))*(AC$1/1000-($F27/1000)),0)</f>
        <v>0</v>
      </c>
      <c r="AD27" s="69" t="n">
        <f aca="false">IF(AND($F27&lt;AD$1,$G27&lt;AD$4,(DATE(YEAR($G27)+1,MONTH($G27)+1,1))&gt;AD$4),(($D27*13.44*AD$2)+($D27*10.56*AD$3))*(AD$1/1000-($F27/1000)),0)</f>
        <v>0</v>
      </c>
      <c r="AE27" s="69" t="n">
        <f aca="false">IF(AND($F27&lt;AE$1,$G27&lt;AE$4,(DATE(YEAR($G27)+1,MONTH($G27)+1,1))&gt;AE$4),(($D27*13.44*AE$2)+($D27*10.56*AE$3))*(AE$1/1000-($F27/1000)),0)</f>
        <v>0</v>
      </c>
      <c r="AF27" s="69" t="n">
        <f aca="false">IF(AND($F27&lt;AF$1,$G27&lt;AF$4,(DATE(YEAR($G27)+1,MONTH($G27)+1,1))&gt;AF$4),(($D27*13.44*AF$2)+($D27*10.56*AF$3))*(AF$1/1000-($F27/1000)),0)</f>
        <v>0</v>
      </c>
      <c r="AG27" s="69" t="n">
        <f aca="false">IF(AND($F27&lt;AG$1,$G27&lt;AG$4,(DATE(YEAR($G27)+1,MONTH($G27)+1,1))&gt;AG$4),(($D27*13.44*AG$2)+($D27*10.56*AG$3))*(AG$1/1000-($F27/1000)),0)</f>
        <v>0</v>
      </c>
      <c r="AH27" s="69" t="n">
        <f aca="false">IF(AND($F27&lt;AH$1,$G27&lt;AH$4,(DATE(YEAR($G27)+1,MONTH($G27)+1,1))&gt;AH$4),(($D27*13.44*AH$2)+($D27*10.56*AH$3))*(AH$1/1000-($F27/1000)),0)</f>
        <v>0</v>
      </c>
      <c r="AI27" s="69" t="n">
        <f aca="false">IF(AND($F27&lt;AI$1,$G27&lt;AI$4,(DATE(YEAR($G27)+1,MONTH($G27)+1,1))&gt;AI$4),(($D27*13.44*AI$2)+($D27*10.56*AI$3))*(AI$1/1000-($F27/1000)),0)</f>
        <v>0</v>
      </c>
      <c r="AJ27" s="69" t="n">
        <f aca="false">IF(AND($F27&lt;AJ$1,$G27&lt;AJ$4,(DATE(YEAR($G27)+1,MONTH($G27)+1,1))&gt;AJ$4),(($D27*13.44*AJ$2)+($D27*10.56*AJ$3))*(AJ$1/1000-($F27/1000)),0)</f>
        <v>0</v>
      </c>
      <c r="AK27" s="69" t="n">
        <f aca="false">IF(AND($F27&lt;AK$1,$G27&lt;AK$4,(DATE(YEAR($G27)+1,MONTH($G27)+1,1))&gt;AK$4),(($D27*13.44*AK$2)+($D27*10.56*AK$3))*(AK$1/1000-($F27/1000)),0)</f>
        <v>0</v>
      </c>
      <c r="AL27" s="69" t="n">
        <f aca="false">IF(AND($F27&lt;AL$1,$G27&lt;AL$4,(DATE(YEAR($G27)+1,MONTH($G27)+1,1))&gt;AL$4),(($D27*13.44*AL$2)+($D27*10.56*AL$3))*(AL$1/1000-($F27/1000)),0)</f>
        <v>0</v>
      </c>
      <c r="AM27" s="69" t="n">
        <f aca="false">IF(AND($F27&lt;AM$1,$G27&lt;AM$4,(DATE(YEAR($G27)+1,MONTH($G27)+1,1))&gt;AM$4),(($D27*13.44*AM$2)+($D27*10.56*AM$3))*(AM$1/1000-($F27/1000)),0)</f>
        <v>0</v>
      </c>
      <c r="AN27" s="69" t="n">
        <f aca="false">IF(AND($F27&lt;AN$1,$G27&lt;AN$4,(DATE(YEAR($G27)+1,MONTH($G27)+1,1))&gt;AN$4),(($D27*13.44*AN$2)+($D27*10.56*AN$3))*(AN$1/1000-($F27/1000)),0)</f>
        <v>0</v>
      </c>
      <c r="AO27" s="69" t="n">
        <f aca="false">IF(AND($F27&lt;AO$1,$G27&lt;AO$4,(DATE(YEAR($G27)+1,MONTH($G27)+1,1))&gt;AO$4),(($D27*13.44*AO$2)+($D27*10.56*AO$3))*(AO$1/1000-($F27/1000)),0)</f>
        <v>0</v>
      </c>
      <c r="AP27" s="69" t="n">
        <f aca="false">IF(AND($F27&lt;AP$1,$G27&lt;AP$4,(DATE(YEAR($G27)+1,MONTH($G27)+1,1))&gt;AP$4),(($D27*13.44*AP$2)+($D27*10.56*AP$3))*(AP$1/1000-($F27/1000)),0)</f>
        <v>0</v>
      </c>
      <c r="AQ27" s="69" t="n">
        <f aca="false">IF(AND($F27&lt;AQ$1,$G27&lt;AQ$4,(DATE(YEAR($G27)+1,MONTH($G27)+1,1))&gt;AQ$4),(($D27*13.44*AQ$2)+($D27*10.56*AQ$3))*(AQ$1/1000-($F27/1000)),0)</f>
        <v>0</v>
      </c>
      <c r="AR27" s="69" t="n">
        <f aca="false">IF(AND($F27&lt;AR$1,$G27&lt;AR$4,(DATE(YEAR($G27)+1,MONTH($G27)+1,1))&gt;AR$4),(($D27*13.44*AR$2)+($D27*10.56*AR$3))*(AR$1/1000-($F27/1000)),0)</f>
        <v>0</v>
      </c>
      <c r="AS27" s="69" t="n">
        <f aca="false">IF(AND($F27&lt;AS$1,$G27&lt;AS$4,(DATE(YEAR($G27)+1,MONTH($G27)+1,1))&gt;AS$4),(($D27*13.44*AS$2)+($D27*10.56*AS$3))*(AS$1/1000-($F27/1000)),0)</f>
        <v>0</v>
      </c>
      <c r="AT27" s="69" t="n">
        <f aca="false">IF(AND($F27&lt;AT$1,$G27&lt;AT$4,(DATE(YEAR($G27)+1,MONTH($G27)+1,1))&gt;AT$4),(($D27*13.44*AT$2)+($D27*10.56*AT$3))*(AT$1/1000-($F27/1000)),0)</f>
        <v>0</v>
      </c>
      <c r="AU27" s="69" t="n">
        <f aca="false">IF(AND($F27&lt;AU$1,$G27&lt;AU$4,(DATE(YEAR($G27)+1,MONTH($G27)+1,1))&gt;AU$4),(($D27*13.44*AU$2)+($D27*10.56*AU$3))*(AU$1/1000-($F27/1000)),0)</f>
        <v>0</v>
      </c>
      <c r="AV27" s="69" t="n">
        <f aca="false">IF(AND($F27&lt;AV$1,$G27&lt;AV$4,(DATE(YEAR($G27)+1,MONTH($G27)+1,1))&gt;AV$4),(($D27*13.44*AV$2)+($D27*10.56*AV$3))*(AV$1/1000-($F27/1000)),0)</f>
        <v>0</v>
      </c>
      <c r="AW27" s="69" t="n">
        <f aca="false">IF(AND($F27&lt;AW$1,$G27&lt;AW$4,(DATE(YEAR($G27)+1,MONTH($G27)+1,1))&gt;AW$4),(($D27*13.44*AW$2)+($D27*10.56*AW$3))*(AW$1/1000-($F27/1000)),0)</f>
        <v>0</v>
      </c>
      <c r="AX27" s="69" t="n">
        <f aca="false">IF(AND($F27&lt;AX$1,$G27&lt;AX$4,(DATE(YEAR($G27)+1,MONTH($G27)+1,1))&gt;AX$4),(($D27*13.44*AX$2)+($D27*10.56*AX$3))*(AX$1/1000-($F27/1000)),0)</f>
        <v>0</v>
      </c>
      <c r="AY27" s="69" t="n">
        <f aca="false">IF(AND($F27&lt;AY$1,$G27&lt;AY$4,(DATE(YEAR($G27)+1,MONTH($G27)+1,1))&gt;AY$4),(($D27*13.44*AY$2)+($D27*10.56*AY$3))*(AY$1/1000-($F27/1000)),0)</f>
        <v>0</v>
      </c>
      <c r="AZ27" s="69" t="n">
        <f aca="false">IF(AND($F27&lt;AZ$1,$G27&lt;AZ$4,(DATE(YEAR($G27)+1,MONTH($G27)+1,1))&gt;AZ$4),(($D27*13.44*AZ$2)+($D27*10.56*AZ$3))*(AZ$1/1000-($F27/1000)),0)</f>
        <v>0</v>
      </c>
      <c r="BA27" s="69" t="n">
        <f aca="false">IF(AND($F27&lt;BA$1,$G27&lt;BA$4,(DATE(YEAR($G27)+1,MONTH($G27)+1,1))&gt;BA$4),(($D27*13.44*BA$2)+($D27*10.56*BA$3))*(BA$1/1000-($F27/1000)),0)</f>
        <v>0</v>
      </c>
      <c r="BB27" s="69" t="n">
        <f aca="false">IF(AND($F27&lt;BB$1,$G27&lt;BB$4,(DATE(YEAR($G27)+1,MONTH($G27)+1,1))&gt;BB$4),(($D27*13.44*BB$2)+($D27*10.56*BB$3))*(BB$1/1000-($F27/1000)),0)</f>
        <v>0</v>
      </c>
      <c r="BC27" s="69" t="n">
        <f aca="false">IF(AND($F27&lt;BC$1,$G27&lt;BC$4,(DATE(YEAR($G27)+1,MONTH($G27)+1,1))&gt;BC$4),(($D27*13.44*BC$2)+($D27*10.56*BC$3))*(BC$1/1000-($F27/1000)),0)</f>
        <v>0</v>
      </c>
      <c r="BD27" s="69" t="n">
        <f aca="false">IF(AND($F27&lt;BD$1,$G27&lt;BD$4,(DATE(YEAR($G27)+1,MONTH($G27)+1,1))&gt;BD$4),(($D27*13.44*BD$2)+($D27*10.56*BD$3))*(BD$1/1000-($F27/1000)),0)</f>
        <v>0</v>
      </c>
    </row>
    <row r="28" customFormat="false" ht="12.75" hidden="false" customHeight="false" outlineLevel="0" collapsed="false">
      <c r="A28" s="66" t="s">
        <v>1320</v>
      </c>
      <c r="B28" s="66" t="s">
        <v>1251</v>
      </c>
      <c r="C28" s="66" t="s">
        <v>1277</v>
      </c>
      <c r="D28" s="66" t="n">
        <v>520</v>
      </c>
      <c r="E28" s="66" t="s">
        <v>1268</v>
      </c>
      <c r="F28" s="66" t="n">
        <v>7000</v>
      </c>
      <c r="G28" s="68" t="n">
        <v>37926</v>
      </c>
      <c r="H28" s="64" t="s">
        <v>1260</v>
      </c>
      <c r="I28" s="69" t="n">
        <f aca="false">IF(AND($F28&lt;I$1,$G28&lt;I$4,(DATE(YEAR($G28)+1,MONTH($G28)+1,1))&gt;I$4),(($D28*13.44*I$2)+($D28*10.56*I$3))*(I$1/1000-($F28/1000)),0)</f>
        <v>0</v>
      </c>
      <c r="J28" s="69" t="n">
        <f aca="false">IF(AND($F28&lt;J$1,$G28&lt;J$4,(DATE(YEAR($G28)+1,MONTH($G28)+1,1))&gt;J$4),(($D28*13.44*J$2)+($D28*10.56*J$3))*(J$1/1000-($F28/1000)),0)</f>
        <v>0</v>
      </c>
      <c r="K28" s="69" t="n">
        <f aca="false">IF(AND($F28&lt;K$1,$G28&lt;K$4,(DATE(YEAR($G28)+1,MONTH($G28)+1,1))&gt;K$4),(($D28*13.44*K$2)+($D28*10.56*K$3))*(K$1/1000-($F28/1000)),0)</f>
        <v>0</v>
      </c>
      <c r="L28" s="69" t="n">
        <f aca="false">IF(AND($F28&lt;L$1,$G28&lt;L$4,(DATE(YEAR($G28)+1,MONTH($G28)+1,1))&gt;L$4),(($D28*13.44*L$2)+($D28*10.56*L$3))*(L$1/1000-($F28/1000)),0)</f>
        <v>0</v>
      </c>
      <c r="M28" s="69" t="n">
        <f aca="false">IF(AND($F28&lt;M$1,$G28&lt;M$4,(DATE(YEAR($G28)+1,MONTH($G28)+1,1))&gt;M$4),(($D28*13.44*M$2)+($D28*10.56*M$3))*(M$1/1000-($F28/1000)),0)</f>
        <v>0</v>
      </c>
      <c r="N28" s="69" t="n">
        <f aca="false">IF(AND($F28&lt;N$1,$G28&lt;N$4,(DATE(YEAR($G28)+1,MONTH($G28)+1,1))&gt;N$4),(($D28*13.44*N$2)+($D28*10.56*N$3))*(N$1/1000-($F28/1000)),0)</f>
        <v>0</v>
      </c>
      <c r="O28" s="69" t="n">
        <f aca="false">IF(AND($F28&lt;O$1,$G28&lt;O$4,(DATE(YEAR($G28)+1,MONTH($G28)+1,1))&gt;O$4),(($D28*13.44*O$2)+($D28*10.56*O$3))*(O$1/1000-($F28/1000)),0)</f>
        <v>0</v>
      </c>
      <c r="P28" s="69" t="n">
        <f aca="false">IF(AND($F28&lt;P$1,$G28&lt;P$4,(DATE(YEAR($G28)+1,MONTH($G28)+1,1))&gt;P$4),(($D28*13.44*P$2)+($D28*10.56*P$3))*(P$1/1000-($F28/1000)),0)</f>
        <v>0</v>
      </c>
      <c r="Q28" s="69" t="n">
        <f aca="false">IF(AND($F28&lt;Q$1,$G28&lt;Q$4,(DATE(YEAR($G28)+1,MONTH($G28)+1,1))&gt;Q$4),(($D28*13.44*Q$2)+($D28*10.56*Q$3))*(Q$1/1000-($F28/1000)),0)</f>
        <v>0</v>
      </c>
      <c r="R28" s="69" t="n">
        <f aca="false">IF(AND($F28&lt;R$1,$G28&lt;R$4,(DATE(YEAR($G28)+1,MONTH($G28)+1,1))&gt;R$4),(($D28*13.44*R$2)+($D28*10.56*R$3))*(R$1/1000-($F28/1000)),0)</f>
        <v>0</v>
      </c>
      <c r="S28" s="69" t="n">
        <f aca="false">IF(AND($F28&lt;S$1,$G28&lt;S$4,(DATE(YEAR($G28)+1,MONTH($G28)+1,1))&gt;S$4),(($D28*13.44*S$2)+($D28*10.56*S$3))*(S$1/1000-($F28/1000)),0)</f>
        <v>0</v>
      </c>
      <c r="T28" s="69" t="n">
        <f aca="false">IF(AND($F28&lt;T$1,$G28&lt;T$4,(DATE(YEAR($G28)+1,MONTH($G28)+1,1))&gt;T$4),(($D28*13.44*T$2)+($D28*10.56*T$3))*(T$1/1000-($F28/1000)),0)</f>
        <v>0</v>
      </c>
      <c r="U28" s="69" t="n">
        <f aca="false">IF(AND($F28&lt;U$1,$G28&lt;U$4,(DATE(YEAR($G28)+1,MONTH($G28)+1,1))&gt;U$4),(($D28*13.44*U$2)+($D28*10.56*U$3))*(U$1/1000-($F28/1000)),0)</f>
        <v>0</v>
      </c>
      <c r="V28" s="69" t="n">
        <f aca="false">IF(AND($F28&lt;V$1,$G28&lt;V$4,(DATE(YEAR($G28)+1,MONTH($G28)+1,1))&gt;V$4),(($D28*13.44*V$2)+($D28*10.56*V$3))*(V$1/1000-($F28/1000)),0)</f>
        <v>0</v>
      </c>
      <c r="W28" s="69" t="n">
        <f aca="false">IF(AND($F28&lt;W$1,$G28&lt;W$4,(DATE(YEAR($G28)+1,MONTH($G28)+1,1))&gt;W$4),(($D28*13.44*W$2)+($D28*10.56*W$3))*(W$1/1000-($F28/1000)),0)</f>
        <v>0</v>
      </c>
      <c r="X28" s="69" t="n">
        <f aca="false">IF(AND($F28&lt;X$1,$G28&lt;X$4,(DATE(YEAR($G28)+1,MONTH($G28)+1,1))&gt;X$4),(($D28*13.44*X$2)+($D28*10.56*X$3))*(X$1/1000-($F28/1000)),0)</f>
        <v>0</v>
      </c>
      <c r="Y28" s="69" t="n">
        <f aca="false">IF(AND($F28&lt;Y$1,$G28&lt;Y$4,(DATE(YEAR($G28)+1,MONTH($G28)+1,1))&gt;Y$4),(($D28*13.44*Y$2)+($D28*10.56*Y$3))*(Y$1/1000-($F28/1000)),0)</f>
        <v>0</v>
      </c>
      <c r="Z28" s="69" t="n">
        <f aca="false">IF(AND($F28&lt;Z$1,$G28&lt;Z$4,(DATE(YEAR($G28)+1,MONTH($G28)+1,1))&gt;Z$4),(($D28*13.44*Z$2)+($D28*10.56*Z$3))*(Z$1/1000-($F28/1000)),0)</f>
        <v>0</v>
      </c>
      <c r="AA28" s="69" t="n">
        <f aca="false">IF(AND($F28&lt;AA$1,$G28&lt;AA$4,(DATE(YEAR($G28)+1,MONTH($G28)+1,1))&gt;AA$4),(($D28*13.44*AA$2)+($D28*10.56*AA$3))*(AA$1/1000-($F28/1000)),0)</f>
        <v>0</v>
      </c>
      <c r="AB28" s="69" t="n">
        <f aca="false">IF(AND($F28&lt;AB$1,$G28&lt;AB$4,(DATE(YEAR($G28)+1,MONTH($G28)+1,1))&gt;AB$4),(($D28*13.44*AB$2)+($D28*10.56*AB$3))*(AB$1/1000-($F28/1000)),0)</f>
        <v>0</v>
      </c>
      <c r="AC28" s="69" t="n">
        <f aca="false">IF(AND($F28&lt;AC$1,$G28&lt;AC$4,(DATE(YEAR($G28)+1,MONTH($G28)+1,1))&gt;AC$4),(($D28*13.44*AC$2)+($D28*10.56*AC$3))*(AC$1/1000-($F28/1000)),0)</f>
        <v>0</v>
      </c>
      <c r="AD28" s="69" t="n">
        <f aca="false">IF(AND($F28&lt;AD$1,$G28&lt;AD$4,(DATE(YEAR($G28)+1,MONTH($G28)+1,1))&gt;AD$4),(($D28*13.44*AD$2)+($D28*10.56*AD$3))*(AD$1/1000-($F28/1000)),0)</f>
        <v>0</v>
      </c>
      <c r="AE28" s="69" t="n">
        <f aca="false">IF(AND($F28&lt;AE$1,$G28&lt;AE$4,(DATE(YEAR($G28)+1,MONTH($G28)+1,1))&gt;AE$4),(($D28*13.44*AE$2)+($D28*10.56*AE$3))*(AE$1/1000-($F28/1000)),0)</f>
        <v>0</v>
      </c>
      <c r="AF28" s="69" t="n">
        <f aca="false">IF(AND($F28&lt;AF$1,$G28&lt;AF$4,(DATE(YEAR($G28)+1,MONTH($G28)+1,1))&gt;AF$4),(($D28*13.44*AF$2)+($D28*10.56*AF$3))*(AF$1/1000-($F28/1000)),0)</f>
        <v>0</v>
      </c>
      <c r="AG28" s="69" t="n">
        <f aca="false">IF(AND($F28&lt;AG$1,$G28&lt;AG$4,(DATE(YEAR($G28)+1,MONTH($G28)+1,1))&gt;AG$4),(($D28*13.44*AG$2)+($D28*10.56*AG$3))*(AG$1/1000-($F28/1000)),0)</f>
        <v>0</v>
      </c>
      <c r="AH28" s="69" t="n">
        <f aca="false">IF(AND($F28&lt;AH$1,$G28&lt;AH$4,(DATE(YEAR($G28)+1,MONTH($G28)+1,1))&gt;AH$4),(($D28*13.44*AH$2)+($D28*10.56*AH$3))*(AH$1/1000-($F28/1000)),0)</f>
        <v>0</v>
      </c>
      <c r="AI28" s="69" t="n">
        <f aca="false">IF(AND($F28&lt;AI$1,$G28&lt;AI$4,(DATE(YEAR($G28)+1,MONTH($G28)+1,1))&gt;AI$4),(($D28*13.44*AI$2)+($D28*10.56*AI$3))*(AI$1/1000-($F28/1000)),0)</f>
        <v>0</v>
      </c>
      <c r="AJ28" s="69" t="n">
        <f aca="false">IF(AND($F28&lt;AJ$1,$G28&lt;AJ$4,(DATE(YEAR($G28)+1,MONTH($G28)+1,1))&gt;AJ$4),(($D28*13.44*AJ$2)+($D28*10.56*AJ$3))*(AJ$1/1000-($F28/1000)),0)</f>
        <v>0</v>
      </c>
      <c r="AK28" s="69" t="n">
        <f aca="false">IF(AND($F28&lt;AK$1,$G28&lt;AK$4,(DATE(YEAR($G28)+1,MONTH($G28)+1,1))&gt;AK$4),(($D28*13.44*AK$2)+($D28*10.56*AK$3))*(AK$1/1000-($F28/1000)),0)</f>
        <v>0</v>
      </c>
      <c r="AL28" s="69" t="n">
        <f aca="false">IF(AND($F28&lt;AL$1,$G28&lt;AL$4,(DATE(YEAR($G28)+1,MONTH($G28)+1,1))&gt;AL$4),(($D28*13.44*AL$2)+($D28*10.56*AL$3))*(AL$1/1000-($F28/1000)),0)</f>
        <v>0</v>
      </c>
      <c r="AM28" s="69" t="n">
        <f aca="false">IF(AND($F28&lt;AM$1,$G28&lt;AM$4,(DATE(YEAR($G28)+1,MONTH($G28)+1,1))&gt;AM$4),(($D28*13.44*AM$2)+($D28*10.56*AM$3))*(AM$1/1000-($F28/1000)),0)</f>
        <v>0</v>
      </c>
      <c r="AN28" s="69" t="n">
        <f aca="false">IF(AND($F28&lt;AN$1,$G28&lt;AN$4,(DATE(YEAR($G28)+1,MONTH($G28)+1,1))&gt;AN$4),(($D28*13.44*AN$2)+($D28*10.56*AN$3))*(AN$1/1000-($F28/1000)),0)</f>
        <v>0</v>
      </c>
      <c r="AO28" s="69" t="n">
        <f aca="false">IF(AND($F28&lt;AO$1,$G28&lt;AO$4,(DATE(YEAR($G28)+1,MONTH($G28)+1,1))&gt;AO$4),(($D28*13.44*AO$2)+($D28*10.56*AO$3))*(AO$1/1000-($F28/1000)),0)</f>
        <v>0</v>
      </c>
      <c r="AP28" s="69" t="n">
        <f aca="false">IF(AND($F28&lt;AP$1,$G28&lt;AP$4,(DATE(YEAR($G28)+1,MONTH($G28)+1,1))&gt;AP$4),(($D28*13.44*AP$2)+($D28*10.56*AP$3))*(AP$1/1000-($F28/1000)),0)</f>
        <v>0</v>
      </c>
      <c r="AQ28" s="69" t="n">
        <f aca="false">IF(AND($F28&lt;AQ$1,$G28&lt;AQ$4,(DATE(YEAR($G28)+1,MONTH($G28)+1,1))&gt;AQ$4),(($D28*13.44*AQ$2)+($D28*10.56*AQ$3))*(AQ$1/1000-($F28/1000)),0)</f>
        <v>0</v>
      </c>
      <c r="AR28" s="69" t="n">
        <f aca="false">IF(AND($F28&lt;AR$1,$G28&lt;AR$4,(DATE(YEAR($G28)+1,MONTH($G28)+1,1))&gt;AR$4),(($D28*13.44*AR$2)+($D28*10.56*AR$3))*(AR$1/1000-($F28/1000)),0)</f>
        <v>26507.52</v>
      </c>
      <c r="AS28" s="69" t="n">
        <f aca="false">IF(AND($F28&lt;AS$1,$G28&lt;AS$4,(DATE(YEAR($G28)+1,MONTH($G28)+1,1))&gt;AS$4),(($D28*13.44*AS$2)+($D28*10.56*AS$3))*(AS$1/1000-($F28/1000)),0)</f>
        <v>26507.52</v>
      </c>
      <c r="AT28" s="69" t="n">
        <f aca="false">IF(AND($F28&lt;AT$1,$G28&lt;AT$4,(DATE(YEAR($G28)+1,MONTH($G28)+1,1))&gt;AT$4),(($D28*13.44*AT$2)+($D28*10.56*AT$3))*(AT$1/1000-($F28/1000)),0)</f>
        <v>26507.52</v>
      </c>
      <c r="AU28" s="69" t="n">
        <f aca="false">IF(AND($F28&lt;AU$1,$G28&lt;AU$4,(DATE(YEAR($G28)+1,MONTH($G28)+1,1))&gt;AU$4),(($D28*13.44*AU$2)+($D28*10.56*AU$3))*(AU$1/1000-($F28/1000)),0)</f>
        <v>26507.52</v>
      </c>
      <c r="AV28" s="69" t="n">
        <f aca="false">IF(AND($F28&lt;AV$1,$G28&lt;AV$4,(DATE(YEAR($G28)+1,MONTH($G28)+1,1))&gt;AV$4),(($D28*13.44*AV$2)+($D28*10.56*AV$3))*(AV$1/1000-($F28/1000)),0)</f>
        <v>26507.52</v>
      </c>
      <c r="AW28" s="69" t="n">
        <f aca="false">IF(AND($F28&lt;AW$1,$G28&lt;AW$4,(DATE(YEAR($G28)+1,MONTH($G28)+1,1))&gt;AW$4),(($D28*13.44*AW$2)+($D28*10.56*AW$3))*(AW$1/1000-($F28/1000)),0)</f>
        <v>26507.52</v>
      </c>
      <c r="AX28" s="69" t="n">
        <f aca="false">IF(AND($F28&lt;AX$1,$G28&lt;AX$4,(DATE(YEAR($G28)+1,MONTH($G28)+1,1))&gt;AX$4),(($D28*13.44*AX$2)+($D28*10.56*AX$3))*(AX$1/1000-($F28/1000)),0)</f>
        <v>26507.52</v>
      </c>
      <c r="AY28" s="69" t="n">
        <f aca="false">IF(AND($F28&lt;AY$1,$G28&lt;AY$4,(DATE(YEAR($G28)+1,MONTH($G28)+1,1))&gt;AY$4),(($D28*13.44*AY$2)+($D28*10.56*AY$3))*(AY$1/1000-($F28/1000)),0)</f>
        <v>26507.52</v>
      </c>
      <c r="AZ28" s="69" t="n">
        <f aca="false">IF(AND($F28&lt;AZ$1,$G28&lt;AZ$4,(DATE(YEAR($G28)+1,MONTH($G28)+1,1))&gt;AZ$4),(($D28*13.44*AZ$2)+($D28*10.56*AZ$3))*(AZ$1/1000-($F28/1000)),0)</f>
        <v>26507.52</v>
      </c>
      <c r="BA28" s="69" t="n">
        <f aca="false">IF(AND($F28&lt;BA$1,$G28&lt;BA$4,(DATE(YEAR($G28)+1,MONTH($G28)+1,1))&gt;BA$4),(($D28*13.44*BA$2)+($D28*10.56*BA$3))*(BA$1/1000-($F28/1000)),0)</f>
        <v>26507.52</v>
      </c>
      <c r="BB28" s="69" t="n">
        <f aca="false">IF(AND($F28&lt;BB$1,$G28&lt;BB$4,(DATE(YEAR($G28)+1,MONTH($G28)+1,1))&gt;BB$4),(($D28*13.44*BB$2)+($D28*10.56*BB$3))*(BB$1/1000-($F28/1000)),0)</f>
        <v>26507.52</v>
      </c>
      <c r="BC28" s="69" t="n">
        <f aca="false">IF(AND($F28&lt;BC$1,$G28&lt;BC$4,(DATE(YEAR($G28)+1,MONTH($G28)+1,1))&gt;BC$4),(($D28*13.44*BC$2)+($D28*10.56*BC$3))*(BC$1/1000-($F28/1000)),0)</f>
        <v>26507.52</v>
      </c>
      <c r="BD28" s="69" t="n">
        <f aca="false">IF(AND($F28&lt;BD$1,$G28&lt;BD$4,(DATE(YEAR($G28)+1,MONTH($G28)+1,1))&gt;BD$4),(($D28*13.44*BD$2)+($D28*10.56*BD$3))*(BD$1/1000-($F28/1000)),0)</f>
        <v>0</v>
      </c>
    </row>
    <row r="29" customFormat="false" ht="12.75" hidden="false" customHeight="false" outlineLevel="0" collapsed="false">
      <c r="A29" s="66" t="s">
        <v>1321</v>
      </c>
      <c r="B29" s="66" t="s">
        <v>1855</v>
      </c>
      <c r="C29" s="66" t="s">
        <v>1323</v>
      </c>
      <c r="D29" s="66" t="n">
        <v>480</v>
      </c>
      <c r="E29" s="3" t="s">
        <v>1268</v>
      </c>
      <c r="F29" s="66" t="n">
        <v>7000</v>
      </c>
      <c r="G29" s="68" t="n">
        <v>37742</v>
      </c>
      <c r="H29" s="64" t="s">
        <v>1260</v>
      </c>
      <c r="I29" s="69" t="n">
        <f aca="false">IF(AND($F29&lt;I$1,$G29&lt;I$4,(DATE(YEAR($G29)+1,MONTH($G29)+1,1))&gt;I$4),(($D29*13.44*I$2)+($D29*10.56*I$3))*(I$1/1000-($F29/1000)),0)</f>
        <v>0</v>
      </c>
      <c r="J29" s="69" t="n">
        <f aca="false">IF(AND($F29&lt;J$1,$G29&lt;J$4,(DATE(YEAR($G29)+1,MONTH($G29)+1,1))&gt;J$4),(($D29*13.44*J$2)+($D29*10.56*J$3))*(J$1/1000-($F29/1000)),0)</f>
        <v>0</v>
      </c>
      <c r="K29" s="69" t="n">
        <f aca="false">IF(AND($F29&lt;K$1,$G29&lt;K$4,(DATE(YEAR($G29)+1,MONTH($G29)+1,1))&gt;K$4),(($D29*13.44*K$2)+($D29*10.56*K$3))*(K$1/1000-($F29/1000)),0)</f>
        <v>0</v>
      </c>
      <c r="L29" s="69" t="n">
        <f aca="false">IF(AND($F29&lt;L$1,$G29&lt;L$4,(DATE(YEAR($G29)+1,MONTH($G29)+1,1))&gt;L$4),(($D29*13.44*L$2)+($D29*10.56*L$3))*(L$1/1000-($F29/1000)),0)</f>
        <v>0</v>
      </c>
      <c r="M29" s="69" t="n">
        <f aca="false">IF(AND($F29&lt;M$1,$G29&lt;M$4,(DATE(YEAR($G29)+1,MONTH($G29)+1,1))&gt;M$4),(($D29*13.44*M$2)+($D29*10.56*M$3))*(M$1/1000-($F29/1000)),0)</f>
        <v>0</v>
      </c>
      <c r="N29" s="69" t="n">
        <f aca="false">IF(AND($F29&lt;N$1,$G29&lt;N$4,(DATE(YEAR($G29)+1,MONTH($G29)+1,1))&gt;N$4),(($D29*13.44*N$2)+($D29*10.56*N$3))*(N$1/1000-($F29/1000)),0)</f>
        <v>0</v>
      </c>
      <c r="O29" s="69" t="n">
        <f aca="false">IF(AND($F29&lt;O$1,$G29&lt;O$4,(DATE(YEAR($G29)+1,MONTH($G29)+1,1))&gt;O$4),(($D29*13.44*O$2)+($D29*10.56*O$3))*(O$1/1000-($F29/1000)),0)</f>
        <v>0</v>
      </c>
      <c r="P29" s="69" t="n">
        <f aca="false">IF(AND($F29&lt;P$1,$G29&lt;P$4,(DATE(YEAR($G29)+1,MONTH($G29)+1,1))&gt;P$4),(($D29*13.44*P$2)+($D29*10.56*P$3))*(P$1/1000-($F29/1000)),0)</f>
        <v>0</v>
      </c>
      <c r="Q29" s="69" t="n">
        <f aca="false">IF(AND($F29&lt;Q$1,$G29&lt;Q$4,(DATE(YEAR($G29)+1,MONTH($G29)+1,1))&gt;Q$4),(($D29*13.44*Q$2)+($D29*10.56*Q$3))*(Q$1/1000-($F29/1000)),0)</f>
        <v>0</v>
      </c>
      <c r="R29" s="69" t="n">
        <f aca="false">IF(AND($F29&lt;R$1,$G29&lt;R$4,(DATE(YEAR($G29)+1,MONTH($G29)+1,1))&gt;R$4),(($D29*13.44*R$2)+($D29*10.56*R$3))*(R$1/1000-($F29/1000)),0)</f>
        <v>0</v>
      </c>
      <c r="S29" s="69" t="n">
        <f aca="false">IF(AND($F29&lt;S$1,$G29&lt;S$4,(DATE(YEAR($G29)+1,MONTH($G29)+1,1))&gt;S$4),(($D29*13.44*S$2)+($D29*10.56*S$3))*(S$1/1000-($F29/1000)),0)</f>
        <v>0</v>
      </c>
      <c r="T29" s="69" t="n">
        <f aca="false">IF(AND($F29&lt;T$1,$G29&lt;T$4,(DATE(YEAR($G29)+1,MONTH($G29)+1,1))&gt;T$4),(($D29*13.44*T$2)+($D29*10.56*T$3))*(T$1/1000-($F29/1000)),0)</f>
        <v>0</v>
      </c>
      <c r="U29" s="69" t="n">
        <f aca="false">IF(AND($F29&lt;U$1,$G29&lt;U$4,(DATE(YEAR($G29)+1,MONTH($G29)+1,1))&gt;U$4),(($D29*13.44*U$2)+($D29*10.56*U$3))*(U$1/1000-($F29/1000)),0)</f>
        <v>0</v>
      </c>
      <c r="V29" s="69" t="n">
        <f aca="false">IF(AND($F29&lt;V$1,$G29&lt;V$4,(DATE(YEAR($G29)+1,MONTH($G29)+1,1))&gt;V$4),(($D29*13.44*V$2)+($D29*10.56*V$3))*(V$1/1000-($F29/1000)),0)</f>
        <v>0</v>
      </c>
      <c r="W29" s="69" t="n">
        <f aca="false">IF(AND($F29&lt;W$1,$G29&lt;W$4,(DATE(YEAR($G29)+1,MONTH($G29)+1,1))&gt;W$4),(($D29*13.44*W$2)+($D29*10.56*W$3))*(W$1/1000-($F29/1000)),0)</f>
        <v>0</v>
      </c>
      <c r="X29" s="69" t="n">
        <f aca="false">IF(AND($F29&lt;X$1,$G29&lt;X$4,(DATE(YEAR($G29)+1,MONTH($G29)+1,1))&gt;X$4),(($D29*13.44*X$2)+($D29*10.56*X$3))*(X$1/1000-($F29/1000)),0)</f>
        <v>0</v>
      </c>
      <c r="Y29" s="69" t="n">
        <f aca="false">IF(AND($F29&lt;Y$1,$G29&lt;Y$4,(DATE(YEAR($G29)+1,MONTH($G29)+1,1))&gt;Y$4),(($D29*13.44*Y$2)+($D29*10.56*Y$3))*(Y$1/1000-($F29/1000)),0)</f>
        <v>0</v>
      </c>
      <c r="Z29" s="69" t="n">
        <f aca="false">IF(AND($F29&lt;Z$1,$G29&lt;Z$4,(DATE(YEAR($G29)+1,MONTH($G29)+1,1))&gt;Z$4),(($D29*13.44*Z$2)+($D29*10.56*Z$3))*(Z$1/1000-($F29/1000)),0)</f>
        <v>0</v>
      </c>
      <c r="AA29" s="69" t="n">
        <f aca="false">IF(AND($F29&lt;AA$1,$G29&lt;AA$4,(DATE(YEAR($G29)+1,MONTH($G29)+1,1))&gt;AA$4),(($D29*13.44*AA$2)+($D29*10.56*AA$3))*(AA$1/1000-($F29/1000)),0)</f>
        <v>0</v>
      </c>
      <c r="AB29" s="69" t="n">
        <f aca="false">IF(AND($F29&lt;AB$1,$G29&lt;AB$4,(DATE(YEAR($G29)+1,MONTH($G29)+1,1))&gt;AB$4),(($D29*13.44*AB$2)+($D29*10.56*AB$3))*(AB$1/1000-($F29/1000)),0)</f>
        <v>0</v>
      </c>
      <c r="AC29" s="69" t="n">
        <f aca="false">IF(AND($F29&lt;AC$1,$G29&lt;AC$4,(DATE(YEAR($G29)+1,MONTH($G29)+1,1))&gt;AC$4),(($D29*13.44*AC$2)+($D29*10.56*AC$3))*(AC$1/1000-($F29/1000)),0)</f>
        <v>0</v>
      </c>
      <c r="AD29" s="69" t="n">
        <f aca="false">IF(AND($F29&lt;AD$1,$G29&lt;AD$4,(DATE(YEAR($G29)+1,MONTH($G29)+1,1))&gt;AD$4),(($D29*13.44*AD$2)+($D29*10.56*AD$3))*(AD$1/1000-($F29/1000)),0)</f>
        <v>0</v>
      </c>
      <c r="AE29" s="69" t="n">
        <f aca="false">IF(AND($F29&lt;AE$1,$G29&lt;AE$4,(DATE(YEAR($G29)+1,MONTH($G29)+1,1))&gt;AE$4),(($D29*13.44*AE$2)+($D29*10.56*AE$3))*(AE$1/1000-($F29/1000)),0)</f>
        <v>0</v>
      </c>
      <c r="AF29" s="69" t="n">
        <f aca="false">IF(AND($F29&lt;AF$1,$G29&lt;AF$4,(DATE(YEAR($G29)+1,MONTH($G29)+1,1))&gt;AF$4),(($D29*13.44*AF$2)+($D29*10.56*AF$3))*(AF$1/1000-($F29/1000)),0)</f>
        <v>0</v>
      </c>
      <c r="AG29" s="69" t="n">
        <f aca="false">IF(AND($F29&lt;AG$1,$G29&lt;AG$4,(DATE(YEAR($G29)+1,MONTH($G29)+1,1))&gt;AG$4),(($D29*13.44*AG$2)+($D29*10.56*AG$3))*(AG$1/1000-($F29/1000)),0)</f>
        <v>0</v>
      </c>
      <c r="AH29" s="69" t="n">
        <f aca="false">IF(AND($F29&lt;AH$1,$G29&lt;AH$4,(DATE(YEAR($G29)+1,MONTH($G29)+1,1))&gt;AH$4),(($D29*13.44*AH$2)+($D29*10.56*AH$3))*(AH$1/1000-($F29/1000)),0)</f>
        <v>0</v>
      </c>
      <c r="AI29" s="69" t="n">
        <f aca="false">IF(AND($F29&lt;AI$1,$G29&lt;AI$4,(DATE(YEAR($G29)+1,MONTH($G29)+1,1))&gt;AI$4),(($D29*13.44*AI$2)+($D29*10.56*AI$3))*(AI$1/1000-($F29/1000)),0)</f>
        <v>0</v>
      </c>
      <c r="AJ29" s="69" t="n">
        <f aca="false">IF(AND($F29&lt;AJ$1,$G29&lt;AJ$4,(DATE(YEAR($G29)+1,MONTH($G29)+1,1))&gt;AJ$4),(($D29*13.44*AJ$2)+($D29*10.56*AJ$3))*(AJ$1/1000-($F29/1000)),0)</f>
        <v>0</v>
      </c>
      <c r="AK29" s="69" t="n">
        <f aca="false">IF(AND($F29&lt;AK$1,$G29&lt;AK$4,(DATE(YEAR($G29)+1,MONTH($G29)+1,1))&gt;AK$4),(($D29*13.44*AK$2)+($D29*10.56*AK$3))*(AK$1/1000-($F29/1000)),0)</f>
        <v>0</v>
      </c>
      <c r="AL29" s="69" t="n">
        <f aca="false">IF(AND($F29&lt;AL$1,$G29&lt;AL$4,(DATE(YEAR($G29)+1,MONTH($G29)+1,1))&gt;AL$4),(($D29*13.44*AL$2)+($D29*10.56*AL$3))*(AL$1/1000-($F29/1000)),0)</f>
        <v>24468.48</v>
      </c>
      <c r="AM29" s="69" t="n">
        <f aca="false">IF(AND($F29&lt;AM$1,$G29&lt;AM$4,(DATE(YEAR($G29)+1,MONTH($G29)+1,1))&gt;AM$4),(($D29*13.44*AM$2)+($D29*10.56*AM$3))*(AM$1/1000-($F29/1000)),0)</f>
        <v>24468.48</v>
      </c>
      <c r="AN29" s="69" t="n">
        <f aca="false">IF(AND($F29&lt;AN$1,$G29&lt;AN$4,(DATE(YEAR($G29)+1,MONTH($G29)+1,1))&gt;AN$4),(($D29*13.44*AN$2)+($D29*10.56*AN$3))*(AN$1/1000-($F29/1000)),0)</f>
        <v>24468.48</v>
      </c>
      <c r="AO29" s="69" t="n">
        <f aca="false">IF(AND($F29&lt;AO$1,$G29&lt;AO$4,(DATE(YEAR($G29)+1,MONTH($G29)+1,1))&gt;AO$4),(($D29*13.44*AO$2)+($D29*10.56*AO$3))*(AO$1/1000-($F29/1000)),0)</f>
        <v>24468.48</v>
      </c>
      <c r="AP29" s="69" t="n">
        <f aca="false">IF(AND($F29&lt;AP$1,$G29&lt;AP$4,(DATE(YEAR($G29)+1,MONTH($G29)+1,1))&gt;AP$4),(($D29*13.44*AP$2)+($D29*10.56*AP$3))*(AP$1/1000-($F29/1000)),0)</f>
        <v>24468.48</v>
      </c>
      <c r="AQ29" s="69" t="n">
        <f aca="false">IF(AND($F29&lt;AQ$1,$G29&lt;AQ$4,(DATE(YEAR($G29)+1,MONTH($G29)+1,1))&gt;AQ$4),(($D29*13.44*AQ$2)+($D29*10.56*AQ$3))*(AQ$1/1000-($F29/1000)),0)</f>
        <v>24468.48</v>
      </c>
      <c r="AR29" s="69" t="n">
        <f aca="false">IF(AND($F29&lt;AR$1,$G29&lt;AR$4,(DATE(YEAR($G29)+1,MONTH($G29)+1,1))&gt;AR$4),(($D29*13.44*AR$2)+($D29*10.56*AR$3))*(AR$1/1000-($F29/1000)),0)</f>
        <v>24468.48</v>
      </c>
      <c r="AS29" s="69" t="n">
        <f aca="false">IF(AND($F29&lt;AS$1,$G29&lt;AS$4,(DATE(YEAR($G29)+1,MONTH($G29)+1,1))&gt;AS$4),(($D29*13.44*AS$2)+($D29*10.56*AS$3))*(AS$1/1000-($F29/1000)),0)</f>
        <v>24468.48</v>
      </c>
      <c r="AT29" s="69" t="n">
        <f aca="false">IF(AND($F29&lt;AT$1,$G29&lt;AT$4,(DATE(YEAR($G29)+1,MONTH($G29)+1,1))&gt;AT$4),(($D29*13.44*AT$2)+($D29*10.56*AT$3))*(AT$1/1000-($F29/1000)),0)</f>
        <v>24468.48</v>
      </c>
      <c r="AU29" s="69" t="n">
        <f aca="false">IF(AND($F29&lt;AU$1,$G29&lt;AU$4,(DATE(YEAR($G29)+1,MONTH($G29)+1,1))&gt;AU$4),(($D29*13.44*AU$2)+($D29*10.56*AU$3))*(AU$1/1000-($F29/1000)),0)</f>
        <v>24468.48</v>
      </c>
      <c r="AV29" s="69" t="n">
        <f aca="false">IF(AND($F29&lt;AV$1,$G29&lt;AV$4,(DATE(YEAR($G29)+1,MONTH($G29)+1,1))&gt;AV$4),(($D29*13.44*AV$2)+($D29*10.56*AV$3))*(AV$1/1000-($F29/1000)),0)</f>
        <v>24468.48</v>
      </c>
      <c r="AW29" s="69" t="n">
        <f aca="false">IF(AND($F29&lt;AW$1,$G29&lt;AW$4,(DATE(YEAR($G29)+1,MONTH($G29)+1,1))&gt;AW$4),(($D29*13.44*AW$2)+($D29*10.56*AW$3))*(AW$1/1000-($F29/1000)),0)</f>
        <v>24468.48</v>
      </c>
      <c r="AX29" s="69" t="n">
        <f aca="false">IF(AND($F29&lt;AX$1,$G29&lt;AX$4,(DATE(YEAR($G29)+1,MONTH($G29)+1,1))&gt;AX$4),(($D29*13.44*AX$2)+($D29*10.56*AX$3))*(AX$1/1000-($F29/1000)),0)</f>
        <v>0</v>
      </c>
      <c r="AY29" s="69" t="n">
        <f aca="false">IF(AND($F29&lt;AY$1,$G29&lt;AY$4,(DATE(YEAR($G29)+1,MONTH($G29)+1,1))&gt;AY$4),(($D29*13.44*AY$2)+($D29*10.56*AY$3))*(AY$1/1000-($F29/1000)),0)</f>
        <v>0</v>
      </c>
      <c r="AZ29" s="69" t="n">
        <f aca="false">IF(AND($F29&lt;AZ$1,$G29&lt;AZ$4,(DATE(YEAR($G29)+1,MONTH($G29)+1,1))&gt;AZ$4),(($D29*13.44*AZ$2)+($D29*10.56*AZ$3))*(AZ$1/1000-($F29/1000)),0)</f>
        <v>0</v>
      </c>
      <c r="BA29" s="69" t="n">
        <f aca="false">IF(AND($F29&lt;BA$1,$G29&lt;BA$4,(DATE(YEAR($G29)+1,MONTH($G29)+1,1))&gt;BA$4),(($D29*13.44*BA$2)+($D29*10.56*BA$3))*(BA$1/1000-($F29/1000)),0)</f>
        <v>0</v>
      </c>
      <c r="BB29" s="69" t="n">
        <f aca="false">IF(AND($F29&lt;BB$1,$G29&lt;BB$4,(DATE(YEAR($G29)+1,MONTH($G29)+1,1))&gt;BB$4),(($D29*13.44*BB$2)+($D29*10.56*BB$3))*(BB$1/1000-($F29/1000)),0)</f>
        <v>0</v>
      </c>
      <c r="BC29" s="69" t="n">
        <f aca="false">IF(AND($F29&lt;BC$1,$G29&lt;BC$4,(DATE(YEAR($G29)+1,MONTH($G29)+1,1))&gt;BC$4),(($D29*13.44*BC$2)+($D29*10.56*BC$3))*(BC$1/1000-($F29/1000)),0)</f>
        <v>0</v>
      </c>
      <c r="BD29" s="69" t="n">
        <f aca="false">IF(AND($F29&lt;BD$1,$G29&lt;BD$4,(DATE(YEAR($G29)+1,MONTH($G29)+1,1))&gt;BD$4),(($D29*13.44*BD$2)+($D29*10.56*BD$3))*(BD$1/1000-($F29/1000)),0)</f>
        <v>0</v>
      </c>
    </row>
    <row r="30" customFormat="false" ht="12.75" hidden="false" customHeight="false" outlineLevel="0" collapsed="false">
      <c r="A30" s="66" t="s">
        <v>1324</v>
      </c>
      <c r="B30" s="3" t="s">
        <v>1272</v>
      </c>
      <c r="C30" s="3" t="s">
        <v>1273</v>
      </c>
      <c r="D30" s="66" t="n">
        <v>750</v>
      </c>
      <c r="E30" s="66" t="s">
        <v>1268</v>
      </c>
      <c r="F30" s="66" t="n">
        <v>7000</v>
      </c>
      <c r="G30" s="68" t="n">
        <v>37622</v>
      </c>
      <c r="H30" s="64" t="s">
        <v>1260</v>
      </c>
      <c r="I30" s="69" t="n">
        <f aca="false">IF(AND($F30&lt;I$1,$G30&lt;I$4,(DATE(YEAR($G30)+1,MONTH($G30)+1,1))&gt;I$4),(($D30*13.44*I$2)+($D30*10.56*I$3))*(I$1/1000-($F30/1000)),0)</f>
        <v>0</v>
      </c>
      <c r="J30" s="69" t="n">
        <f aca="false">IF(AND($F30&lt;J$1,$G30&lt;J$4,(DATE(YEAR($G30)+1,MONTH($G30)+1,1))&gt;J$4),(($D30*13.44*J$2)+($D30*10.56*J$3))*(J$1/1000-($F30/1000)),0)</f>
        <v>0</v>
      </c>
      <c r="K30" s="69" t="n">
        <f aca="false">IF(AND($F30&lt;K$1,$G30&lt;K$4,(DATE(YEAR($G30)+1,MONTH($G30)+1,1))&gt;K$4),(($D30*13.44*K$2)+($D30*10.56*K$3))*(K$1/1000-($F30/1000)),0)</f>
        <v>0</v>
      </c>
      <c r="L30" s="69" t="n">
        <f aca="false">IF(AND($F30&lt;L$1,$G30&lt;L$4,(DATE(YEAR($G30)+1,MONTH($G30)+1,1))&gt;L$4),(($D30*13.44*L$2)+($D30*10.56*L$3))*(L$1/1000-($F30/1000)),0)</f>
        <v>0</v>
      </c>
      <c r="M30" s="69" t="n">
        <f aca="false">IF(AND($F30&lt;M$1,$G30&lt;M$4,(DATE(YEAR($G30)+1,MONTH($G30)+1,1))&gt;M$4),(($D30*13.44*M$2)+($D30*10.56*M$3))*(M$1/1000-($F30/1000)),0)</f>
        <v>0</v>
      </c>
      <c r="N30" s="69" t="n">
        <f aca="false">IF(AND($F30&lt;N$1,$G30&lt;N$4,(DATE(YEAR($G30)+1,MONTH($G30)+1,1))&gt;N$4),(($D30*13.44*N$2)+($D30*10.56*N$3))*(N$1/1000-($F30/1000)),0)</f>
        <v>0</v>
      </c>
      <c r="O30" s="69" t="n">
        <f aca="false">IF(AND($F30&lt;O$1,$G30&lt;O$4,(DATE(YEAR($G30)+1,MONTH($G30)+1,1))&gt;O$4),(($D30*13.44*O$2)+($D30*10.56*O$3))*(O$1/1000-($F30/1000)),0)</f>
        <v>0</v>
      </c>
      <c r="P30" s="69" t="n">
        <f aca="false">IF(AND($F30&lt;P$1,$G30&lt;P$4,(DATE(YEAR($G30)+1,MONTH($G30)+1,1))&gt;P$4),(($D30*13.44*P$2)+($D30*10.56*P$3))*(P$1/1000-($F30/1000)),0)</f>
        <v>0</v>
      </c>
      <c r="Q30" s="69" t="n">
        <f aca="false">IF(AND($F30&lt;Q$1,$G30&lt;Q$4,(DATE(YEAR($G30)+1,MONTH($G30)+1,1))&gt;Q$4),(($D30*13.44*Q$2)+($D30*10.56*Q$3))*(Q$1/1000-($F30/1000)),0)</f>
        <v>0</v>
      </c>
      <c r="R30" s="69" t="n">
        <f aca="false">IF(AND($F30&lt;R$1,$G30&lt;R$4,(DATE(YEAR($G30)+1,MONTH($G30)+1,1))&gt;R$4),(($D30*13.44*R$2)+($D30*10.56*R$3))*(R$1/1000-($F30/1000)),0)</f>
        <v>0</v>
      </c>
      <c r="S30" s="69" t="n">
        <f aca="false">IF(AND($F30&lt;S$1,$G30&lt;S$4,(DATE(YEAR($G30)+1,MONTH($G30)+1,1))&gt;S$4),(($D30*13.44*S$2)+($D30*10.56*S$3))*(S$1/1000-($F30/1000)),0)</f>
        <v>0</v>
      </c>
      <c r="T30" s="69" t="n">
        <f aca="false">IF(AND($F30&lt;T$1,$G30&lt;T$4,(DATE(YEAR($G30)+1,MONTH($G30)+1,1))&gt;T$4),(($D30*13.44*T$2)+($D30*10.56*T$3))*(T$1/1000-($F30/1000)),0)</f>
        <v>0</v>
      </c>
      <c r="U30" s="69" t="n">
        <f aca="false">IF(AND($F30&lt;U$1,$G30&lt;U$4,(DATE(YEAR($G30)+1,MONTH($G30)+1,1))&gt;U$4),(($D30*13.44*U$2)+($D30*10.56*U$3))*(U$1/1000-($F30/1000)),0)</f>
        <v>0</v>
      </c>
      <c r="V30" s="69" t="n">
        <f aca="false">IF(AND($F30&lt;V$1,$G30&lt;V$4,(DATE(YEAR($G30)+1,MONTH($G30)+1,1))&gt;V$4),(($D30*13.44*V$2)+($D30*10.56*V$3))*(V$1/1000-($F30/1000)),0)</f>
        <v>0</v>
      </c>
      <c r="W30" s="69" t="n">
        <f aca="false">IF(AND($F30&lt;W$1,$G30&lt;W$4,(DATE(YEAR($G30)+1,MONTH($G30)+1,1))&gt;W$4),(($D30*13.44*W$2)+($D30*10.56*W$3))*(W$1/1000-($F30/1000)),0)</f>
        <v>0</v>
      </c>
      <c r="X30" s="69" t="n">
        <f aca="false">IF(AND($F30&lt;X$1,$G30&lt;X$4,(DATE(YEAR($G30)+1,MONTH($G30)+1,1))&gt;X$4),(($D30*13.44*X$2)+($D30*10.56*X$3))*(X$1/1000-($F30/1000)),0)</f>
        <v>0</v>
      </c>
      <c r="Y30" s="69" t="n">
        <f aca="false">IF(AND($F30&lt;Y$1,$G30&lt;Y$4,(DATE(YEAR($G30)+1,MONTH($G30)+1,1))&gt;Y$4),(($D30*13.44*Y$2)+($D30*10.56*Y$3))*(Y$1/1000-($F30/1000)),0)</f>
        <v>0</v>
      </c>
      <c r="Z30" s="69" t="n">
        <f aca="false">IF(AND($F30&lt;Z$1,$G30&lt;Z$4,(DATE(YEAR($G30)+1,MONTH($G30)+1,1))&gt;Z$4),(($D30*13.44*Z$2)+($D30*10.56*Z$3))*(Z$1/1000-($F30/1000)),0)</f>
        <v>0</v>
      </c>
      <c r="AA30" s="69" t="n">
        <f aca="false">IF(AND($F30&lt;AA$1,$G30&lt;AA$4,(DATE(YEAR($G30)+1,MONTH($G30)+1,1))&gt;AA$4),(($D30*13.44*AA$2)+($D30*10.56*AA$3))*(AA$1/1000-($F30/1000)),0)</f>
        <v>0</v>
      </c>
      <c r="AB30" s="69" t="n">
        <f aca="false">IF(AND($F30&lt;AB$1,$G30&lt;AB$4,(DATE(YEAR($G30)+1,MONTH($G30)+1,1))&gt;AB$4),(($D30*13.44*AB$2)+($D30*10.56*AB$3))*(AB$1/1000-($F30/1000)),0)</f>
        <v>0</v>
      </c>
      <c r="AC30" s="69" t="n">
        <f aca="false">IF(AND($F30&lt;AC$1,$G30&lt;AC$4,(DATE(YEAR($G30)+1,MONTH($G30)+1,1))&gt;AC$4),(($D30*13.44*AC$2)+($D30*10.56*AC$3))*(AC$1/1000-($F30/1000)),0)</f>
        <v>0</v>
      </c>
      <c r="AD30" s="69" t="n">
        <f aca="false">IF(AND($F30&lt;AD$1,$G30&lt;AD$4,(DATE(YEAR($G30)+1,MONTH($G30)+1,1))&gt;AD$4),(($D30*13.44*AD$2)+($D30*10.56*AD$3))*(AD$1/1000-($F30/1000)),0)</f>
        <v>0</v>
      </c>
      <c r="AE30" s="69" t="n">
        <f aca="false">IF(AND($F30&lt;AE$1,$G30&lt;AE$4,(DATE(YEAR($G30)+1,MONTH($G30)+1,1))&gt;AE$4),(($D30*13.44*AE$2)+($D30*10.56*AE$3))*(AE$1/1000-($F30/1000)),0)</f>
        <v>0</v>
      </c>
      <c r="AF30" s="69" t="n">
        <f aca="false">IF(AND($F30&lt;AF$1,$G30&lt;AF$4,(DATE(YEAR($G30)+1,MONTH($G30)+1,1))&gt;AF$4),(($D30*13.44*AF$2)+($D30*10.56*AF$3))*(AF$1/1000-($F30/1000)),0)</f>
        <v>0</v>
      </c>
      <c r="AG30" s="69" t="n">
        <f aca="false">IF(AND($F30&lt;AG$1,$G30&lt;AG$4,(DATE(YEAR($G30)+1,MONTH($G30)+1,1))&gt;AG$4),(($D30*13.44*AG$2)+($D30*10.56*AG$3))*(AG$1/1000-($F30/1000)),0)</f>
        <v>0</v>
      </c>
      <c r="AH30" s="69" t="n">
        <f aca="false">IF(AND($F30&lt;AH$1,$G30&lt;AH$4,(DATE(YEAR($G30)+1,MONTH($G30)+1,1))&gt;AH$4),(($D30*13.44*AH$2)+($D30*10.56*AH$3))*(AH$1/1000-($F30/1000)),0)</f>
        <v>38232</v>
      </c>
      <c r="AI30" s="69" t="n">
        <f aca="false">IF(AND($F30&lt;AI$1,$G30&lt;AI$4,(DATE(YEAR($G30)+1,MONTH($G30)+1,1))&gt;AI$4),(($D30*13.44*AI$2)+($D30*10.56*AI$3))*(AI$1/1000-($F30/1000)),0)</f>
        <v>38232</v>
      </c>
      <c r="AJ30" s="69" t="n">
        <f aca="false">IF(AND($F30&lt;AJ$1,$G30&lt;AJ$4,(DATE(YEAR($G30)+1,MONTH($G30)+1,1))&gt;AJ$4),(($D30*13.44*AJ$2)+($D30*10.56*AJ$3))*(AJ$1/1000-($F30/1000)),0)</f>
        <v>38232</v>
      </c>
      <c r="AK30" s="69" t="n">
        <f aca="false">IF(AND($F30&lt;AK$1,$G30&lt;AK$4,(DATE(YEAR($G30)+1,MONTH($G30)+1,1))&gt;AK$4),(($D30*13.44*AK$2)+($D30*10.56*AK$3))*(AK$1/1000-($F30/1000)),0)</f>
        <v>38232</v>
      </c>
      <c r="AL30" s="69" t="n">
        <f aca="false">IF(AND($F30&lt;AL$1,$G30&lt;AL$4,(DATE(YEAR($G30)+1,MONTH($G30)+1,1))&gt;AL$4),(($D30*13.44*AL$2)+($D30*10.56*AL$3))*(AL$1/1000-($F30/1000)),0)</f>
        <v>38232</v>
      </c>
      <c r="AM30" s="69" t="n">
        <f aca="false">IF(AND($F30&lt;AM$1,$G30&lt;AM$4,(DATE(YEAR($G30)+1,MONTH($G30)+1,1))&gt;AM$4),(($D30*13.44*AM$2)+($D30*10.56*AM$3))*(AM$1/1000-($F30/1000)),0)</f>
        <v>38232</v>
      </c>
      <c r="AN30" s="69" t="n">
        <f aca="false">IF(AND($F30&lt;AN$1,$G30&lt;AN$4,(DATE(YEAR($G30)+1,MONTH($G30)+1,1))&gt;AN$4),(($D30*13.44*AN$2)+($D30*10.56*AN$3))*(AN$1/1000-($F30/1000)),0)</f>
        <v>38232</v>
      </c>
      <c r="AO30" s="69" t="n">
        <f aca="false">IF(AND($F30&lt;AO$1,$G30&lt;AO$4,(DATE(YEAR($G30)+1,MONTH($G30)+1,1))&gt;AO$4),(($D30*13.44*AO$2)+($D30*10.56*AO$3))*(AO$1/1000-($F30/1000)),0)</f>
        <v>38232</v>
      </c>
      <c r="AP30" s="69" t="n">
        <f aca="false">IF(AND($F30&lt;AP$1,$G30&lt;AP$4,(DATE(YEAR($G30)+1,MONTH($G30)+1,1))&gt;AP$4),(($D30*13.44*AP$2)+($D30*10.56*AP$3))*(AP$1/1000-($F30/1000)),0)</f>
        <v>38232</v>
      </c>
      <c r="AQ30" s="69" t="n">
        <f aca="false">IF(AND($F30&lt;AQ$1,$G30&lt;AQ$4,(DATE(YEAR($G30)+1,MONTH($G30)+1,1))&gt;AQ$4),(($D30*13.44*AQ$2)+($D30*10.56*AQ$3))*(AQ$1/1000-($F30/1000)),0)</f>
        <v>38232</v>
      </c>
      <c r="AR30" s="69" t="n">
        <f aca="false">IF(AND($F30&lt;AR$1,$G30&lt;AR$4,(DATE(YEAR($G30)+1,MONTH($G30)+1,1))&gt;AR$4),(($D30*13.44*AR$2)+($D30*10.56*AR$3))*(AR$1/1000-($F30/1000)),0)</f>
        <v>38232</v>
      </c>
      <c r="AS30" s="69" t="n">
        <f aca="false">IF(AND($F30&lt;AS$1,$G30&lt;AS$4,(DATE(YEAR($G30)+1,MONTH($G30)+1,1))&gt;AS$4),(($D30*13.44*AS$2)+($D30*10.56*AS$3))*(AS$1/1000-($F30/1000)),0)</f>
        <v>38232</v>
      </c>
      <c r="AT30" s="69" t="n">
        <f aca="false">IF(AND($F30&lt;AT$1,$G30&lt;AT$4,(DATE(YEAR($G30)+1,MONTH($G30)+1,1))&gt;AT$4),(($D30*13.44*AT$2)+($D30*10.56*AT$3))*(AT$1/1000-($F30/1000)),0)</f>
        <v>0</v>
      </c>
      <c r="AU30" s="69" t="n">
        <f aca="false">IF(AND($F30&lt;AU$1,$G30&lt;AU$4,(DATE(YEAR($G30)+1,MONTH($G30)+1,1))&gt;AU$4),(($D30*13.44*AU$2)+($D30*10.56*AU$3))*(AU$1/1000-($F30/1000)),0)</f>
        <v>0</v>
      </c>
      <c r="AV30" s="69" t="n">
        <f aca="false">IF(AND($F30&lt;AV$1,$G30&lt;AV$4,(DATE(YEAR($G30)+1,MONTH($G30)+1,1))&gt;AV$4),(($D30*13.44*AV$2)+($D30*10.56*AV$3))*(AV$1/1000-($F30/1000)),0)</f>
        <v>0</v>
      </c>
      <c r="AW30" s="69" t="n">
        <f aca="false">IF(AND($F30&lt;AW$1,$G30&lt;AW$4,(DATE(YEAR($G30)+1,MONTH($G30)+1,1))&gt;AW$4),(($D30*13.44*AW$2)+($D30*10.56*AW$3))*(AW$1/1000-($F30/1000)),0)</f>
        <v>0</v>
      </c>
      <c r="AX30" s="69" t="n">
        <f aca="false">IF(AND($F30&lt;AX$1,$G30&lt;AX$4,(DATE(YEAR($G30)+1,MONTH($G30)+1,1))&gt;AX$4),(($D30*13.44*AX$2)+($D30*10.56*AX$3))*(AX$1/1000-($F30/1000)),0)</f>
        <v>0</v>
      </c>
      <c r="AY30" s="69" t="n">
        <f aca="false">IF(AND($F30&lt;AY$1,$G30&lt;AY$4,(DATE(YEAR($G30)+1,MONTH($G30)+1,1))&gt;AY$4),(($D30*13.44*AY$2)+($D30*10.56*AY$3))*(AY$1/1000-($F30/1000)),0)</f>
        <v>0</v>
      </c>
      <c r="AZ30" s="69" t="n">
        <f aca="false">IF(AND($F30&lt;AZ$1,$G30&lt;AZ$4,(DATE(YEAR($G30)+1,MONTH($G30)+1,1))&gt;AZ$4),(($D30*13.44*AZ$2)+($D30*10.56*AZ$3))*(AZ$1/1000-($F30/1000)),0)</f>
        <v>0</v>
      </c>
      <c r="BA30" s="69" t="n">
        <f aca="false">IF(AND($F30&lt;BA$1,$G30&lt;BA$4,(DATE(YEAR($G30)+1,MONTH($G30)+1,1))&gt;BA$4),(($D30*13.44*BA$2)+($D30*10.56*BA$3))*(BA$1/1000-($F30/1000)),0)</f>
        <v>0</v>
      </c>
      <c r="BB30" s="69" t="n">
        <f aca="false">IF(AND($F30&lt;BB$1,$G30&lt;BB$4,(DATE(YEAR($G30)+1,MONTH($G30)+1,1))&gt;BB$4),(($D30*13.44*BB$2)+($D30*10.56*BB$3))*(BB$1/1000-($F30/1000)),0)</f>
        <v>0</v>
      </c>
      <c r="BC30" s="69" t="n">
        <f aca="false">IF(AND($F30&lt;BC$1,$G30&lt;BC$4,(DATE(YEAR($G30)+1,MONTH($G30)+1,1))&gt;BC$4),(($D30*13.44*BC$2)+($D30*10.56*BC$3))*(BC$1/1000-($F30/1000)),0)</f>
        <v>0</v>
      </c>
      <c r="BD30" s="69" t="n">
        <f aca="false">IF(AND($F30&lt;BD$1,$G30&lt;BD$4,(DATE(YEAR($G30)+1,MONTH($G30)+1,1))&gt;BD$4),(($D30*13.44*BD$2)+($D30*10.56*BD$3))*(BD$1/1000-($F30/1000)),0)</f>
        <v>0</v>
      </c>
    </row>
    <row r="31" customFormat="false" ht="12.75" hidden="false" customHeight="false" outlineLevel="0" collapsed="false">
      <c r="A31" s="0" t="s">
        <v>1325</v>
      </c>
      <c r="B31" s="3" t="s">
        <v>1272</v>
      </c>
      <c r="C31" s="3" t="s">
        <v>1273</v>
      </c>
      <c r="D31" s="66" t="n">
        <v>520</v>
      </c>
      <c r="E31" s="66" t="s">
        <v>1268</v>
      </c>
      <c r="F31" s="66" t="n">
        <v>7000</v>
      </c>
      <c r="G31" s="68" t="n">
        <v>37712</v>
      </c>
      <c r="H31" s="64" t="s">
        <v>1260</v>
      </c>
      <c r="I31" s="69" t="n">
        <f aca="false">IF(AND($F31&lt;I$1,$G31&lt;I$4,(DATE(YEAR($G31)+1,MONTH($G31)+1,1))&gt;I$4),(($D31*13.44*I$2)+($D31*10.56*I$3))*(I$1/1000-($F31/1000)),0)</f>
        <v>0</v>
      </c>
      <c r="J31" s="69" t="n">
        <f aca="false">IF(AND($F31&lt;J$1,$G31&lt;J$4,(DATE(YEAR($G31)+1,MONTH($G31)+1,1))&gt;J$4),(($D31*13.44*J$2)+($D31*10.56*J$3))*(J$1/1000-($F31/1000)),0)</f>
        <v>0</v>
      </c>
      <c r="K31" s="69" t="n">
        <f aca="false">IF(AND($F31&lt;K$1,$G31&lt;K$4,(DATE(YEAR($G31)+1,MONTH($G31)+1,1))&gt;K$4),(($D31*13.44*K$2)+($D31*10.56*K$3))*(K$1/1000-($F31/1000)),0)</f>
        <v>0</v>
      </c>
      <c r="L31" s="69" t="n">
        <f aca="false">IF(AND($F31&lt;L$1,$G31&lt;L$4,(DATE(YEAR($G31)+1,MONTH($G31)+1,1))&gt;L$4),(($D31*13.44*L$2)+($D31*10.56*L$3))*(L$1/1000-($F31/1000)),0)</f>
        <v>0</v>
      </c>
      <c r="M31" s="69" t="n">
        <f aca="false">IF(AND($F31&lt;M$1,$G31&lt;M$4,(DATE(YEAR($G31)+1,MONTH($G31)+1,1))&gt;M$4),(($D31*13.44*M$2)+($D31*10.56*M$3))*(M$1/1000-($F31/1000)),0)</f>
        <v>0</v>
      </c>
      <c r="N31" s="69" t="n">
        <f aca="false">IF(AND($F31&lt;N$1,$G31&lt;N$4,(DATE(YEAR($G31)+1,MONTH($G31)+1,1))&gt;N$4),(($D31*13.44*N$2)+($D31*10.56*N$3))*(N$1/1000-($F31/1000)),0)</f>
        <v>0</v>
      </c>
      <c r="O31" s="69" t="n">
        <f aca="false">IF(AND($F31&lt;O$1,$G31&lt;O$4,(DATE(YEAR($G31)+1,MONTH($G31)+1,1))&gt;O$4),(($D31*13.44*O$2)+($D31*10.56*O$3))*(O$1/1000-($F31/1000)),0)</f>
        <v>0</v>
      </c>
      <c r="P31" s="69" t="n">
        <f aca="false">IF(AND($F31&lt;P$1,$G31&lt;P$4,(DATE(YEAR($G31)+1,MONTH($G31)+1,1))&gt;P$4),(($D31*13.44*P$2)+($D31*10.56*P$3))*(P$1/1000-($F31/1000)),0)</f>
        <v>0</v>
      </c>
      <c r="Q31" s="69" t="n">
        <f aca="false">IF(AND($F31&lt;Q$1,$G31&lt;Q$4,(DATE(YEAR($G31)+1,MONTH($G31)+1,1))&gt;Q$4),(($D31*13.44*Q$2)+($D31*10.56*Q$3))*(Q$1/1000-($F31/1000)),0)</f>
        <v>0</v>
      </c>
      <c r="R31" s="69" t="n">
        <f aca="false">IF(AND($F31&lt;R$1,$G31&lt;R$4,(DATE(YEAR($G31)+1,MONTH($G31)+1,1))&gt;R$4),(($D31*13.44*R$2)+($D31*10.56*R$3))*(R$1/1000-($F31/1000)),0)</f>
        <v>0</v>
      </c>
      <c r="S31" s="69" t="n">
        <f aca="false">IF(AND($F31&lt;S$1,$G31&lt;S$4,(DATE(YEAR($G31)+1,MONTH($G31)+1,1))&gt;S$4),(($D31*13.44*S$2)+($D31*10.56*S$3))*(S$1/1000-($F31/1000)),0)</f>
        <v>0</v>
      </c>
      <c r="T31" s="69" t="n">
        <f aca="false">IF(AND($F31&lt;T$1,$G31&lt;T$4,(DATE(YEAR($G31)+1,MONTH($G31)+1,1))&gt;T$4),(($D31*13.44*T$2)+($D31*10.56*T$3))*(T$1/1000-($F31/1000)),0)</f>
        <v>0</v>
      </c>
      <c r="U31" s="69" t="n">
        <f aca="false">IF(AND($F31&lt;U$1,$G31&lt;U$4,(DATE(YEAR($G31)+1,MONTH($G31)+1,1))&gt;U$4),(($D31*13.44*U$2)+($D31*10.56*U$3))*(U$1/1000-($F31/1000)),0)</f>
        <v>0</v>
      </c>
      <c r="V31" s="69" t="n">
        <f aca="false">IF(AND($F31&lt;V$1,$G31&lt;V$4,(DATE(YEAR($G31)+1,MONTH($G31)+1,1))&gt;V$4),(($D31*13.44*V$2)+($D31*10.56*V$3))*(V$1/1000-($F31/1000)),0)</f>
        <v>0</v>
      </c>
      <c r="W31" s="69" t="n">
        <f aca="false">IF(AND($F31&lt;W$1,$G31&lt;W$4,(DATE(YEAR($G31)+1,MONTH($G31)+1,1))&gt;W$4),(($D31*13.44*W$2)+($D31*10.56*W$3))*(W$1/1000-($F31/1000)),0)</f>
        <v>0</v>
      </c>
      <c r="X31" s="69" t="n">
        <f aca="false">IF(AND($F31&lt;X$1,$G31&lt;X$4,(DATE(YEAR($G31)+1,MONTH($G31)+1,1))&gt;X$4),(($D31*13.44*X$2)+($D31*10.56*X$3))*(X$1/1000-($F31/1000)),0)</f>
        <v>0</v>
      </c>
      <c r="Y31" s="69" t="n">
        <f aca="false">IF(AND($F31&lt;Y$1,$G31&lt;Y$4,(DATE(YEAR($G31)+1,MONTH($G31)+1,1))&gt;Y$4),(($D31*13.44*Y$2)+($D31*10.56*Y$3))*(Y$1/1000-($F31/1000)),0)</f>
        <v>0</v>
      </c>
      <c r="Z31" s="69" t="n">
        <f aca="false">IF(AND($F31&lt;Z$1,$G31&lt;Z$4,(DATE(YEAR($G31)+1,MONTH($G31)+1,1))&gt;Z$4),(($D31*13.44*Z$2)+($D31*10.56*Z$3))*(Z$1/1000-($F31/1000)),0)</f>
        <v>0</v>
      </c>
      <c r="AA31" s="69" t="n">
        <f aca="false">IF(AND($F31&lt;AA$1,$G31&lt;AA$4,(DATE(YEAR($G31)+1,MONTH($G31)+1,1))&gt;AA$4),(($D31*13.44*AA$2)+($D31*10.56*AA$3))*(AA$1/1000-($F31/1000)),0)</f>
        <v>0</v>
      </c>
      <c r="AB31" s="69" t="n">
        <f aca="false">IF(AND($F31&lt;AB$1,$G31&lt;AB$4,(DATE(YEAR($G31)+1,MONTH($G31)+1,1))&gt;AB$4),(($D31*13.44*AB$2)+($D31*10.56*AB$3))*(AB$1/1000-($F31/1000)),0)</f>
        <v>0</v>
      </c>
      <c r="AC31" s="69" t="n">
        <f aca="false">IF(AND($F31&lt;AC$1,$G31&lt;AC$4,(DATE(YEAR($G31)+1,MONTH($G31)+1,1))&gt;AC$4),(($D31*13.44*AC$2)+($D31*10.56*AC$3))*(AC$1/1000-($F31/1000)),0)</f>
        <v>0</v>
      </c>
      <c r="AD31" s="69" t="n">
        <f aca="false">IF(AND($F31&lt;AD$1,$G31&lt;AD$4,(DATE(YEAR($G31)+1,MONTH($G31)+1,1))&gt;AD$4),(($D31*13.44*AD$2)+($D31*10.56*AD$3))*(AD$1/1000-($F31/1000)),0)</f>
        <v>0</v>
      </c>
      <c r="AE31" s="69" t="n">
        <f aca="false">IF(AND($F31&lt;AE$1,$G31&lt;AE$4,(DATE(YEAR($G31)+1,MONTH($G31)+1,1))&gt;AE$4),(($D31*13.44*AE$2)+($D31*10.56*AE$3))*(AE$1/1000-($F31/1000)),0)</f>
        <v>0</v>
      </c>
      <c r="AF31" s="69" t="n">
        <f aca="false">IF(AND($F31&lt;AF$1,$G31&lt;AF$4,(DATE(YEAR($G31)+1,MONTH($G31)+1,1))&gt;AF$4),(($D31*13.44*AF$2)+($D31*10.56*AF$3))*(AF$1/1000-($F31/1000)),0)</f>
        <v>0</v>
      </c>
      <c r="AG31" s="69" t="n">
        <f aca="false">IF(AND($F31&lt;AG$1,$G31&lt;AG$4,(DATE(YEAR($G31)+1,MONTH($G31)+1,1))&gt;AG$4),(($D31*13.44*AG$2)+($D31*10.56*AG$3))*(AG$1/1000-($F31/1000)),0)</f>
        <v>0</v>
      </c>
      <c r="AH31" s="69" t="n">
        <f aca="false">IF(AND($F31&lt;AH$1,$G31&lt;AH$4,(DATE(YEAR($G31)+1,MONTH($G31)+1,1))&gt;AH$4),(($D31*13.44*AH$2)+($D31*10.56*AH$3))*(AH$1/1000-($F31/1000)),0)</f>
        <v>0</v>
      </c>
      <c r="AI31" s="69" t="n">
        <f aca="false">IF(AND($F31&lt;AI$1,$G31&lt;AI$4,(DATE(YEAR($G31)+1,MONTH($G31)+1,1))&gt;AI$4),(($D31*13.44*AI$2)+($D31*10.56*AI$3))*(AI$1/1000-($F31/1000)),0)</f>
        <v>0</v>
      </c>
      <c r="AJ31" s="69" t="n">
        <f aca="false">IF(AND($F31&lt;AJ$1,$G31&lt;AJ$4,(DATE(YEAR($G31)+1,MONTH($G31)+1,1))&gt;AJ$4),(($D31*13.44*AJ$2)+($D31*10.56*AJ$3))*(AJ$1/1000-($F31/1000)),0)</f>
        <v>0</v>
      </c>
      <c r="AK31" s="69" t="n">
        <f aca="false">IF(AND($F31&lt;AK$1,$G31&lt;AK$4,(DATE(YEAR($G31)+1,MONTH($G31)+1,1))&gt;AK$4),(($D31*13.44*AK$2)+($D31*10.56*AK$3))*(AK$1/1000-($F31/1000)),0)</f>
        <v>26507.52</v>
      </c>
      <c r="AL31" s="69" t="n">
        <f aca="false">IF(AND($F31&lt;AL$1,$G31&lt;AL$4,(DATE(YEAR($G31)+1,MONTH($G31)+1,1))&gt;AL$4),(($D31*13.44*AL$2)+($D31*10.56*AL$3))*(AL$1/1000-($F31/1000)),0)</f>
        <v>26507.52</v>
      </c>
      <c r="AM31" s="69" t="n">
        <f aca="false">IF(AND($F31&lt;AM$1,$G31&lt;AM$4,(DATE(YEAR($G31)+1,MONTH($G31)+1,1))&gt;AM$4),(($D31*13.44*AM$2)+($D31*10.56*AM$3))*(AM$1/1000-($F31/1000)),0)</f>
        <v>26507.52</v>
      </c>
      <c r="AN31" s="69" t="n">
        <f aca="false">IF(AND($F31&lt;AN$1,$G31&lt;AN$4,(DATE(YEAR($G31)+1,MONTH($G31)+1,1))&gt;AN$4),(($D31*13.44*AN$2)+($D31*10.56*AN$3))*(AN$1/1000-($F31/1000)),0)</f>
        <v>26507.52</v>
      </c>
      <c r="AO31" s="69" t="n">
        <f aca="false">IF(AND($F31&lt;AO$1,$G31&lt;AO$4,(DATE(YEAR($G31)+1,MONTH($G31)+1,1))&gt;AO$4),(($D31*13.44*AO$2)+($D31*10.56*AO$3))*(AO$1/1000-($F31/1000)),0)</f>
        <v>26507.52</v>
      </c>
      <c r="AP31" s="69" t="n">
        <f aca="false">IF(AND($F31&lt;AP$1,$G31&lt;AP$4,(DATE(YEAR($G31)+1,MONTH($G31)+1,1))&gt;AP$4),(($D31*13.44*AP$2)+($D31*10.56*AP$3))*(AP$1/1000-($F31/1000)),0)</f>
        <v>26507.52</v>
      </c>
      <c r="AQ31" s="69" t="n">
        <f aca="false">IF(AND($F31&lt;AQ$1,$G31&lt;AQ$4,(DATE(YEAR($G31)+1,MONTH($G31)+1,1))&gt;AQ$4),(($D31*13.44*AQ$2)+($D31*10.56*AQ$3))*(AQ$1/1000-($F31/1000)),0)</f>
        <v>26507.52</v>
      </c>
      <c r="AR31" s="69" t="n">
        <f aca="false">IF(AND($F31&lt;AR$1,$G31&lt;AR$4,(DATE(YEAR($G31)+1,MONTH($G31)+1,1))&gt;AR$4),(($D31*13.44*AR$2)+($D31*10.56*AR$3))*(AR$1/1000-($F31/1000)),0)</f>
        <v>26507.52</v>
      </c>
      <c r="AS31" s="69" t="n">
        <f aca="false">IF(AND($F31&lt;AS$1,$G31&lt;AS$4,(DATE(YEAR($G31)+1,MONTH($G31)+1,1))&gt;AS$4),(($D31*13.44*AS$2)+($D31*10.56*AS$3))*(AS$1/1000-($F31/1000)),0)</f>
        <v>26507.52</v>
      </c>
      <c r="AT31" s="69" t="n">
        <f aca="false">IF(AND($F31&lt;AT$1,$G31&lt;AT$4,(DATE(YEAR($G31)+1,MONTH($G31)+1,1))&gt;AT$4),(($D31*13.44*AT$2)+($D31*10.56*AT$3))*(AT$1/1000-($F31/1000)),0)</f>
        <v>26507.52</v>
      </c>
      <c r="AU31" s="69" t="n">
        <f aca="false">IF(AND($F31&lt;AU$1,$G31&lt;AU$4,(DATE(YEAR($G31)+1,MONTH($G31)+1,1))&gt;AU$4),(($D31*13.44*AU$2)+($D31*10.56*AU$3))*(AU$1/1000-($F31/1000)),0)</f>
        <v>26507.52</v>
      </c>
      <c r="AV31" s="69" t="n">
        <f aca="false">IF(AND($F31&lt;AV$1,$G31&lt;AV$4,(DATE(YEAR($G31)+1,MONTH($G31)+1,1))&gt;AV$4),(($D31*13.44*AV$2)+($D31*10.56*AV$3))*(AV$1/1000-($F31/1000)),0)</f>
        <v>26507.52</v>
      </c>
      <c r="AW31" s="69" t="n">
        <f aca="false">IF(AND($F31&lt;AW$1,$G31&lt;AW$4,(DATE(YEAR($G31)+1,MONTH($G31)+1,1))&gt;AW$4),(($D31*13.44*AW$2)+($D31*10.56*AW$3))*(AW$1/1000-($F31/1000)),0)</f>
        <v>0</v>
      </c>
      <c r="AX31" s="69" t="n">
        <f aca="false">IF(AND($F31&lt;AX$1,$G31&lt;AX$4,(DATE(YEAR($G31)+1,MONTH($G31)+1,1))&gt;AX$4),(($D31*13.44*AX$2)+($D31*10.56*AX$3))*(AX$1/1000-($F31/1000)),0)</f>
        <v>0</v>
      </c>
      <c r="AY31" s="69" t="n">
        <f aca="false">IF(AND($F31&lt;AY$1,$G31&lt;AY$4,(DATE(YEAR($G31)+1,MONTH($G31)+1,1))&gt;AY$4),(($D31*13.44*AY$2)+($D31*10.56*AY$3))*(AY$1/1000-($F31/1000)),0)</f>
        <v>0</v>
      </c>
      <c r="AZ31" s="69" t="n">
        <f aca="false">IF(AND($F31&lt;AZ$1,$G31&lt;AZ$4,(DATE(YEAR($G31)+1,MONTH($G31)+1,1))&gt;AZ$4),(($D31*13.44*AZ$2)+($D31*10.56*AZ$3))*(AZ$1/1000-($F31/1000)),0)</f>
        <v>0</v>
      </c>
      <c r="BA31" s="69" t="n">
        <f aca="false">IF(AND($F31&lt;BA$1,$G31&lt;BA$4,(DATE(YEAR($G31)+1,MONTH($G31)+1,1))&gt;BA$4),(($D31*13.44*BA$2)+($D31*10.56*BA$3))*(BA$1/1000-($F31/1000)),0)</f>
        <v>0</v>
      </c>
      <c r="BB31" s="69" t="n">
        <f aca="false">IF(AND($F31&lt;BB$1,$G31&lt;BB$4,(DATE(YEAR($G31)+1,MONTH($G31)+1,1))&gt;BB$4),(($D31*13.44*BB$2)+($D31*10.56*BB$3))*(BB$1/1000-($F31/1000)),0)</f>
        <v>0</v>
      </c>
      <c r="BC31" s="69" t="n">
        <f aca="false">IF(AND($F31&lt;BC$1,$G31&lt;BC$4,(DATE(YEAR($G31)+1,MONTH($G31)+1,1))&gt;BC$4),(($D31*13.44*BC$2)+($D31*10.56*BC$3))*(BC$1/1000-($F31/1000)),0)</f>
        <v>0</v>
      </c>
      <c r="BD31" s="69" t="n">
        <f aca="false">IF(AND($F31&lt;BD$1,$G31&lt;BD$4,(DATE(YEAR($G31)+1,MONTH($G31)+1,1))&gt;BD$4),(($D31*13.44*BD$2)+($D31*10.56*BD$3))*(BD$1/1000-($F31/1000)),0)</f>
        <v>0</v>
      </c>
    </row>
    <row r="32" customFormat="false" ht="12.75" hidden="false" customHeight="false" outlineLevel="0" collapsed="false">
      <c r="A32" s="6" t="s">
        <v>1326</v>
      </c>
      <c r="B32" s="3" t="s">
        <v>1272</v>
      </c>
      <c r="C32" s="3" t="s">
        <v>1273</v>
      </c>
      <c r="D32" s="66" t="n">
        <v>765</v>
      </c>
      <c r="E32" s="66" t="s">
        <v>1268</v>
      </c>
      <c r="F32" s="66" t="n">
        <v>7000</v>
      </c>
      <c r="G32" s="68" t="n">
        <v>37803</v>
      </c>
      <c r="H32" s="64" t="s">
        <v>1260</v>
      </c>
      <c r="I32" s="69" t="n">
        <f aca="false">IF(AND($F32&lt;I$1,$G32&lt;I$4,(DATE(YEAR($G32)+1,MONTH($G32)+1,1))&gt;I$4),(($D32*13.44*I$2)+($D32*10.56*I$3))*(I$1/1000-($F32/1000)),0)</f>
        <v>0</v>
      </c>
      <c r="J32" s="69" t="n">
        <f aca="false">IF(AND($F32&lt;J$1,$G32&lt;J$4,(DATE(YEAR($G32)+1,MONTH($G32)+1,1))&gt;J$4),(($D32*13.44*J$2)+($D32*10.56*J$3))*(J$1/1000-($F32/1000)),0)</f>
        <v>0</v>
      </c>
      <c r="K32" s="69" t="n">
        <f aca="false">IF(AND($F32&lt;K$1,$G32&lt;K$4,(DATE(YEAR($G32)+1,MONTH($G32)+1,1))&gt;K$4),(($D32*13.44*K$2)+($D32*10.56*K$3))*(K$1/1000-($F32/1000)),0)</f>
        <v>0</v>
      </c>
      <c r="L32" s="69" t="n">
        <f aca="false">IF(AND($F32&lt;L$1,$G32&lt;L$4,(DATE(YEAR($G32)+1,MONTH($G32)+1,1))&gt;L$4),(($D32*13.44*L$2)+($D32*10.56*L$3))*(L$1/1000-($F32/1000)),0)</f>
        <v>0</v>
      </c>
      <c r="M32" s="69" t="n">
        <f aca="false">IF(AND($F32&lt;M$1,$G32&lt;M$4,(DATE(YEAR($G32)+1,MONTH($G32)+1,1))&gt;M$4),(($D32*13.44*M$2)+($D32*10.56*M$3))*(M$1/1000-($F32/1000)),0)</f>
        <v>0</v>
      </c>
      <c r="N32" s="69" t="n">
        <f aca="false">IF(AND($F32&lt;N$1,$G32&lt;N$4,(DATE(YEAR($G32)+1,MONTH($G32)+1,1))&gt;N$4),(($D32*13.44*N$2)+($D32*10.56*N$3))*(N$1/1000-($F32/1000)),0)</f>
        <v>0</v>
      </c>
      <c r="O32" s="69" t="n">
        <f aca="false">IF(AND($F32&lt;O$1,$G32&lt;O$4,(DATE(YEAR($G32)+1,MONTH($G32)+1,1))&gt;O$4),(($D32*13.44*O$2)+($D32*10.56*O$3))*(O$1/1000-($F32/1000)),0)</f>
        <v>0</v>
      </c>
      <c r="P32" s="69" t="n">
        <f aca="false">IF(AND($F32&lt;P$1,$G32&lt;P$4,(DATE(YEAR($G32)+1,MONTH($G32)+1,1))&gt;P$4),(($D32*13.44*P$2)+($D32*10.56*P$3))*(P$1/1000-($F32/1000)),0)</f>
        <v>0</v>
      </c>
      <c r="Q32" s="69" t="n">
        <f aca="false">IF(AND($F32&lt;Q$1,$G32&lt;Q$4,(DATE(YEAR($G32)+1,MONTH($G32)+1,1))&gt;Q$4),(($D32*13.44*Q$2)+($D32*10.56*Q$3))*(Q$1/1000-($F32/1000)),0)</f>
        <v>0</v>
      </c>
      <c r="R32" s="69" t="n">
        <f aca="false">IF(AND($F32&lt;R$1,$G32&lt;R$4,(DATE(YEAR($G32)+1,MONTH($G32)+1,1))&gt;R$4),(($D32*13.44*R$2)+($D32*10.56*R$3))*(R$1/1000-($F32/1000)),0)</f>
        <v>0</v>
      </c>
      <c r="S32" s="69" t="n">
        <f aca="false">IF(AND($F32&lt;S$1,$G32&lt;S$4,(DATE(YEAR($G32)+1,MONTH($G32)+1,1))&gt;S$4),(($D32*13.44*S$2)+($D32*10.56*S$3))*(S$1/1000-($F32/1000)),0)</f>
        <v>0</v>
      </c>
      <c r="T32" s="69" t="n">
        <f aca="false">IF(AND($F32&lt;T$1,$G32&lt;T$4,(DATE(YEAR($G32)+1,MONTH($G32)+1,1))&gt;T$4),(($D32*13.44*T$2)+($D32*10.56*T$3))*(T$1/1000-($F32/1000)),0)</f>
        <v>0</v>
      </c>
      <c r="U32" s="69" t="n">
        <f aca="false">IF(AND($F32&lt;U$1,$G32&lt;U$4,(DATE(YEAR($G32)+1,MONTH($G32)+1,1))&gt;U$4),(($D32*13.44*U$2)+($D32*10.56*U$3))*(U$1/1000-($F32/1000)),0)</f>
        <v>0</v>
      </c>
      <c r="V32" s="69" t="n">
        <f aca="false">IF(AND($F32&lt;V$1,$G32&lt;V$4,(DATE(YEAR($G32)+1,MONTH($G32)+1,1))&gt;V$4),(($D32*13.44*V$2)+($D32*10.56*V$3))*(V$1/1000-($F32/1000)),0)</f>
        <v>0</v>
      </c>
      <c r="W32" s="69" t="n">
        <f aca="false">IF(AND($F32&lt;W$1,$G32&lt;W$4,(DATE(YEAR($G32)+1,MONTH($G32)+1,1))&gt;W$4),(($D32*13.44*W$2)+($D32*10.56*W$3))*(W$1/1000-($F32/1000)),0)</f>
        <v>0</v>
      </c>
      <c r="X32" s="69" t="n">
        <f aca="false">IF(AND($F32&lt;X$1,$G32&lt;X$4,(DATE(YEAR($G32)+1,MONTH($G32)+1,1))&gt;X$4),(($D32*13.44*X$2)+($D32*10.56*X$3))*(X$1/1000-($F32/1000)),0)</f>
        <v>0</v>
      </c>
      <c r="Y32" s="69" t="n">
        <f aca="false">IF(AND($F32&lt;Y$1,$G32&lt;Y$4,(DATE(YEAR($G32)+1,MONTH($G32)+1,1))&gt;Y$4),(($D32*13.44*Y$2)+($D32*10.56*Y$3))*(Y$1/1000-($F32/1000)),0)</f>
        <v>0</v>
      </c>
      <c r="Z32" s="69" t="n">
        <f aca="false">IF(AND($F32&lt;Z$1,$G32&lt;Z$4,(DATE(YEAR($G32)+1,MONTH($G32)+1,1))&gt;Z$4),(($D32*13.44*Z$2)+($D32*10.56*Z$3))*(Z$1/1000-($F32/1000)),0)</f>
        <v>0</v>
      </c>
      <c r="AA32" s="69" t="n">
        <f aca="false">IF(AND($F32&lt;AA$1,$G32&lt;AA$4,(DATE(YEAR($G32)+1,MONTH($G32)+1,1))&gt;AA$4),(($D32*13.44*AA$2)+($D32*10.56*AA$3))*(AA$1/1000-($F32/1000)),0)</f>
        <v>0</v>
      </c>
      <c r="AB32" s="69" t="n">
        <f aca="false">IF(AND($F32&lt;AB$1,$G32&lt;AB$4,(DATE(YEAR($G32)+1,MONTH($G32)+1,1))&gt;AB$4),(($D32*13.44*AB$2)+($D32*10.56*AB$3))*(AB$1/1000-($F32/1000)),0)</f>
        <v>0</v>
      </c>
      <c r="AC32" s="69" t="n">
        <f aca="false">IF(AND($F32&lt;AC$1,$G32&lt;AC$4,(DATE(YEAR($G32)+1,MONTH($G32)+1,1))&gt;AC$4),(($D32*13.44*AC$2)+($D32*10.56*AC$3))*(AC$1/1000-($F32/1000)),0)</f>
        <v>0</v>
      </c>
      <c r="AD32" s="69" t="n">
        <f aca="false">IF(AND($F32&lt;AD$1,$G32&lt;AD$4,(DATE(YEAR($G32)+1,MONTH($G32)+1,1))&gt;AD$4),(($D32*13.44*AD$2)+($D32*10.56*AD$3))*(AD$1/1000-($F32/1000)),0)</f>
        <v>0</v>
      </c>
      <c r="AE32" s="69" t="n">
        <f aca="false">IF(AND($F32&lt;AE$1,$G32&lt;AE$4,(DATE(YEAR($G32)+1,MONTH($G32)+1,1))&gt;AE$4),(($D32*13.44*AE$2)+($D32*10.56*AE$3))*(AE$1/1000-($F32/1000)),0)</f>
        <v>0</v>
      </c>
      <c r="AF32" s="69" t="n">
        <f aca="false">IF(AND($F32&lt;AF$1,$G32&lt;AF$4,(DATE(YEAR($G32)+1,MONTH($G32)+1,1))&gt;AF$4),(($D32*13.44*AF$2)+($D32*10.56*AF$3))*(AF$1/1000-($F32/1000)),0)</f>
        <v>0</v>
      </c>
      <c r="AG32" s="69" t="n">
        <f aca="false">IF(AND($F32&lt;AG$1,$G32&lt;AG$4,(DATE(YEAR($G32)+1,MONTH($G32)+1,1))&gt;AG$4),(($D32*13.44*AG$2)+($D32*10.56*AG$3))*(AG$1/1000-($F32/1000)),0)</f>
        <v>0</v>
      </c>
      <c r="AH32" s="69" t="n">
        <f aca="false">IF(AND($F32&lt;AH$1,$G32&lt;AH$4,(DATE(YEAR($G32)+1,MONTH($G32)+1,1))&gt;AH$4),(($D32*13.44*AH$2)+($D32*10.56*AH$3))*(AH$1/1000-($F32/1000)),0)</f>
        <v>0</v>
      </c>
      <c r="AI32" s="69" t="n">
        <f aca="false">IF(AND($F32&lt;AI$1,$G32&lt;AI$4,(DATE(YEAR($G32)+1,MONTH($G32)+1,1))&gt;AI$4),(($D32*13.44*AI$2)+($D32*10.56*AI$3))*(AI$1/1000-($F32/1000)),0)</f>
        <v>0</v>
      </c>
      <c r="AJ32" s="69" t="n">
        <f aca="false">IF(AND($F32&lt;AJ$1,$G32&lt;AJ$4,(DATE(YEAR($G32)+1,MONTH($G32)+1,1))&gt;AJ$4),(($D32*13.44*AJ$2)+($D32*10.56*AJ$3))*(AJ$1/1000-($F32/1000)),0)</f>
        <v>0</v>
      </c>
      <c r="AK32" s="69" t="n">
        <f aca="false">IF(AND($F32&lt;AK$1,$G32&lt;AK$4,(DATE(YEAR($G32)+1,MONTH($G32)+1,1))&gt;AK$4),(($D32*13.44*AK$2)+($D32*10.56*AK$3))*(AK$1/1000-($F32/1000)),0)</f>
        <v>0</v>
      </c>
      <c r="AL32" s="69" t="n">
        <f aca="false">IF(AND($F32&lt;AL$1,$G32&lt;AL$4,(DATE(YEAR($G32)+1,MONTH($G32)+1,1))&gt;AL$4),(($D32*13.44*AL$2)+($D32*10.56*AL$3))*(AL$1/1000-($F32/1000)),0)</f>
        <v>0</v>
      </c>
      <c r="AM32" s="69" t="n">
        <f aca="false">IF(AND($F32&lt;AM$1,$G32&lt;AM$4,(DATE(YEAR($G32)+1,MONTH($G32)+1,1))&gt;AM$4),(($D32*13.44*AM$2)+($D32*10.56*AM$3))*(AM$1/1000-($F32/1000)),0)</f>
        <v>0</v>
      </c>
      <c r="AN32" s="69" t="n">
        <f aca="false">IF(AND($F32&lt;AN$1,$G32&lt;AN$4,(DATE(YEAR($G32)+1,MONTH($G32)+1,1))&gt;AN$4),(($D32*13.44*AN$2)+($D32*10.56*AN$3))*(AN$1/1000-($F32/1000)),0)</f>
        <v>38996.64</v>
      </c>
      <c r="AO32" s="69" t="n">
        <f aca="false">IF(AND($F32&lt;AO$1,$G32&lt;AO$4,(DATE(YEAR($G32)+1,MONTH($G32)+1,1))&gt;AO$4),(($D32*13.44*AO$2)+($D32*10.56*AO$3))*(AO$1/1000-($F32/1000)),0)</f>
        <v>38996.64</v>
      </c>
      <c r="AP32" s="69" t="n">
        <f aca="false">IF(AND($F32&lt;AP$1,$G32&lt;AP$4,(DATE(YEAR($G32)+1,MONTH($G32)+1,1))&gt;AP$4),(($D32*13.44*AP$2)+($D32*10.56*AP$3))*(AP$1/1000-($F32/1000)),0)</f>
        <v>38996.64</v>
      </c>
      <c r="AQ32" s="69" t="n">
        <f aca="false">IF(AND($F32&lt;AQ$1,$G32&lt;AQ$4,(DATE(YEAR($G32)+1,MONTH($G32)+1,1))&gt;AQ$4),(($D32*13.44*AQ$2)+($D32*10.56*AQ$3))*(AQ$1/1000-($F32/1000)),0)</f>
        <v>38996.64</v>
      </c>
      <c r="AR32" s="69" t="n">
        <f aca="false">IF(AND($F32&lt;AR$1,$G32&lt;AR$4,(DATE(YEAR($G32)+1,MONTH($G32)+1,1))&gt;AR$4),(($D32*13.44*AR$2)+($D32*10.56*AR$3))*(AR$1/1000-($F32/1000)),0)</f>
        <v>38996.64</v>
      </c>
      <c r="AS32" s="69" t="n">
        <f aca="false">IF(AND($F32&lt;AS$1,$G32&lt;AS$4,(DATE(YEAR($G32)+1,MONTH($G32)+1,1))&gt;AS$4),(($D32*13.44*AS$2)+($D32*10.56*AS$3))*(AS$1/1000-($F32/1000)),0)</f>
        <v>38996.64</v>
      </c>
      <c r="AT32" s="69" t="n">
        <f aca="false">IF(AND($F32&lt;AT$1,$G32&lt;AT$4,(DATE(YEAR($G32)+1,MONTH($G32)+1,1))&gt;AT$4),(($D32*13.44*AT$2)+($D32*10.56*AT$3))*(AT$1/1000-($F32/1000)),0)</f>
        <v>38996.64</v>
      </c>
      <c r="AU32" s="69" t="n">
        <f aca="false">IF(AND($F32&lt;AU$1,$G32&lt;AU$4,(DATE(YEAR($G32)+1,MONTH($G32)+1,1))&gt;AU$4),(($D32*13.44*AU$2)+($D32*10.56*AU$3))*(AU$1/1000-($F32/1000)),0)</f>
        <v>38996.64</v>
      </c>
      <c r="AV32" s="69" t="n">
        <f aca="false">IF(AND($F32&lt;AV$1,$G32&lt;AV$4,(DATE(YEAR($G32)+1,MONTH($G32)+1,1))&gt;AV$4),(($D32*13.44*AV$2)+($D32*10.56*AV$3))*(AV$1/1000-($F32/1000)),0)</f>
        <v>38996.64</v>
      </c>
      <c r="AW32" s="69" t="n">
        <f aca="false">IF(AND($F32&lt;AW$1,$G32&lt;AW$4,(DATE(YEAR($G32)+1,MONTH($G32)+1,1))&gt;AW$4),(($D32*13.44*AW$2)+($D32*10.56*AW$3))*(AW$1/1000-($F32/1000)),0)</f>
        <v>38996.64</v>
      </c>
      <c r="AX32" s="69" t="n">
        <f aca="false">IF(AND($F32&lt;AX$1,$G32&lt;AX$4,(DATE(YEAR($G32)+1,MONTH($G32)+1,1))&gt;AX$4),(($D32*13.44*AX$2)+($D32*10.56*AX$3))*(AX$1/1000-($F32/1000)),0)</f>
        <v>38996.64</v>
      </c>
      <c r="AY32" s="69" t="n">
        <f aca="false">IF(AND($F32&lt;AY$1,$G32&lt;AY$4,(DATE(YEAR($G32)+1,MONTH($G32)+1,1))&gt;AY$4),(($D32*13.44*AY$2)+($D32*10.56*AY$3))*(AY$1/1000-($F32/1000)),0)</f>
        <v>38996.64</v>
      </c>
      <c r="AZ32" s="69" t="n">
        <f aca="false">IF(AND($F32&lt;AZ$1,$G32&lt;AZ$4,(DATE(YEAR($G32)+1,MONTH($G32)+1,1))&gt;AZ$4),(($D32*13.44*AZ$2)+($D32*10.56*AZ$3))*(AZ$1/1000-($F32/1000)),0)</f>
        <v>0</v>
      </c>
      <c r="BA32" s="69" t="n">
        <f aca="false">IF(AND($F32&lt;BA$1,$G32&lt;BA$4,(DATE(YEAR($G32)+1,MONTH($G32)+1,1))&gt;BA$4),(($D32*13.44*BA$2)+($D32*10.56*BA$3))*(BA$1/1000-($F32/1000)),0)</f>
        <v>0</v>
      </c>
      <c r="BB32" s="69" t="n">
        <f aca="false">IF(AND($F32&lt;BB$1,$G32&lt;BB$4,(DATE(YEAR($G32)+1,MONTH($G32)+1,1))&gt;BB$4),(($D32*13.44*BB$2)+($D32*10.56*BB$3))*(BB$1/1000-($F32/1000)),0)</f>
        <v>0</v>
      </c>
      <c r="BC32" s="69" t="n">
        <f aca="false">IF(AND($F32&lt;BC$1,$G32&lt;BC$4,(DATE(YEAR($G32)+1,MONTH($G32)+1,1))&gt;BC$4),(($D32*13.44*BC$2)+($D32*10.56*BC$3))*(BC$1/1000-($F32/1000)),0)</f>
        <v>0</v>
      </c>
      <c r="BD32" s="69" t="n">
        <f aca="false">IF(AND($F32&lt;BD$1,$G32&lt;BD$4,(DATE(YEAR($G32)+1,MONTH($G32)+1,1))&gt;BD$4),(($D32*13.44*BD$2)+($D32*10.56*BD$3))*(BD$1/1000-($F32/1000)),0)</f>
        <v>0</v>
      </c>
    </row>
    <row r="33" customFormat="false" ht="12.75" hidden="false" customHeight="false" outlineLevel="0" collapsed="false">
      <c r="A33" s="0" t="s">
        <v>1327</v>
      </c>
      <c r="B33" s="66" t="s">
        <v>1328</v>
      </c>
      <c r="C33" s="66" t="s">
        <v>1273</v>
      </c>
      <c r="D33" s="66" t="n">
        <v>265</v>
      </c>
      <c r="E33" s="3" t="s">
        <v>1268</v>
      </c>
      <c r="F33" s="66" t="n">
        <v>7000</v>
      </c>
      <c r="G33" s="68" t="n">
        <v>37834</v>
      </c>
      <c r="H33" s="64" t="s">
        <v>1260</v>
      </c>
      <c r="I33" s="69" t="n">
        <f aca="false">IF(AND($F33&lt;I$1,$G33&lt;I$4,(DATE(YEAR($G33)+1,MONTH($G33)+1,1))&gt;I$4),(($D33*13.44*I$2)+($D33*10.56*I$3))*(I$1/1000-($F33/1000)),0)</f>
        <v>0</v>
      </c>
      <c r="J33" s="69" t="n">
        <f aca="false">IF(AND($F33&lt;J$1,$G33&lt;J$4,(DATE(YEAR($G33)+1,MONTH($G33)+1,1))&gt;J$4),(($D33*13.44*J$2)+($D33*10.56*J$3))*(J$1/1000-($F33/1000)),0)</f>
        <v>0</v>
      </c>
      <c r="K33" s="69" t="n">
        <f aca="false">IF(AND($F33&lt;K$1,$G33&lt;K$4,(DATE(YEAR($G33)+1,MONTH($G33)+1,1))&gt;K$4),(($D33*13.44*K$2)+($D33*10.56*K$3))*(K$1/1000-($F33/1000)),0)</f>
        <v>0</v>
      </c>
      <c r="L33" s="69" t="n">
        <f aca="false">IF(AND($F33&lt;L$1,$G33&lt;L$4,(DATE(YEAR($G33)+1,MONTH($G33)+1,1))&gt;L$4),(($D33*13.44*L$2)+($D33*10.56*L$3))*(L$1/1000-($F33/1000)),0)</f>
        <v>0</v>
      </c>
      <c r="M33" s="69" t="n">
        <f aca="false">IF(AND($F33&lt;M$1,$G33&lt;M$4,(DATE(YEAR($G33)+1,MONTH($G33)+1,1))&gt;M$4),(($D33*13.44*M$2)+($D33*10.56*M$3))*(M$1/1000-($F33/1000)),0)</f>
        <v>0</v>
      </c>
      <c r="N33" s="69" t="n">
        <f aca="false">IF(AND($F33&lt;N$1,$G33&lt;N$4,(DATE(YEAR($G33)+1,MONTH($G33)+1,1))&gt;N$4),(($D33*13.44*N$2)+($D33*10.56*N$3))*(N$1/1000-($F33/1000)),0)</f>
        <v>0</v>
      </c>
      <c r="O33" s="69" t="n">
        <f aca="false">IF(AND($F33&lt;O$1,$G33&lt;O$4,(DATE(YEAR($G33)+1,MONTH($G33)+1,1))&gt;O$4),(($D33*13.44*O$2)+($D33*10.56*O$3))*(O$1/1000-($F33/1000)),0)</f>
        <v>0</v>
      </c>
      <c r="P33" s="69" t="n">
        <f aca="false">IF(AND($F33&lt;P$1,$G33&lt;P$4,(DATE(YEAR($G33)+1,MONTH($G33)+1,1))&gt;P$4),(($D33*13.44*P$2)+($D33*10.56*P$3))*(P$1/1000-($F33/1000)),0)</f>
        <v>0</v>
      </c>
      <c r="Q33" s="69" t="n">
        <f aca="false">IF(AND($F33&lt;Q$1,$G33&lt;Q$4,(DATE(YEAR($G33)+1,MONTH($G33)+1,1))&gt;Q$4),(($D33*13.44*Q$2)+($D33*10.56*Q$3))*(Q$1/1000-($F33/1000)),0)</f>
        <v>0</v>
      </c>
      <c r="R33" s="69" t="n">
        <f aca="false">IF(AND($F33&lt;R$1,$G33&lt;R$4,(DATE(YEAR($G33)+1,MONTH($G33)+1,1))&gt;R$4),(($D33*13.44*R$2)+($D33*10.56*R$3))*(R$1/1000-($F33/1000)),0)</f>
        <v>0</v>
      </c>
      <c r="S33" s="69" t="n">
        <f aca="false">IF(AND($F33&lt;S$1,$G33&lt;S$4,(DATE(YEAR($G33)+1,MONTH($G33)+1,1))&gt;S$4),(($D33*13.44*S$2)+($D33*10.56*S$3))*(S$1/1000-($F33/1000)),0)</f>
        <v>0</v>
      </c>
      <c r="T33" s="69" t="n">
        <f aca="false">IF(AND($F33&lt;T$1,$G33&lt;T$4,(DATE(YEAR($G33)+1,MONTH($G33)+1,1))&gt;T$4),(($D33*13.44*T$2)+($D33*10.56*T$3))*(T$1/1000-($F33/1000)),0)</f>
        <v>0</v>
      </c>
      <c r="U33" s="69" t="n">
        <f aca="false">IF(AND($F33&lt;U$1,$G33&lt;U$4,(DATE(YEAR($G33)+1,MONTH($G33)+1,1))&gt;U$4),(($D33*13.44*U$2)+($D33*10.56*U$3))*(U$1/1000-($F33/1000)),0)</f>
        <v>0</v>
      </c>
      <c r="V33" s="69" t="n">
        <f aca="false">IF(AND($F33&lt;V$1,$G33&lt;V$4,(DATE(YEAR($G33)+1,MONTH($G33)+1,1))&gt;V$4),(($D33*13.44*V$2)+($D33*10.56*V$3))*(V$1/1000-($F33/1000)),0)</f>
        <v>0</v>
      </c>
      <c r="W33" s="69" t="n">
        <f aca="false">IF(AND($F33&lt;W$1,$G33&lt;W$4,(DATE(YEAR($G33)+1,MONTH($G33)+1,1))&gt;W$4),(($D33*13.44*W$2)+($D33*10.56*W$3))*(W$1/1000-($F33/1000)),0)</f>
        <v>0</v>
      </c>
      <c r="X33" s="69" t="n">
        <f aca="false">IF(AND($F33&lt;X$1,$G33&lt;X$4,(DATE(YEAR($G33)+1,MONTH($G33)+1,1))&gt;X$4),(($D33*13.44*X$2)+($D33*10.56*X$3))*(X$1/1000-($F33/1000)),0)</f>
        <v>0</v>
      </c>
      <c r="Y33" s="69" t="n">
        <f aca="false">IF(AND($F33&lt;Y$1,$G33&lt;Y$4,(DATE(YEAR($G33)+1,MONTH($G33)+1,1))&gt;Y$4),(($D33*13.44*Y$2)+($D33*10.56*Y$3))*(Y$1/1000-($F33/1000)),0)</f>
        <v>0</v>
      </c>
      <c r="Z33" s="69" t="n">
        <f aca="false">IF(AND($F33&lt;Z$1,$G33&lt;Z$4,(DATE(YEAR($G33)+1,MONTH($G33)+1,1))&gt;Z$4),(($D33*13.44*Z$2)+($D33*10.56*Z$3))*(Z$1/1000-($F33/1000)),0)</f>
        <v>0</v>
      </c>
      <c r="AA33" s="69" t="n">
        <f aca="false">IF(AND($F33&lt;AA$1,$G33&lt;AA$4,(DATE(YEAR($G33)+1,MONTH($G33)+1,1))&gt;AA$4),(($D33*13.44*AA$2)+($D33*10.56*AA$3))*(AA$1/1000-($F33/1000)),0)</f>
        <v>0</v>
      </c>
      <c r="AB33" s="69" t="n">
        <f aca="false">IF(AND($F33&lt;AB$1,$G33&lt;AB$4,(DATE(YEAR($G33)+1,MONTH($G33)+1,1))&gt;AB$4),(($D33*13.44*AB$2)+($D33*10.56*AB$3))*(AB$1/1000-($F33/1000)),0)</f>
        <v>0</v>
      </c>
      <c r="AC33" s="69" t="n">
        <f aca="false">IF(AND($F33&lt;AC$1,$G33&lt;AC$4,(DATE(YEAR($G33)+1,MONTH($G33)+1,1))&gt;AC$4),(($D33*13.44*AC$2)+($D33*10.56*AC$3))*(AC$1/1000-($F33/1000)),0)</f>
        <v>0</v>
      </c>
      <c r="AD33" s="69" t="n">
        <f aca="false">IF(AND($F33&lt;AD$1,$G33&lt;AD$4,(DATE(YEAR($G33)+1,MONTH($G33)+1,1))&gt;AD$4),(($D33*13.44*AD$2)+($D33*10.56*AD$3))*(AD$1/1000-($F33/1000)),0)</f>
        <v>0</v>
      </c>
      <c r="AE33" s="69" t="n">
        <f aca="false">IF(AND($F33&lt;AE$1,$G33&lt;AE$4,(DATE(YEAR($G33)+1,MONTH($G33)+1,1))&gt;AE$4),(($D33*13.44*AE$2)+($D33*10.56*AE$3))*(AE$1/1000-($F33/1000)),0)</f>
        <v>0</v>
      </c>
      <c r="AF33" s="69" t="n">
        <f aca="false">IF(AND($F33&lt;AF$1,$G33&lt;AF$4,(DATE(YEAR($G33)+1,MONTH($G33)+1,1))&gt;AF$4),(($D33*13.44*AF$2)+($D33*10.56*AF$3))*(AF$1/1000-($F33/1000)),0)</f>
        <v>0</v>
      </c>
      <c r="AG33" s="69" t="n">
        <f aca="false">IF(AND($F33&lt;AG$1,$G33&lt;AG$4,(DATE(YEAR($G33)+1,MONTH($G33)+1,1))&gt;AG$4),(($D33*13.44*AG$2)+($D33*10.56*AG$3))*(AG$1/1000-($F33/1000)),0)</f>
        <v>0</v>
      </c>
      <c r="AH33" s="69" t="n">
        <f aca="false">IF(AND($F33&lt;AH$1,$G33&lt;AH$4,(DATE(YEAR($G33)+1,MONTH($G33)+1,1))&gt;AH$4),(($D33*13.44*AH$2)+($D33*10.56*AH$3))*(AH$1/1000-($F33/1000)),0)</f>
        <v>0</v>
      </c>
      <c r="AI33" s="69" t="n">
        <f aca="false">IF(AND($F33&lt;AI$1,$G33&lt;AI$4,(DATE(YEAR($G33)+1,MONTH($G33)+1,1))&gt;AI$4),(($D33*13.44*AI$2)+($D33*10.56*AI$3))*(AI$1/1000-($F33/1000)),0)</f>
        <v>0</v>
      </c>
      <c r="AJ33" s="69" t="n">
        <f aca="false">IF(AND($F33&lt;AJ$1,$G33&lt;AJ$4,(DATE(YEAR($G33)+1,MONTH($G33)+1,1))&gt;AJ$4),(($D33*13.44*AJ$2)+($D33*10.56*AJ$3))*(AJ$1/1000-($F33/1000)),0)</f>
        <v>0</v>
      </c>
      <c r="AK33" s="69" t="n">
        <f aca="false">IF(AND($F33&lt;AK$1,$G33&lt;AK$4,(DATE(YEAR($G33)+1,MONTH($G33)+1,1))&gt;AK$4),(($D33*13.44*AK$2)+($D33*10.56*AK$3))*(AK$1/1000-($F33/1000)),0)</f>
        <v>0</v>
      </c>
      <c r="AL33" s="69" t="n">
        <f aca="false">IF(AND($F33&lt;AL$1,$G33&lt;AL$4,(DATE(YEAR($G33)+1,MONTH($G33)+1,1))&gt;AL$4),(($D33*13.44*AL$2)+($D33*10.56*AL$3))*(AL$1/1000-($F33/1000)),0)</f>
        <v>0</v>
      </c>
      <c r="AM33" s="69" t="n">
        <f aca="false">IF(AND($F33&lt;AM$1,$G33&lt;AM$4,(DATE(YEAR($G33)+1,MONTH($G33)+1,1))&gt;AM$4),(($D33*13.44*AM$2)+($D33*10.56*AM$3))*(AM$1/1000-($F33/1000)),0)</f>
        <v>0</v>
      </c>
      <c r="AN33" s="69" t="n">
        <f aca="false">IF(AND($F33&lt;AN$1,$G33&lt;AN$4,(DATE(YEAR($G33)+1,MONTH($G33)+1,1))&gt;AN$4),(($D33*13.44*AN$2)+($D33*10.56*AN$3))*(AN$1/1000-($F33/1000)),0)</f>
        <v>0</v>
      </c>
      <c r="AO33" s="69" t="n">
        <f aca="false">IF(AND($F33&lt;AO$1,$G33&lt;AO$4,(DATE(YEAR($G33)+1,MONTH($G33)+1,1))&gt;AO$4),(($D33*13.44*AO$2)+($D33*10.56*AO$3))*(AO$1/1000-($F33/1000)),0)</f>
        <v>13508.64</v>
      </c>
      <c r="AP33" s="69" t="n">
        <f aca="false">IF(AND($F33&lt;AP$1,$G33&lt;AP$4,(DATE(YEAR($G33)+1,MONTH($G33)+1,1))&gt;AP$4),(($D33*13.44*AP$2)+($D33*10.56*AP$3))*(AP$1/1000-($F33/1000)),0)</f>
        <v>13508.64</v>
      </c>
      <c r="AQ33" s="69" t="n">
        <f aca="false">IF(AND($F33&lt;AQ$1,$G33&lt;AQ$4,(DATE(YEAR($G33)+1,MONTH($G33)+1,1))&gt;AQ$4),(($D33*13.44*AQ$2)+($D33*10.56*AQ$3))*(AQ$1/1000-($F33/1000)),0)</f>
        <v>13508.64</v>
      </c>
      <c r="AR33" s="69" t="n">
        <f aca="false">IF(AND($F33&lt;AR$1,$G33&lt;AR$4,(DATE(YEAR($G33)+1,MONTH($G33)+1,1))&gt;AR$4),(($D33*13.44*AR$2)+($D33*10.56*AR$3))*(AR$1/1000-($F33/1000)),0)</f>
        <v>13508.64</v>
      </c>
      <c r="AS33" s="69" t="n">
        <f aca="false">IF(AND($F33&lt;AS$1,$G33&lt;AS$4,(DATE(YEAR($G33)+1,MONTH($G33)+1,1))&gt;AS$4),(($D33*13.44*AS$2)+($D33*10.56*AS$3))*(AS$1/1000-($F33/1000)),0)</f>
        <v>13508.64</v>
      </c>
      <c r="AT33" s="69" t="n">
        <f aca="false">IF(AND($F33&lt;AT$1,$G33&lt;AT$4,(DATE(YEAR($G33)+1,MONTH($G33)+1,1))&gt;AT$4),(($D33*13.44*AT$2)+($D33*10.56*AT$3))*(AT$1/1000-($F33/1000)),0)</f>
        <v>13508.64</v>
      </c>
      <c r="AU33" s="69" t="n">
        <f aca="false">IF(AND($F33&lt;AU$1,$G33&lt;AU$4,(DATE(YEAR($G33)+1,MONTH($G33)+1,1))&gt;AU$4),(($D33*13.44*AU$2)+($D33*10.56*AU$3))*(AU$1/1000-($F33/1000)),0)</f>
        <v>13508.64</v>
      </c>
      <c r="AV33" s="69" t="n">
        <f aca="false">IF(AND($F33&lt;AV$1,$G33&lt;AV$4,(DATE(YEAR($G33)+1,MONTH($G33)+1,1))&gt;AV$4),(($D33*13.44*AV$2)+($D33*10.56*AV$3))*(AV$1/1000-($F33/1000)),0)</f>
        <v>13508.64</v>
      </c>
      <c r="AW33" s="69" t="n">
        <f aca="false">IF(AND($F33&lt;AW$1,$G33&lt;AW$4,(DATE(YEAR($G33)+1,MONTH($G33)+1,1))&gt;AW$4),(($D33*13.44*AW$2)+($D33*10.56*AW$3))*(AW$1/1000-($F33/1000)),0)</f>
        <v>13508.64</v>
      </c>
      <c r="AX33" s="69" t="n">
        <f aca="false">IF(AND($F33&lt;AX$1,$G33&lt;AX$4,(DATE(YEAR($G33)+1,MONTH($G33)+1,1))&gt;AX$4),(($D33*13.44*AX$2)+($D33*10.56*AX$3))*(AX$1/1000-($F33/1000)),0)</f>
        <v>13508.64</v>
      </c>
      <c r="AY33" s="69" t="n">
        <f aca="false">IF(AND($F33&lt;AY$1,$G33&lt;AY$4,(DATE(YEAR($G33)+1,MONTH($G33)+1,1))&gt;AY$4),(($D33*13.44*AY$2)+($D33*10.56*AY$3))*(AY$1/1000-($F33/1000)),0)</f>
        <v>13508.64</v>
      </c>
      <c r="AZ33" s="69" t="n">
        <f aca="false">IF(AND($F33&lt;AZ$1,$G33&lt;AZ$4,(DATE(YEAR($G33)+1,MONTH($G33)+1,1))&gt;AZ$4),(($D33*13.44*AZ$2)+($D33*10.56*AZ$3))*(AZ$1/1000-($F33/1000)),0)</f>
        <v>13508.64</v>
      </c>
      <c r="BA33" s="69" t="n">
        <f aca="false">IF(AND($F33&lt;BA$1,$G33&lt;BA$4,(DATE(YEAR($G33)+1,MONTH($G33)+1,1))&gt;BA$4),(($D33*13.44*BA$2)+($D33*10.56*BA$3))*(BA$1/1000-($F33/1000)),0)</f>
        <v>0</v>
      </c>
      <c r="BB33" s="69" t="n">
        <f aca="false">IF(AND($F33&lt;BB$1,$G33&lt;BB$4,(DATE(YEAR($G33)+1,MONTH($G33)+1,1))&gt;BB$4),(($D33*13.44*BB$2)+($D33*10.56*BB$3))*(BB$1/1000-($F33/1000)),0)</f>
        <v>0</v>
      </c>
      <c r="BC33" s="69" t="n">
        <f aca="false">IF(AND($F33&lt;BC$1,$G33&lt;BC$4,(DATE(YEAR($G33)+1,MONTH($G33)+1,1))&gt;BC$4),(($D33*13.44*BC$2)+($D33*10.56*BC$3))*(BC$1/1000-($F33/1000)),0)</f>
        <v>0</v>
      </c>
      <c r="BD33" s="69" t="n">
        <f aca="false">IF(AND($F33&lt;BD$1,$G33&lt;BD$4,(DATE(YEAR($G33)+1,MONTH($G33)+1,1))&gt;BD$4),(($D33*13.44*BD$2)+($D33*10.56*BD$3))*(BD$1/1000-($F33/1000)),0)</f>
        <v>0</v>
      </c>
    </row>
    <row r="34" customFormat="false" ht="12.75" hidden="false" customHeight="false" outlineLevel="0" collapsed="false">
      <c r="A34" s="71" t="s">
        <v>1853</v>
      </c>
      <c r="B34" s="3" t="s">
        <v>1251</v>
      </c>
      <c r="C34" s="3" t="s">
        <v>1277</v>
      </c>
      <c r="D34" s="2" t="n">
        <v>248</v>
      </c>
      <c r="E34" s="66" t="s">
        <v>1268</v>
      </c>
      <c r="F34" s="2" t="n">
        <v>7065</v>
      </c>
      <c r="G34" s="70" t="n">
        <v>37408</v>
      </c>
      <c r="H34" s="64" t="s">
        <v>1260</v>
      </c>
      <c r="I34" s="69" t="n">
        <f aca="false">IF(AND($F34&lt;I$1,$G34&lt;I$4,(DATE(YEAR($G34)+1,MONTH($G34)+1,1))&gt;I$4),(($D34*13.44*I$2)+($D34*10.56*I$3))*(I$1/1000-($F34/1000)),0)</f>
        <v>0</v>
      </c>
      <c r="J34" s="69" t="n">
        <f aca="false">IF(AND($F34&lt;J$1,$G34&lt;J$4,(DATE(YEAR($G34)+1,MONTH($G34)+1,1))&gt;J$4),(($D34*13.44*J$2)+($D34*10.56*J$3))*(J$1/1000-($F34/1000)),0)</f>
        <v>0</v>
      </c>
      <c r="K34" s="69" t="n">
        <f aca="false">IF(AND($F34&lt;K$1,$G34&lt;K$4,(DATE(YEAR($G34)+1,MONTH($G34)+1,1))&gt;K$4),(($D34*13.44*K$2)+($D34*10.56*K$3))*(K$1/1000-($F34/1000)),0)</f>
        <v>0</v>
      </c>
      <c r="L34" s="69" t="n">
        <f aca="false">IF(AND($F34&lt;L$1,$G34&lt;L$4,(DATE(YEAR($G34)+1,MONTH($G34)+1,1))&gt;L$4),(($D34*13.44*L$2)+($D34*10.56*L$3))*(L$1/1000-($F34/1000)),0)</f>
        <v>0</v>
      </c>
      <c r="M34" s="69" t="n">
        <f aca="false">IF(AND($F34&lt;M$1,$G34&lt;M$4,(DATE(YEAR($G34)+1,MONTH($G34)+1,1))&gt;M$4),(($D34*13.44*M$2)+($D34*10.56*M$3))*(M$1/1000-($F34/1000)),0)</f>
        <v>0</v>
      </c>
      <c r="N34" s="69" t="n">
        <f aca="false">IF(AND($F34&lt;N$1,$G34&lt;N$4,(DATE(YEAR($G34)+1,MONTH($G34)+1,1))&gt;N$4),(($D34*13.44*N$2)+($D34*10.56*N$3))*(N$1/1000-($F34/1000)),0)</f>
        <v>0</v>
      </c>
      <c r="O34" s="69" t="n">
        <f aca="false">IF(AND($F34&lt;O$1,$G34&lt;O$4,(DATE(YEAR($G34)+1,MONTH($G34)+1,1))&gt;O$4),(($D34*13.44*O$2)+($D34*10.56*O$3))*(O$1/1000-($F34/1000)),0)</f>
        <v>0</v>
      </c>
      <c r="P34" s="69" t="n">
        <f aca="false">IF(AND($F34&lt;P$1,$G34&lt;P$4,(DATE(YEAR($G34)+1,MONTH($G34)+1,1))&gt;P$4),(($D34*13.44*P$2)+($D34*10.56*P$3))*(P$1/1000-($F34/1000)),0)</f>
        <v>0</v>
      </c>
      <c r="Q34" s="69" t="n">
        <f aca="false">IF(AND($F34&lt;Q$1,$G34&lt;Q$4,(DATE(YEAR($G34)+1,MONTH($G34)+1,1))&gt;Q$4),(($D34*13.44*Q$2)+($D34*10.56*Q$3))*(Q$1/1000-($F34/1000)),0)</f>
        <v>0</v>
      </c>
      <c r="R34" s="69" t="n">
        <f aca="false">IF(AND($F34&lt;R$1,$G34&lt;R$4,(DATE(YEAR($G34)+1,MONTH($G34)+1,1))&gt;R$4),(($D34*13.44*R$2)+($D34*10.56*R$3))*(R$1/1000-($F34/1000)),0)</f>
        <v>0</v>
      </c>
      <c r="S34" s="69" t="n">
        <f aca="false">IF(AND($F34&lt;S$1,$G34&lt;S$4,(DATE(YEAR($G34)+1,MONTH($G34)+1,1))&gt;S$4),(($D34*13.44*S$2)+($D34*10.56*S$3))*(S$1/1000-($F34/1000)),0)</f>
        <v>0</v>
      </c>
      <c r="T34" s="69" t="n">
        <f aca="false">IF(AND($F34&lt;T$1,$G34&lt;T$4,(DATE(YEAR($G34)+1,MONTH($G34)+1,1))&gt;T$4),(($D34*13.44*T$2)+($D34*10.56*T$3))*(T$1/1000-($F34/1000)),0)</f>
        <v>0</v>
      </c>
      <c r="U34" s="69" t="n">
        <f aca="false">IF(AND($F34&lt;U$1,$G34&lt;U$4,(DATE(YEAR($G34)+1,MONTH($G34)+1,1))&gt;U$4),(($D34*13.44*U$2)+($D34*10.56*U$3))*(U$1/1000-($F34/1000)),0)</f>
        <v>0</v>
      </c>
      <c r="V34" s="69" t="n">
        <f aca="false">IF(AND($F34&lt;V$1,$G34&lt;V$4,(DATE(YEAR($G34)+1,MONTH($G34)+1,1))&gt;V$4),(($D34*13.44*V$2)+($D34*10.56*V$3))*(V$1/1000-($F34/1000)),0)</f>
        <v>0</v>
      </c>
      <c r="W34" s="69" t="n">
        <f aca="false">IF(AND($F34&lt;W$1,$G34&lt;W$4,(DATE(YEAR($G34)+1,MONTH($G34)+1,1))&gt;W$4),(($D34*13.44*W$2)+($D34*10.56*W$3))*(W$1/1000-($F34/1000)),0)</f>
        <v>0</v>
      </c>
      <c r="X34" s="69" t="n">
        <f aca="false">IF(AND($F34&lt;X$1,$G34&lt;X$4,(DATE(YEAR($G34)+1,MONTH($G34)+1,1))&gt;X$4),(($D34*13.44*X$2)+($D34*10.56*X$3))*(X$1/1000-($F34/1000)),0)</f>
        <v>0</v>
      </c>
      <c r="Y34" s="69" t="n">
        <f aca="false">IF(AND($F34&lt;Y$1,$G34&lt;Y$4,(DATE(YEAR($G34)+1,MONTH($G34)+1,1))&gt;Y$4),(($D34*13.44*Y$2)+($D34*10.56*Y$3))*(Y$1/1000-($F34/1000)),0)</f>
        <v>0</v>
      </c>
      <c r="Z34" s="69" t="n">
        <f aca="false">IF(AND($F34&lt;Z$1,$G34&lt;Z$4,(DATE(YEAR($G34)+1,MONTH($G34)+1,1))&gt;Z$4),(($D34*13.44*Z$2)+($D34*10.56*Z$3))*(Z$1/1000-($F34/1000)),0)</f>
        <v>0</v>
      </c>
      <c r="AA34" s="69" t="n">
        <f aca="false">IF(AND($F34&lt;AA$1,$G34&lt;AA$4,(DATE(YEAR($G34)+1,MONTH($G34)+1,1))&gt;AA$4),(($D34*13.44*AA$2)+($D34*10.56*AA$3))*(AA$1/1000-($F34/1000)),0)</f>
        <v>12368.13696</v>
      </c>
      <c r="AB34" s="69" t="n">
        <f aca="false">IF(AND($F34&lt;AB$1,$G34&lt;AB$4,(DATE(YEAR($G34)+1,MONTH($G34)+1,1))&gt;AB$4),(($D34*13.44*AB$2)+($D34*10.56*AB$3))*(AB$1/1000-($F34/1000)),0)</f>
        <v>12368.13696</v>
      </c>
      <c r="AC34" s="69" t="n">
        <f aca="false">IF(AND($F34&lt;AC$1,$G34&lt;AC$4,(DATE(YEAR($G34)+1,MONTH($G34)+1,1))&gt;AC$4),(($D34*13.44*AC$2)+($D34*10.56*AC$3))*(AC$1/1000-($F34/1000)),0)</f>
        <v>12368.13696</v>
      </c>
      <c r="AD34" s="69" t="n">
        <f aca="false">IF(AND($F34&lt;AD$1,$G34&lt;AD$4,(DATE(YEAR($G34)+1,MONTH($G34)+1,1))&gt;AD$4),(($D34*13.44*AD$2)+($D34*10.56*AD$3))*(AD$1/1000-($F34/1000)),0)</f>
        <v>12368.13696</v>
      </c>
      <c r="AE34" s="69" t="n">
        <f aca="false">IF(AND($F34&lt;AE$1,$G34&lt;AE$4,(DATE(YEAR($G34)+1,MONTH($G34)+1,1))&gt;AE$4),(($D34*13.44*AE$2)+($D34*10.56*AE$3))*(AE$1/1000-($F34/1000)),0)</f>
        <v>12368.13696</v>
      </c>
      <c r="AF34" s="69" t="n">
        <f aca="false">IF(AND($F34&lt;AF$1,$G34&lt;AF$4,(DATE(YEAR($G34)+1,MONTH($G34)+1,1))&gt;AF$4),(($D34*13.44*AF$2)+($D34*10.56*AF$3))*(AF$1/1000-($F34/1000)),0)</f>
        <v>12368.13696</v>
      </c>
      <c r="AG34" s="69" t="n">
        <f aca="false">IF(AND($F34&lt;AG$1,$G34&lt;AG$4,(DATE(YEAR($G34)+1,MONTH($G34)+1,1))&gt;AG$4),(($D34*13.44*AG$2)+($D34*10.56*AG$3))*(AG$1/1000-($F34/1000)),0)</f>
        <v>12368.13696</v>
      </c>
      <c r="AH34" s="69" t="n">
        <f aca="false">IF(AND($F34&lt;AH$1,$G34&lt;AH$4,(DATE(YEAR($G34)+1,MONTH($G34)+1,1))&gt;AH$4),(($D34*13.44*AH$2)+($D34*10.56*AH$3))*(AH$1/1000-($F34/1000)),0)</f>
        <v>12368.13696</v>
      </c>
      <c r="AI34" s="69" t="n">
        <f aca="false">IF(AND($F34&lt;AI$1,$G34&lt;AI$4,(DATE(YEAR($G34)+1,MONTH($G34)+1,1))&gt;AI$4),(($D34*13.44*AI$2)+($D34*10.56*AI$3))*(AI$1/1000-($F34/1000)),0)</f>
        <v>12368.13696</v>
      </c>
      <c r="AJ34" s="69" t="n">
        <f aca="false">IF(AND($F34&lt;AJ$1,$G34&lt;AJ$4,(DATE(YEAR($G34)+1,MONTH($G34)+1,1))&gt;AJ$4),(($D34*13.44*AJ$2)+($D34*10.56*AJ$3))*(AJ$1/1000-($F34/1000)),0)</f>
        <v>12368.13696</v>
      </c>
      <c r="AK34" s="69" t="n">
        <f aca="false">IF(AND($F34&lt;AK$1,$G34&lt;AK$4,(DATE(YEAR($G34)+1,MONTH($G34)+1,1))&gt;AK$4),(($D34*13.44*AK$2)+($D34*10.56*AK$3))*(AK$1/1000-($F34/1000)),0)</f>
        <v>12368.13696</v>
      </c>
      <c r="AL34" s="69" t="n">
        <f aca="false">IF(AND($F34&lt;AL$1,$G34&lt;AL$4,(DATE(YEAR($G34)+1,MONTH($G34)+1,1))&gt;AL$4),(($D34*13.44*AL$2)+($D34*10.56*AL$3))*(AL$1/1000-($F34/1000)),0)</f>
        <v>12368.13696</v>
      </c>
      <c r="AM34" s="69" t="n">
        <f aca="false">IF(AND($F34&lt;AM$1,$G34&lt;AM$4,(DATE(YEAR($G34)+1,MONTH($G34)+1,1))&gt;AM$4),(($D34*13.44*AM$2)+($D34*10.56*AM$3))*(AM$1/1000-($F34/1000)),0)</f>
        <v>0</v>
      </c>
      <c r="AN34" s="69" t="n">
        <f aca="false">IF(AND($F34&lt;AN$1,$G34&lt;AN$4,(DATE(YEAR($G34)+1,MONTH($G34)+1,1))&gt;AN$4),(($D34*13.44*AN$2)+($D34*10.56*AN$3))*(AN$1/1000-($F34/1000)),0)</f>
        <v>0</v>
      </c>
      <c r="AO34" s="69" t="n">
        <f aca="false">IF(AND($F34&lt;AO$1,$G34&lt;AO$4,(DATE(YEAR($G34)+1,MONTH($G34)+1,1))&gt;AO$4),(($D34*13.44*AO$2)+($D34*10.56*AO$3))*(AO$1/1000-($F34/1000)),0)</f>
        <v>0</v>
      </c>
      <c r="AP34" s="69" t="n">
        <f aca="false">IF(AND($F34&lt;AP$1,$G34&lt;AP$4,(DATE(YEAR($G34)+1,MONTH($G34)+1,1))&gt;AP$4),(($D34*13.44*AP$2)+($D34*10.56*AP$3))*(AP$1/1000-($F34/1000)),0)</f>
        <v>0</v>
      </c>
      <c r="AQ34" s="69" t="n">
        <f aca="false">IF(AND($F34&lt;AQ$1,$G34&lt;AQ$4,(DATE(YEAR($G34)+1,MONTH($G34)+1,1))&gt;AQ$4),(($D34*13.44*AQ$2)+($D34*10.56*AQ$3))*(AQ$1/1000-($F34/1000)),0)</f>
        <v>0</v>
      </c>
      <c r="AR34" s="69" t="n">
        <f aca="false">IF(AND($F34&lt;AR$1,$G34&lt;AR$4,(DATE(YEAR($G34)+1,MONTH($G34)+1,1))&gt;AR$4),(($D34*13.44*AR$2)+($D34*10.56*AR$3))*(AR$1/1000-($F34/1000)),0)</f>
        <v>0</v>
      </c>
      <c r="AS34" s="69" t="n">
        <f aca="false">IF(AND($F34&lt;AS$1,$G34&lt;AS$4,(DATE(YEAR($G34)+1,MONTH($G34)+1,1))&gt;AS$4),(($D34*13.44*AS$2)+($D34*10.56*AS$3))*(AS$1/1000-($F34/1000)),0)</f>
        <v>0</v>
      </c>
      <c r="AT34" s="69" t="n">
        <f aca="false">IF(AND($F34&lt;AT$1,$G34&lt;AT$4,(DATE(YEAR($G34)+1,MONTH($G34)+1,1))&gt;AT$4),(($D34*13.44*AT$2)+($D34*10.56*AT$3))*(AT$1/1000-($F34/1000)),0)</f>
        <v>0</v>
      </c>
      <c r="AU34" s="69" t="n">
        <f aca="false">IF(AND($F34&lt;AU$1,$G34&lt;AU$4,(DATE(YEAR($G34)+1,MONTH($G34)+1,1))&gt;AU$4),(($D34*13.44*AU$2)+($D34*10.56*AU$3))*(AU$1/1000-($F34/1000)),0)</f>
        <v>0</v>
      </c>
      <c r="AV34" s="69" t="n">
        <f aca="false">IF(AND($F34&lt;AV$1,$G34&lt;AV$4,(DATE(YEAR($G34)+1,MONTH($G34)+1,1))&gt;AV$4),(($D34*13.44*AV$2)+($D34*10.56*AV$3))*(AV$1/1000-($F34/1000)),0)</f>
        <v>0</v>
      </c>
      <c r="AW34" s="69" t="n">
        <f aca="false">IF(AND($F34&lt;AW$1,$G34&lt;AW$4,(DATE(YEAR($G34)+1,MONTH($G34)+1,1))&gt;AW$4),(($D34*13.44*AW$2)+($D34*10.56*AW$3))*(AW$1/1000-($F34/1000)),0)</f>
        <v>0</v>
      </c>
      <c r="AX34" s="69" t="n">
        <f aca="false">IF(AND($F34&lt;AX$1,$G34&lt;AX$4,(DATE(YEAR($G34)+1,MONTH($G34)+1,1))&gt;AX$4),(($D34*13.44*AX$2)+($D34*10.56*AX$3))*(AX$1/1000-($F34/1000)),0)</f>
        <v>0</v>
      </c>
      <c r="AY34" s="69" t="n">
        <f aca="false">IF(AND($F34&lt;AY$1,$G34&lt;AY$4,(DATE(YEAR($G34)+1,MONTH($G34)+1,1))&gt;AY$4),(($D34*13.44*AY$2)+($D34*10.56*AY$3))*(AY$1/1000-($F34/1000)),0)</f>
        <v>0</v>
      </c>
      <c r="AZ34" s="69" t="n">
        <f aca="false">IF(AND($F34&lt;AZ$1,$G34&lt;AZ$4,(DATE(YEAR($G34)+1,MONTH($G34)+1,1))&gt;AZ$4),(($D34*13.44*AZ$2)+($D34*10.56*AZ$3))*(AZ$1/1000-($F34/1000)),0)</f>
        <v>0</v>
      </c>
      <c r="BA34" s="69" t="n">
        <f aca="false">IF(AND($F34&lt;BA$1,$G34&lt;BA$4,(DATE(YEAR($G34)+1,MONTH($G34)+1,1))&gt;BA$4),(($D34*13.44*BA$2)+($D34*10.56*BA$3))*(BA$1/1000-($F34/1000)),0)</f>
        <v>0</v>
      </c>
      <c r="BB34" s="69" t="n">
        <f aca="false">IF(AND($F34&lt;BB$1,$G34&lt;BB$4,(DATE(YEAR($G34)+1,MONTH($G34)+1,1))&gt;BB$4),(($D34*13.44*BB$2)+($D34*10.56*BB$3))*(BB$1/1000-($F34/1000)),0)</f>
        <v>0</v>
      </c>
      <c r="BC34" s="69" t="n">
        <f aca="false">IF(AND($F34&lt;BC$1,$G34&lt;BC$4,(DATE(YEAR($G34)+1,MONTH($G34)+1,1))&gt;BC$4),(($D34*13.44*BC$2)+($D34*10.56*BC$3))*(BC$1/1000-($F34/1000)),0)</f>
        <v>0</v>
      </c>
      <c r="BD34" s="69" t="n">
        <f aca="false">IF(AND($F34&lt;BD$1,$G34&lt;BD$4,(DATE(YEAR($G34)+1,MONTH($G34)+1,1))&gt;BD$4),(($D34*13.44*BD$2)+($D34*10.56*BD$3))*(BD$1/1000-($F34/1000)),0)</f>
        <v>0</v>
      </c>
    </row>
    <row r="35" customFormat="false" ht="12.75" hidden="false" customHeight="false" outlineLevel="0" collapsed="false">
      <c r="A35" s="6" t="s">
        <v>1375</v>
      </c>
      <c r="B35" s="66" t="s">
        <v>1369</v>
      </c>
      <c r="C35" s="66" t="s">
        <v>1248</v>
      </c>
      <c r="D35" s="66" t="n">
        <v>25</v>
      </c>
      <c r="E35" s="3" t="s">
        <v>1268</v>
      </c>
      <c r="F35" s="67" t="n">
        <v>7100</v>
      </c>
      <c r="G35" s="68" t="n">
        <v>36892</v>
      </c>
      <c r="H35" s="64" t="s">
        <v>1260</v>
      </c>
      <c r="I35" s="69" t="n">
        <f aca="false">IF(AND($F35&lt;I$1,$G35&lt;I$4,(DATE(YEAR($G35)+1,MONTH($G35)+1,1))&gt;I$4),(($D35*13.44*I$2)+($D35*10.56*I$3))*(I$1/1000-($F35/1000)),0)</f>
        <v>0</v>
      </c>
      <c r="J35" s="69" t="n">
        <f aca="false">IF(AND($F35&lt;J$1,$G35&lt;J$4,(DATE(YEAR($G35)+1,MONTH($G35)+1,1))&gt;J$4),(($D35*13.44*J$2)+($D35*10.56*J$3))*(J$1/1000-($F35/1000)),0)</f>
        <v>1231.92</v>
      </c>
      <c r="K35" s="69" t="n">
        <f aca="false">IF(AND($F35&lt;K$1,$G35&lt;K$4,(DATE(YEAR($G35)+1,MONTH($G35)+1,1))&gt;K$4),(($D35*13.44*K$2)+($D35*10.56*K$3))*(K$1/1000-($F35/1000)),0)</f>
        <v>1231.92</v>
      </c>
      <c r="L35" s="69" t="n">
        <f aca="false">IF(AND($F35&lt;L$1,$G35&lt;L$4,(DATE(YEAR($G35)+1,MONTH($G35)+1,1))&gt;L$4),(($D35*13.44*L$2)+($D35*10.56*L$3))*(L$1/1000-($F35/1000)),0)</f>
        <v>1231.92</v>
      </c>
      <c r="M35" s="69" t="n">
        <f aca="false">IF(AND($F35&lt;M$1,$G35&lt;M$4,(DATE(YEAR($G35)+1,MONTH($G35)+1,1))&gt;M$4),(($D35*13.44*M$2)+($D35*10.56*M$3))*(M$1/1000-($F35/1000)),0)</f>
        <v>1231.92</v>
      </c>
      <c r="N35" s="69" t="n">
        <f aca="false">IF(AND($F35&lt;N$1,$G35&lt;N$4,(DATE(YEAR($G35)+1,MONTH($G35)+1,1))&gt;N$4),(($D35*13.44*N$2)+($D35*10.56*N$3))*(N$1/1000-($F35/1000)),0)</f>
        <v>1231.92</v>
      </c>
      <c r="O35" s="69" t="n">
        <f aca="false">IF(AND($F35&lt;O$1,$G35&lt;O$4,(DATE(YEAR($G35)+1,MONTH($G35)+1,1))&gt;O$4),(($D35*13.44*O$2)+($D35*10.56*O$3))*(O$1/1000-($F35/1000)),0)</f>
        <v>1231.92</v>
      </c>
      <c r="P35" s="69" t="n">
        <f aca="false">IF(AND($F35&lt;P$1,$G35&lt;P$4,(DATE(YEAR($G35)+1,MONTH($G35)+1,1))&gt;P$4),(($D35*13.44*P$2)+($D35*10.56*P$3))*(P$1/1000-($F35/1000)),0)</f>
        <v>1231.92</v>
      </c>
      <c r="Q35" s="69" t="n">
        <f aca="false">IF(AND($F35&lt;Q$1,$G35&lt;Q$4,(DATE(YEAR($G35)+1,MONTH($G35)+1,1))&gt;Q$4),(($D35*13.44*Q$2)+($D35*10.56*Q$3))*(Q$1/1000-($F35/1000)),0)</f>
        <v>1231.92</v>
      </c>
      <c r="R35" s="69" t="n">
        <f aca="false">IF(AND($F35&lt;R$1,$G35&lt;R$4,(DATE(YEAR($G35)+1,MONTH($G35)+1,1))&gt;R$4),(($D35*13.44*R$2)+($D35*10.56*R$3))*(R$1/1000-($F35/1000)),0)</f>
        <v>1231.92</v>
      </c>
      <c r="S35" s="69" t="n">
        <f aca="false">IF(AND($F35&lt;S$1,$G35&lt;S$4,(DATE(YEAR($G35)+1,MONTH($G35)+1,1))&gt;S$4),(($D35*13.44*S$2)+($D35*10.56*S$3))*(S$1/1000-($F35/1000)),0)</f>
        <v>1231.92</v>
      </c>
      <c r="T35" s="69" t="n">
        <f aca="false">IF(AND($F35&lt;T$1,$G35&lt;T$4,(DATE(YEAR($G35)+1,MONTH($G35)+1,1))&gt;T$4),(($D35*13.44*T$2)+($D35*10.56*T$3))*(T$1/1000-($F35/1000)),0)</f>
        <v>1231.92</v>
      </c>
      <c r="U35" s="69" t="n">
        <f aca="false">IF(AND($F35&lt;U$1,$G35&lt;U$4,(DATE(YEAR($G35)+1,MONTH($G35)+1,1))&gt;U$4),(($D35*13.44*U$2)+($D35*10.56*U$3))*(U$1/1000-($F35/1000)),0)</f>
        <v>1231.92</v>
      </c>
      <c r="V35" s="69" t="n">
        <f aca="false">IF(AND($F35&lt;V$1,$G35&lt;V$4,(DATE(YEAR($G35)+1,MONTH($G35)+1,1))&gt;V$4),(($D35*13.44*V$2)+($D35*10.56*V$3))*(V$1/1000-($F35/1000)),0)</f>
        <v>0</v>
      </c>
      <c r="W35" s="69" t="n">
        <f aca="false">IF(AND($F35&lt;W$1,$G35&lt;W$4,(DATE(YEAR($G35)+1,MONTH($G35)+1,1))&gt;W$4),(($D35*13.44*W$2)+($D35*10.56*W$3))*(W$1/1000-($F35/1000)),0)</f>
        <v>0</v>
      </c>
      <c r="X35" s="69" t="n">
        <f aca="false">IF(AND($F35&lt;X$1,$G35&lt;X$4,(DATE(YEAR($G35)+1,MONTH($G35)+1,1))&gt;X$4),(($D35*13.44*X$2)+($D35*10.56*X$3))*(X$1/1000-($F35/1000)),0)</f>
        <v>0</v>
      </c>
      <c r="Y35" s="69" t="n">
        <f aca="false">IF(AND($F35&lt;Y$1,$G35&lt;Y$4,(DATE(YEAR($G35)+1,MONTH($G35)+1,1))&gt;Y$4),(($D35*13.44*Y$2)+($D35*10.56*Y$3))*(Y$1/1000-($F35/1000)),0)</f>
        <v>0</v>
      </c>
      <c r="Z35" s="69" t="n">
        <f aca="false">IF(AND($F35&lt;Z$1,$G35&lt;Z$4,(DATE(YEAR($G35)+1,MONTH($G35)+1,1))&gt;Z$4),(($D35*13.44*Z$2)+($D35*10.56*Z$3))*(Z$1/1000-($F35/1000)),0)</f>
        <v>0</v>
      </c>
      <c r="AA35" s="69" t="n">
        <f aca="false">IF(AND($F35&lt;AA$1,$G35&lt;AA$4,(DATE(YEAR($G35)+1,MONTH($G35)+1,1))&gt;AA$4),(($D35*13.44*AA$2)+($D35*10.56*AA$3))*(AA$1/1000-($F35/1000)),0)</f>
        <v>0</v>
      </c>
      <c r="AB35" s="69" t="n">
        <f aca="false">IF(AND($F35&lt;AB$1,$G35&lt;AB$4,(DATE(YEAR($G35)+1,MONTH($G35)+1,1))&gt;AB$4),(($D35*13.44*AB$2)+($D35*10.56*AB$3))*(AB$1/1000-($F35/1000)),0)</f>
        <v>0</v>
      </c>
      <c r="AC35" s="69" t="n">
        <f aca="false">IF(AND($F35&lt;AC$1,$G35&lt;AC$4,(DATE(YEAR($G35)+1,MONTH($G35)+1,1))&gt;AC$4),(($D35*13.44*AC$2)+($D35*10.56*AC$3))*(AC$1/1000-($F35/1000)),0)</f>
        <v>0</v>
      </c>
      <c r="AD35" s="69" t="n">
        <f aca="false">IF(AND($F35&lt;AD$1,$G35&lt;AD$4,(DATE(YEAR($G35)+1,MONTH($G35)+1,1))&gt;AD$4),(($D35*13.44*AD$2)+($D35*10.56*AD$3))*(AD$1/1000-($F35/1000)),0)</f>
        <v>0</v>
      </c>
      <c r="AE35" s="69" t="n">
        <f aca="false">IF(AND($F35&lt;AE$1,$G35&lt;AE$4,(DATE(YEAR($G35)+1,MONTH($G35)+1,1))&gt;AE$4),(($D35*13.44*AE$2)+($D35*10.56*AE$3))*(AE$1/1000-($F35/1000)),0)</f>
        <v>0</v>
      </c>
      <c r="AF35" s="69" t="n">
        <f aca="false">IF(AND($F35&lt;AF$1,$G35&lt;AF$4,(DATE(YEAR($G35)+1,MONTH($G35)+1,1))&gt;AF$4),(($D35*13.44*AF$2)+($D35*10.56*AF$3))*(AF$1/1000-($F35/1000)),0)</f>
        <v>0</v>
      </c>
      <c r="AG35" s="69" t="n">
        <f aca="false">IF(AND($F35&lt;AG$1,$G35&lt;AG$4,(DATE(YEAR($G35)+1,MONTH($G35)+1,1))&gt;AG$4),(($D35*13.44*AG$2)+($D35*10.56*AG$3))*(AG$1/1000-($F35/1000)),0)</f>
        <v>0</v>
      </c>
      <c r="AH35" s="69" t="n">
        <f aca="false">IF(AND($F35&lt;AH$1,$G35&lt;AH$4,(DATE(YEAR($G35)+1,MONTH($G35)+1,1))&gt;AH$4),(($D35*13.44*AH$2)+($D35*10.56*AH$3))*(AH$1/1000-($F35/1000)),0)</f>
        <v>0</v>
      </c>
      <c r="AI35" s="69" t="n">
        <f aca="false">IF(AND($F35&lt;AI$1,$G35&lt;AI$4,(DATE(YEAR($G35)+1,MONTH($G35)+1,1))&gt;AI$4),(($D35*13.44*AI$2)+($D35*10.56*AI$3))*(AI$1/1000-($F35/1000)),0)</f>
        <v>0</v>
      </c>
      <c r="AJ35" s="69" t="n">
        <f aca="false">IF(AND($F35&lt;AJ$1,$G35&lt;AJ$4,(DATE(YEAR($G35)+1,MONTH($G35)+1,1))&gt;AJ$4),(($D35*13.44*AJ$2)+($D35*10.56*AJ$3))*(AJ$1/1000-($F35/1000)),0)</f>
        <v>0</v>
      </c>
      <c r="AK35" s="69" t="n">
        <f aca="false">IF(AND($F35&lt;AK$1,$G35&lt;AK$4,(DATE(YEAR($G35)+1,MONTH($G35)+1,1))&gt;AK$4),(($D35*13.44*AK$2)+($D35*10.56*AK$3))*(AK$1/1000-($F35/1000)),0)</f>
        <v>0</v>
      </c>
      <c r="AL35" s="69" t="n">
        <f aca="false">IF(AND($F35&lt;AL$1,$G35&lt;AL$4,(DATE(YEAR($G35)+1,MONTH($G35)+1,1))&gt;AL$4),(($D35*13.44*AL$2)+($D35*10.56*AL$3))*(AL$1/1000-($F35/1000)),0)</f>
        <v>0</v>
      </c>
      <c r="AM35" s="69" t="n">
        <f aca="false">IF(AND($F35&lt;AM$1,$G35&lt;AM$4,(DATE(YEAR($G35)+1,MONTH($G35)+1,1))&gt;AM$4),(($D35*13.44*AM$2)+($D35*10.56*AM$3))*(AM$1/1000-($F35/1000)),0)</f>
        <v>0</v>
      </c>
      <c r="AN35" s="69" t="n">
        <f aca="false">IF(AND($F35&lt;AN$1,$G35&lt;AN$4,(DATE(YEAR($G35)+1,MONTH($G35)+1,1))&gt;AN$4),(($D35*13.44*AN$2)+($D35*10.56*AN$3))*(AN$1/1000-($F35/1000)),0)</f>
        <v>0</v>
      </c>
      <c r="AO35" s="69" t="n">
        <f aca="false">IF(AND($F35&lt;AO$1,$G35&lt;AO$4,(DATE(YEAR($G35)+1,MONTH($G35)+1,1))&gt;AO$4),(($D35*13.44*AO$2)+($D35*10.56*AO$3))*(AO$1/1000-($F35/1000)),0)</f>
        <v>0</v>
      </c>
      <c r="AP35" s="69" t="n">
        <f aca="false">IF(AND($F35&lt;AP$1,$G35&lt;AP$4,(DATE(YEAR($G35)+1,MONTH($G35)+1,1))&gt;AP$4),(($D35*13.44*AP$2)+($D35*10.56*AP$3))*(AP$1/1000-($F35/1000)),0)</f>
        <v>0</v>
      </c>
      <c r="AQ35" s="69" t="n">
        <f aca="false">IF(AND($F35&lt;AQ$1,$G35&lt;AQ$4,(DATE(YEAR($G35)+1,MONTH($G35)+1,1))&gt;AQ$4),(($D35*13.44*AQ$2)+($D35*10.56*AQ$3))*(AQ$1/1000-($F35/1000)),0)</f>
        <v>0</v>
      </c>
      <c r="AR35" s="69" t="n">
        <f aca="false">IF(AND($F35&lt;AR$1,$G35&lt;AR$4,(DATE(YEAR($G35)+1,MONTH($G35)+1,1))&gt;AR$4),(($D35*13.44*AR$2)+($D35*10.56*AR$3))*(AR$1/1000-($F35/1000)),0)</f>
        <v>0</v>
      </c>
      <c r="AS35" s="69" t="n">
        <f aca="false">IF(AND($F35&lt;AS$1,$G35&lt;AS$4,(DATE(YEAR($G35)+1,MONTH($G35)+1,1))&gt;AS$4),(($D35*13.44*AS$2)+($D35*10.56*AS$3))*(AS$1/1000-($F35/1000)),0)</f>
        <v>0</v>
      </c>
      <c r="AT35" s="69" t="n">
        <f aca="false">IF(AND($F35&lt;AT$1,$G35&lt;AT$4,(DATE(YEAR($G35)+1,MONTH($G35)+1,1))&gt;AT$4),(($D35*13.44*AT$2)+($D35*10.56*AT$3))*(AT$1/1000-($F35/1000)),0)</f>
        <v>0</v>
      </c>
      <c r="AU35" s="69" t="n">
        <f aca="false">IF(AND($F35&lt;AU$1,$G35&lt;AU$4,(DATE(YEAR($G35)+1,MONTH($G35)+1,1))&gt;AU$4),(($D35*13.44*AU$2)+($D35*10.56*AU$3))*(AU$1/1000-($F35/1000)),0)</f>
        <v>0</v>
      </c>
      <c r="AV35" s="69" t="n">
        <f aca="false">IF(AND($F35&lt;AV$1,$G35&lt;AV$4,(DATE(YEAR($G35)+1,MONTH($G35)+1,1))&gt;AV$4),(($D35*13.44*AV$2)+($D35*10.56*AV$3))*(AV$1/1000-($F35/1000)),0)</f>
        <v>0</v>
      </c>
      <c r="AW35" s="69" t="n">
        <f aca="false">IF(AND($F35&lt;AW$1,$G35&lt;AW$4,(DATE(YEAR($G35)+1,MONTH($G35)+1,1))&gt;AW$4),(($D35*13.44*AW$2)+($D35*10.56*AW$3))*(AW$1/1000-($F35/1000)),0)</f>
        <v>0</v>
      </c>
      <c r="AX35" s="69" t="n">
        <f aca="false">IF(AND($F35&lt;AX$1,$G35&lt;AX$4,(DATE(YEAR($G35)+1,MONTH($G35)+1,1))&gt;AX$4),(($D35*13.44*AX$2)+($D35*10.56*AX$3))*(AX$1/1000-($F35/1000)),0)</f>
        <v>0</v>
      </c>
      <c r="AY35" s="69" t="n">
        <f aca="false">IF(AND($F35&lt;AY$1,$G35&lt;AY$4,(DATE(YEAR($G35)+1,MONTH($G35)+1,1))&gt;AY$4),(($D35*13.44*AY$2)+($D35*10.56*AY$3))*(AY$1/1000-($F35/1000)),0)</f>
        <v>0</v>
      </c>
      <c r="AZ35" s="69" t="n">
        <f aca="false">IF(AND($F35&lt;AZ$1,$G35&lt;AZ$4,(DATE(YEAR($G35)+1,MONTH($G35)+1,1))&gt;AZ$4),(($D35*13.44*AZ$2)+($D35*10.56*AZ$3))*(AZ$1/1000-($F35/1000)),0)</f>
        <v>0</v>
      </c>
      <c r="BA35" s="69" t="n">
        <f aca="false">IF(AND($F35&lt;BA$1,$G35&lt;BA$4,(DATE(YEAR($G35)+1,MONTH($G35)+1,1))&gt;BA$4),(($D35*13.44*BA$2)+($D35*10.56*BA$3))*(BA$1/1000-($F35/1000)),0)</f>
        <v>0</v>
      </c>
      <c r="BB35" s="69" t="n">
        <f aca="false">IF(AND($F35&lt;BB$1,$G35&lt;BB$4,(DATE(YEAR($G35)+1,MONTH($G35)+1,1))&gt;BB$4),(($D35*13.44*BB$2)+($D35*10.56*BB$3))*(BB$1/1000-($F35/1000)),0)</f>
        <v>0</v>
      </c>
      <c r="BC35" s="69" t="n">
        <f aca="false">IF(AND($F35&lt;BC$1,$G35&lt;BC$4,(DATE(YEAR($G35)+1,MONTH($G35)+1,1))&gt;BC$4),(($D35*13.44*BC$2)+($D35*10.56*BC$3))*(BC$1/1000-($F35/1000)),0)</f>
        <v>0</v>
      </c>
      <c r="BD35" s="69" t="n">
        <f aca="false">IF(AND($F35&lt;BD$1,$G35&lt;BD$4,(DATE(YEAR($G35)+1,MONTH($G35)+1,1))&gt;BD$4),(($D35*13.44*BD$2)+($D35*10.56*BD$3))*(BD$1/1000-($F35/1000)),0)</f>
        <v>0</v>
      </c>
    </row>
    <row r="36" customFormat="false" ht="12.75" hidden="false" customHeight="false" outlineLevel="0" collapsed="false">
      <c r="A36" s="6" t="s">
        <v>1376</v>
      </c>
      <c r="B36" s="6" t="s">
        <v>1369</v>
      </c>
      <c r="C36" s="6" t="s">
        <v>1248</v>
      </c>
      <c r="D36" s="6" t="n">
        <v>150</v>
      </c>
      <c r="E36" s="71" t="s">
        <v>1268</v>
      </c>
      <c r="F36" s="12" t="n">
        <v>7100</v>
      </c>
      <c r="G36" s="7" t="n">
        <v>36906</v>
      </c>
      <c r="H36" s="64" t="s">
        <v>1260</v>
      </c>
      <c r="I36" s="69" t="n">
        <f aca="false">IF(AND($F36&lt;I$1,$G36&lt;I$4,(DATE(YEAR($G36)+1,MONTH($G36)+1,1))&gt;I$4),(($D36*13.44*I$2)+($D36*10.56*I$3))*(I$1/1000-($F36/1000)),0)</f>
        <v>0</v>
      </c>
      <c r="J36" s="69" t="n">
        <f aca="false">IF(AND($F36&lt;J$1,$G36&lt;J$4,(DATE(YEAR($G36)+1,MONTH($G36)+1,1))&gt;J$4),(($D36*13.44*J$2)+($D36*10.56*J$3))*(J$1/1000-($F36/1000)),0)</f>
        <v>7391.52</v>
      </c>
      <c r="K36" s="69" t="n">
        <f aca="false">IF(AND($F36&lt;K$1,$G36&lt;K$4,(DATE(YEAR($G36)+1,MONTH($G36)+1,1))&gt;K$4),(($D36*13.44*K$2)+($D36*10.56*K$3))*(K$1/1000-($F36/1000)),0)</f>
        <v>7391.52</v>
      </c>
      <c r="L36" s="69" t="n">
        <f aca="false">IF(AND($F36&lt;L$1,$G36&lt;L$4,(DATE(YEAR($G36)+1,MONTH($G36)+1,1))&gt;L$4),(($D36*13.44*L$2)+($D36*10.56*L$3))*(L$1/1000-($F36/1000)),0)</f>
        <v>7391.52</v>
      </c>
      <c r="M36" s="69" t="n">
        <f aca="false">IF(AND($F36&lt;M$1,$G36&lt;M$4,(DATE(YEAR($G36)+1,MONTH($G36)+1,1))&gt;M$4),(($D36*13.44*M$2)+($D36*10.56*M$3))*(M$1/1000-($F36/1000)),0)</f>
        <v>7391.52</v>
      </c>
      <c r="N36" s="69" t="n">
        <f aca="false">IF(AND($F36&lt;N$1,$G36&lt;N$4,(DATE(YEAR($G36)+1,MONTH($G36)+1,1))&gt;N$4),(($D36*13.44*N$2)+($D36*10.56*N$3))*(N$1/1000-($F36/1000)),0)</f>
        <v>7391.52</v>
      </c>
      <c r="O36" s="69" t="n">
        <f aca="false">IF(AND($F36&lt;O$1,$G36&lt;O$4,(DATE(YEAR($G36)+1,MONTH($G36)+1,1))&gt;O$4),(($D36*13.44*O$2)+($D36*10.56*O$3))*(O$1/1000-($F36/1000)),0)</f>
        <v>7391.52</v>
      </c>
      <c r="P36" s="69" t="n">
        <f aca="false">IF(AND($F36&lt;P$1,$G36&lt;P$4,(DATE(YEAR($G36)+1,MONTH($G36)+1,1))&gt;P$4),(($D36*13.44*P$2)+($D36*10.56*P$3))*(P$1/1000-($F36/1000)),0)</f>
        <v>7391.52</v>
      </c>
      <c r="Q36" s="69" t="n">
        <f aca="false">IF(AND($F36&lt;Q$1,$G36&lt;Q$4,(DATE(YEAR($G36)+1,MONTH($G36)+1,1))&gt;Q$4),(($D36*13.44*Q$2)+($D36*10.56*Q$3))*(Q$1/1000-($F36/1000)),0)</f>
        <v>7391.52</v>
      </c>
      <c r="R36" s="69" t="n">
        <f aca="false">IF(AND($F36&lt;R$1,$G36&lt;R$4,(DATE(YEAR($G36)+1,MONTH($G36)+1,1))&gt;R$4),(($D36*13.44*R$2)+($D36*10.56*R$3))*(R$1/1000-($F36/1000)),0)</f>
        <v>7391.52</v>
      </c>
      <c r="S36" s="69" t="n">
        <f aca="false">IF(AND($F36&lt;S$1,$G36&lt;S$4,(DATE(YEAR($G36)+1,MONTH($G36)+1,1))&gt;S$4),(($D36*13.44*S$2)+($D36*10.56*S$3))*(S$1/1000-($F36/1000)),0)</f>
        <v>7391.52</v>
      </c>
      <c r="T36" s="69" t="n">
        <f aca="false">IF(AND($F36&lt;T$1,$G36&lt;T$4,(DATE(YEAR($G36)+1,MONTH($G36)+1,1))&gt;T$4),(($D36*13.44*T$2)+($D36*10.56*T$3))*(T$1/1000-($F36/1000)),0)</f>
        <v>7391.52</v>
      </c>
      <c r="U36" s="69" t="n">
        <f aca="false">IF(AND($F36&lt;U$1,$G36&lt;U$4,(DATE(YEAR($G36)+1,MONTH($G36)+1,1))&gt;U$4),(($D36*13.44*U$2)+($D36*10.56*U$3))*(U$1/1000-($F36/1000)),0)</f>
        <v>7391.52</v>
      </c>
      <c r="V36" s="69" t="n">
        <f aca="false">IF(AND($F36&lt;V$1,$G36&lt;V$4,(DATE(YEAR($G36)+1,MONTH($G36)+1,1))&gt;V$4),(($D36*13.44*V$2)+($D36*10.56*V$3))*(V$1/1000-($F36/1000)),0)</f>
        <v>0</v>
      </c>
      <c r="W36" s="69" t="n">
        <f aca="false">IF(AND($F36&lt;W$1,$G36&lt;W$4,(DATE(YEAR($G36)+1,MONTH($G36)+1,1))&gt;W$4),(($D36*13.44*W$2)+($D36*10.56*W$3))*(W$1/1000-($F36/1000)),0)</f>
        <v>0</v>
      </c>
      <c r="X36" s="69" t="n">
        <f aca="false">IF(AND($F36&lt;X$1,$G36&lt;X$4,(DATE(YEAR($G36)+1,MONTH($G36)+1,1))&gt;X$4),(($D36*13.44*X$2)+($D36*10.56*X$3))*(X$1/1000-($F36/1000)),0)</f>
        <v>0</v>
      </c>
      <c r="Y36" s="69" t="n">
        <f aca="false">IF(AND($F36&lt;Y$1,$G36&lt;Y$4,(DATE(YEAR($G36)+1,MONTH($G36)+1,1))&gt;Y$4),(($D36*13.44*Y$2)+($D36*10.56*Y$3))*(Y$1/1000-($F36/1000)),0)</f>
        <v>0</v>
      </c>
      <c r="Z36" s="69" t="n">
        <f aca="false">IF(AND($F36&lt;Z$1,$G36&lt;Z$4,(DATE(YEAR($G36)+1,MONTH($G36)+1,1))&gt;Z$4),(($D36*13.44*Z$2)+($D36*10.56*Z$3))*(Z$1/1000-($F36/1000)),0)</f>
        <v>0</v>
      </c>
      <c r="AA36" s="69" t="n">
        <f aca="false">IF(AND($F36&lt;AA$1,$G36&lt;AA$4,(DATE(YEAR($G36)+1,MONTH($G36)+1,1))&gt;AA$4),(($D36*13.44*AA$2)+($D36*10.56*AA$3))*(AA$1/1000-($F36/1000)),0)</f>
        <v>0</v>
      </c>
      <c r="AB36" s="69" t="n">
        <f aca="false">IF(AND($F36&lt;AB$1,$G36&lt;AB$4,(DATE(YEAR($G36)+1,MONTH($G36)+1,1))&gt;AB$4),(($D36*13.44*AB$2)+($D36*10.56*AB$3))*(AB$1/1000-($F36/1000)),0)</f>
        <v>0</v>
      </c>
      <c r="AC36" s="69" t="n">
        <f aca="false">IF(AND($F36&lt;AC$1,$G36&lt;AC$4,(DATE(YEAR($G36)+1,MONTH($G36)+1,1))&gt;AC$4),(($D36*13.44*AC$2)+($D36*10.56*AC$3))*(AC$1/1000-($F36/1000)),0)</f>
        <v>0</v>
      </c>
      <c r="AD36" s="69" t="n">
        <f aca="false">IF(AND($F36&lt;AD$1,$G36&lt;AD$4,(DATE(YEAR($G36)+1,MONTH($G36)+1,1))&gt;AD$4),(($D36*13.44*AD$2)+($D36*10.56*AD$3))*(AD$1/1000-($F36/1000)),0)</f>
        <v>0</v>
      </c>
      <c r="AE36" s="69" t="n">
        <f aca="false">IF(AND($F36&lt;AE$1,$G36&lt;AE$4,(DATE(YEAR($G36)+1,MONTH($G36)+1,1))&gt;AE$4),(($D36*13.44*AE$2)+($D36*10.56*AE$3))*(AE$1/1000-($F36/1000)),0)</f>
        <v>0</v>
      </c>
      <c r="AF36" s="69" t="n">
        <f aca="false">IF(AND($F36&lt;AF$1,$G36&lt;AF$4,(DATE(YEAR($G36)+1,MONTH($G36)+1,1))&gt;AF$4),(($D36*13.44*AF$2)+($D36*10.56*AF$3))*(AF$1/1000-($F36/1000)),0)</f>
        <v>0</v>
      </c>
      <c r="AG36" s="69" t="n">
        <f aca="false">IF(AND($F36&lt;AG$1,$G36&lt;AG$4,(DATE(YEAR($G36)+1,MONTH($G36)+1,1))&gt;AG$4),(($D36*13.44*AG$2)+($D36*10.56*AG$3))*(AG$1/1000-($F36/1000)),0)</f>
        <v>0</v>
      </c>
      <c r="AH36" s="69" t="n">
        <f aca="false">IF(AND($F36&lt;AH$1,$G36&lt;AH$4,(DATE(YEAR($G36)+1,MONTH($G36)+1,1))&gt;AH$4),(($D36*13.44*AH$2)+($D36*10.56*AH$3))*(AH$1/1000-($F36/1000)),0)</f>
        <v>0</v>
      </c>
      <c r="AI36" s="69" t="n">
        <f aca="false">IF(AND($F36&lt;AI$1,$G36&lt;AI$4,(DATE(YEAR($G36)+1,MONTH($G36)+1,1))&gt;AI$4),(($D36*13.44*AI$2)+($D36*10.56*AI$3))*(AI$1/1000-($F36/1000)),0)</f>
        <v>0</v>
      </c>
      <c r="AJ36" s="69" t="n">
        <f aca="false">IF(AND($F36&lt;AJ$1,$G36&lt;AJ$4,(DATE(YEAR($G36)+1,MONTH($G36)+1,1))&gt;AJ$4),(($D36*13.44*AJ$2)+($D36*10.56*AJ$3))*(AJ$1/1000-($F36/1000)),0)</f>
        <v>0</v>
      </c>
      <c r="AK36" s="69" t="n">
        <f aca="false">IF(AND($F36&lt;AK$1,$G36&lt;AK$4,(DATE(YEAR($G36)+1,MONTH($G36)+1,1))&gt;AK$4),(($D36*13.44*AK$2)+($D36*10.56*AK$3))*(AK$1/1000-($F36/1000)),0)</f>
        <v>0</v>
      </c>
      <c r="AL36" s="69" t="n">
        <f aca="false">IF(AND($F36&lt;AL$1,$G36&lt;AL$4,(DATE(YEAR($G36)+1,MONTH($G36)+1,1))&gt;AL$4),(($D36*13.44*AL$2)+($D36*10.56*AL$3))*(AL$1/1000-($F36/1000)),0)</f>
        <v>0</v>
      </c>
      <c r="AM36" s="69" t="n">
        <f aca="false">IF(AND($F36&lt;AM$1,$G36&lt;AM$4,(DATE(YEAR($G36)+1,MONTH($G36)+1,1))&gt;AM$4),(($D36*13.44*AM$2)+($D36*10.56*AM$3))*(AM$1/1000-($F36/1000)),0)</f>
        <v>0</v>
      </c>
      <c r="AN36" s="69" t="n">
        <f aca="false">IF(AND($F36&lt;AN$1,$G36&lt;AN$4,(DATE(YEAR($G36)+1,MONTH($G36)+1,1))&gt;AN$4),(($D36*13.44*AN$2)+($D36*10.56*AN$3))*(AN$1/1000-($F36/1000)),0)</f>
        <v>0</v>
      </c>
      <c r="AO36" s="69" t="n">
        <f aca="false">IF(AND($F36&lt;AO$1,$G36&lt;AO$4,(DATE(YEAR($G36)+1,MONTH($G36)+1,1))&gt;AO$4),(($D36*13.44*AO$2)+($D36*10.56*AO$3))*(AO$1/1000-($F36/1000)),0)</f>
        <v>0</v>
      </c>
      <c r="AP36" s="69" t="n">
        <f aca="false">IF(AND($F36&lt;AP$1,$G36&lt;AP$4,(DATE(YEAR($G36)+1,MONTH($G36)+1,1))&gt;AP$4),(($D36*13.44*AP$2)+($D36*10.56*AP$3))*(AP$1/1000-($F36/1000)),0)</f>
        <v>0</v>
      </c>
      <c r="AQ36" s="69" t="n">
        <f aca="false">IF(AND($F36&lt;AQ$1,$G36&lt;AQ$4,(DATE(YEAR($G36)+1,MONTH($G36)+1,1))&gt;AQ$4),(($D36*13.44*AQ$2)+($D36*10.56*AQ$3))*(AQ$1/1000-($F36/1000)),0)</f>
        <v>0</v>
      </c>
      <c r="AR36" s="69" t="n">
        <f aca="false">IF(AND($F36&lt;AR$1,$G36&lt;AR$4,(DATE(YEAR($G36)+1,MONTH($G36)+1,1))&gt;AR$4),(($D36*13.44*AR$2)+($D36*10.56*AR$3))*(AR$1/1000-($F36/1000)),0)</f>
        <v>0</v>
      </c>
      <c r="AS36" s="69" t="n">
        <f aca="false">IF(AND($F36&lt;AS$1,$G36&lt;AS$4,(DATE(YEAR($G36)+1,MONTH($G36)+1,1))&gt;AS$4),(($D36*13.44*AS$2)+($D36*10.56*AS$3))*(AS$1/1000-($F36/1000)),0)</f>
        <v>0</v>
      </c>
      <c r="AT36" s="69" t="n">
        <f aca="false">IF(AND($F36&lt;AT$1,$G36&lt;AT$4,(DATE(YEAR($G36)+1,MONTH($G36)+1,1))&gt;AT$4),(($D36*13.44*AT$2)+($D36*10.56*AT$3))*(AT$1/1000-($F36/1000)),0)</f>
        <v>0</v>
      </c>
      <c r="AU36" s="69" t="n">
        <f aca="false">IF(AND($F36&lt;AU$1,$G36&lt;AU$4,(DATE(YEAR($G36)+1,MONTH($G36)+1,1))&gt;AU$4),(($D36*13.44*AU$2)+($D36*10.56*AU$3))*(AU$1/1000-($F36/1000)),0)</f>
        <v>0</v>
      </c>
      <c r="AV36" s="69" t="n">
        <f aca="false">IF(AND($F36&lt;AV$1,$G36&lt;AV$4,(DATE(YEAR($G36)+1,MONTH($G36)+1,1))&gt;AV$4),(($D36*13.44*AV$2)+($D36*10.56*AV$3))*(AV$1/1000-($F36/1000)),0)</f>
        <v>0</v>
      </c>
      <c r="AW36" s="69" t="n">
        <f aca="false">IF(AND($F36&lt;AW$1,$G36&lt;AW$4,(DATE(YEAR($G36)+1,MONTH($G36)+1,1))&gt;AW$4),(($D36*13.44*AW$2)+($D36*10.56*AW$3))*(AW$1/1000-($F36/1000)),0)</f>
        <v>0</v>
      </c>
      <c r="AX36" s="69" t="n">
        <f aca="false">IF(AND($F36&lt;AX$1,$G36&lt;AX$4,(DATE(YEAR($G36)+1,MONTH($G36)+1,1))&gt;AX$4),(($D36*13.44*AX$2)+($D36*10.56*AX$3))*(AX$1/1000-($F36/1000)),0)</f>
        <v>0</v>
      </c>
      <c r="AY36" s="69" t="n">
        <f aca="false">IF(AND($F36&lt;AY$1,$G36&lt;AY$4,(DATE(YEAR($G36)+1,MONTH($G36)+1,1))&gt;AY$4),(($D36*13.44*AY$2)+($D36*10.56*AY$3))*(AY$1/1000-($F36/1000)),0)</f>
        <v>0</v>
      </c>
      <c r="AZ36" s="69" t="n">
        <f aca="false">IF(AND($F36&lt;AZ$1,$G36&lt;AZ$4,(DATE(YEAR($G36)+1,MONTH($G36)+1,1))&gt;AZ$4),(($D36*13.44*AZ$2)+($D36*10.56*AZ$3))*(AZ$1/1000-($F36/1000)),0)</f>
        <v>0</v>
      </c>
      <c r="BA36" s="69" t="n">
        <f aca="false">IF(AND($F36&lt;BA$1,$G36&lt;BA$4,(DATE(YEAR($G36)+1,MONTH($G36)+1,1))&gt;BA$4),(($D36*13.44*BA$2)+($D36*10.56*BA$3))*(BA$1/1000-($F36/1000)),0)</f>
        <v>0</v>
      </c>
      <c r="BB36" s="69" t="n">
        <f aca="false">IF(AND($F36&lt;BB$1,$G36&lt;BB$4,(DATE(YEAR($G36)+1,MONTH($G36)+1,1))&gt;BB$4),(($D36*13.44*BB$2)+($D36*10.56*BB$3))*(BB$1/1000-($F36/1000)),0)</f>
        <v>0</v>
      </c>
      <c r="BC36" s="69" t="n">
        <f aca="false">IF(AND($F36&lt;BC$1,$G36&lt;BC$4,(DATE(YEAR($G36)+1,MONTH($G36)+1,1))&gt;BC$4),(($D36*13.44*BC$2)+($D36*10.56*BC$3))*(BC$1/1000-($F36/1000)),0)</f>
        <v>0</v>
      </c>
      <c r="BD36" s="69" t="n">
        <f aca="false">IF(AND($F36&lt;BD$1,$G36&lt;BD$4,(DATE(YEAR($G36)+1,MONTH($G36)+1,1))&gt;BD$4),(($D36*13.44*BD$2)+($D36*10.56*BD$3))*(BD$1/1000-($F36/1000)),0)</f>
        <v>0</v>
      </c>
    </row>
    <row r="37" customFormat="false" ht="12.75" hidden="false" customHeight="false" outlineLevel="0" collapsed="false">
      <c r="A37" s="6" t="s">
        <v>1377</v>
      </c>
      <c r="B37" s="6" t="s">
        <v>1369</v>
      </c>
      <c r="C37" s="6" t="s">
        <v>1248</v>
      </c>
      <c r="D37" s="6" t="n">
        <v>25</v>
      </c>
      <c r="E37" s="71" t="s">
        <v>1268</v>
      </c>
      <c r="F37" s="12" t="n">
        <v>7100</v>
      </c>
      <c r="G37" s="7" t="n">
        <v>36951</v>
      </c>
      <c r="H37" s="64" t="s">
        <v>1260</v>
      </c>
      <c r="I37" s="69" t="n">
        <f aca="false">IF(AND($F37&lt;I$1,$G37&lt;I$4,(DATE(YEAR($G37)+1,MONTH($G37)+1,1))&gt;I$4),(($D37*13.44*I$2)+($D37*10.56*I$3))*(I$1/1000-($F37/1000)),0)</f>
        <v>0</v>
      </c>
      <c r="J37" s="69" t="n">
        <f aca="false">IF(AND($F37&lt;J$1,$G37&lt;J$4,(DATE(YEAR($G37)+1,MONTH($G37)+1,1))&gt;J$4),(($D37*13.44*J$2)+($D37*10.56*J$3))*(J$1/1000-($F37/1000)),0)</f>
        <v>0</v>
      </c>
      <c r="K37" s="69" t="n">
        <f aca="false">IF(AND($F37&lt;K$1,$G37&lt;K$4,(DATE(YEAR($G37)+1,MONTH($G37)+1,1))&gt;K$4),(($D37*13.44*K$2)+($D37*10.56*K$3))*(K$1/1000-($F37/1000)),0)</f>
        <v>0</v>
      </c>
      <c r="L37" s="69" t="n">
        <f aca="false">IF(AND($F37&lt;L$1,$G37&lt;L$4,(DATE(YEAR($G37)+1,MONTH($G37)+1,1))&gt;L$4),(($D37*13.44*L$2)+($D37*10.56*L$3))*(L$1/1000-($F37/1000)),0)</f>
        <v>1231.92</v>
      </c>
      <c r="M37" s="69" t="n">
        <f aca="false">IF(AND($F37&lt;M$1,$G37&lt;M$4,(DATE(YEAR($G37)+1,MONTH($G37)+1,1))&gt;M$4),(($D37*13.44*M$2)+($D37*10.56*M$3))*(M$1/1000-($F37/1000)),0)</f>
        <v>1231.92</v>
      </c>
      <c r="N37" s="69" t="n">
        <f aca="false">IF(AND($F37&lt;N$1,$G37&lt;N$4,(DATE(YEAR($G37)+1,MONTH($G37)+1,1))&gt;N$4),(($D37*13.44*N$2)+($D37*10.56*N$3))*(N$1/1000-($F37/1000)),0)</f>
        <v>1231.92</v>
      </c>
      <c r="O37" s="69" t="n">
        <f aca="false">IF(AND($F37&lt;O$1,$G37&lt;O$4,(DATE(YEAR($G37)+1,MONTH($G37)+1,1))&gt;O$4),(($D37*13.44*O$2)+($D37*10.56*O$3))*(O$1/1000-($F37/1000)),0)</f>
        <v>1231.92</v>
      </c>
      <c r="P37" s="69" t="n">
        <f aca="false">IF(AND($F37&lt;P$1,$G37&lt;P$4,(DATE(YEAR($G37)+1,MONTH($G37)+1,1))&gt;P$4),(($D37*13.44*P$2)+($D37*10.56*P$3))*(P$1/1000-($F37/1000)),0)</f>
        <v>1231.92</v>
      </c>
      <c r="Q37" s="69" t="n">
        <f aca="false">IF(AND($F37&lt;Q$1,$G37&lt;Q$4,(DATE(YEAR($G37)+1,MONTH($G37)+1,1))&gt;Q$4),(($D37*13.44*Q$2)+($D37*10.56*Q$3))*(Q$1/1000-($F37/1000)),0)</f>
        <v>1231.92</v>
      </c>
      <c r="R37" s="69" t="n">
        <f aca="false">IF(AND($F37&lt;R$1,$G37&lt;R$4,(DATE(YEAR($G37)+1,MONTH($G37)+1,1))&gt;R$4),(($D37*13.44*R$2)+($D37*10.56*R$3))*(R$1/1000-($F37/1000)),0)</f>
        <v>1231.92</v>
      </c>
      <c r="S37" s="69" t="n">
        <f aca="false">IF(AND($F37&lt;S$1,$G37&lt;S$4,(DATE(YEAR($G37)+1,MONTH($G37)+1,1))&gt;S$4),(($D37*13.44*S$2)+($D37*10.56*S$3))*(S$1/1000-($F37/1000)),0)</f>
        <v>1231.92</v>
      </c>
      <c r="T37" s="69" t="n">
        <f aca="false">IF(AND($F37&lt;T$1,$G37&lt;T$4,(DATE(YEAR($G37)+1,MONTH($G37)+1,1))&gt;T$4),(($D37*13.44*T$2)+($D37*10.56*T$3))*(T$1/1000-($F37/1000)),0)</f>
        <v>1231.92</v>
      </c>
      <c r="U37" s="69" t="n">
        <f aca="false">IF(AND($F37&lt;U$1,$G37&lt;U$4,(DATE(YEAR($G37)+1,MONTH($G37)+1,1))&gt;U$4),(($D37*13.44*U$2)+($D37*10.56*U$3))*(U$1/1000-($F37/1000)),0)</f>
        <v>1231.92</v>
      </c>
      <c r="V37" s="69" t="n">
        <f aca="false">IF(AND($F37&lt;V$1,$G37&lt;V$4,(DATE(YEAR($G37)+1,MONTH($G37)+1,1))&gt;V$4),(($D37*13.44*V$2)+($D37*10.56*V$3))*(V$1/1000-($F37/1000)),0)</f>
        <v>1231.92</v>
      </c>
      <c r="W37" s="69" t="n">
        <f aca="false">IF(AND($F37&lt;W$1,$G37&lt;W$4,(DATE(YEAR($G37)+1,MONTH($G37)+1,1))&gt;W$4),(($D37*13.44*W$2)+($D37*10.56*W$3))*(W$1/1000-($F37/1000)),0)</f>
        <v>1231.92</v>
      </c>
      <c r="X37" s="69" t="n">
        <f aca="false">IF(AND($F37&lt;X$1,$G37&lt;X$4,(DATE(YEAR($G37)+1,MONTH($G37)+1,1))&gt;X$4),(($D37*13.44*X$2)+($D37*10.56*X$3))*(X$1/1000-($F37/1000)),0)</f>
        <v>0</v>
      </c>
      <c r="Y37" s="69" t="n">
        <f aca="false">IF(AND($F37&lt;Y$1,$G37&lt;Y$4,(DATE(YEAR($G37)+1,MONTH($G37)+1,1))&gt;Y$4),(($D37*13.44*Y$2)+($D37*10.56*Y$3))*(Y$1/1000-($F37/1000)),0)</f>
        <v>0</v>
      </c>
      <c r="Z37" s="69" t="n">
        <f aca="false">IF(AND($F37&lt;Z$1,$G37&lt;Z$4,(DATE(YEAR($G37)+1,MONTH($G37)+1,1))&gt;Z$4),(($D37*13.44*Z$2)+($D37*10.56*Z$3))*(Z$1/1000-($F37/1000)),0)</f>
        <v>0</v>
      </c>
      <c r="AA37" s="69" t="n">
        <f aca="false">IF(AND($F37&lt;AA$1,$G37&lt;AA$4,(DATE(YEAR($G37)+1,MONTH($G37)+1,1))&gt;AA$4),(($D37*13.44*AA$2)+($D37*10.56*AA$3))*(AA$1/1000-($F37/1000)),0)</f>
        <v>0</v>
      </c>
      <c r="AB37" s="69" t="n">
        <f aca="false">IF(AND($F37&lt;AB$1,$G37&lt;AB$4,(DATE(YEAR($G37)+1,MONTH($G37)+1,1))&gt;AB$4),(($D37*13.44*AB$2)+($D37*10.56*AB$3))*(AB$1/1000-($F37/1000)),0)</f>
        <v>0</v>
      </c>
      <c r="AC37" s="69" t="n">
        <f aca="false">IF(AND($F37&lt;AC$1,$G37&lt;AC$4,(DATE(YEAR($G37)+1,MONTH($G37)+1,1))&gt;AC$4),(($D37*13.44*AC$2)+($D37*10.56*AC$3))*(AC$1/1000-($F37/1000)),0)</f>
        <v>0</v>
      </c>
      <c r="AD37" s="69" t="n">
        <f aca="false">IF(AND($F37&lt;AD$1,$G37&lt;AD$4,(DATE(YEAR($G37)+1,MONTH($G37)+1,1))&gt;AD$4),(($D37*13.44*AD$2)+($D37*10.56*AD$3))*(AD$1/1000-($F37/1000)),0)</f>
        <v>0</v>
      </c>
      <c r="AE37" s="69" t="n">
        <f aca="false">IF(AND($F37&lt;AE$1,$G37&lt;AE$4,(DATE(YEAR($G37)+1,MONTH($G37)+1,1))&gt;AE$4),(($D37*13.44*AE$2)+($D37*10.56*AE$3))*(AE$1/1000-($F37/1000)),0)</f>
        <v>0</v>
      </c>
      <c r="AF37" s="69" t="n">
        <f aca="false">IF(AND($F37&lt;AF$1,$G37&lt;AF$4,(DATE(YEAR($G37)+1,MONTH($G37)+1,1))&gt;AF$4),(($D37*13.44*AF$2)+($D37*10.56*AF$3))*(AF$1/1000-($F37/1000)),0)</f>
        <v>0</v>
      </c>
      <c r="AG37" s="69" t="n">
        <f aca="false">IF(AND($F37&lt;AG$1,$G37&lt;AG$4,(DATE(YEAR($G37)+1,MONTH($G37)+1,1))&gt;AG$4),(($D37*13.44*AG$2)+($D37*10.56*AG$3))*(AG$1/1000-($F37/1000)),0)</f>
        <v>0</v>
      </c>
      <c r="AH37" s="69" t="n">
        <f aca="false">IF(AND($F37&lt;AH$1,$G37&lt;AH$4,(DATE(YEAR($G37)+1,MONTH($G37)+1,1))&gt;AH$4),(($D37*13.44*AH$2)+($D37*10.56*AH$3))*(AH$1/1000-($F37/1000)),0)</f>
        <v>0</v>
      </c>
      <c r="AI37" s="69" t="n">
        <f aca="false">IF(AND($F37&lt;AI$1,$G37&lt;AI$4,(DATE(YEAR($G37)+1,MONTH($G37)+1,1))&gt;AI$4),(($D37*13.44*AI$2)+($D37*10.56*AI$3))*(AI$1/1000-($F37/1000)),0)</f>
        <v>0</v>
      </c>
      <c r="AJ37" s="69" t="n">
        <f aca="false">IF(AND($F37&lt;AJ$1,$G37&lt;AJ$4,(DATE(YEAR($G37)+1,MONTH($G37)+1,1))&gt;AJ$4),(($D37*13.44*AJ$2)+($D37*10.56*AJ$3))*(AJ$1/1000-($F37/1000)),0)</f>
        <v>0</v>
      </c>
      <c r="AK37" s="69" t="n">
        <f aca="false">IF(AND($F37&lt;AK$1,$G37&lt;AK$4,(DATE(YEAR($G37)+1,MONTH($G37)+1,1))&gt;AK$4),(($D37*13.44*AK$2)+($D37*10.56*AK$3))*(AK$1/1000-($F37/1000)),0)</f>
        <v>0</v>
      </c>
      <c r="AL37" s="69" t="n">
        <f aca="false">IF(AND($F37&lt;AL$1,$G37&lt;AL$4,(DATE(YEAR($G37)+1,MONTH($G37)+1,1))&gt;AL$4),(($D37*13.44*AL$2)+($D37*10.56*AL$3))*(AL$1/1000-($F37/1000)),0)</f>
        <v>0</v>
      </c>
      <c r="AM37" s="69" t="n">
        <f aca="false">IF(AND($F37&lt;AM$1,$G37&lt;AM$4,(DATE(YEAR($G37)+1,MONTH($G37)+1,1))&gt;AM$4),(($D37*13.44*AM$2)+($D37*10.56*AM$3))*(AM$1/1000-($F37/1000)),0)</f>
        <v>0</v>
      </c>
      <c r="AN37" s="69" t="n">
        <f aca="false">IF(AND($F37&lt;AN$1,$G37&lt;AN$4,(DATE(YEAR($G37)+1,MONTH($G37)+1,1))&gt;AN$4),(($D37*13.44*AN$2)+($D37*10.56*AN$3))*(AN$1/1000-($F37/1000)),0)</f>
        <v>0</v>
      </c>
      <c r="AO37" s="69" t="n">
        <f aca="false">IF(AND($F37&lt;AO$1,$G37&lt;AO$4,(DATE(YEAR($G37)+1,MONTH($G37)+1,1))&gt;AO$4),(($D37*13.44*AO$2)+($D37*10.56*AO$3))*(AO$1/1000-($F37/1000)),0)</f>
        <v>0</v>
      </c>
      <c r="AP37" s="69" t="n">
        <f aca="false">IF(AND($F37&lt;AP$1,$G37&lt;AP$4,(DATE(YEAR($G37)+1,MONTH($G37)+1,1))&gt;AP$4),(($D37*13.44*AP$2)+($D37*10.56*AP$3))*(AP$1/1000-($F37/1000)),0)</f>
        <v>0</v>
      </c>
      <c r="AQ37" s="69" t="n">
        <f aca="false">IF(AND($F37&lt;AQ$1,$G37&lt;AQ$4,(DATE(YEAR($G37)+1,MONTH($G37)+1,1))&gt;AQ$4),(($D37*13.44*AQ$2)+($D37*10.56*AQ$3))*(AQ$1/1000-($F37/1000)),0)</f>
        <v>0</v>
      </c>
      <c r="AR37" s="69" t="n">
        <f aca="false">IF(AND($F37&lt;AR$1,$G37&lt;AR$4,(DATE(YEAR($G37)+1,MONTH($G37)+1,1))&gt;AR$4),(($D37*13.44*AR$2)+($D37*10.56*AR$3))*(AR$1/1000-($F37/1000)),0)</f>
        <v>0</v>
      </c>
      <c r="AS37" s="69" t="n">
        <f aca="false">IF(AND($F37&lt;AS$1,$G37&lt;AS$4,(DATE(YEAR($G37)+1,MONTH($G37)+1,1))&gt;AS$4),(($D37*13.44*AS$2)+($D37*10.56*AS$3))*(AS$1/1000-($F37/1000)),0)</f>
        <v>0</v>
      </c>
      <c r="AT37" s="69" t="n">
        <f aca="false">IF(AND($F37&lt;AT$1,$G37&lt;AT$4,(DATE(YEAR($G37)+1,MONTH($G37)+1,1))&gt;AT$4),(($D37*13.44*AT$2)+($D37*10.56*AT$3))*(AT$1/1000-($F37/1000)),0)</f>
        <v>0</v>
      </c>
      <c r="AU37" s="69" t="n">
        <f aca="false">IF(AND($F37&lt;AU$1,$G37&lt;AU$4,(DATE(YEAR($G37)+1,MONTH($G37)+1,1))&gt;AU$4),(($D37*13.44*AU$2)+($D37*10.56*AU$3))*(AU$1/1000-($F37/1000)),0)</f>
        <v>0</v>
      </c>
      <c r="AV37" s="69" t="n">
        <f aca="false">IF(AND($F37&lt;AV$1,$G37&lt;AV$4,(DATE(YEAR($G37)+1,MONTH($G37)+1,1))&gt;AV$4),(($D37*13.44*AV$2)+($D37*10.56*AV$3))*(AV$1/1000-($F37/1000)),0)</f>
        <v>0</v>
      </c>
      <c r="AW37" s="69" t="n">
        <f aca="false">IF(AND($F37&lt;AW$1,$G37&lt;AW$4,(DATE(YEAR($G37)+1,MONTH($G37)+1,1))&gt;AW$4),(($D37*13.44*AW$2)+($D37*10.56*AW$3))*(AW$1/1000-($F37/1000)),0)</f>
        <v>0</v>
      </c>
      <c r="AX37" s="69" t="n">
        <f aca="false">IF(AND($F37&lt;AX$1,$G37&lt;AX$4,(DATE(YEAR($G37)+1,MONTH($G37)+1,1))&gt;AX$4),(($D37*13.44*AX$2)+($D37*10.56*AX$3))*(AX$1/1000-($F37/1000)),0)</f>
        <v>0</v>
      </c>
      <c r="AY37" s="69" t="n">
        <f aca="false">IF(AND($F37&lt;AY$1,$G37&lt;AY$4,(DATE(YEAR($G37)+1,MONTH($G37)+1,1))&gt;AY$4),(($D37*13.44*AY$2)+($D37*10.56*AY$3))*(AY$1/1000-($F37/1000)),0)</f>
        <v>0</v>
      </c>
      <c r="AZ37" s="69" t="n">
        <f aca="false">IF(AND($F37&lt;AZ$1,$G37&lt;AZ$4,(DATE(YEAR($G37)+1,MONTH($G37)+1,1))&gt;AZ$4),(($D37*13.44*AZ$2)+($D37*10.56*AZ$3))*(AZ$1/1000-($F37/1000)),0)</f>
        <v>0</v>
      </c>
      <c r="BA37" s="69" t="n">
        <f aca="false">IF(AND($F37&lt;BA$1,$G37&lt;BA$4,(DATE(YEAR($G37)+1,MONTH($G37)+1,1))&gt;BA$4),(($D37*13.44*BA$2)+($D37*10.56*BA$3))*(BA$1/1000-($F37/1000)),0)</f>
        <v>0</v>
      </c>
      <c r="BB37" s="69" t="n">
        <f aca="false">IF(AND($F37&lt;BB$1,$G37&lt;BB$4,(DATE(YEAR($G37)+1,MONTH($G37)+1,1))&gt;BB$4),(($D37*13.44*BB$2)+($D37*10.56*BB$3))*(BB$1/1000-($F37/1000)),0)</f>
        <v>0</v>
      </c>
      <c r="BC37" s="69" t="n">
        <f aca="false">IF(AND($F37&lt;BC$1,$G37&lt;BC$4,(DATE(YEAR($G37)+1,MONTH($G37)+1,1))&gt;BC$4),(($D37*13.44*BC$2)+($D37*10.56*BC$3))*(BC$1/1000-($F37/1000)),0)</f>
        <v>0</v>
      </c>
      <c r="BD37" s="69" t="n">
        <f aca="false">IF(AND($F37&lt;BD$1,$G37&lt;BD$4,(DATE(YEAR($G37)+1,MONTH($G37)+1,1))&gt;BD$4),(($D37*13.44*BD$2)+($D37*10.56*BD$3))*(BD$1/1000-($F37/1000)),0)</f>
        <v>0</v>
      </c>
    </row>
    <row r="38" customFormat="false" ht="12.75" hidden="false" customHeight="false" outlineLevel="0" collapsed="false">
      <c r="A38" s="0" t="s">
        <v>1384</v>
      </c>
      <c r="B38" s="6" t="s">
        <v>1369</v>
      </c>
      <c r="C38" s="0" t="s">
        <v>1262</v>
      </c>
      <c r="D38" s="0" t="n">
        <v>240</v>
      </c>
      <c r="E38" s="71" t="s">
        <v>1268</v>
      </c>
      <c r="F38" s="13" t="n">
        <v>7100</v>
      </c>
      <c r="G38" s="8" t="n">
        <v>37066</v>
      </c>
      <c r="H38" s="64" t="s">
        <v>1260</v>
      </c>
      <c r="I38" s="69" t="n">
        <f aca="false">IF(AND($F38&lt;I$1,$G38&lt;I$4,(DATE(YEAR($G38)+1,MONTH($G38)+1,1))&gt;I$4),(($D38*13.44*I$2)+($D38*10.56*I$3))*(I$1/1000-($F38/1000)),0)</f>
        <v>0</v>
      </c>
      <c r="J38" s="69" t="n">
        <f aca="false">IF(AND($F38&lt;J$1,$G38&lt;J$4,(DATE(YEAR($G38)+1,MONTH($G38)+1,1))&gt;J$4),(($D38*13.44*J$2)+($D38*10.56*J$3))*(J$1/1000-($F38/1000)),0)</f>
        <v>0</v>
      </c>
      <c r="K38" s="69" t="n">
        <f aca="false">IF(AND($F38&lt;K$1,$G38&lt;K$4,(DATE(YEAR($G38)+1,MONTH($G38)+1,1))&gt;K$4),(($D38*13.44*K$2)+($D38*10.56*K$3))*(K$1/1000-($F38/1000)),0)</f>
        <v>0</v>
      </c>
      <c r="L38" s="69" t="n">
        <f aca="false">IF(AND($F38&lt;L$1,$G38&lt;L$4,(DATE(YEAR($G38)+1,MONTH($G38)+1,1))&gt;L$4),(($D38*13.44*L$2)+($D38*10.56*L$3))*(L$1/1000-($F38/1000)),0)</f>
        <v>0</v>
      </c>
      <c r="M38" s="69" t="n">
        <f aca="false">IF(AND($F38&lt;M$1,$G38&lt;M$4,(DATE(YEAR($G38)+1,MONTH($G38)+1,1))&gt;M$4),(($D38*13.44*M$2)+($D38*10.56*M$3))*(M$1/1000-($F38/1000)),0)</f>
        <v>0</v>
      </c>
      <c r="N38" s="69" t="n">
        <f aca="false">IF(AND($F38&lt;N$1,$G38&lt;N$4,(DATE(YEAR($G38)+1,MONTH($G38)+1,1))&gt;N$4),(($D38*13.44*N$2)+($D38*10.56*N$3))*(N$1/1000-($F38/1000)),0)</f>
        <v>0</v>
      </c>
      <c r="O38" s="69" t="n">
        <f aca="false">IF(AND($F38&lt;O$1,$G38&lt;O$4,(DATE(YEAR($G38)+1,MONTH($G38)+1,1))&gt;O$4),(($D38*13.44*O$2)+($D38*10.56*O$3))*(O$1/1000-($F38/1000)),0)</f>
        <v>11826.432</v>
      </c>
      <c r="P38" s="69" t="n">
        <f aca="false">IF(AND($F38&lt;P$1,$G38&lt;P$4,(DATE(YEAR($G38)+1,MONTH($G38)+1,1))&gt;P$4),(($D38*13.44*P$2)+($D38*10.56*P$3))*(P$1/1000-($F38/1000)),0)</f>
        <v>11826.432</v>
      </c>
      <c r="Q38" s="69" t="n">
        <f aca="false">IF(AND($F38&lt;Q$1,$G38&lt;Q$4,(DATE(YEAR($G38)+1,MONTH($G38)+1,1))&gt;Q$4),(($D38*13.44*Q$2)+($D38*10.56*Q$3))*(Q$1/1000-($F38/1000)),0)</f>
        <v>11826.432</v>
      </c>
      <c r="R38" s="69" t="n">
        <f aca="false">IF(AND($F38&lt;R$1,$G38&lt;R$4,(DATE(YEAR($G38)+1,MONTH($G38)+1,1))&gt;R$4),(($D38*13.44*R$2)+($D38*10.56*R$3))*(R$1/1000-($F38/1000)),0)</f>
        <v>11826.432</v>
      </c>
      <c r="S38" s="69" t="n">
        <f aca="false">IF(AND($F38&lt;S$1,$G38&lt;S$4,(DATE(YEAR($G38)+1,MONTH($G38)+1,1))&gt;S$4),(($D38*13.44*S$2)+($D38*10.56*S$3))*(S$1/1000-($F38/1000)),0)</f>
        <v>11826.432</v>
      </c>
      <c r="T38" s="69" t="n">
        <f aca="false">IF(AND($F38&lt;T$1,$G38&lt;T$4,(DATE(YEAR($G38)+1,MONTH($G38)+1,1))&gt;T$4),(($D38*13.44*T$2)+($D38*10.56*T$3))*(T$1/1000-($F38/1000)),0)</f>
        <v>11826.432</v>
      </c>
      <c r="U38" s="69" t="n">
        <f aca="false">IF(AND($F38&lt;U$1,$G38&lt;U$4,(DATE(YEAR($G38)+1,MONTH($G38)+1,1))&gt;U$4),(($D38*13.44*U$2)+($D38*10.56*U$3))*(U$1/1000-($F38/1000)),0)</f>
        <v>11826.432</v>
      </c>
      <c r="V38" s="69" t="n">
        <f aca="false">IF(AND($F38&lt;V$1,$G38&lt;V$4,(DATE(YEAR($G38)+1,MONTH($G38)+1,1))&gt;V$4),(($D38*13.44*V$2)+($D38*10.56*V$3))*(V$1/1000-($F38/1000)),0)</f>
        <v>11826.432</v>
      </c>
      <c r="W38" s="69" t="n">
        <f aca="false">IF(AND($F38&lt;W$1,$G38&lt;W$4,(DATE(YEAR($G38)+1,MONTH($G38)+1,1))&gt;W$4),(($D38*13.44*W$2)+($D38*10.56*W$3))*(W$1/1000-($F38/1000)),0)</f>
        <v>11826.432</v>
      </c>
      <c r="X38" s="69" t="n">
        <f aca="false">IF(AND($F38&lt;X$1,$G38&lt;X$4,(DATE(YEAR($G38)+1,MONTH($G38)+1,1))&gt;X$4),(($D38*13.44*X$2)+($D38*10.56*X$3))*(X$1/1000-($F38/1000)),0)</f>
        <v>11826.432</v>
      </c>
      <c r="Y38" s="69" t="n">
        <f aca="false">IF(AND($F38&lt;Y$1,$G38&lt;Y$4,(DATE(YEAR($G38)+1,MONTH($G38)+1,1))&gt;Y$4),(($D38*13.44*Y$2)+($D38*10.56*Y$3))*(Y$1/1000-($F38/1000)),0)</f>
        <v>11826.432</v>
      </c>
      <c r="Z38" s="69" t="n">
        <f aca="false">IF(AND($F38&lt;Z$1,$G38&lt;Z$4,(DATE(YEAR($G38)+1,MONTH($G38)+1,1))&gt;Z$4),(($D38*13.44*Z$2)+($D38*10.56*Z$3))*(Z$1/1000-($F38/1000)),0)</f>
        <v>11826.432</v>
      </c>
      <c r="AA38" s="69" t="n">
        <f aca="false">IF(AND($F38&lt;AA$1,$G38&lt;AA$4,(DATE(YEAR($G38)+1,MONTH($G38)+1,1))&gt;AA$4),(($D38*13.44*AA$2)+($D38*10.56*AA$3))*(AA$1/1000-($F38/1000)),0)</f>
        <v>0</v>
      </c>
      <c r="AB38" s="69" t="n">
        <f aca="false">IF(AND($F38&lt;AB$1,$G38&lt;AB$4,(DATE(YEAR($G38)+1,MONTH($G38)+1,1))&gt;AB$4),(($D38*13.44*AB$2)+($D38*10.56*AB$3))*(AB$1/1000-($F38/1000)),0)</f>
        <v>0</v>
      </c>
      <c r="AC38" s="69" t="n">
        <f aca="false">IF(AND($F38&lt;AC$1,$G38&lt;AC$4,(DATE(YEAR($G38)+1,MONTH($G38)+1,1))&gt;AC$4),(($D38*13.44*AC$2)+($D38*10.56*AC$3))*(AC$1/1000-($F38/1000)),0)</f>
        <v>0</v>
      </c>
      <c r="AD38" s="69" t="n">
        <f aca="false">IF(AND($F38&lt;AD$1,$G38&lt;AD$4,(DATE(YEAR($G38)+1,MONTH($G38)+1,1))&gt;AD$4),(($D38*13.44*AD$2)+($D38*10.56*AD$3))*(AD$1/1000-($F38/1000)),0)</f>
        <v>0</v>
      </c>
      <c r="AE38" s="69" t="n">
        <f aca="false">IF(AND($F38&lt;AE$1,$G38&lt;AE$4,(DATE(YEAR($G38)+1,MONTH($G38)+1,1))&gt;AE$4),(($D38*13.44*AE$2)+($D38*10.56*AE$3))*(AE$1/1000-($F38/1000)),0)</f>
        <v>0</v>
      </c>
      <c r="AF38" s="69" t="n">
        <f aca="false">IF(AND($F38&lt;AF$1,$G38&lt;AF$4,(DATE(YEAR($G38)+1,MONTH($G38)+1,1))&gt;AF$4),(($D38*13.44*AF$2)+($D38*10.56*AF$3))*(AF$1/1000-($F38/1000)),0)</f>
        <v>0</v>
      </c>
      <c r="AG38" s="69" t="n">
        <f aca="false">IF(AND($F38&lt;AG$1,$G38&lt;AG$4,(DATE(YEAR($G38)+1,MONTH($G38)+1,1))&gt;AG$4),(($D38*13.44*AG$2)+($D38*10.56*AG$3))*(AG$1/1000-($F38/1000)),0)</f>
        <v>0</v>
      </c>
      <c r="AH38" s="69" t="n">
        <f aca="false">IF(AND($F38&lt;AH$1,$G38&lt;AH$4,(DATE(YEAR($G38)+1,MONTH($G38)+1,1))&gt;AH$4),(($D38*13.44*AH$2)+($D38*10.56*AH$3))*(AH$1/1000-($F38/1000)),0)</f>
        <v>0</v>
      </c>
      <c r="AI38" s="69" t="n">
        <f aca="false">IF(AND($F38&lt;AI$1,$G38&lt;AI$4,(DATE(YEAR($G38)+1,MONTH($G38)+1,1))&gt;AI$4),(($D38*13.44*AI$2)+($D38*10.56*AI$3))*(AI$1/1000-($F38/1000)),0)</f>
        <v>0</v>
      </c>
      <c r="AJ38" s="69" t="n">
        <f aca="false">IF(AND($F38&lt;AJ$1,$G38&lt;AJ$4,(DATE(YEAR($G38)+1,MONTH($G38)+1,1))&gt;AJ$4),(($D38*13.44*AJ$2)+($D38*10.56*AJ$3))*(AJ$1/1000-($F38/1000)),0)</f>
        <v>0</v>
      </c>
      <c r="AK38" s="69" t="n">
        <f aca="false">IF(AND($F38&lt;AK$1,$G38&lt;AK$4,(DATE(YEAR($G38)+1,MONTH($G38)+1,1))&gt;AK$4),(($D38*13.44*AK$2)+($D38*10.56*AK$3))*(AK$1/1000-($F38/1000)),0)</f>
        <v>0</v>
      </c>
      <c r="AL38" s="69" t="n">
        <f aca="false">IF(AND($F38&lt;AL$1,$G38&lt;AL$4,(DATE(YEAR($G38)+1,MONTH($G38)+1,1))&gt;AL$4),(($D38*13.44*AL$2)+($D38*10.56*AL$3))*(AL$1/1000-($F38/1000)),0)</f>
        <v>0</v>
      </c>
      <c r="AM38" s="69" t="n">
        <f aca="false">IF(AND($F38&lt;AM$1,$G38&lt;AM$4,(DATE(YEAR($G38)+1,MONTH($G38)+1,1))&gt;AM$4),(($D38*13.44*AM$2)+($D38*10.56*AM$3))*(AM$1/1000-($F38/1000)),0)</f>
        <v>0</v>
      </c>
      <c r="AN38" s="69" t="n">
        <f aca="false">IF(AND($F38&lt;AN$1,$G38&lt;AN$4,(DATE(YEAR($G38)+1,MONTH($G38)+1,1))&gt;AN$4),(($D38*13.44*AN$2)+($D38*10.56*AN$3))*(AN$1/1000-($F38/1000)),0)</f>
        <v>0</v>
      </c>
      <c r="AO38" s="69" t="n">
        <f aca="false">IF(AND($F38&lt;AO$1,$G38&lt;AO$4,(DATE(YEAR($G38)+1,MONTH($G38)+1,1))&gt;AO$4),(($D38*13.44*AO$2)+($D38*10.56*AO$3))*(AO$1/1000-($F38/1000)),0)</f>
        <v>0</v>
      </c>
      <c r="AP38" s="69" t="n">
        <f aca="false">IF(AND($F38&lt;AP$1,$G38&lt;AP$4,(DATE(YEAR($G38)+1,MONTH($G38)+1,1))&gt;AP$4),(($D38*13.44*AP$2)+($D38*10.56*AP$3))*(AP$1/1000-($F38/1000)),0)</f>
        <v>0</v>
      </c>
      <c r="AQ38" s="69" t="n">
        <f aca="false">IF(AND($F38&lt;AQ$1,$G38&lt;AQ$4,(DATE(YEAR($G38)+1,MONTH($G38)+1,1))&gt;AQ$4),(($D38*13.44*AQ$2)+($D38*10.56*AQ$3))*(AQ$1/1000-($F38/1000)),0)</f>
        <v>0</v>
      </c>
      <c r="AR38" s="69" t="n">
        <f aca="false">IF(AND($F38&lt;AR$1,$G38&lt;AR$4,(DATE(YEAR($G38)+1,MONTH($G38)+1,1))&gt;AR$4),(($D38*13.44*AR$2)+($D38*10.56*AR$3))*(AR$1/1000-($F38/1000)),0)</f>
        <v>0</v>
      </c>
      <c r="AS38" s="69" t="n">
        <f aca="false">IF(AND($F38&lt;AS$1,$G38&lt;AS$4,(DATE(YEAR($G38)+1,MONTH($G38)+1,1))&gt;AS$4),(($D38*13.44*AS$2)+($D38*10.56*AS$3))*(AS$1/1000-($F38/1000)),0)</f>
        <v>0</v>
      </c>
      <c r="AT38" s="69" t="n">
        <f aca="false">IF(AND($F38&lt;AT$1,$G38&lt;AT$4,(DATE(YEAR($G38)+1,MONTH($G38)+1,1))&gt;AT$4),(($D38*13.44*AT$2)+($D38*10.56*AT$3))*(AT$1/1000-($F38/1000)),0)</f>
        <v>0</v>
      </c>
      <c r="AU38" s="69" t="n">
        <f aca="false">IF(AND($F38&lt;AU$1,$G38&lt;AU$4,(DATE(YEAR($G38)+1,MONTH($G38)+1,1))&gt;AU$4),(($D38*13.44*AU$2)+($D38*10.56*AU$3))*(AU$1/1000-($F38/1000)),0)</f>
        <v>0</v>
      </c>
      <c r="AV38" s="69" t="n">
        <f aca="false">IF(AND($F38&lt;AV$1,$G38&lt;AV$4,(DATE(YEAR($G38)+1,MONTH($G38)+1,1))&gt;AV$4),(($D38*13.44*AV$2)+($D38*10.56*AV$3))*(AV$1/1000-($F38/1000)),0)</f>
        <v>0</v>
      </c>
      <c r="AW38" s="69" t="n">
        <f aca="false">IF(AND($F38&lt;AW$1,$G38&lt;AW$4,(DATE(YEAR($G38)+1,MONTH($G38)+1,1))&gt;AW$4),(($D38*13.44*AW$2)+($D38*10.56*AW$3))*(AW$1/1000-($F38/1000)),0)</f>
        <v>0</v>
      </c>
      <c r="AX38" s="69" t="n">
        <f aca="false">IF(AND($F38&lt;AX$1,$G38&lt;AX$4,(DATE(YEAR($G38)+1,MONTH($G38)+1,1))&gt;AX$4),(($D38*13.44*AX$2)+($D38*10.56*AX$3))*(AX$1/1000-($F38/1000)),0)</f>
        <v>0</v>
      </c>
      <c r="AY38" s="69" t="n">
        <f aca="false">IF(AND($F38&lt;AY$1,$G38&lt;AY$4,(DATE(YEAR($G38)+1,MONTH($G38)+1,1))&gt;AY$4),(($D38*13.44*AY$2)+($D38*10.56*AY$3))*(AY$1/1000-($F38/1000)),0)</f>
        <v>0</v>
      </c>
      <c r="AZ38" s="69" t="n">
        <f aca="false">IF(AND($F38&lt;AZ$1,$G38&lt;AZ$4,(DATE(YEAR($G38)+1,MONTH($G38)+1,1))&gt;AZ$4),(($D38*13.44*AZ$2)+($D38*10.56*AZ$3))*(AZ$1/1000-($F38/1000)),0)</f>
        <v>0</v>
      </c>
      <c r="BA38" s="69" t="n">
        <f aca="false">IF(AND($F38&lt;BA$1,$G38&lt;BA$4,(DATE(YEAR($G38)+1,MONTH($G38)+1,1))&gt;BA$4),(($D38*13.44*BA$2)+($D38*10.56*BA$3))*(BA$1/1000-($F38/1000)),0)</f>
        <v>0</v>
      </c>
      <c r="BB38" s="69" t="n">
        <f aca="false">IF(AND($F38&lt;BB$1,$G38&lt;BB$4,(DATE(YEAR($G38)+1,MONTH($G38)+1,1))&gt;BB$4),(($D38*13.44*BB$2)+($D38*10.56*BB$3))*(BB$1/1000-($F38/1000)),0)</f>
        <v>0</v>
      </c>
      <c r="BC38" s="69" t="n">
        <f aca="false">IF(AND($F38&lt;BC$1,$G38&lt;BC$4,(DATE(YEAR($G38)+1,MONTH($G38)+1,1))&gt;BC$4),(($D38*13.44*BC$2)+($D38*10.56*BC$3))*(BC$1/1000-($F38/1000)),0)</f>
        <v>0</v>
      </c>
      <c r="BD38" s="69" t="n">
        <f aca="false">IF(AND($F38&lt;BD$1,$G38&lt;BD$4,(DATE(YEAR($G38)+1,MONTH($G38)+1,1))&gt;BD$4),(($D38*13.44*BD$2)+($D38*10.56*BD$3))*(BD$1/1000-($F38/1000)),0)</f>
        <v>0</v>
      </c>
    </row>
    <row r="39" customFormat="false" ht="12.75" hidden="false" customHeight="false" outlineLevel="0" collapsed="false">
      <c r="A39" s="6" t="s">
        <v>1378</v>
      </c>
      <c r="B39" s="6" t="s">
        <v>1369</v>
      </c>
      <c r="C39" s="6" t="s">
        <v>1248</v>
      </c>
      <c r="D39" s="6" t="n">
        <v>80</v>
      </c>
      <c r="E39" s="71" t="s">
        <v>1268</v>
      </c>
      <c r="F39" s="12" t="n">
        <v>7100</v>
      </c>
      <c r="G39" s="7" t="n">
        <v>37159</v>
      </c>
      <c r="H39" s="64" t="s">
        <v>1260</v>
      </c>
      <c r="I39" s="69" t="n">
        <f aca="false">IF(AND($F39&lt;I$1,$G39&lt;I$4,(DATE(YEAR($G39)+1,MONTH($G39)+1,1))&gt;I$4),(($D39*13.44*I$2)+($D39*10.56*I$3))*(I$1/1000-($F39/1000)),0)</f>
        <v>0</v>
      </c>
      <c r="J39" s="69" t="n">
        <f aca="false">IF(AND($F39&lt;J$1,$G39&lt;J$4,(DATE(YEAR($G39)+1,MONTH($G39)+1,1))&gt;J$4),(($D39*13.44*J$2)+($D39*10.56*J$3))*(J$1/1000-($F39/1000)),0)</f>
        <v>0</v>
      </c>
      <c r="K39" s="69" t="n">
        <f aca="false">IF(AND($F39&lt;K$1,$G39&lt;K$4,(DATE(YEAR($G39)+1,MONTH($G39)+1,1))&gt;K$4),(($D39*13.44*K$2)+($D39*10.56*K$3))*(K$1/1000-($F39/1000)),0)</f>
        <v>0</v>
      </c>
      <c r="L39" s="69" t="n">
        <f aca="false">IF(AND($F39&lt;L$1,$G39&lt;L$4,(DATE(YEAR($G39)+1,MONTH($G39)+1,1))&gt;L$4),(($D39*13.44*L$2)+($D39*10.56*L$3))*(L$1/1000-($F39/1000)),0)</f>
        <v>0</v>
      </c>
      <c r="M39" s="69" t="n">
        <f aca="false">IF(AND($F39&lt;M$1,$G39&lt;M$4,(DATE(YEAR($G39)+1,MONTH($G39)+1,1))&gt;M$4),(($D39*13.44*M$2)+($D39*10.56*M$3))*(M$1/1000-($F39/1000)),0)</f>
        <v>0</v>
      </c>
      <c r="N39" s="69" t="n">
        <f aca="false">IF(AND($F39&lt;N$1,$G39&lt;N$4,(DATE(YEAR($G39)+1,MONTH($G39)+1,1))&gt;N$4),(($D39*13.44*N$2)+($D39*10.56*N$3))*(N$1/1000-($F39/1000)),0)</f>
        <v>0</v>
      </c>
      <c r="O39" s="69" t="n">
        <f aca="false">IF(AND($F39&lt;O$1,$G39&lt;O$4,(DATE(YEAR($G39)+1,MONTH($G39)+1,1))&gt;O$4),(($D39*13.44*O$2)+($D39*10.56*O$3))*(O$1/1000-($F39/1000)),0)</f>
        <v>0</v>
      </c>
      <c r="P39" s="69" t="n">
        <f aca="false">IF(AND($F39&lt;P$1,$G39&lt;P$4,(DATE(YEAR($G39)+1,MONTH($G39)+1,1))&gt;P$4),(($D39*13.44*P$2)+($D39*10.56*P$3))*(P$1/1000-($F39/1000)),0)</f>
        <v>0</v>
      </c>
      <c r="Q39" s="69" t="n">
        <f aca="false">IF(AND($F39&lt;Q$1,$G39&lt;Q$4,(DATE(YEAR($G39)+1,MONTH($G39)+1,1))&gt;Q$4),(($D39*13.44*Q$2)+($D39*10.56*Q$3))*(Q$1/1000-($F39/1000)),0)</f>
        <v>0</v>
      </c>
      <c r="R39" s="69" t="n">
        <f aca="false">IF(AND($F39&lt;R$1,$G39&lt;R$4,(DATE(YEAR($G39)+1,MONTH($G39)+1,1))&gt;R$4),(($D39*13.44*R$2)+($D39*10.56*R$3))*(R$1/1000-($F39/1000)),0)</f>
        <v>3942.144</v>
      </c>
      <c r="S39" s="69" t="n">
        <f aca="false">IF(AND($F39&lt;S$1,$G39&lt;S$4,(DATE(YEAR($G39)+1,MONTH($G39)+1,1))&gt;S$4),(($D39*13.44*S$2)+($D39*10.56*S$3))*(S$1/1000-($F39/1000)),0)</f>
        <v>3942.144</v>
      </c>
      <c r="T39" s="69" t="n">
        <f aca="false">IF(AND($F39&lt;T$1,$G39&lt;T$4,(DATE(YEAR($G39)+1,MONTH($G39)+1,1))&gt;T$4),(($D39*13.44*T$2)+($D39*10.56*T$3))*(T$1/1000-($F39/1000)),0)</f>
        <v>3942.144</v>
      </c>
      <c r="U39" s="69" t="n">
        <f aca="false">IF(AND($F39&lt;U$1,$G39&lt;U$4,(DATE(YEAR($G39)+1,MONTH($G39)+1,1))&gt;U$4),(($D39*13.44*U$2)+($D39*10.56*U$3))*(U$1/1000-($F39/1000)),0)</f>
        <v>3942.144</v>
      </c>
      <c r="V39" s="69" t="n">
        <f aca="false">IF(AND($F39&lt;V$1,$G39&lt;V$4,(DATE(YEAR($G39)+1,MONTH($G39)+1,1))&gt;V$4),(($D39*13.44*V$2)+($D39*10.56*V$3))*(V$1/1000-($F39/1000)),0)</f>
        <v>3942.144</v>
      </c>
      <c r="W39" s="69" t="n">
        <f aca="false">IF(AND($F39&lt;W$1,$G39&lt;W$4,(DATE(YEAR($G39)+1,MONTH($G39)+1,1))&gt;W$4),(($D39*13.44*W$2)+($D39*10.56*W$3))*(W$1/1000-($F39/1000)),0)</f>
        <v>3942.144</v>
      </c>
      <c r="X39" s="69" t="n">
        <f aca="false">IF(AND($F39&lt;X$1,$G39&lt;X$4,(DATE(YEAR($G39)+1,MONTH($G39)+1,1))&gt;X$4),(($D39*13.44*X$2)+($D39*10.56*X$3))*(X$1/1000-($F39/1000)),0)</f>
        <v>3942.144</v>
      </c>
      <c r="Y39" s="69" t="n">
        <f aca="false">IF(AND($F39&lt;Y$1,$G39&lt;Y$4,(DATE(YEAR($G39)+1,MONTH($G39)+1,1))&gt;Y$4),(($D39*13.44*Y$2)+($D39*10.56*Y$3))*(Y$1/1000-($F39/1000)),0)</f>
        <v>3942.144</v>
      </c>
      <c r="Z39" s="69" t="n">
        <f aca="false">IF(AND($F39&lt;Z$1,$G39&lt;Z$4,(DATE(YEAR($G39)+1,MONTH($G39)+1,1))&gt;Z$4),(($D39*13.44*Z$2)+($D39*10.56*Z$3))*(Z$1/1000-($F39/1000)),0)</f>
        <v>3942.144</v>
      </c>
      <c r="AA39" s="69" t="n">
        <f aca="false">IF(AND($F39&lt;AA$1,$G39&lt;AA$4,(DATE(YEAR($G39)+1,MONTH($G39)+1,1))&gt;AA$4),(($D39*13.44*AA$2)+($D39*10.56*AA$3))*(AA$1/1000-($F39/1000)),0)</f>
        <v>3942.144</v>
      </c>
      <c r="AB39" s="69" t="n">
        <f aca="false">IF(AND($F39&lt;AB$1,$G39&lt;AB$4,(DATE(YEAR($G39)+1,MONTH($G39)+1,1))&gt;AB$4),(($D39*13.44*AB$2)+($D39*10.56*AB$3))*(AB$1/1000-($F39/1000)),0)</f>
        <v>3942.144</v>
      </c>
      <c r="AC39" s="69" t="n">
        <f aca="false">IF(AND($F39&lt;AC$1,$G39&lt;AC$4,(DATE(YEAR($G39)+1,MONTH($G39)+1,1))&gt;AC$4),(($D39*13.44*AC$2)+($D39*10.56*AC$3))*(AC$1/1000-($F39/1000)),0)</f>
        <v>3942.144</v>
      </c>
      <c r="AD39" s="69" t="n">
        <f aca="false">IF(AND($F39&lt;AD$1,$G39&lt;AD$4,(DATE(YEAR($G39)+1,MONTH($G39)+1,1))&gt;AD$4),(($D39*13.44*AD$2)+($D39*10.56*AD$3))*(AD$1/1000-($F39/1000)),0)</f>
        <v>0</v>
      </c>
      <c r="AE39" s="69" t="n">
        <f aca="false">IF(AND($F39&lt;AE$1,$G39&lt;AE$4,(DATE(YEAR($G39)+1,MONTH($G39)+1,1))&gt;AE$4),(($D39*13.44*AE$2)+($D39*10.56*AE$3))*(AE$1/1000-($F39/1000)),0)</f>
        <v>0</v>
      </c>
      <c r="AF39" s="69" t="n">
        <f aca="false">IF(AND($F39&lt;AF$1,$G39&lt;AF$4,(DATE(YEAR($G39)+1,MONTH($G39)+1,1))&gt;AF$4),(($D39*13.44*AF$2)+($D39*10.56*AF$3))*(AF$1/1000-($F39/1000)),0)</f>
        <v>0</v>
      </c>
      <c r="AG39" s="69" t="n">
        <f aca="false">IF(AND($F39&lt;AG$1,$G39&lt;AG$4,(DATE(YEAR($G39)+1,MONTH($G39)+1,1))&gt;AG$4),(($D39*13.44*AG$2)+($D39*10.56*AG$3))*(AG$1/1000-($F39/1000)),0)</f>
        <v>0</v>
      </c>
      <c r="AH39" s="69" t="n">
        <f aca="false">IF(AND($F39&lt;AH$1,$G39&lt;AH$4,(DATE(YEAR($G39)+1,MONTH($G39)+1,1))&gt;AH$4),(($D39*13.44*AH$2)+($D39*10.56*AH$3))*(AH$1/1000-($F39/1000)),0)</f>
        <v>0</v>
      </c>
      <c r="AI39" s="69" t="n">
        <f aca="false">IF(AND($F39&lt;AI$1,$G39&lt;AI$4,(DATE(YEAR($G39)+1,MONTH($G39)+1,1))&gt;AI$4),(($D39*13.44*AI$2)+($D39*10.56*AI$3))*(AI$1/1000-($F39/1000)),0)</f>
        <v>0</v>
      </c>
      <c r="AJ39" s="69" t="n">
        <f aca="false">IF(AND($F39&lt;AJ$1,$G39&lt;AJ$4,(DATE(YEAR($G39)+1,MONTH($G39)+1,1))&gt;AJ$4),(($D39*13.44*AJ$2)+($D39*10.56*AJ$3))*(AJ$1/1000-($F39/1000)),0)</f>
        <v>0</v>
      </c>
      <c r="AK39" s="69" t="n">
        <f aca="false">IF(AND($F39&lt;AK$1,$G39&lt;AK$4,(DATE(YEAR($G39)+1,MONTH($G39)+1,1))&gt;AK$4),(($D39*13.44*AK$2)+($D39*10.56*AK$3))*(AK$1/1000-($F39/1000)),0)</f>
        <v>0</v>
      </c>
      <c r="AL39" s="69" t="n">
        <f aca="false">IF(AND($F39&lt;AL$1,$G39&lt;AL$4,(DATE(YEAR($G39)+1,MONTH($G39)+1,1))&gt;AL$4),(($D39*13.44*AL$2)+($D39*10.56*AL$3))*(AL$1/1000-($F39/1000)),0)</f>
        <v>0</v>
      </c>
      <c r="AM39" s="69" t="n">
        <f aca="false">IF(AND($F39&lt;AM$1,$G39&lt;AM$4,(DATE(YEAR($G39)+1,MONTH($G39)+1,1))&gt;AM$4),(($D39*13.44*AM$2)+($D39*10.56*AM$3))*(AM$1/1000-($F39/1000)),0)</f>
        <v>0</v>
      </c>
      <c r="AN39" s="69" t="n">
        <f aca="false">IF(AND($F39&lt;AN$1,$G39&lt;AN$4,(DATE(YEAR($G39)+1,MONTH($G39)+1,1))&gt;AN$4),(($D39*13.44*AN$2)+($D39*10.56*AN$3))*(AN$1/1000-($F39/1000)),0)</f>
        <v>0</v>
      </c>
      <c r="AO39" s="69" t="n">
        <f aca="false">IF(AND($F39&lt;AO$1,$G39&lt;AO$4,(DATE(YEAR($G39)+1,MONTH($G39)+1,1))&gt;AO$4),(($D39*13.44*AO$2)+($D39*10.56*AO$3))*(AO$1/1000-($F39/1000)),0)</f>
        <v>0</v>
      </c>
      <c r="AP39" s="69" t="n">
        <f aca="false">IF(AND($F39&lt;AP$1,$G39&lt;AP$4,(DATE(YEAR($G39)+1,MONTH($G39)+1,1))&gt;AP$4),(($D39*13.44*AP$2)+($D39*10.56*AP$3))*(AP$1/1000-($F39/1000)),0)</f>
        <v>0</v>
      </c>
      <c r="AQ39" s="69" t="n">
        <f aca="false">IF(AND($F39&lt;AQ$1,$G39&lt;AQ$4,(DATE(YEAR($G39)+1,MONTH($G39)+1,1))&gt;AQ$4),(($D39*13.44*AQ$2)+($D39*10.56*AQ$3))*(AQ$1/1000-($F39/1000)),0)</f>
        <v>0</v>
      </c>
      <c r="AR39" s="69" t="n">
        <f aca="false">IF(AND($F39&lt;AR$1,$G39&lt;AR$4,(DATE(YEAR($G39)+1,MONTH($G39)+1,1))&gt;AR$4),(($D39*13.44*AR$2)+($D39*10.56*AR$3))*(AR$1/1000-($F39/1000)),0)</f>
        <v>0</v>
      </c>
      <c r="AS39" s="69" t="n">
        <f aca="false">IF(AND($F39&lt;AS$1,$G39&lt;AS$4,(DATE(YEAR($G39)+1,MONTH($G39)+1,1))&gt;AS$4),(($D39*13.44*AS$2)+($D39*10.56*AS$3))*(AS$1/1000-($F39/1000)),0)</f>
        <v>0</v>
      </c>
      <c r="AT39" s="69" t="n">
        <f aca="false">IF(AND($F39&lt;AT$1,$G39&lt;AT$4,(DATE(YEAR($G39)+1,MONTH($G39)+1,1))&gt;AT$4),(($D39*13.44*AT$2)+($D39*10.56*AT$3))*(AT$1/1000-($F39/1000)),0)</f>
        <v>0</v>
      </c>
      <c r="AU39" s="69" t="n">
        <f aca="false">IF(AND($F39&lt;AU$1,$G39&lt;AU$4,(DATE(YEAR($G39)+1,MONTH($G39)+1,1))&gt;AU$4),(($D39*13.44*AU$2)+($D39*10.56*AU$3))*(AU$1/1000-($F39/1000)),0)</f>
        <v>0</v>
      </c>
      <c r="AV39" s="69" t="n">
        <f aca="false">IF(AND($F39&lt;AV$1,$G39&lt;AV$4,(DATE(YEAR($G39)+1,MONTH($G39)+1,1))&gt;AV$4),(($D39*13.44*AV$2)+($D39*10.56*AV$3))*(AV$1/1000-($F39/1000)),0)</f>
        <v>0</v>
      </c>
      <c r="AW39" s="69" t="n">
        <f aca="false">IF(AND($F39&lt;AW$1,$G39&lt;AW$4,(DATE(YEAR($G39)+1,MONTH($G39)+1,1))&gt;AW$4),(($D39*13.44*AW$2)+($D39*10.56*AW$3))*(AW$1/1000-($F39/1000)),0)</f>
        <v>0</v>
      </c>
      <c r="AX39" s="69" t="n">
        <f aca="false">IF(AND($F39&lt;AX$1,$G39&lt;AX$4,(DATE(YEAR($G39)+1,MONTH($G39)+1,1))&gt;AX$4),(($D39*13.44*AX$2)+($D39*10.56*AX$3))*(AX$1/1000-($F39/1000)),0)</f>
        <v>0</v>
      </c>
      <c r="AY39" s="69" t="n">
        <f aca="false">IF(AND($F39&lt;AY$1,$G39&lt;AY$4,(DATE(YEAR($G39)+1,MONTH($G39)+1,1))&gt;AY$4),(($D39*13.44*AY$2)+($D39*10.56*AY$3))*(AY$1/1000-($F39/1000)),0)</f>
        <v>0</v>
      </c>
      <c r="AZ39" s="69" t="n">
        <f aca="false">IF(AND($F39&lt;AZ$1,$G39&lt;AZ$4,(DATE(YEAR($G39)+1,MONTH($G39)+1,1))&gt;AZ$4),(($D39*13.44*AZ$2)+($D39*10.56*AZ$3))*(AZ$1/1000-($F39/1000)),0)</f>
        <v>0</v>
      </c>
      <c r="BA39" s="69" t="n">
        <f aca="false">IF(AND($F39&lt;BA$1,$G39&lt;BA$4,(DATE(YEAR($G39)+1,MONTH($G39)+1,1))&gt;BA$4),(($D39*13.44*BA$2)+($D39*10.56*BA$3))*(BA$1/1000-($F39/1000)),0)</f>
        <v>0</v>
      </c>
      <c r="BB39" s="69" t="n">
        <f aca="false">IF(AND($F39&lt;BB$1,$G39&lt;BB$4,(DATE(YEAR($G39)+1,MONTH($G39)+1,1))&gt;BB$4),(($D39*13.44*BB$2)+($D39*10.56*BB$3))*(BB$1/1000-($F39/1000)),0)</f>
        <v>0</v>
      </c>
      <c r="BC39" s="69" t="n">
        <f aca="false">IF(AND($F39&lt;BC$1,$G39&lt;BC$4,(DATE(YEAR($G39)+1,MONTH($G39)+1,1))&gt;BC$4),(($D39*13.44*BC$2)+($D39*10.56*BC$3))*(BC$1/1000-($F39/1000)),0)</f>
        <v>0</v>
      </c>
      <c r="BD39" s="69" t="n">
        <f aca="false">IF(AND($F39&lt;BD$1,$G39&lt;BD$4,(DATE(YEAR($G39)+1,MONTH($G39)+1,1))&gt;BD$4),(($D39*13.44*BD$2)+($D39*10.56*BD$3))*(BD$1/1000-($F39/1000)),0)</f>
        <v>0</v>
      </c>
    </row>
    <row r="40" customFormat="false" ht="12.75" hidden="false" customHeight="false" outlineLevel="0" collapsed="false">
      <c r="A40" s="6" t="s">
        <v>1380</v>
      </c>
      <c r="B40" s="6" t="s">
        <v>1369</v>
      </c>
      <c r="C40" s="6" t="s">
        <v>1248</v>
      </c>
      <c r="D40" s="6" t="n">
        <v>26</v>
      </c>
      <c r="E40" s="3" t="s">
        <v>1268</v>
      </c>
      <c r="F40" s="12" t="n">
        <v>7100</v>
      </c>
      <c r="G40" s="7" t="n">
        <v>37221</v>
      </c>
      <c r="H40" s="64" t="s">
        <v>1260</v>
      </c>
      <c r="I40" s="69" t="n">
        <f aca="false">IF(AND($F40&lt;I$1,$G40&lt;I$4,(DATE(YEAR($G40)+1,MONTH($G40)+1,1))&gt;I$4),(($D40*13.44*I$2)+($D40*10.56*I$3))*(I$1/1000-($F40/1000)),0)</f>
        <v>0</v>
      </c>
      <c r="J40" s="69" t="n">
        <f aca="false">IF(AND($F40&lt;J$1,$G40&lt;J$4,(DATE(YEAR($G40)+1,MONTH($G40)+1,1))&gt;J$4),(($D40*13.44*J$2)+($D40*10.56*J$3))*(J$1/1000-($F40/1000)),0)</f>
        <v>0</v>
      </c>
      <c r="K40" s="69" t="n">
        <f aca="false">IF(AND($F40&lt;K$1,$G40&lt;K$4,(DATE(YEAR($G40)+1,MONTH($G40)+1,1))&gt;K$4),(($D40*13.44*K$2)+($D40*10.56*K$3))*(K$1/1000-($F40/1000)),0)</f>
        <v>0</v>
      </c>
      <c r="L40" s="69" t="n">
        <f aca="false">IF(AND($F40&lt;L$1,$G40&lt;L$4,(DATE(YEAR($G40)+1,MONTH($G40)+1,1))&gt;L$4),(($D40*13.44*L$2)+($D40*10.56*L$3))*(L$1/1000-($F40/1000)),0)</f>
        <v>0</v>
      </c>
      <c r="M40" s="69" t="n">
        <f aca="false">IF(AND($F40&lt;M$1,$G40&lt;M$4,(DATE(YEAR($G40)+1,MONTH($G40)+1,1))&gt;M$4),(($D40*13.44*M$2)+($D40*10.56*M$3))*(M$1/1000-($F40/1000)),0)</f>
        <v>0</v>
      </c>
      <c r="N40" s="69" t="n">
        <f aca="false">IF(AND($F40&lt;N$1,$G40&lt;N$4,(DATE(YEAR($G40)+1,MONTH($G40)+1,1))&gt;N$4),(($D40*13.44*N$2)+($D40*10.56*N$3))*(N$1/1000-($F40/1000)),0)</f>
        <v>0</v>
      </c>
      <c r="O40" s="69" t="n">
        <f aca="false">IF(AND($F40&lt;O$1,$G40&lt;O$4,(DATE(YEAR($G40)+1,MONTH($G40)+1,1))&gt;O$4),(($D40*13.44*O$2)+($D40*10.56*O$3))*(O$1/1000-($F40/1000)),0)</f>
        <v>0</v>
      </c>
      <c r="P40" s="69" t="n">
        <f aca="false">IF(AND($F40&lt;P$1,$G40&lt;P$4,(DATE(YEAR($G40)+1,MONTH($G40)+1,1))&gt;P$4),(($D40*13.44*P$2)+($D40*10.56*P$3))*(P$1/1000-($F40/1000)),0)</f>
        <v>0</v>
      </c>
      <c r="Q40" s="69" t="n">
        <f aca="false">IF(AND($F40&lt;Q$1,$G40&lt;Q$4,(DATE(YEAR($G40)+1,MONTH($G40)+1,1))&gt;Q$4),(($D40*13.44*Q$2)+($D40*10.56*Q$3))*(Q$1/1000-($F40/1000)),0)</f>
        <v>0</v>
      </c>
      <c r="R40" s="69" t="n">
        <f aca="false">IF(AND($F40&lt;R$1,$G40&lt;R$4,(DATE(YEAR($G40)+1,MONTH($G40)+1,1))&gt;R$4),(($D40*13.44*R$2)+($D40*10.56*R$3))*(R$1/1000-($F40/1000)),0)</f>
        <v>0</v>
      </c>
      <c r="S40" s="69" t="n">
        <f aca="false">IF(AND($F40&lt;S$1,$G40&lt;S$4,(DATE(YEAR($G40)+1,MONTH($G40)+1,1))&gt;S$4),(($D40*13.44*S$2)+($D40*10.56*S$3))*(S$1/1000-($F40/1000)),0)</f>
        <v>0</v>
      </c>
      <c r="T40" s="69" t="n">
        <f aca="false">IF(AND($F40&lt;T$1,$G40&lt;T$4,(DATE(YEAR($G40)+1,MONTH($G40)+1,1))&gt;T$4),(($D40*13.44*T$2)+($D40*10.56*T$3))*(T$1/1000-($F40/1000)),0)</f>
        <v>1281.1968</v>
      </c>
      <c r="U40" s="69" t="n">
        <f aca="false">IF(AND($F40&lt;U$1,$G40&lt;U$4,(DATE(YEAR($G40)+1,MONTH($G40)+1,1))&gt;U$4),(($D40*13.44*U$2)+($D40*10.56*U$3))*(U$1/1000-($F40/1000)),0)</f>
        <v>1281.1968</v>
      </c>
      <c r="V40" s="69" t="n">
        <f aca="false">IF(AND($F40&lt;V$1,$G40&lt;V$4,(DATE(YEAR($G40)+1,MONTH($G40)+1,1))&gt;V$4),(($D40*13.44*V$2)+($D40*10.56*V$3))*(V$1/1000-($F40/1000)),0)</f>
        <v>1281.1968</v>
      </c>
      <c r="W40" s="69" t="n">
        <f aca="false">IF(AND($F40&lt;W$1,$G40&lt;W$4,(DATE(YEAR($G40)+1,MONTH($G40)+1,1))&gt;W$4),(($D40*13.44*W$2)+($D40*10.56*W$3))*(W$1/1000-($F40/1000)),0)</f>
        <v>1281.1968</v>
      </c>
      <c r="X40" s="69" t="n">
        <f aca="false">IF(AND($F40&lt;X$1,$G40&lt;X$4,(DATE(YEAR($G40)+1,MONTH($G40)+1,1))&gt;X$4),(($D40*13.44*X$2)+($D40*10.56*X$3))*(X$1/1000-($F40/1000)),0)</f>
        <v>1281.1968</v>
      </c>
      <c r="Y40" s="69" t="n">
        <f aca="false">IF(AND($F40&lt;Y$1,$G40&lt;Y$4,(DATE(YEAR($G40)+1,MONTH($G40)+1,1))&gt;Y$4),(($D40*13.44*Y$2)+($D40*10.56*Y$3))*(Y$1/1000-($F40/1000)),0)</f>
        <v>1281.1968</v>
      </c>
      <c r="Z40" s="69" t="n">
        <f aca="false">IF(AND($F40&lt;Z$1,$G40&lt;Z$4,(DATE(YEAR($G40)+1,MONTH($G40)+1,1))&gt;Z$4),(($D40*13.44*Z$2)+($D40*10.56*Z$3))*(Z$1/1000-($F40/1000)),0)</f>
        <v>1281.1968</v>
      </c>
      <c r="AA40" s="69" t="n">
        <f aca="false">IF(AND($F40&lt;AA$1,$G40&lt;AA$4,(DATE(YEAR($G40)+1,MONTH($G40)+1,1))&gt;AA$4),(($D40*13.44*AA$2)+($D40*10.56*AA$3))*(AA$1/1000-($F40/1000)),0)</f>
        <v>1281.1968</v>
      </c>
      <c r="AB40" s="69" t="n">
        <f aca="false">IF(AND($F40&lt;AB$1,$G40&lt;AB$4,(DATE(YEAR($G40)+1,MONTH($G40)+1,1))&gt;AB$4),(($D40*13.44*AB$2)+($D40*10.56*AB$3))*(AB$1/1000-($F40/1000)),0)</f>
        <v>1281.1968</v>
      </c>
      <c r="AC40" s="69" t="n">
        <f aca="false">IF(AND($F40&lt;AC$1,$G40&lt;AC$4,(DATE(YEAR($G40)+1,MONTH($G40)+1,1))&gt;AC$4),(($D40*13.44*AC$2)+($D40*10.56*AC$3))*(AC$1/1000-($F40/1000)),0)</f>
        <v>1281.1968</v>
      </c>
      <c r="AD40" s="69" t="n">
        <f aca="false">IF(AND($F40&lt;AD$1,$G40&lt;AD$4,(DATE(YEAR($G40)+1,MONTH($G40)+1,1))&gt;AD$4),(($D40*13.44*AD$2)+($D40*10.56*AD$3))*(AD$1/1000-($F40/1000)),0)</f>
        <v>1281.1968</v>
      </c>
      <c r="AE40" s="69" t="n">
        <f aca="false">IF(AND($F40&lt;AE$1,$G40&lt;AE$4,(DATE(YEAR($G40)+1,MONTH($G40)+1,1))&gt;AE$4),(($D40*13.44*AE$2)+($D40*10.56*AE$3))*(AE$1/1000-($F40/1000)),0)</f>
        <v>1281.1968</v>
      </c>
      <c r="AF40" s="69" t="n">
        <f aca="false">IF(AND($F40&lt;AF$1,$G40&lt;AF$4,(DATE(YEAR($G40)+1,MONTH($G40)+1,1))&gt;AF$4),(($D40*13.44*AF$2)+($D40*10.56*AF$3))*(AF$1/1000-($F40/1000)),0)</f>
        <v>0</v>
      </c>
      <c r="AG40" s="69" t="n">
        <f aca="false">IF(AND($F40&lt;AG$1,$G40&lt;AG$4,(DATE(YEAR($G40)+1,MONTH($G40)+1,1))&gt;AG$4),(($D40*13.44*AG$2)+($D40*10.56*AG$3))*(AG$1/1000-($F40/1000)),0)</f>
        <v>0</v>
      </c>
      <c r="AH40" s="69" t="n">
        <f aca="false">IF(AND($F40&lt;AH$1,$G40&lt;AH$4,(DATE(YEAR($G40)+1,MONTH($G40)+1,1))&gt;AH$4),(($D40*13.44*AH$2)+($D40*10.56*AH$3))*(AH$1/1000-($F40/1000)),0)</f>
        <v>0</v>
      </c>
      <c r="AI40" s="69" t="n">
        <f aca="false">IF(AND($F40&lt;AI$1,$G40&lt;AI$4,(DATE(YEAR($G40)+1,MONTH($G40)+1,1))&gt;AI$4),(($D40*13.44*AI$2)+($D40*10.56*AI$3))*(AI$1/1000-($F40/1000)),0)</f>
        <v>0</v>
      </c>
      <c r="AJ40" s="69" t="n">
        <f aca="false">IF(AND($F40&lt;AJ$1,$G40&lt;AJ$4,(DATE(YEAR($G40)+1,MONTH($G40)+1,1))&gt;AJ$4),(($D40*13.44*AJ$2)+($D40*10.56*AJ$3))*(AJ$1/1000-($F40/1000)),0)</f>
        <v>0</v>
      </c>
      <c r="AK40" s="69" t="n">
        <f aca="false">IF(AND($F40&lt;AK$1,$G40&lt;AK$4,(DATE(YEAR($G40)+1,MONTH($G40)+1,1))&gt;AK$4),(($D40*13.44*AK$2)+($D40*10.56*AK$3))*(AK$1/1000-($F40/1000)),0)</f>
        <v>0</v>
      </c>
      <c r="AL40" s="69" t="n">
        <f aca="false">IF(AND($F40&lt;AL$1,$G40&lt;AL$4,(DATE(YEAR($G40)+1,MONTH($G40)+1,1))&gt;AL$4),(($D40*13.44*AL$2)+($D40*10.56*AL$3))*(AL$1/1000-($F40/1000)),0)</f>
        <v>0</v>
      </c>
      <c r="AM40" s="69" t="n">
        <f aca="false">IF(AND($F40&lt;AM$1,$G40&lt;AM$4,(DATE(YEAR($G40)+1,MONTH($G40)+1,1))&gt;AM$4),(($D40*13.44*AM$2)+($D40*10.56*AM$3))*(AM$1/1000-($F40/1000)),0)</f>
        <v>0</v>
      </c>
      <c r="AN40" s="69" t="n">
        <f aca="false">IF(AND($F40&lt;AN$1,$G40&lt;AN$4,(DATE(YEAR($G40)+1,MONTH($G40)+1,1))&gt;AN$4),(($D40*13.44*AN$2)+($D40*10.56*AN$3))*(AN$1/1000-($F40/1000)),0)</f>
        <v>0</v>
      </c>
      <c r="AO40" s="69" t="n">
        <f aca="false">IF(AND($F40&lt;AO$1,$G40&lt;AO$4,(DATE(YEAR($G40)+1,MONTH($G40)+1,1))&gt;AO$4),(($D40*13.44*AO$2)+($D40*10.56*AO$3))*(AO$1/1000-($F40/1000)),0)</f>
        <v>0</v>
      </c>
      <c r="AP40" s="69" t="n">
        <f aca="false">IF(AND($F40&lt;AP$1,$G40&lt;AP$4,(DATE(YEAR($G40)+1,MONTH($G40)+1,1))&gt;AP$4),(($D40*13.44*AP$2)+($D40*10.56*AP$3))*(AP$1/1000-($F40/1000)),0)</f>
        <v>0</v>
      </c>
      <c r="AQ40" s="69" t="n">
        <f aca="false">IF(AND($F40&lt;AQ$1,$G40&lt;AQ$4,(DATE(YEAR($G40)+1,MONTH($G40)+1,1))&gt;AQ$4),(($D40*13.44*AQ$2)+($D40*10.56*AQ$3))*(AQ$1/1000-($F40/1000)),0)</f>
        <v>0</v>
      </c>
      <c r="AR40" s="69" t="n">
        <f aca="false">IF(AND($F40&lt;AR$1,$G40&lt;AR$4,(DATE(YEAR($G40)+1,MONTH($G40)+1,1))&gt;AR$4),(($D40*13.44*AR$2)+($D40*10.56*AR$3))*(AR$1/1000-($F40/1000)),0)</f>
        <v>0</v>
      </c>
      <c r="AS40" s="69" t="n">
        <f aca="false">IF(AND($F40&lt;AS$1,$G40&lt;AS$4,(DATE(YEAR($G40)+1,MONTH($G40)+1,1))&gt;AS$4),(($D40*13.44*AS$2)+($D40*10.56*AS$3))*(AS$1/1000-($F40/1000)),0)</f>
        <v>0</v>
      </c>
      <c r="AT40" s="69" t="n">
        <f aca="false">IF(AND($F40&lt;AT$1,$G40&lt;AT$4,(DATE(YEAR($G40)+1,MONTH($G40)+1,1))&gt;AT$4),(($D40*13.44*AT$2)+($D40*10.56*AT$3))*(AT$1/1000-($F40/1000)),0)</f>
        <v>0</v>
      </c>
      <c r="AU40" s="69" t="n">
        <f aca="false">IF(AND($F40&lt;AU$1,$G40&lt;AU$4,(DATE(YEAR($G40)+1,MONTH($G40)+1,1))&gt;AU$4),(($D40*13.44*AU$2)+($D40*10.56*AU$3))*(AU$1/1000-($F40/1000)),0)</f>
        <v>0</v>
      </c>
      <c r="AV40" s="69" t="n">
        <f aca="false">IF(AND($F40&lt;AV$1,$G40&lt;AV$4,(DATE(YEAR($G40)+1,MONTH($G40)+1,1))&gt;AV$4),(($D40*13.44*AV$2)+($D40*10.56*AV$3))*(AV$1/1000-($F40/1000)),0)</f>
        <v>0</v>
      </c>
      <c r="AW40" s="69" t="n">
        <f aca="false">IF(AND($F40&lt;AW$1,$G40&lt;AW$4,(DATE(YEAR($G40)+1,MONTH($G40)+1,1))&gt;AW$4),(($D40*13.44*AW$2)+($D40*10.56*AW$3))*(AW$1/1000-($F40/1000)),0)</f>
        <v>0</v>
      </c>
      <c r="AX40" s="69" t="n">
        <f aca="false">IF(AND($F40&lt;AX$1,$G40&lt;AX$4,(DATE(YEAR($G40)+1,MONTH($G40)+1,1))&gt;AX$4),(($D40*13.44*AX$2)+($D40*10.56*AX$3))*(AX$1/1000-($F40/1000)),0)</f>
        <v>0</v>
      </c>
      <c r="AY40" s="69" t="n">
        <f aca="false">IF(AND($F40&lt;AY$1,$G40&lt;AY$4,(DATE(YEAR($G40)+1,MONTH($G40)+1,1))&gt;AY$4),(($D40*13.44*AY$2)+($D40*10.56*AY$3))*(AY$1/1000-($F40/1000)),0)</f>
        <v>0</v>
      </c>
      <c r="AZ40" s="69" t="n">
        <f aca="false">IF(AND($F40&lt;AZ$1,$G40&lt;AZ$4,(DATE(YEAR($G40)+1,MONTH($G40)+1,1))&gt;AZ$4),(($D40*13.44*AZ$2)+($D40*10.56*AZ$3))*(AZ$1/1000-($F40/1000)),0)</f>
        <v>0</v>
      </c>
      <c r="BA40" s="69" t="n">
        <f aca="false">IF(AND($F40&lt;BA$1,$G40&lt;BA$4,(DATE(YEAR($G40)+1,MONTH($G40)+1,1))&gt;BA$4),(($D40*13.44*BA$2)+($D40*10.56*BA$3))*(BA$1/1000-($F40/1000)),0)</f>
        <v>0</v>
      </c>
      <c r="BB40" s="69" t="n">
        <f aca="false">IF(AND($F40&lt;BB$1,$G40&lt;BB$4,(DATE(YEAR($G40)+1,MONTH($G40)+1,1))&gt;BB$4),(($D40*13.44*BB$2)+($D40*10.56*BB$3))*(BB$1/1000-($F40/1000)),0)</f>
        <v>0</v>
      </c>
      <c r="BC40" s="69" t="n">
        <f aca="false">IF(AND($F40&lt;BC$1,$G40&lt;BC$4,(DATE(YEAR($G40)+1,MONTH($G40)+1,1))&gt;BC$4),(($D40*13.44*BC$2)+($D40*10.56*BC$3))*(BC$1/1000-($F40/1000)),0)</f>
        <v>0</v>
      </c>
      <c r="BD40" s="69" t="n">
        <f aca="false">IF(AND($F40&lt;BD$1,$G40&lt;BD$4,(DATE(YEAR($G40)+1,MONTH($G40)+1,1))&gt;BD$4),(($D40*13.44*BD$2)+($D40*10.56*BD$3))*(BD$1/1000-($F40/1000)),0)</f>
        <v>0</v>
      </c>
    </row>
    <row r="41" customFormat="false" ht="12.75" hidden="false" customHeight="false" outlineLevel="0" collapsed="false">
      <c r="A41" s="6" t="s">
        <v>1382</v>
      </c>
      <c r="B41" s="6" t="s">
        <v>1369</v>
      </c>
      <c r="C41" s="6" t="s">
        <v>1248</v>
      </c>
      <c r="D41" s="6" t="n">
        <v>28</v>
      </c>
      <c r="E41" s="3" t="s">
        <v>1268</v>
      </c>
      <c r="F41" s="12" t="n">
        <v>7100</v>
      </c>
      <c r="G41" s="7" t="n">
        <v>37223</v>
      </c>
      <c r="H41" s="64" t="s">
        <v>1260</v>
      </c>
      <c r="I41" s="69" t="n">
        <f aca="false">IF(AND($F41&lt;I$1,$G41&lt;I$4,(DATE(YEAR($G41)+1,MONTH($G41)+1,1))&gt;I$4),(($D41*13.44*I$2)+($D41*10.56*I$3))*(I$1/1000-($F41/1000)),0)</f>
        <v>0</v>
      </c>
      <c r="J41" s="69" t="n">
        <f aca="false">IF(AND($F41&lt;J$1,$G41&lt;J$4,(DATE(YEAR($G41)+1,MONTH($G41)+1,1))&gt;J$4),(($D41*13.44*J$2)+($D41*10.56*J$3))*(J$1/1000-($F41/1000)),0)</f>
        <v>0</v>
      </c>
      <c r="K41" s="69" t="n">
        <f aca="false">IF(AND($F41&lt;K$1,$G41&lt;K$4,(DATE(YEAR($G41)+1,MONTH($G41)+1,1))&gt;K$4),(($D41*13.44*K$2)+($D41*10.56*K$3))*(K$1/1000-($F41/1000)),0)</f>
        <v>0</v>
      </c>
      <c r="L41" s="69" t="n">
        <f aca="false">IF(AND($F41&lt;L$1,$G41&lt;L$4,(DATE(YEAR($G41)+1,MONTH($G41)+1,1))&gt;L$4),(($D41*13.44*L$2)+($D41*10.56*L$3))*(L$1/1000-($F41/1000)),0)</f>
        <v>0</v>
      </c>
      <c r="M41" s="69" t="n">
        <f aca="false">IF(AND($F41&lt;M$1,$G41&lt;M$4,(DATE(YEAR($G41)+1,MONTH($G41)+1,1))&gt;M$4),(($D41*13.44*M$2)+($D41*10.56*M$3))*(M$1/1000-($F41/1000)),0)</f>
        <v>0</v>
      </c>
      <c r="N41" s="69" t="n">
        <f aca="false">IF(AND($F41&lt;N$1,$G41&lt;N$4,(DATE(YEAR($G41)+1,MONTH($G41)+1,1))&gt;N$4),(($D41*13.44*N$2)+($D41*10.56*N$3))*(N$1/1000-($F41/1000)),0)</f>
        <v>0</v>
      </c>
      <c r="O41" s="69" t="n">
        <f aca="false">IF(AND($F41&lt;O$1,$G41&lt;O$4,(DATE(YEAR($G41)+1,MONTH($G41)+1,1))&gt;O$4),(($D41*13.44*O$2)+($D41*10.56*O$3))*(O$1/1000-($F41/1000)),0)</f>
        <v>0</v>
      </c>
      <c r="P41" s="69" t="n">
        <f aca="false">IF(AND($F41&lt;P$1,$G41&lt;P$4,(DATE(YEAR($G41)+1,MONTH($G41)+1,1))&gt;P$4),(($D41*13.44*P$2)+($D41*10.56*P$3))*(P$1/1000-($F41/1000)),0)</f>
        <v>0</v>
      </c>
      <c r="Q41" s="69" t="n">
        <f aca="false">IF(AND($F41&lt;Q$1,$G41&lt;Q$4,(DATE(YEAR($G41)+1,MONTH($G41)+1,1))&gt;Q$4),(($D41*13.44*Q$2)+($D41*10.56*Q$3))*(Q$1/1000-($F41/1000)),0)</f>
        <v>0</v>
      </c>
      <c r="R41" s="69" t="n">
        <f aca="false">IF(AND($F41&lt;R$1,$G41&lt;R$4,(DATE(YEAR($G41)+1,MONTH($G41)+1,1))&gt;R$4),(($D41*13.44*R$2)+($D41*10.56*R$3))*(R$1/1000-($F41/1000)),0)</f>
        <v>0</v>
      </c>
      <c r="S41" s="69" t="n">
        <f aca="false">IF(AND($F41&lt;S$1,$G41&lt;S$4,(DATE(YEAR($G41)+1,MONTH($G41)+1,1))&gt;S$4),(($D41*13.44*S$2)+($D41*10.56*S$3))*(S$1/1000-($F41/1000)),0)</f>
        <v>0</v>
      </c>
      <c r="T41" s="69" t="n">
        <f aca="false">IF(AND($F41&lt;T$1,$G41&lt;T$4,(DATE(YEAR($G41)+1,MONTH($G41)+1,1))&gt;T$4),(($D41*13.44*T$2)+($D41*10.56*T$3))*(T$1/1000-($F41/1000)),0)</f>
        <v>1379.7504</v>
      </c>
      <c r="U41" s="69" t="n">
        <f aca="false">IF(AND($F41&lt;U$1,$G41&lt;U$4,(DATE(YEAR($G41)+1,MONTH($G41)+1,1))&gt;U$4),(($D41*13.44*U$2)+($D41*10.56*U$3))*(U$1/1000-($F41/1000)),0)</f>
        <v>1379.7504</v>
      </c>
      <c r="V41" s="69" t="n">
        <f aca="false">IF(AND($F41&lt;V$1,$G41&lt;V$4,(DATE(YEAR($G41)+1,MONTH($G41)+1,1))&gt;V$4),(($D41*13.44*V$2)+($D41*10.56*V$3))*(V$1/1000-($F41/1000)),0)</f>
        <v>1379.7504</v>
      </c>
      <c r="W41" s="69" t="n">
        <f aca="false">IF(AND($F41&lt;W$1,$G41&lt;W$4,(DATE(YEAR($G41)+1,MONTH($G41)+1,1))&gt;W$4),(($D41*13.44*W$2)+($D41*10.56*W$3))*(W$1/1000-($F41/1000)),0)</f>
        <v>1379.7504</v>
      </c>
      <c r="X41" s="69" t="n">
        <f aca="false">IF(AND($F41&lt;X$1,$G41&lt;X$4,(DATE(YEAR($G41)+1,MONTH($G41)+1,1))&gt;X$4),(($D41*13.44*X$2)+($D41*10.56*X$3))*(X$1/1000-($F41/1000)),0)</f>
        <v>1379.7504</v>
      </c>
      <c r="Y41" s="69" t="n">
        <f aca="false">IF(AND($F41&lt;Y$1,$G41&lt;Y$4,(DATE(YEAR($G41)+1,MONTH($G41)+1,1))&gt;Y$4),(($D41*13.44*Y$2)+($D41*10.56*Y$3))*(Y$1/1000-($F41/1000)),0)</f>
        <v>1379.7504</v>
      </c>
      <c r="Z41" s="69" t="n">
        <f aca="false">IF(AND($F41&lt;Z$1,$G41&lt;Z$4,(DATE(YEAR($G41)+1,MONTH($G41)+1,1))&gt;Z$4),(($D41*13.44*Z$2)+($D41*10.56*Z$3))*(Z$1/1000-($F41/1000)),0)</f>
        <v>1379.7504</v>
      </c>
      <c r="AA41" s="69" t="n">
        <f aca="false">IF(AND($F41&lt;AA$1,$G41&lt;AA$4,(DATE(YEAR($G41)+1,MONTH($G41)+1,1))&gt;AA$4),(($D41*13.44*AA$2)+($D41*10.56*AA$3))*(AA$1/1000-($F41/1000)),0)</f>
        <v>1379.7504</v>
      </c>
      <c r="AB41" s="69" t="n">
        <f aca="false">IF(AND($F41&lt;AB$1,$G41&lt;AB$4,(DATE(YEAR($G41)+1,MONTH($G41)+1,1))&gt;AB$4),(($D41*13.44*AB$2)+($D41*10.56*AB$3))*(AB$1/1000-($F41/1000)),0)</f>
        <v>1379.7504</v>
      </c>
      <c r="AC41" s="69" t="n">
        <f aca="false">IF(AND($F41&lt;AC$1,$G41&lt;AC$4,(DATE(YEAR($G41)+1,MONTH($G41)+1,1))&gt;AC$4),(($D41*13.44*AC$2)+($D41*10.56*AC$3))*(AC$1/1000-($F41/1000)),0)</f>
        <v>1379.7504</v>
      </c>
      <c r="AD41" s="69" t="n">
        <f aca="false">IF(AND($F41&lt;AD$1,$G41&lt;AD$4,(DATE(YEAR($G41)+1,MONTH($G41)+1,1))&gt;AD$4),(($D41*13.44*AD$2)+($D41*10.56*AD$3))*(AD$1/1000-($F41/1000)),0)</f>
        <v>1379.7504</v>
      </c>
      <c r="AE41" s="69" t="n">
        <f aca="false">IF(AND($F41&lt;AE$1,$G41&lt;AE$4,(DATE(YEAR($G41)+1,MONTH($G41)+1,1))&gt;AE$4),(($D41*13.44*AE$2)+($D41*10.56*AE$3))*(AE$1/1000-($F41/1000)),0)</f>
        <v>1379.7504</v>
      </c>
      <c r="AF41" s="69" t="n">
        <f aca="false">IF(AND($F41&lt;AF$1,$G41&lt;AF$4,(DATE(YEAR($G41)+1,MONTH($G41)+1,1))&gt;AF$4),(($D41*13.44*AF$2)+($D41*10.56*AF$3))*(AF$1/1000-($F41/1000)),0)</f>
        <v>0</v>
      </c>
      <c r="AG41" s="69" t="n">
        <f aca="false">IF(AND($F41&lt;AG$1,$G41&lt;AG$4,(DATE(YEAR($G41)+1,MONTH($G41)+1,1))&gt;AG$4),(($D41*13.44*AG$2)+($D41*10.56*AG$3))*(AG$1/1000-($F41/1000)),0)</f>
        <v>0</v>
      </c>
      <c r="AH41" s="69" t="n">
        <f aca="false">IF(AND($F41&lt;AH$1,$G41&lt;AH$4,(DATE(YEAR($G41)+1,MONTH($G41)+1,1))&gt;AH$4),(($D41*13.44*AH$2)+($D41*10.56*AH$3))*(AH$1/1000-($F41/1000)),0)</f>
        <v>0</v>
      </c>
      <c r="AI41" s="69" t="n">
        <f aca="false">IF(AND($F41&lt;AI$1,$G41&lt;AI$4,(DATE(YEAR($G41)+1,MONTH($G41)+1,1))&gt;AI$4),(($D41*13.44*AI$2)+($D41*10.56*AI$3))*(AI$1/1000-($F41/1000)),0)</f>
        <v>0</v>
      </c>
      <c r="AJ41" s="69" t="n">
        <f aca="false">IF(AND($F41&lt;AJ$1,$G41&lt;AJ$4,(DATE(YEAR($G41)+1,MONTH($G41)+1,1))&gt;AJ$4),(($D41*13.44*AJ$2)+($D41*10.56*AJ$3))*(AJ$1/1000-($F41/1000)),0)</f>
        <v>0</v>
      </c>
      <c r="AK41" s="69" t="n">
        <f aca="false">IF(AND($F41&lt;AK$1,$G41&lt;AK$4,(DATE(YEAR($G41)+1,MONTH($G41)+1,1))&gt;AK$4),(($D41*13.44*AK$2)+($D41*10.56*AK$3))*(AK$1/1000-($F41/1000)),0)</f>
        <v>0</v>
      </c>
      <c r="AL41" s="69" t="n">
        <f aca="false">IF(AND($F41&lt;AL$1,$G41&lt;AL$4,(DATE(YEAR($G41)+1,MONTH($G41)+1,1))&gt;AL$4),(($D41*13.44*AL$2)+($D41*10.56*AL$3))*(AL$1/1000-($F41/1000)),0)</f>
        <v>0</v>
      </c>
      <c r="AM41" s="69" t="n">
        <f aca="false">IF(AND($F41&lt;AM$1,$G41&lt;AM$4,(DATE(YEAR($G41)+1,MONTH($G41)+1,1))&gt;AM$4),(($D41*13.44*AM$2)+($D41*10.56*AM$3))*(AM$1/1000-($F41/1000)),0)</f>
        <v>0</v>
      </c>
      <c r="AN41" s="69" t="n">
        <f aca="false">IF(AND($F41&lt;AN$1,$G41&lt;AN$4,(DATE(YEAR($G41)+1,MONTH($G41)+1,1))&gt;AN$4),(($D41*13.44*AN$2)+($D41*10.56*AN$3))*(AN$1/1000-($F41/1000)),0)</f>
        <v>0</v>
      </c>
      <c r="AO41" s="69" t="n">
        <f aca="false">IF(AND($F41&lt;AO$1,$G41&lt;AO$4,(DATE(YEAR($G41)+1,MONTH($G41)+1,1))&gt;AO$4),(($D41*13.44*AO$2)+($D41*10.56*AO$3))*(AO$1/1000-($F41/1000)),0)</f>
        <v>0</v>
      </c>
      <c r="AP41" s="69" t="n">
        <f aca="false">IF(AND($F41&lt;AP$1,$G41&lt;AP$4,(DATE(YEAR($G41)+1,MONTH($G41)+1,1))&gt;AP$4),(($D41*13.44*AP$2)+($D41*10.56*AP$3))*(AP$1/1000-($F41/1000)),0)</f>
        <v>0</v>
      </c>
      <c r="AQ41" s="69" t="n">
        <f aca="false">IF(AND($F41&lt;AQ$1,$G41&lt;AQ$4,(DATE(YEAR($G41)+1,MONTH($G41)+1,1))&gt;AQ$4),(($D41*13.44*AQ$2)+($D41*10.56*AQ$3))*(AQ$1/1000-($F41/1000)),0)</f>
        <v>0</v>
      </c>
      <c r="AR41" s="69" t="n">
        <f aca="false">IF(AND($F41&lt;AR$1,$G41&lt;AR$4,(DATE(YEAR($G41)+1,MONTH($G41)+1,1))&gt;AR$4),(($D41*13.44*AR$2)+($D41*10.56*AR$3))*(AR$1/1000-($F41/1000)),0)</f>
        <v>0</v>
      </c>
      <c r="AS41" s="69" t="n">
        <f aca="false">IF(AND($F41&lt;AS$1,$G41&lt;AS$4,(DATE(YEAR($G41)+1,MONTH($G41)+1,1))&gt;AS$4),(($D41*13.44*AS$2)+($D41*10.56*AS$3))*(AS$1/1000-($F41/1000)),0)</f>
        <v>0</v>
      </c>
      <c r="AT41" s="69" t="n">
        <f aca="false">IF(AND($F41&lt;AT$1,$G41&lt;AT$4,(DATE(YEAR($G41)+1,MONTH($G41)+1,1))&gt;AT$4),(($D41*13.44*AT$2)+($D41*10.56*AT$3))*(AT$1/1000-($F41/1000)),0)</f>
        <v>0</v>
      </c>
      <c r="AU41" s="69" t="n">
        <f aca="false">IF(AND($F41&lt;AU$1,$G41&lt;AU$4,(DATE(YEAR($G41)+1,MONTH($G41)+1,1))&gt;AU$4),(($D41*13.44*AU$2)+($D41*10.56*AU$3))*(AU$1/1000-($F41/1000)),0)</f>
        <v>0</v>
      </c>
      <c r="AV41" s="69" t="n">
        <f aca="false">IF(AND($F41&lt;AV$1,$G41&lt;AV$4,(DATE(YEAR($G41)+1,MONTH($G41)+1,1))&gt;AV$4),(($D41*13.44*AV$2)+($D41*10.56*AV$3))*(AV$1/1000-($F41/1000)),0)</f>
        <v>0</v>
      </c>
      <c r="AW41" s="69" t="n">
        <f aca="false">IF(AND($F41&lt;AW$1,$G41&lt;AW$4,(DATE(YEAR($G41)+1,MONTH($G41)+1,1))&gt;AW$4),(($D41*13.44*AW$2)+($D41*10.56*AW$3))*(AW$1/1000-($F41/1000)),0)</f>
        <v>0</v>
      </c>
      <c r="AX41" s="69" t="n">
        <f aca="false">IF(AND($F41&lt;AX$1,$G41&lt;AX$4,(DATE(YEAR($G41)+1,MONTH($G41)+1,1))&gt;AX$4),(($D41*13.44*AX$2)+($D41*10.56*AX$3))*(AX$1/1000-($F41/1000)),0)</f>
        <v>0</v>
      </c>
      <c r="AY41" s="69" t="n">
        <f aca="false">IF(AND($F41&lt;AY$1,$G41&lt;AY$4,(DATE(YEAR($G41)+1,MONTH($G41)+1,1))&gt;AY$4),(($D41*13.44*AY$2)+($D41*10.56*AY$3))*(AY$1/1000-($F41/1000)),0)</f>
        <v>0</v>
      </c>
      <c r="AZ41" s="69" t="n">
        <f aca="false">IF(AND($F41&lt;AZ$1,$G41&lt;AZ$4,(DATE(YEAR($G41)+1,MONTH($G41)+1,1))&gt;AZ$4),(($D41*13.44*AZ$2)+($D41*10.56*AZ$3))*(AZ$1/1000-($F41/1000)),0)</f>
        <v>0</v>
      </c>
      <c r="BA41" s="69" t="n">
        <f aca="false">IF(AND($F41&lt;BA$1,$G41&lt;BA$4,(DATE(YEAR($G41)+1,MONTH($G41)+1,1))&gt;BA$4),(($D41*13.44*BA$2)+($D41*10.56*BA$3))*(BA$1/1000-($F41/1000)),0)</f>
        <v>0</v>
      </c>
      <c r="BB41" s="69" t="n">
        <f aca="false">IF(AND($F41&lt;BB$1,$G41&lt;BB$4,(DATE(YEAR($G41)+1,MONTH($G41)+1,1))&gt;BB$4),(($D41*13.44*BB$2)+($D41*10.56*BB$3))*(BB$1/1000-($F41/1000)),0)</f>
        <v>0</v>
      </c>
      <c r="BC41" s="69" t="n">
        <f aca="false">IF(AND($F41&lt;BC$1,$G41&lt;BC$4,(DATE(YEAR($G41)+1,MONTH($G41)+1,1))&gt;BC$4),(($D41*13.44*BC$2)+($D41*10.56*BC$3))*(BC$1/1000-($F41/1000)),0)</f>
        <v>0</v>
      </c>
      <c r="BD41" s="69" t="n">
        <f aca="false">IF(AND($F41&lt;BD$1,$G41&lt;BD$4,(DATE(YEAR($G41)+1,MONTH($G41)+1,1))&gt;BD$4),(($D41*13.44*BD$2)+($D41*10.56*BD$3))*(BD$1/1000-($F41/1000)),0)</f>
        <v>0</v>
      </c>
    </row>
    <row r="42" customFormat="false" ht="12.75" hidden="false" customHeight="false" outlineLevel="0" collapsed="false">
      <c r="A42" s="6" t="s">
        <v>1383</v>
      </c>
      <c r="B42" s="6" t="s">
        <v>1369</v>
      </c>
      <c r="C42" s="6" t="s">
        <v>1248</v>
      </c>
      <c r="D42" s="6" t="n">
        <v>106</v>
      </c>
      <c r="E42" s="3" t="s">
        <v>1268</v>
      </c>
      <c r="F42" s="12" t="n">
        <v>7100</v>
      </c>
      <c r="G42" s="7" t="n">
        <v>37226</v>
      </c>
      <c r="H42" s="64" t="s">
        <v>1260</v>
      </c>
      <c r="I42" s="69" t="n">
        <f aca="false">IF(AND($F42&lt;I$1,$G42&lt;I$4,(DATE(YEAR($G42)+1,MONTH($G42)+1,1))&gt;I$4),(($D42*13.44*I$2)+($D42*10.56*I$3))*(I$1/1000-($F42/1000)),0)</f>
        <v>0</v>
      </c>
      <c r="J42" s="69" t="n">
        <f aca="false">IF(AND($F42&lt;J$1,$G42&lt;J$4,(DATE(YEAR($G42)+1,MONTH($G42)+1,1))&gt;J$4),(($D42*13.44*J$2)+($D42*10.56*J$3))*(J$1/1000-($F42/1000)),0)</f>
        <v>0</v>
      </c>
      <c r="K42" s="69" t="n">
        <f aca="false">IF(AND($F42&lt;K$1,$G42&lt;K$4,(DATE(YEAR($G42)+1,MONTH($G42)+1,1))&gt;K$4),(($D42*13.44*K$2)+($D42*10.56*K$3))*(K$1/1000-($F42/1000)),0)</f>
        <v>0</v>
      </c>
      <c r="L42" s="69" t="n">
        <f aca="false">IF(AND($F42&lt;L$1,$G42&lt;L$4,(DATE(YEAR($G42)+1,MONTH($G42)+1,1))&gt;L$4),(($D42*13.44*L$2)+($D42*10.56*L$3))*(L$1/1000-($F42/1000)),0)</f>
        <v>0</v>
      </c>
      <c r="M42" s="69" t="n">
        <f aca="false">IF(AND($F42&lt;M$1,$G42&lt;M$4,(DATE(YEAR($G42)+1,MONTH($G42)+1,1))&gt;M$4),(($D42*13.44*M$2)+($D42*10.56*M$3))*(M$1/1000-($F42/1000)),0)</f>
        <v>0</v>
      </c>
      <c r="N42" s="69" t="n">
        <f aca="false">IF(AND($F42&lt;N$1,$G42&lt;N$4,(DATE(YEAR($G42)+1,MONTH($G42)+1,1))&gt;N$4),(($D42*13.44*N$2)+($D42*10.56*N$3))*(N$1/1000-($F42/1000)),0)</f>
        <v>0</v>
      </c>
      <c r="O42" s="69" t="n">
        <f aca="false">IF(AND($F42&lt;O$1,$G42&lt;O$4,(DATE(YEAR($G42)+1,MONTH($G42)+1,1))&gt;O$4),(($D42*13.44*O$2)+($D42*10.56*O$3))*(O$1/1000-($F42/1000)),0)</f>
        <v>0</v>
      </c>
      <c r="P42" s="69" t="n">
        <f aca="false">IF(AND($F42&lt;P$1,$G42&lt;P$4,(DATE(YEAR($G42)+1,MONTH($G42)+1,1))&gt;P$4),(($D42*13.44*P$2)+($D42*10.56*P$3))*(P$1/1000-($F42/1000)),0)</f>
        <v>0</v>
      </c>
      <c r="Q42" s="69" t="n">
        <f aca="false">IF(AND($F42&lt;Q$1,$G42&lt;Q$4,(DATE(YEAR($G42)+1,MONTH($G42)+1,1))&gt;Q$4),(($D42*13.44*Q$2)+($D42*10.56*Q$3))*(Q$1/1000-($F42/1000)),0)</f>
        <v>0</v>
      </c>
      <c r="R42" s="69" t="n">
        <f aca="false">IF(AND($F42&lt;R$1,$G42&lt;R$4,(DATE(YEAR($G42)+1,MONTH($G42)+1,1))&gt;R$4),(($D42*13.44*R$2)+($D42*10.56*R$3))*(R$1/1000-($F42/1000)),0)</f>
        <v>0</v>
      </c>
      <c r="S42" s="69" t="n">
        <f aca="false">IF(AND($F42&lt;S$1,$G42&lt;S$4,(DATE(YEAR($G42)+1,MONTH($G42)+1,1))&gt;S$4),(($D42*13.44*S$2)+($D42*10.56*S$3))*(S$1/1000-($F42/1000)),0)</f>
        <v>0</v>
      </c>
      <c r="T42" s="69" t="n">
        <f aca="false">IF(AND($F42&lt;T$1,$G42&lt;T$4,(DATE(YEAR($G42)+1,MONTH($G42)+1,1))&gt;T$4),(($D42*13.44*T$2)+($D42*10.56*T$3))*(T$1/1000-($F42/1000)),0)</f>
        <v>0</v>
      </c>
      <c r="U42" s="69" t="n">
        <f aca="false">IF(AND($F42&lt;U$1,$G42&lt;U$4,(DATE(YEAR($G42)+1,MONTH($G42)+1,1))&gt;U$4),(($D42*13.44*U$2)+($D42*10.56*U$3))*(U$1/1000-($F42/1000)),0)</f>
        <v>5223.3408</v>
      </c>
      <c r="V42" s="69" t="n">
        <f aca="false">IF(AND($F42&lt;V$1,$G42&lt;V$4,(DATE(YEAR($G42)+1,MONTH($G42)+1,1))&gt;V$4),(($D42*13.44*V$2)+($D42*10.56*V$3))*(V$1/1000-($F42/1000)),0)</f>
        <v>5223.3408</v>
      </c>
      <c r="W42" s="69" t="n">
        <f aca="false">IF(AND($F42&lt;W$1,$G42&lt;W$4,(DATE(YEAR($G42)+1,MONTH($G42)+1,1))&gt;W$4),(($D42*13.44*W$2)+($D42*10.56*W$3))*(W$1/1000-($F42/1000)),0)</f>
        <v>5223.3408</v>
      </c>
      <c r="X42" s="69" t="n">
        <f aca="false">IF(AND($F42&lt;X$1,$G42&lt;X$4,(DATE(YEAR($G42)+1,MONTH($G42)+1,1))&gt;X$4),(($D42*13.44*X$2)+($D42*10.56*X$3))*(X$1/1000-($F42/1000)),0)</f>
        <v>5223.3408</v>
      </c>
      <c r="Y42" s="69" t="n">
        <f aca="false">IF(AND($F42&lt;Y$1,$G42&lt;Y$4,(DATE(YEAR($G42)+1,MONTH($G42)+1,1))&gt;Y$4),(($D42*13.44*Y$2)+($D42*10.56*Y$3))*(Y$1/1000-($F42/1000)),0)</f>
        <v>5223.3408</v>
      </c>
      <c r="Z42" s="69" t="n">
        <f aca="false">IF(AND($F42&lt;Z$1,$G42&lt;Z$4,(DATE(YEAR($G42)+1,MONTH($G42)+1,1))&gt;Z$4),(($D42*13.44*Z$2)+($D42*10.56*Z$3))*(Z$1/1000-($F42/1000)),0)</f>
        <v>5223.3408</v>
      </c>
      <c r="AA42" s="69" t="n">
        <f aca="false">IF(AND($F42&lt;AA$1,$G42&lt;AA$4,(DATE(YEAR($G42)+1,MONTH($G42)+1,1))&gt;AA$4),(($D42*13.44*AA$2)+($D42*10.56*AA$3))*(AA$1/1000-($F42/1000)),0)</f>
        <v>5223.3408</v>
      </c>
      <c r="AB42" s="69" t="n">
        <f aca="false">IF(AND($F42&lt;AB$1,$G42&lt;AB$4,(DATE(YEAR($G42)+1,MONTH($G42)+1,1))&gt;AB$4),(($D42*13.44*AB$2)+($D42*10.56*AB$3))*(AB$1/1000-($F42/1000)),0)</f>
        <v>5223.3408</v>
      </c>
      <c r="AC42" s="69" t="n">
        <f aca="false">IF(AND($F42&lt;AC$1,$G42&lt;AC$4,(DATE(YEAR($G42)+1,MONTH($G42)+1,1))&gt;AC$4),(($D42*13.44*AC$2)+($D42*10.56*AC$3))*(AC$1/1000-($F42/1000)),0)</f>
        <v>5223.3408</v>
      </c>
      <c r="AD42" s="69" t="n">
        <f aca="false">IF(AND($F42&lt;AD$1,$G42&lt;AD$4,(DATE(YEAR($G42)+1,MONTH($G42)+1,1))&gt;AD$4),(($D42*13.44*AD$2)+($D42*10.56*AD$3))*(AD$1/1000-($F42/1000)),0)</f>
        <v>5223.3408</v>
      </c>
      <c r="AE42" s="69" t="n">
        <f aca="false">IF(AND($F42&lt;AE$1,$G42&lt;AE$4,(DATE(YEAR($G42)+1,MONTH($G42)+1,1))&gt;AE$4),(($D42*13.44*AE$2)+($D42*10.56*AE$3))*(AE$1/1000-($F42/1000)),0)</f>
        <v>5223.3408</v>
      </c>
      <c r="AF42" s="69" t="n">
        <f aca="false">IF(AND($F42&lt;AF$1,$G42&lt;AF$4,(DATE(YEAR($G42)+1,MONTH($G42)+1,1))&gt;AF$4),(($D42*13.44*AF$2)+($D42*10.56*AF$3))*(AF$1/1000-($F42/1000)),0)</f>
        <v>5223.3408</v>
      </c>
      <c r="AG42" s="69" t="n">
        <f aca="false">IF(AND($F42&lt;AG$1,$G42&lt;AG$4,(DATE(YEAR($G42)+1,MONTH($G42)+1,1))&gt;AG$4),(($D42*13.44*AG$2)+($D42*10.56*AG$3))*(AG$1/1000-($F42/1000)),0)</f>
        <v>0</v>
      </c>
      <c r="AH42" s="69" t="n">
        <f aca="false">IF(AND($F42&lt;AH$1,$G42&lt;AH$4,(DATE(YEAR($G42)+1,MONTH($G42)+1,1))&gt;AH$4),(($D42*13.44*AH$2)+($D42*10.56*AH$3))*(AH$1/1000-($F42/1000)),0)</f>
        <v>0</v>
      </c>
      <c r="AI42" s="69" t="n">
        <f aca="false">IF(AND($F42&lt;AI$1,$G42&lt;AI$4,(DATE(YEAR($G42)+1,MONTH($G42)+1,1))&gt;AI$4),(($D42*13.44*AI$2)+($D42*10.56*AI$3))*(AI$1/1000-($F42/1000)),0)</f>
        <v>0</v>
      </c>
      <c r="AJ42" s="69" t="n">
        <f aca="false">IF(AND($F42&lt;AJ$1,$G42&lt;AJ$4,(DATE(YEAR($G42)+1,MONTH($G42)+1,1))&gt;AJ$4),(($D42*13.44*AJ$2)+($D42*10.56*AJ$3))*(AJ$1/1000-($F42/1000)),0)</f>
        <v>0</v>
      </c>
      <c r="AK42" s="69" t="n">
        <f aca="false">IF(AND($F42&lt;AK$1,$G42&lt;AK$4,(DATE(YEAR($G42)+1,MONTH($G42)+1,1))&gt;AK$4),(($D42*13.44*AK$2)+($D42*10.56*AK$3))*(AK$1/1000-($F42/1000)),0)</f>
        <v>0</v>
      </c>
      <c r="AL42" s="69" t="n">
        <f aca="false">IF(AND($F42&lt;AL$1,$G42&lt;AL$4,(DATE(YEAR($G42)+1,MONTH($G42)+1,1))&gt;AL$4),(($D42*13.44*AL$2)+($D42*10.56*AL$3))*(AL$1/1000-($F42/1000)),0)</f>
        <v>0</v>
      </c>
      <c r="AM42" s="69" t="n">
        <f aca="false">IF(AND($F42&lt;AM$1,$G42&lt;AM$4,(DATE(YEAR($G42)+1,MONTH($G42)+1,1))&gt;AM$4),(($D42*13.44*AM$2)+($D42*10.56*AM$3))*(AM$1/1000-($F42/1000)),0)</f>
        <v>0</v>
      </c>
      <c r="AN42" s="69" t="n">
        <f aca="false">IF(AND($F42&lt;AN$1,$G42&lt;AN$4,(DATE(YEAR($G42)+1,MONTH($G42)+1,1))&gt;AN$4),(($D42*13.44*AN$2)+($D42*10.56*AN$3))*(AN$1/1000-($F42/1000)),0)</f>
        <v>0</v>
      </c>
      <c r="AO42" s="69" t="n">
        <f aca="false">IF(AND($F42&lt;AO$1,$G42&lt;AO$4,(DATE(YEAR($G42)+1,MONTH($G42)+1,1))&gt;AO$4),(($D42*13.44*AO$2)+($D42*10.56*AO$3))*(AO$1/1000-($F42/1000)),0)</f>
        <v>0</v>
      </c>
      <c r="AP42" s="69" t="n">
        <f aca="false">IF(AND($F42&lt;AP$1,$G42&lt;AP$4,(DATE(YEAR($G42)+1,MONTH($G42)+1,1))&gt;AP$4),(($D42*13.44*AP$2)+($D42*10.56*AP$3))*(AP$1/1000-($F42/1000)),0)</f>
        <v>0</v>
      </c>
      <c r="AQ42" s="69" t="n">
        <f aca="false">IF(AND($F42&lt;AQ$1,$G42&lt;AQ$4,(DATE(YEAR($G42)+1,MONTH($G42)+1,1))&gt;AQ$4),(($D42*13.44*AQ$2)+($D42*10.56*AQ$3))*(AQ$1/1000-($F42/1000)),0)</f>
        <v>0</v>
      </c>
      <c r="AR42" s="69" t="n">
        <f aca="false">IF(AND($F42&lt;AR$1,$G42&lt;AR$4,(DATE(YEAR($G42)+1,MONTH($G42)+1,1))&gt;AR$4),(($D42*13.44*AR$2)+($D42*10.56*AR$3))*(AR$1/1000-($F42/1000)),0)</f>
        <v>0</v>
      </c>
      <c r="AS42" s="69" t="n">
        <f aca="false">IF(AND($F42&lt;AS$1,$G42&lt;AS$4,(DATE(YEAR($G42)+1,MONTH($G42)+1,1))&gt;AS$4),(($D42*13.44*AS$2)+($D42*10.56*AS$3))*(AS$1/1000-($F42/1000)),0)</f>
        <v>0</v>
      </c>
      <c r="AT42" s="69" t="n">
        <f aca="false">IF(AND($F42&lt;AT$1,$G42&lt;AT$4,(DATE(YEAR($G42)+1,MONTH($G42)+1,1))&gt;AT$4),(($D42*13.44*AT$2)+($D42*10.56*AT$3))*(AT$1/1000-($F42/1000)),0)</f>
        <v>0</v>
      </c>
      <c r="AU42" s="69" t="n">
        <f aca="false">IF(AND($F42&lt;AU$1,$G42&lt;AU$4,(DATE(YEAR($G42)+1,MONTH($G42)+1,1))&gt;AU$4),(($D42*13.44*AU$2)+($D42*10.56*AU$3))*(AU$1/1000-($F42/1000)),0)</f>
        <v>0</v>
      </c>
      <c r="AV42" s="69" t="n">
        <f aca="false">IF(AND($F42&lt;AV$1,$G42&lt;AV$4,(DATE(YEAR($G42)+1,MONTH($G42)+1,1))&gt;AV$4),(($D42*13.44*AV$2)+($D42*10.56*AV$3))*(AV$1/1000-($F42/1000)),0)</f>
        <v>0</v>
      </c>
      <c r="AW42" s="69" t="n">
        <f aca="false">IF(AND($F42&lt;AW$1,$G42&lt;AW$4,(DATE(YEAR($G42)+1,MONTH($G42)+1,1))&gt;AW$4),(($D42*13.44*AW$2)+($D42*10.56*AW$3))*(AW$1/1000-($F42/1000)),0)</f>
        <v>0</v>
      </c>
      <c r="AX42" s="69" t="n">
        <f aca="false">IF(AND($F42&lt;AX$1,$G42&lt;AX$4,(DATE(YEAR($G42)+1,MONTH($G42)+1,1))&gt;AX$4),(($D42*13.44*AX$2)+($D42*10.56*AX$3))*(AX$1/1000-($F42/1000)),0)</f>
        <v>0</v>
      </c>
      <c r="AY42" s="69" t="n">
        <f aca="false">IF(AND($F42&lt;AY$1,$G42&lt;AY$4,(DATE(YEAR($G42)+1,MONTH($G42)+1,1))&gt;AY$4),(($D42*13.44*AY$2)+($D42*10.56*AY$3))*(AY$1/1000-($F42/1000)),0)</f>
        <v>0</v>
      </c>
      <c r="AZ42" s="69" t="n">
        <f aca="false">IF(AND($F42&lt;AZ$1,$G42&lt;AZ$4,(DATE(YEAR($G42)+1,MONTH($G42)+1,1))&gt;AZ$4),(($D42*13.44*AZ$2)+($D42*10.56*AZ$3))*(AZ$1/1000-($F42/1000)),0)</f>
        <v>0</v>
      </c>
      <c r="BA42" s="69" t="n">
        <f aca="false">IF(AND($F42&lt;BA$1,$G42&lt;BA$4,(DATE(YEAR($G42)+1,MONTH($G42)+1,1))&gt;BA$4),(($D42*13.44*BA$2)+($D42*10.56*BA$3))*(BA$1/1000-($F42/1000)),0)</f>
        <v>0</v>
      </c>
      <c r="BB42" s="69" t="n">
        <f aca="false">IF(AND($F42&lt;BB$1,$G42&lt;BB$4,(DATE(YEAR($G42)+1,MONTH($G42)+1,1))&gt;BB$4),(($D42*13.44*BB$2)+($D42*10.56*BB$3))*(BB$1/1000-($F42/1000)),0)</f>
        <v>0</v>
      </c>
      <c r="BC42" s="69" t="n">
        <f aca="false">IF(AND($F42&lt;BC$1,$G42&lt;BC$4,(DATE(YEAR($G42)+1,MONTH($G42)+1,1))&gt;BC$4),(($D42*13.44*BC$2)+($D42*10.56*BC$3))*(BC$1/1000-($F42/1000)),0)</f>
        <v>0</v>
      </c>
      <c r="BD42" s="69" t="n">
        <f aca="false">IF(AND($F42&lt;BD$1,$G42&lt;BD$4,(DATE(YEAR($G42)+1,MONTH($G42)+1,1))&gt;BD$4),(($D42*13.44*BD$2)+($D42*10.56*BD$3))*(BD$1/1000-($F42/1000)),0)</f>
        <v>0</v>
      </c>
    </row>
    <row r="43" customFormat="false" ht="12.75" hidden="false" customHeight="false" outlineLevel="0" collapsed="false">
      <c r="A43" s="0" t="s">
        <v>1267</v>
      </c>
      <c r="B43" s="6" t="s">
        <v>1369</v>
      </c>
      <c r="C43" s="6" t="s">
        <v>1248</v>
      </c>
      <c r="D43" s="0" t="n">
        <v>85</v>
      </c>
      <c r="E43" s="3" t="s">
        <v>1268</v>
      </c>
      <c r="F43" s="0" t="n">
        <v>7100</v>
      </c>
      <c r="G43" s="8" t="n">
        <v>37469</v>
      </c>
      <c r="H43" s="64" t="s">
        <v>1260</v>
      </c>
      <c r="I43" s="69" t="n">
        <f aca="false">IF(AND($F43&lt;I$1,$G43&lt;I$4,(DATE(YEAR($G43)+1,MONTH($G43)+1,1))&gt;I$4),(($D43*13.44*I$2)+($D43*10.56*I$3))*(I$1/1000-($F43/1000)),0)</f>
        <v>0</v>
      </c>
      <c r="J43" s="69" t="n">
        <f aca="false">IF(AND($F43&lt;J$1,$G43&lt;J$4,(DATE(YEAR($G43)+1,MONTH($G43)+1,1))&gt;J$4),(($D43*13.44*J$2)+($D43*10.56*J$3))*(J$1/1000-($F43/1000)),0)</f>
        <v>0</v>
      </c>
      <c r="K43" s="69" t="n">
        <f aca="false">IF(AND($F43&lt;K$1,$G43&lt;K$4,(DATE(YEAR($G43)+1,MONTH($G43)+1,1))&gt;K$4),(($D43*13.44*K$2)+($D43*10.56*K$3))*(K$1/1000-($F43/1000)),0)</f>
        <v>0</v>
      </c>
      <c r="L43" s="69" t="n">
        <f aca="false">IF(AND($F43&lt;L$1,$G43&lt;L$4,(DATE(YEAR($G43)+1,MONTH($G43)+1,1))&gt;L$4),(($D43*13.44*L$2)+($D43*10.56*L$3))*(L$1/1000-($F43/1000)),0)</f>
        <v>0</v>
      </c>
      <c r="M43" s="69" t="n">
        <f aca="false">IF(AND($F43&lt;M$1,$G43&lt;M$4,(DATE(YEAR($G43)+1,MONTH($G43)+1,1))&gt;M$4),(($D43*13.44*M$2)+($D43*10.56*M$3))*(M$1/1000-($F43/1000)),0)</f>
        <v>0</v>
      </c>
      <c r="N43" s="69" t="n">
        <f aca="false">IF(AND($F43&lt;N$1,$G43&lt;N$4,(DATE(YEAR($G43)+1,MONTH($G43)+1,1))&gt;N$4),(($D43*13.44*N$2)+($D43*10.56*N$3))*(N$1/1000-($F43/1000)),0)</f>
        <v>0</v>
      </c>
      <c r="O43" s="69" t="n">
        <f aca="false">IF(AND($F43&lt;O$1,$G43&lt;O$4,(DATE(YEAR($G43)+1,MONTH($G43)+1,1))&gt;O$4),(($D43*13.44*O$2)+($D43*10.56*O$3))*(O$1/1000-($F43/1000)),0)</f>
        <v>0</v>
      </c>
      <c r="P43" s="69" t="n">
        <f aca="false">IF(AND($F43&lt;P$1,$G43&lt;P$4,(DATE(YEAR($G43)+1,MONTH($G43)+1,1))&gt;P$4),(($D43*13.44*P$2)+($D43*10.56*P$3))*(P$1/1000-($F43/1000)),0)</f>
        <v>0</v>
      </c>
      <c r="Q43" s="69" t="n">
        <f aca="false">IF(AND($F43&lt;Q$1,$G43&lt;Q$4,(DATE(YEAR($G43)+1,MONTH($G43)+1,1))&gt;Q$4),(($D43*13.44*Q$2)+($D43*10.56*Q$3))*(Q$1/1000-($F43/1000)),0)</f>
        <v>0</v>
      </c>
      <c r="R43" s="69" t="n">
        <f aca="false">IF(AND($F43&lt;R$1,$G43&lt;R$4,(DATE(YEAR($G43)+1,MONTH($G43)+1,1))&gt;R$4),(($D43*13.44*R$2)+($D43*10.56*R$3))*(R$1/1000-($F43/1000)),0)</f>
        <v>0</v>
      </c>
      <c r="S43" s="69" t="n">
        <f aca="false">IF(AND($F43&lt;S$1,$G43&lt;S$4,(DATE(YEAR($G43)+1,MONTH($G43)+1,1))&gt;S$4),(($D43*13.44*S$2)+($D43*10.56*S$3))*(S$1/1000-($F43/1000)),0)</f>
        <v>0</v>
      </c>
      <c r="T43" s="69" t="n">
        <f aca="false">IF(AND($F43&lt;T$1,$G43&lt;T$4,(DATE(YEAR($G43)+1,MONTH($G43)+1,1))&gt;T$4),(($D43*13.44*T$2)+($D43*10.56*T$3))*(T$1/1000-($F43/1000)),0)</f>
        <v>0</v>
      </c>
      <c r="U43" s="69" t="n">
        <f aca="false">IF(AND($F43&lt;U$1,$G43&lt;U$4,(DATE(YEAR($G43)+1,MONTH($G43)+1,1))&gt;U$4),(($D43*13.44*U$2)+($D43*10.56*U$3))*(U$1/1000-($F43/1000)),0)</f>
        <v>0</v>
      </c>
      <c r="V43" s="69" t="n">
        <f aca="false">IF(AND($F43&lt;V$1,$G43&lt;V$4,(DATE(YEAR($G43)+1,MONTH($G43)+1,1))&gt;V$4),(($D43*13.44*V$2)+($D43*10.56*V$3))*(V$1/1000-($F43/1000)),0)</f>
        <v>0</v>
      </c>
      <c r="W43" s="69" t="n">
        <f aca="false">IF(AND($F43&lt;W$1,$G43&lt;W$4,(DATE(YEAR($G43)+1,MONTH($G43)+1,1))&gt;W$4),(($D43*13.44*W$2)+($D43*10.56*W$3))*(W$1/1000-($F43/1000)),0)</f>
        <v>0</v>
      </c>
      <c r="X43" s="69" t="n">
        <f aca="false">IF(AND($F43&lt;X$1,$G43&lt;X$4,(DATE(YEAR($G43)+1,MONTH($G43)+1,1))&gt;X$4),(($D43*13.44*X$2)+($D43*10.56*X$3))*(X$1/1000-($F43/1000)),0)</f>
        <v>0</v>
      </c>
      <c r="Y43" s="69" t="n">
        <f aca="false">IF(AND($F43&lt;Y$1,$G43&lt;Y$4,(DATE(YEAR($G43)+1,MONTH($G43)+1,1))&gt;Y$4),(($D43*13.44*Y$2)+($D43*10.56*Y$3))*(Y$1/1000-($F43/1000)),0)</f>
        <v>0</v>
      </c>
      <c r="Z43" s="69" t="n">
        <f aca="false">IF(AND($F43&lt;Z$1,$G43&lt;Z$4,(DATE(YEAR($G43)+1,MONTH($G43)+1,1))&gt;Z$4),(($D43*13.44*Z$2)+($D43*10.56*Z$3))*(Z$1/1000-($F43/1000)),0)</f>
        <v>0</v>
      </c>
      <c r="AA43" s="69" t="n">
        <f aca="false">IF(AND($F43&lt;AA$1,$G43&lt;AA$4,(DATE(YEAR($G43)+1,MONTH($G43)+1,1))&gt;AA$4),(($D43*13.44*AA$2)+($D43*10.56*AA$3))*(AA$1/1000-($F43/1000)),0)</f>
        <v>0</v>
      </c>
      <c r="AB43" s="69" t="n">
        <f aca="false">IF(AND($F43&lt;AB$1,$G43&lt;AB$4,(DATE(YEAR($G43)+1,MONTH($G43)+1,1))&gt;AB$4),(($D43*13.44*AB$2)+($D43*10.56*AB$3))*(AB$1/1000-($F43/1000)),0)</f>
        <v>0</v>
      </c>
      <c r="AC43" s="69" t="n">
        <f aca="false">IF(AND($F43&lt;AC$1,$G43&lt;AC$4,(DATE(YEAR($G43)+1,MONTH($G43)+1,1))&gt;AC$4),(($D43*13.44*AC$2)+($D43*10.56*AC$3))*(AC$1/1000-($F43/1000)),0)</f>
        <v>4188.528</v>
      </c>
      <c r="AD43" s="69" t="n">
        <f aca="false">IF(AND($F43&lt;AD$1,$G43&lt;AD$4,(DATE(YEAR($G43)+1,MONTH($G43)+1,1))&gt;AD$4),(($D43*13.44*AD$2)+($D43*10.56*AD$3))*(AD$1/1000-($F43/1000)),0)</f>
        <v>4188.528</v>
      </c>
      <c r="AE43" s="69" t="n">
        <f aca="false">IF(AND($F43&lt;AE$1,$G43&lt;AE$4,(DATE(YEAR($G43)+1,MONTH($G43)+1,1))&gt;AE$4),(($D43*13.44*AE$2)+($D43*10.56*AE$3))*(AE$1/1000-($F43/1000)),0)</f>
        <v>4188.528</v>
      </c>
      <c r="AF43" s="69" t="n">
        <f aca="false">IF(AND($F43&lt;AF$1,$G43&lt;AF$4,(DATE(YEAR($G43)+1,MONTH($G43)+1,1))&gt;AF$4),(($D43*13.44*AF$2)+($D43*10.56*AF$3))*(AF$1/1000-($F43/1000)),0)</f>
        <v>4188.528</v>
      </c>
      <c r="AG43" s="69" t="n">
        <f aca="false">IF(AND($F43&lt;AG$1,$G43&lt;AG$4,(DATE(YEAR($G43)+1,MONTH($G43)+1,1))&gt;AG$4),(($D43*13.44*AG$2)+($D43*10.56*AG$3))*(AG$1/1000-($F43/1000)),0)</f>
        <v>4188.528</v>
      </c>
      <c r="AH43" s="69" t="n">
        <f aca="false">IF(AND($F43&lt;AH$1,$G43&lt;AH$4,(DATE(YEAR($G43)+1,MONTH($G43)+1,1))&gt;AH$4),(($D43*13.44*AH$2)+($D43*10.56*AH$3))*(AH$1/1000-($F43/1000)),0)</f>
        <v>4188.528</v>
      </c>
      <c r="AI43" s="69" t="n">
        <f aca="false">IF(AND($F43&lt;AI$1,$G43&lt;AI$4,(DATE(YEAR($G43)+1,MONTH($G43)+1,1))&gt;AI$4),(($D43*13.44*AI$2)+($D43*10.56*AI$3))*(AI$1/1000-($F43/1000)),0)</f>
        <v>4188.528</v>
      </c>
      <c r="AJ43" s="69" t="n">
        <f aca="false">IF(AND($F43&lt;AJ$1,$G43&lt;AJ$4,(DATE(YEAR($G43)+1,MONTH($G43)+1,1))&gt;AJ$4),(($D43*13.44*AJ$2)+($D43*10.56*AJ$3))*(AJ$1/1000-($F43/1000)),0)</f>
        <v>4188.528</v>
      </c>
      <c r="AK43" s="69" t="n">
        <f aca="false">IF(AND($F43&lt;AK$1,$G43&lt;AK$4,(DATE(YEAR($G43)+1,MONTH($G43)+1,1))&gt;AK$4),(($D43*13.44*AK$2)+($D43*10.56*AK$3))*(AK$1/1000-($F43/1000)),0)</f>
        <v>4188.528</v>
      </c>
      <c r="AL43" s="69" t="n">
        <f aca="false">IF(AND($F43&lt;AL$1,$G43&lt;AL$4,(DATE(YEAR($G43)+1,MONTH($G43)+1,1))&gt;AL$4),(($D43*13.44*AL$2)+($D43*10.56*AL$3))*(AL$1/1000-($F43/1000)),0)</f>
        <v>4188.528</v>
      </c>
      <c r="AM43" s="69" t="n">
        <f aca="false">IF(AND($F43&lt;AM$1,$G43&lt;AM$4,(DATE(YEAR($G43)+1,MONTH($G43)+1,1))&gt;AM$4),(($D43*13.44*AM$2)+($D43*10.56*AM$3))*(AM$1/1000-($F43/1000)),0)</f>
        <v>4188.528</v>
      </c>
      <c r="AN43" s="69" t="n">
        <f aca="false">IF(AND($F43&lt;AN$1,$G43&lt;AN$4,(DATE(YEAR($G43)+1,MONTH($G43)+1,1))&gt;AN$4),(($D43*13.44*AN$2)+($D43*10.56*AN$3))*(AN$1/1000-($F43/1000)),0)</f>
        <v>4188.528</v>
      </c>
      <c r="AO43" s="69" t="n">
        <f aca="false">IF(AND($F43&lt;AO$1,$G43&lt;AO$4,(DATE(YEAR($G43)+1,MONTH($G43)+1,1))&gt;AO$4),(($D43*13.44*AO$2)+($D43*10.56*AO$3))*(AO$1/1000-($F43/1000)),0)</f>
        <v>0</v>
      </c>
      <c r="AP43" s="69" t="n">
        <f aca="false">IF(AND($F43&lt;AP$1,$G43&lt;AP$4,(DATE(YEAR($G43)+1,MONTH($G43)+1,1))&gt;AP$4),(($D43*13.44*AP$2)+($D43*10.56*AP$3))*(AP$1/1000-($F43/1000)),0)</f>
        <v>0</v>
      </c>
      <c r="AQ43" s="69" t="n">
        <f aca="false">IF(AND($F43&lt;AQ$1,$G43&lt;AQ$4,(DATE(YEAR($G43)+1,MONTH($G43)+1,1))&gt;AQ$4),(($D43*13.44*AQ$2)+($D43*10.56*AQ$3))*(AQ$1/1000-($F43/1000)),0)</f>
        <v>0</v>
      </c>
      <c r="AR43" s="69" t="n">
        <f aca="false">IF(AND($F43&lt;AR$1,$G43&lt;AR$4,(DATE(YEAR($G43)+1,MONTH($G43)+1,1))&gt;AR$4),(($D43*13.44*AR$2)+($D43*10.56*AR$3))*(AR$1/1000-($F43/1000)),0)</f>
        <v>0</v>
      </c>
      <c r="AS43" s="69" t="n">
        <f aca="false">IF(AND($F43&lt;AS$1,$G43&lt;AS$4,(DATE(YEAR($G43)+1,MONTH($G43)+1,1))&gt;AS$4),(($D43*13.44*AS$2)+($D43*10.56*AS$3))*(AS$1/1000-($F43/1000)),0)</f>
        <v>0</v>
      </c>
      <c r="AT43" s="69" t="n">
        <f aca="false">IF(AND($F43&lt;AT$1,$G43&lt;AT$4,(DATE(YEAR($G43)+1,MONTH($G43)+1,1))&gt;AT$4),(($D43*13.44*AT$2)+($D43*10.56*AT$3))*(AT$1/1000-($F43/1000)),0)</f>
        <v>0</v>
      </c>
      <c r="AU43" s="69" t="n">
        <f aca="false">IF(AND($F43&lt;AU$1,$G43&lt;AU$4,(DATE(YEAR($G43)+1,MONTH($G43)+1,1))&gt;AU$4),(($D43*13.44*AU$2)+($D43*10.56*AU$3))*(AU$1/1000-($F43/1000)),0)</f>
        <v>0</v>
      </c>
      <c r="AV43" s="69" t="n">
        <f aca="false">IF(AND($F43&lt;AV$1,$G43&lt;AV$4,(DATE(YEAR($G43)+1,MONTH($G43)+1,1))&gt;AV$4),(($D43*13.44*AV$2)+($D43*10.56*AV$3))*(AV$1/1000-($F43/1000)),0)</f>
        <v>0</v>
      </c>
      <c r="AW43" s="69" t="n">
        <f aca="false">IF(AND($F43&lt;AW$1,$G43&lt;AW$4,(DATE(YEAR($G43)+1,MONTH($G43)+1,1))&gt;AW$4),(($D43*13.44*AW$2)+($D43*10.56*AW$3))*(AW$1/1000-($F43/1000)),0)</f>
        <v>0</v>
      </c>
      <c r="AX43" s="69" t="n">
        <f aca="false">IF(AND($F43&lt;AX$1,$G43&lt;AX$4,(DATE(YEAR($G43)+1,MONTH($G43)+1,1))&gt;AX$4),(($D43*13.44*AX$2)+($D43*10.56*AX$3))*(AX$1/1000-($F43/1000)),0)</f>
        <v>0</v>
      </c>
      <c r="AY43" s="69" t="n">
        <f aca="false">IF(AND($F43&lt;AY$1,$G43&lt;AY$4,(DATE(YEAR($G43)+1,MONTH($G43)+1,1))&gt;AY$4),(($D43*13.44*AY$2)+($D43*10.56*AY$3))*(AY$1/1000-($F43/1000)),0)</f>
        <v>0</v>
      </c>
      <c r="AZ43" s="69" t="n">
        <f aca="false">IF(AND($F43&lt;AZ$1,$G43&lt;AZ$4,(DATE(YEAR($G43)+1,MONTH($G43)+1,1))&gt;AZ$4),(($D43*13.44*AZ$2)+($D43*10.56*AZ$3))*(AZ$1/1000-($F43/1000)),0)</f>
        <v>0</v>
      </c>
      <c r="BA43" s="69" t="n">
        <f aca="false">IF(AND($F43&lt;BA$1,$G43&lt;BA$4,(DATE(YEAR($G43)+1,MONTH($G43)+1,1))&gt;BA$4),(($D43*13.44*BA$2)+($D43*10.56*BA$3))*(BA$1/1000-($F43/1000)),0)</f>
        <v>0</v>
      </c>
      <c r="BB43" s="69" t="n">
        <f aca="false">IF(AND($F43&lt;BB$1,$G43&lt;BB$4,(DATE(YEAR($G43)+1,MONTH($G43)+1,1))&gt;BB$4),(($D43*13.44*BB$2)+($D43*10.56*BB$3))*(BB$1/1000-($F43/1000)),0)</f>
        <v>0</v>
      </c>
      <c r="BC43" s="69" t="n">
        <f aca="false">IF(AND($F43&lt;BC$1,$G43&lt;BC$4,(DATE(YEAR($G43)+1,MONTH($G43)+1,1))&gt;BC$4),(($D43*13.44*BC$2)+($D43*10.56*BC$3))*(BC$1/1000-($F43/1000)),0)</f>
        <v>0</v>
      </c>
      <c r="BD43" s="69" t="n">
        <f aca="false">IF(AND($F43&lt;BD$1,$G43&lt;BD$4,(DATE(YEAR($G43)+1,MONTH($G43)+1,1))&gt;BD$4),(($D43*13.44*BD$2)+($D43*10.56*BD$3))*(BD$1/1000-($F43/1000)),0)</f>
        <v>0</v>
      </c>
    </row>
    <row r="44" customFormat="false" ht="12.75" hidden="false" customHeight="false" outlineLevel="0" collapsed="false">
      <c r="A44" s="6" t="s">
        <v>1275</v>
      </c>
      <c r="B44" s="6" t="s">
        <v>1369</v>
      </c>
      <c r="C44" s="6" t="s">
        <v>1248</v>
      </c>
      <c r="D44" s="6" t="n">
        <v>50</v>
      </c>
      <c r="E44" s="3" t="s">
        <v>1268</v>
      </c>
      <c r="F44" s="6" t="n">
        <v>7100</v>
      </c>
      <c r="G44" s="7" t="n">
        <v>37530</v>
      </c>
      <c r="H44" s="64" t="s">
        <v>1260</v>
      </c>
      <c r="I44" s="69" t="n">
        <f aca="false">IF(AND($F44&lt;I$1,$G44&lt;I$4,(DATE(YEAR($G44)+1,MONTH($G44)+1,1))&gt;I$4),(($D44*13.44*I$2)+($D44*10.56*I$3))*(I$1/1000-($F44/1000)),0)</f>
        <v>0</v>
      </c>
      <c r="J44" s="69" t="n">
        <f aca="false">IF(AND($F44&lt;J$1,$G44&lt;J$4,(DATE(YEAR($G44)+1,MONTH($G44)+1,1))&gt;J$4),(($D44*13.44*J$2)+($D44*10.56*J$3))*(J$1/1000-($F44/1000)),0)</f>
        <v>0</v>
      </c>
      <c r="K44" s="69" t="n">
        <f aca="false">IF(AND($F44&lt;K$1,$G44&lt;K$4,(DATE(YEAR($G44)+1,MONTH($G44)+1,1))&gt;K$4),(($D44*13.44*K$2)+($D44*10.56*K$3))*(K$1/1000-($F44/1000)),0)</f>
        <v>0</v>
      </c>
      <c r="L44" s="69" t="n">
        <f aca="false">IF(AND($F44&lt;L$1,$G44&lt;L$4,(DATE(YEAR($G44)+1,MONTH($G44)+1,1))&gt;L$4),(($D44*13.44*L$2)+($D44*10.56*L$3))*(L$1/1000-($F44/1000)),0)</f>
        <v>0</v>
      </c>
      <c r="M44" s="69" t="n">
        <f aca="false">IF(AND($F44&lt;M$1,$G44&lt;M$4,(DATE(YEAR($G44)+1,MONTH($G44)+1,1))&gt;M$4),(($D44*13.44*M$2)+($D44*10.56*M$3))*(M$1/1000-($F44/1000)),0)</f>
        <v>0</v>
      </c>
      <c r="N44" s="69" t="n">
        <f aca="false">IF(AND($F44&lt;N$1,$G44&lt;N$4,(DATE(YEAR($G44)+1,MONTH($G44)+1,1))&gt;N$4),(($D44*13.44*N$2)+($D44*10.56*N$3))*(N$1/1000-($F44/1000)),0)</f>
        <v>0</v>
      </c>
      <c r="O44" s="69" t="n">
        <f aca="false">IF(AND($F44&lt;O$1,$G44&lt;O$4,(DATE(YEAR($G44)+1,MONTH($G44)+1,1))&gt;O$4),(($D44*13.44*O$2)+($D44*10.56*O$3))*(O$1/1000-($F44/1000)),0)</f>
        <v>0</v>
      </c>
      <c r="P44" s="69" t="n">
        <f aca="false">IF(AND($F44&lt;P$1,$G44&lt;P$4,(DATE(YEAR($G44)+1,MONTH($G44)+1,1))&gt;P$4),(($D44*13.44*P$2)+($D44*10.56*P$3))*(P$1/1000-($F44/1000)),0)</f>
        <v>0</v>
      </c>
      <c r="Q44" s="69" t="n">
        <f aca="false">IF(AND($F44&lt;Q$1,$G44&lt;Q$4,(DATE(YEAR($G44)+1,MONTH($G44)+1,1))&gt;Q$4),(($D44*13.44*Q$2)+($D44*10.56*Q$3))*(Q$1/1000-($F44/1000)),0)</f>
        <v>0</v>
      </c>
      <c r="R44" s="69" t="n">
        <f aca="false">IF(AND($F44&lt;R$1,$G44&lt;R$4,(DATE(YEAR($G44)+1,MONTH($G44)+1,1))&gt;R$4),(($D44*13.44*R$2)+($D44*10.56*R$3))*(R$1/1000-($F44/1000)),0)</f>
        <v>0</v>
      </c>
      <c r="S44" s="69" t="n">
        <f aca="false">IF(AND($F44&lt;S$1,$G44&lt;S$4,(DATE(YEAR($G44)+1,MONTH($G44)+1,1))&gt;S$4),(($D44*13.44*S$2)+($D44*10.56*S$3))*(S$1/1000-($F44/1000)),0)</f>
        <v>0</v>
      </c>
      <c r="T44" s="69" t="n">
        <f aca="false">IF(AND($F44&lt;T$1,$G44&lt;T$4,(DATE(YEAR($G44)+1,MONTH($G44)+1,1))&gt;T$4),(($D44*13.44*T$2)+($D44*10.56*T$3))*(T$1/1000-($F44/1000)),0)</f>
        <v>0</v>
      </c>
      <c r="U44" s="69" t="n">
        <f aca="false">IF(AND($F44&lt;U$1,$G44&lt;U$4,(DATE(YEAR($G44)+1,MONTH($G44)+1,1))&gt;U$4),(($D44*13.44*U$2)+($D44*10.56*U$3))*(U$1/1000-($F44/1000)),0)</f>
        <v>0</v>
      </c>
      <c r="V44" s="69" t="n">
        <f aca="false">IF(AND($F44&lt;V$1,$G44&lt;V$4,(DATE(YEAR($G44)+1,MONTH($G44)+1,1))&gt;V$4),(($D44*13.44*V$2)+($D44*10.56*V$3))*(V$1/1000-($F44/1000)),0)</f>
        <v>0</v>
      </c>
      <c r="W44" s="69" t="n">
        <f aca="false">IF(AND($F44&lt;W$1,$G44&lt;W$4,(DATE(YEAR($G44)+1,MONTH($G44)+1,1))&gt;W$4),(($D44*13.44*W$2)+($D44*10.56*W$3))*(W$1/1000-($F44/1000)),0)</f>
        <v>0</v>
      </c>
      <c r="X44" s="69" t="n">
        <f aca="false">IF(AND($F44&lt;X$1,$G44&lt;X$4,(DATE(YEAR($G44)+1,MONTH($G44)+1,1))&gt;X$4),(($D44*13.44*X$2)+($D44*10.56*X$3))*(X$1/1000-($F44/1000)),0)</f>
        <v>0</v>
      </c>
      <c r="Y44" s="69" t="n">
        <f aca="false">IF(AND($F44&lt;Y$1,$G44&lt;Y$4,(DATE(YEAR($G44)+1,MONTH($G44)+1,1))&gt;Y$4),(($D44*13.44*Y$2)+($D44*10.56*Y$3))*(Y$1/1000-($F44/1000)),0)</f>
        <v>0</v>
      </c>
      <c r="Z44" s="69" t="n">
        <f aca="false">IF(AND($F44&lt;Z$1,$G44&lt;Z$4,(DATE(YEAR($G44)+1,MONTH($G44)+1,1))&gt;Z$4),(($D44*13.44*Z$2)+($D44*10.56*Z$3))*(Z$1/1000-($F44/1000)),0)</f>
        <v>0</v>
      </c>
      <c r="AA44" s="69" t="n">
        <f aca="false">IF(AND($F44&lt;AA$1,$G44&lt;AA$4,(DATE(YEAR($G44)+1,MONTH($G44)+1,1))&gt;AA$4),(($D44*13.44*AA$2)+($D44*10.56*AA$3))*(AA$1/1000-($F44/1000)),0)</f>
        <v>0</v>
      </c>
      <c r="AB44" s="69" t="n">
        <f aca="false">IF(AND($F44&lt;AB$1,$G44&lt;AB$4,(DATE(YEAR($G44)+1,MONTH($G44)+1,1))&gt;AB$4),(($D44*13.44*AB$2)+($D44*10.56*AB$3))*(AB$1/1000-($F44/1000)),0)</f>
        <v>0</v>
      </c>
      <c r="AC44" s="69" t="n">
        <f aca="false">IF(AND($F44&lt;AC$1,$G44&lt;AC$4,(DATE(YEAR($G44)+1,MONTH($G44)+1,1))&gt;AC$4),(($D44*13.44*AC$2)+($D44*10.56*AC$3))*(AC$1/1000-($F44/1000)),0)</f>
        <v>0</v>
      </c>
      <c r="AD44" s="69" t="n">
        <f aca="false">IF(AND($F44&lt;AD$1,$G44&lt;AD$4,(DATE(YEAR($G44)+1,MONTH($G44)+1,1))&gt;AD$4),(($D44*13.44*AD$2)+($D44*10.56*AD$3))*(AD$1/1000-($F44/1000)),0)</f>
        <v>0</v>
      </c>
      <c r="AE44" s="69" t="n">
        <f aca="false">IF(AND($F44&lt;AE$1,$G44&lt;AE$4,(DATE(YEAR($G44)+1,MONTH($G44)+1,1))&gt;AE$4),(($D44*13.44*AE$2)+($D44*10.56*AE$3))*(AE$1/1000-($F44/1000)),0)</f>
        <v>2463.84</v>
      </c>
      <c r="AF44" s="69" t="n">
        <f aca="false">IF(AND($F44&lt;AF$1,$G44&lt;AF$4,(DATE(YEAR($G44)+1,MONTH($G44)+1,1))&gt;AF$4),(($D44*13.44*AF$2)+($D44*10.56*AF$3))*(AF$1/1000-($F44/1000)),0)</f>
        <v>2463.84</v>
      </c>
      <c r="AG44" s="69" t="n">
        <f aca="false">IF(AND($F44&lt;AG$1,$G44&lt;AG$4,(DATE(YEAR($G44)+1,MONTH($G44)+1,1))&gt;AG$4),(($D44*13.44*AG$2)+($D44*10.56*AG$3))*(AG$1/1000-($F44/1000)),0)</f>
        <v>2463.84</v>
      </c>
      <c r="AH44" s="69" t="n">
        <f aca="false">IF(AND($F44&lt;AH$1,$G44&lt;AH$4,(DATE(YEAR($G44)+1,MONTH($G44)+1,1))&gt;AH$4),(($D44*13.44*AH$2)+($D44*10.56*AH$3))*(AH$1/1000-($F44/1000)),0)</f>
        <v>2463.84</v>
      </c>
      <c r="AI44" s="69" t="n">
        <f aca="false">IF(AND($F44&lt;AI$1,$G44&lt;AI$4,(DATE(YEAR($G44)+1,MONTH($G44)+1,1))&gt;AI$4),(($D44*13.44*AI$2)+($D44*10.56*AI$3))*(AI$1/1000-($F44/1000)),0)</f>
        <v>2463.84</v>
      </c>
      <c r="AJ44" s="69" t="n">
        <f aca="false">IF(AND($F44&lt;AJ$1,$G44&lt;AJ$4,(DATE(YEAR($G44)+1,MONTH($G44)+1,1))&gt;AJ$4),(($D44*13.44*AJ$2)+($D44*10.56*AJ$3))*(AJ$1/1000-($F44/1000)),0)</f>
        <v>2463.84</v>
      </c>
      <c r="AK44" s="69" t="n">
        <f aca="false">IF(AND($F44&lt;AK$1,$G44&lt;AK$4,(DATE(YEAR($G44)+1,MONTH($G44)+1,1))&gt;AK$4),(($D44*13.44*AK$2)+($D44*10.56*AK$3))*(AK$1/1000-($F44/1000)),0)</f>
        <v>2463.84</v>
      </c>
      <c r="AL44" s="69" t="n">
        <f aca="false">IF(AND($F44&lt;AL$1,$G44&lt;AL$4,(DATE(YEAR($G44)+1,MONTH($G44)+1,1))&gt;AL$4),(($D44*13.44*AL$2)+($D44*10.56*AL$3))*(AL$1/1000-($F44/1000)),0)</f>
        <v>2463.84</v>
      </c>
      <c r="AM44" s="69" t="n">
        <f aca="false">IF(AND($F44&lt;AM$1,$G44&lt;AM$4,(DATE(YEAR($G44)+1,MONTH($G44)+1,1))&gt;AM$4),(($D44*13.44*AM$2)+($D44*10.56*AM$3))*(AM$1/1000-($F44/1000)),0)</f>
        <v>2463.84</v>
      </c>
      <c r="AN44" s="69" t="n">
        <f aca="false">IF(AND($F44&lt;AN$1,$G44&lt;AN$4,(DATE(YEAR($G44)+1,MONTH($G44)+1,1))&gt;AN$4),(($D44*13.44*AN$2)+($D44*10.56*AN$3))*(AN$1/1000-($F44/1000)),0)</f>
        <v>2463.84</v>
      </c>
      <c r="AO44" s="69" t="n">
        <f aca="false">IF(AND($F44&lt;AO$1,$G44&lt;AO$4,(DATE(YEAR($G44)+1,MONTH($G44)+1,1))&gt;AO$4),(($D44*13.44*AO$2)+($D44*10.56*AO$3))*(AO$1/1000-($F44/1000)),0)</f>
        <v>2463.84</v>
      </c>
      <c r="AP44" s="69" t="n">
        <f aca="false">IF(AND($F44&lt;AP$1,$G44&lt;AP$4,(DATE(YEAR($G44)+1,MONTH($G44)+1,1))&gt;AP$4),(($D44*13.44*AP$2)+($D44*10.56*AP$3))*(AP$1/1000-($F44/1000)),0)</f>
        <v>2463.84</v>
      </c>
      <c r="AQ44" s="69" t="n">
        <f aca="false">IF(AND($F44&lt;AQ$1,$G44&lt;AQ$4,(DATE(YEAR($G44)+1,MONTH($G44)+1,1))&gt;AQ$4),(($D44*13.44*AQ$2)+($D44*10.56*AQ$3))*(AQ$1/1000-($F44/1000)),0)</f>
        <v>0</v>
      </c>
      <c r="AR44" s="69" t="n">
        <f aca="false">IF(AND($F44&lt;AR$1,$G44&lt;AR$4,(DATE(YEAR($G44)+1,MONTH($G44)+1,1))&gt;AR$4),(($D44*13.44*AR$2)+($D44*10.56*AR$3))*(AR$1/1000-($F44/1000)),0)</f>
        <v>0</v>
      </c>
      <c r="AS44" s="69" t="n">
        <f aca="false">IF(AND($F44&lt;AS$1,$G44&lt;AS$4,(DATE(YEAR($G44)+1,MONTH($G44)+1,1))&gt;AS$4),(($D44*13.44*AS$2)+($D44*10.56*AS$3))*(AS$1/1000-($F44/1000)),0)</f>
        <v>0</v>
      </c>
      <c r="AT44" s="69" t="n">
        <f aca="false">IF(AND($F44&lt;AT$1,$G44&lt;AT$4,(DATE(YEAR($G44)+1,MONTH($G44)+1,1))&gt;AT$4),(($D44*13.44*AT$2)+($D44*10.56*AT$3))*(AT$1/1000-($F44/1000)),0)</f>
        <v>0</v>
      </c>
      <c r="AU44" s="69" t="n">
        <f aca="false">IF(AND($F44&lt;AU$1,$G44&lt;AU$4,(DATE(YEAR($G44)+1,MONTH($G44)+1,1))&gt;AU$4),(($D44*13.44*AU$2)+($D44*10.56*AU$3))*(AU$1/1000-($F44/1000)),0)</f>
        <v>0</v>
      </c>
      <c r="AV44" s="69" t="n">
        <f aca="false">IF(AND($F44&lt;AV$1,$G44&lt;AV$4,(DATE(YEAR($G44)+1,MONTH($G44)+1,1))&gt;AV$4),(($D44*13.44*AV$2)+($D44*10.56*AV$3))*(AV$1/1000-($F44/1000)),0)</f>
        <v>0</v>
      </c>
      <c r="AW44" s="69" t="n">
        <f aca="false">IF(AND($F44&lt;AW$1,$G44&lt;AW$4,(DATE(YEAR($G44)+1,MONTH($G44)+1,1))&gt;AW$4),(($D44*13.44*AW$2)+($D44*10.56*AW$3))*(AW$1/1000-($F44/1000)),0)</f>
        <v>0</v>
      </c>
      <c r="AX44" s="69" t="n">
        <f aca="false">IF(AND($F44&lt;AX$1,$G44&lt;AX$4,(DATE(YEAR($G44)+1,MONTH($G44)+1,1))&gt;AX$4),(($D44*13.44*AX$2)+($D44*10.56*AX$3))*(AX$1/1000-($F44/1000)),0)</f>
        <v>0</v>
      </c>
      <c r="AY44" s="69" t="n">
        <f aca="false">IF(AND($F44&lt;AY$1,$G44&lt;AY$4,(DATE(YEAR($G44)+1,MONTH($G44)+1,1))&gt;AY$4),(($D44*13.44*AY$2)+($D44*10.56*AY$3))*(AY$1/1000-($F44/1000)),0)</f>
        <v>0</v>
      </c>
      <c r="AZ44" s="69" t="n">
        <f aca="false">IF(AND($F44&lt;AZ$1,$G44&lt;AZ$4,(DATE(YEAR($G44)+1,MONTH($G44)+1,1))&gt;AZ$4),(($D44*13.44*AZ$2)+($D44*10.56*AZ$3))*(AZ$1/1000-($F44/1000)),0)</f>
        <v>0</v>
      </c>
      <c r="BA44" s="69" t="n">
        <f aca="false">IF(AND($F44&lt;BA$1,$G44&lt;BA$4,(DATE(YEAR($G44)+1,MONTH($G44)+1,1))&gt;BA$4),(($D44*13.44*BA$2)+($D44*10.56*BA$3))*(BA$1/1000-($F44/1000)),0)</f>
        <v>0</v>
      </c>
      <c r="BB44" s="69" t="n">
        <f aca="false">IF(AND($F44&lt;BB$1,$G44&lt;BB$4,(DATE(YEAR($G44)+1,MONTH($G44)+1,1))&gt;BB$4),(($D44*13.44*BB$2)+($D44*10.56*BB$3))*(BB$1/1000-($F44/1000)),0)</f>
        <v>0</v>
      </c>
      <c r="BC44" s="69" t="n">
        <f aca="false">IF(AND($F44&lt;BC$1,$G44&lt;BC$4,(DATE(YEAR($G44)+1,MONTH($G44)+1,1))&gt;BC$4),(($D44*13.44*BC$2)+($D44*10.56*BC$3))*(BC$1/1000-($F44/1000)),0)</f>
        <v>0</v>
      </c>
      <c r="BD44" s="69" t="n">
        <f aca="false">IF(AND($F44&lt;BD$1,$G44&lt;BD$4,(DATE(YEAR($G44)+1,MONTH($G44)+1,1))&gt;BD$4),(($D44*13.44*BD$2)+($D44*10.56*BD$3))*(BD$1/1000-($F44/1000)),0)</f>
        <v>0</v>
      </c>
    </row>
    <row r="45" customFormat="false" ht="12.75" hidden="false" customHeight="false" outlineLevel="0" collapsed="false">
      <c r="A45" s="6" t="s">
        <v>1278</v>
      </c>
      <c r="B45" s="6" t="s">
        <v>1369</v>
      </c>
      <c r="C45" s="6" t="s">
        <v>1248</v>
      </c>
      <c r="D45" s="6" t="n">
        <v>60</v>
      </c>
      <c r="E45" s="3" t="s">
        <v>1268</v>
      </c>
      <c r="F45" s="6" t="n">
        <v>7100</v>
      </c>
      <c r="G45" s="7" t="n">
        <v>37865</v>
      </c>
      <c r="H45" s="64" t="s">
        <v>1260</v>
      </c>
      <c r="I45" s="69" t="n">
        <f aca="false">IF(AND($F45&lt;I$1,$G45&lt;I$4,(DATE(YEAR($G45)+1,MONTH($G45)+1,1))&gt;I$4),(($D45*13.44*I$2)+($D45*10.56*I$3))*(I$1/1000-($F45/1000)),0)</f>
        <v>0</v>
      </c>
      <c r="J45" s="69" t="n">
        <f aca="false">IF(AND($F45&lt;J$1,$G45&lt;J$4,(DATE(YEAR($G45)+1,MONTH($G45)+1,1))&gt;J$4),(($D45*13.44*J$2)+($D45*10.56*J$3))*(J$1/1000-($F45/1000)),0)</f>
        <v>0</v>
      </c>
      <c r="K45" s="69" t="n">
        <f aca="false">IF(AND($F45&lt;K$1,$G45&lt;K$4,(DATE(YEAR($G45)+1,MONTH($G45)+1,1))&gt;K$4),(($D45*13.44*K$2)+($D45*10.56*K$3))*(K$1/1000-($F45/1000)),0)</f>
        <v>0</v>
      </c>
      <c r="L45" s="69" t="n">
        <f aca="false">IF(AND($F45&lt;L$1,$G45&lt;L$4,(DATE(YEAR($G45)+1,MONTH($G45)+1,1))&gt;L$4),(($D45*13.44*L$2)+($D45*10.56*L$3))*(L$1/1000-($F45/1000)),0)</f>
        <v>0</v>
      </c>
      <c r="M45" s="69" t="n">
        <f aca="false">IF(AND($F45&lt;M$1,$G45&lt;M$4,(DATE(YEAR($G45)+1,MONTH($G45)+1,1))&gt;M$4),(($D45*13.44*M$2)+($D45*10.56*M$3))*(M$1/1000-($F45/1000)),0)</f>
        <v>0</v>
      </c>
      <c r="N45" s="69" t="n">
        <f aca="false">IF(AND($F45&lt;N$1,$G45&lt;N$4,(DATE(YEAR($G45)+1,MONTH($G45)+1,1))&gt;N$4),(($D45*13.44*N$2)+($D45*10.56*N$3))*(N$1/1000-($F45/1000)),0)</f>
        <v>0</v>
      </c>
      <c r="O45" s="69" t="n">
        <f aca="false">IF(AND($F45&lt;O$1,$G45&lt;O$4,(DATE(YEAR($G45)+1,MONTH($G45)+1,1))&gt;O$4),(($D45*13.44*O$2)+($D45*10.56*O$3))*(O$1/1000-($F45/1000)),0)</f>
        <v>0</v>
      </c>
      <c r="P45" s="69" t="n">
        <f aca="false">IF(AND($F45&lt;P$1,$G45&lt;P$4,(DATE(YEAR($G45)+1,MONTH($G45)+1,1))&gt;P$4),(($D45*13.44*P$2)+($D45*10.56*P$3))*(P$1/1000-($F45/1000)),0)</f>
        <v>0</v>
      </c>
      <c r="Q45" s="69" t="n">
        <f aca="false">IF(AND($F45&lt;Q$1,$G45&lt;Q$4,(DATE(YEAR($G45)+1,MONTH($G45)+1,1))&gt;Q$4),(($D45*13.44*Q$2)+($D45*10.56*Q$3))*(Q$1/1000-($F45/1000)),0)</f>
        <v>0</v>
      </c>
      <c r="R45" s="69" t="n">
        <f aca="false">IF(AND($F45&lt;R$1,$G45&lt;R$4,(DATE(YEAR($G45)+1,MONTH($G45)+1,1))&gt;R$4),(($D45*13.44*R$2)+($D45*10.56*R$3))*(R$1/1000-($F45/1000)),0)</f>
        <v>0</v>
      </c>
      <c r="S45" s="69" t="n">
        <f aca="false">IF(AND($F45&lt;S$1,$G45&lt;S$4,(DATE(YEAR($G45)+1,MONTH($G45)+1,1))&gt;S$4),(($D45*13.44*S$2)+($D45*10.56*S$3))*(S$1/1000-($F45/1000)),0)</f>
        <v>0</v>
      </c>
      <c r="T45" s="69" t="n">
        <f aca="false">IF(AND($F45&lt;T$1,$G45&lt;T$4,(DATE(YEAR($G45)+1,MONTH($G45)+1,1))&gt;T$4),(($D45*13.44*T$2)+($D45*10.56*T$3))*(T$1/1000-($F45/1000)),0)</f>
        <v>0</v>
      </c>
      <c r="U45" s="69" t="n">
        <f aca="false">IF(AND($F45&lt;U$1,$G45&lt;U$4,(DATE(YEAR($G45)+1,MONTH($G45)+1,1))&gt;U$4),(($D45*13.44*U$2)+($D45*10.56*U$3))*(U$1/1000-($F45/1000)),0)</f>
        <v>0</v>
      </c>
      <c r="V45" s="69" t="n">
        <f aca="false">IF(AND($F45&lt;V$1,$G45&lt;V$4,(DATE(YEAR($G45)+1,MONTH($G45)+1,1))&gt;V$4),(($D45*13.44*V$2)+($D45*10.56*V$3))*(V$1/1000-($F45/1000)),0)</f>
        <v>0</v>
      </c>
      <c r="W45" s="69" t="n">
        <f aca="false">IF(AND($F45&lt;W$1,$G45&lt;W$4,(DATE(YEAR($G45)+1,MONTH($G45)+1,1))&gt;W$4),(($D45*13.44*W$2)+($D45*10.56*W$3))*(W$1/1000-($F45/1000)),0)</f>
        <v>0</v>
      </c>
      <c r="X45" s="69" t="n">
        <f aca="false">IF(AND($F45&lt;X$1,$G45&lt;X$4,(DATE(YEAR($G45)+1,MONTH($G45)+1,1))&gt;X$4),(($D45*13.44*X$2)+($D45*10.56*X$3))*(X$1/1000-($F45/1000)),0)</f>
        <v>0</v>
      </c>
      <c r="Y45" s="69" t="n">
        <f aca="false">IF(AND($F45&lt;Y$1,$G45&lt;Y$4,(DATE(YEAR($G45)+1,MONTH($G45)+1,1))&gt;Y$4),(($D45*13.44*Y$2)+($D45*10.56*Y$3))*(Y$1/1000-($F45/1000)),0)</f>
        <v>0</v>
      </c>
      <c r="Z45" s="69" t="n">
        <f aca="false">IF(AND($F45&lt;Z$1,$G45&lt;Z$4,(DATE(YEAR($G45)+1,MONTH($G45)+1,1))&gt;Z$4),(($D45*13.44*Z$2)+($D45*10.56*Z$3))*(Z$1/1000-($F45/1000)),0)</f>
        <v>0</v>
      </c>
      <c r="AA45" s="69" t="n">
        <f aca="false">IF(AND($F45&lt;AA$1,$G45&lt;AA$4,(DATE(YEAR($G45)+1,MONTH($G45)+1,1))&gt;AA$4),(($D45*13.44*AA$2)+($D45*10.56*AA$3))*(AA$1/1000-($F45/1000)),0)</f>
        <v>0</v>
      </c>
      <c r="AB45" s="69" t="n">
        <f aca="false">IF(AND($F45&lt;AB$1,$G45&lt;AB$4,(DATE(YEAR($G45)+1,MONTH($G45)+1,1))&gt;AB$4),(($D45*13.44*AB$2)+($D45*10.56*AB$3))*(AB$1/1000-($F45/1000)),0)</f>
        <v>0</v>
      </c>
      <c r="AC45" s="69" t="n">
        <f aca="false">IF(AND($F45&lt;AC$1,$G45&lt;AC$4,(DATE(YEAR($G45)+1,MONTH($G45)+1,1))&gt;AC$4),(($D45*13.44*AC$2)+($D45*10.56*AC$3))*(AC$1/1000-($F45/1000)),0)</f>
        <v>0</v>
      </c>
      <c r="AD45" s="69" t="n">
        <f aca="false">IF(AND($F45&lt;AD$1,$G45&lt;AD$4,(DATE(YEAR($G45)+1,MONTH($G45)+1,1))&gt;AD$4),(($D45*13.44*AD$2)+($D45*10.56*AD$3))*(AD$1/1000-($F45/1000)),0)</f>
        <v>0</v>
      </c>
      <c r="AE45" s="69" t="n">
        <f aca="false">IF(AND($F45&lt;AE$1,$G45&lt;AE$4,(DATE(YEAR($G45)+1,MONTH($G45)+1,1))&gt;AE$4),(($D45*13.44*AE$2)+($D45*10.56*AE$3))*(AE$1/1000-($F45/1000)),0)</f>
        <v>0</v>
      </c>
      <c r="AF45" s="69" t="n">
        <f aca="false">IF(AND($F45&lt;AF$1,$G45&lt;AF$4,(DATE(YEAR($G45)+1,MONTH($G45)+1,1))&gt;AF$4),(($D45*13.44*AF$2)+($D45*10.56*AF$3))*(AF$1/1000-($F45/1000)),0)</f>
        <v>0</v>
      </c>
      <c r="AG45" s="69" t="n">
        <f aca="false">IF(AND($F45&lt;AG$1,$G45&lt;AG$4,(DATE(YEAR($G45)+1,MONTH($G45)+1,1))&gt;AG$4),(($D45*13.44*AG$2)+($D45*10.56*AG$3))*(AG$1/1000-($F45/1000)),0)</f>
        <v>0</v>
      </c>
      <c r="AH45" s="69" t="n">
        <f aca="false">IF(AND($F45&lt;AH$1,$G45&lt;AH$4,(DATE(YEAR($G45)+1,MONTH($G45)+1,1))&gt;AH$4),(($D45*13.44*AH$2)+($D45*10.56*AH$3))*(AH$1/1000-($F45/1000)),0)</f>
        <v>0</v>
      </c>
      <c r="AI45" s="69" t="n">
        <f aca="false">IF(AND($F45&lt;AI$1,$G45&lt;AI$4,(DATE(YEAR($G45)+1,MONTH($G45)+1,1))&gt;AI$4),(($D45*13.44*AI$2)+($D45*10.56*AI$3))*(AI$1/1000-($F45/1000)),0)</f>
        <v>0</v>
      </c>
      <c r="AJ45" s="69" t="n">
        <f aca="false">IF(AND($F45&lt;AJ$1,$G45&lt;AJ$4,(DATE(YEAR($G45)+1,MONTH($G45)+1,1))&gt;AJ$4),(($D45*13.44*AJ$2)+($D45*10.56*AJ$3))*(AJ$1/1000-($F45/1000)),0)</f>
        <v>0</v>
      </c>
      <c r="AK45" s="69" t="n">
        <f aca="false">IF(AND($F45&lt;AK$1,$G45&lt;AK$4,(DATE(YEAR($G45)+1,MONTH($G45)+1,1))&gt;AK$4),(($D45*13.44*AK$2)+($D45*10.56*AK$3))*(AK$1/1000-($F45/1000)),0)</f>
        <v>0</v>
      </c>
      <c r="AL45" s="69" t="n">
        <f aca="false">IF(AND($F45&lt;AL$1,$G45&lt;AL$4,(DATE(YEAR($G45)+1,MONTH($G45)+1,1))&gt;AL$4),(($D45*13.44*AL$2)+($D45*10.56*AL$3))*(AL$1/1000-($F45/1000)),0)</f>
        <v>0</v>
      </c>
      <c r="AM45" s="69" t="n">
        <f aca="false">IF(AND($F45&lt;AM$1,$G45&lt;AM$4,(DATE(YEAR($G45)+1,MONTH($G45)+1,1))&gt;AM$4),(($D45*13.44*AM$2)+($D45*10.56*AM$3))*(AM$1/1000-($F45/1000)),0)</f>
        <v>0</v>
      </c>
      <c r="AN45" s="69" t="n">
        <f aca="false">IF(AND($F45&lt;AN$1,$G45&lt;AN$4,(DATE(YEAR($G45)+1,MONTH($G45)+1,1))&gt;AN$4),(($D45*13.44*AN$2)+($D45*10.56*AN$3))*(AN$1/1000-($F45/1000)),0)</f>
        <v>0</v>
      </c>
      <c r="AO45" s="69" t="n">
        <f aca="false">IF(AND($F45&lt;AO$1,$G45&lt;AO$4,(DATE(YEAR($G45)+1,MONTH($G45)+1,1))&gt;AO$4),(($D45*13.44*AO$2)+($D45*10.56*AO$3))*(AO$1/1000-($F45/1000)),0)</f>
        <v>0</v>
      </c>
      <c r="AP45" s="69" t="n">
        <f aca="false">IF(AND($F45&lt;AP$1,$G45&lt;AP$4,(DATE(YEAR($G45)+1,MONTH($G45)+1,1))&gt;AP$4),(($D45*13.44*AP$2)+($D45*10.56*AP$3))*(AP$1/1000-($F45/1000)),0)</f>
        <v>2956.608</v>
      </c>
      <c r="AQ45" s="69" t="n">
        <f aca="false">IF(AND($F45&lt;AQ$1,$G45&lt;AQ$4,(DATE(YEAR($G45)+1,MONTH($G45)+1,1))&gt;AQ$4),(($D45*13.44*AQ$2)+($D45*10.56*AQ$3))*(AQ$1/1000-($F45/1000)),0)</f>
        <v>2956.608</v>
      </c>
      <c r="AR45" s="69" t="n">
        <f aca="false">IF(AND($F45&lt;AR$1,$G45&lt;AR$4,(DATE(YEAR($G45)+1,MONTH($G45)+1,1))&gt;AR$4),(($D45*13.44*AR$2)+($D45*10.56*AR$3))*(AR$1/1000-($F45/1000)),0)</f>
        <v>2956.608</v>
      </c>
      <c r="AS45" s="69" t="n">
        <f aca="false">IF(AND($F45&lt;AS$1,$G45&lt;AS$4,(DATE(YEAR($G45)+1,MONTH($G45)+1,1))&gt;AS$4),(($D45*13.44*AS$2)+($D45*10.56*AS$3))*(AS$1/1000-($F45/1000)),0)</f>
        <v>2956.608</v>
      </c>
      <c r="AT45" s="69" t="n">
        <f aca="false">IF(AND($F45&lt;AT$1,$G45&lt;AT$4,(DATE(YEAR($G45)+1,MONTH($G45)+1,1))&gt;AT$4),(($D45*13.44*AT$2)+($D45*10.56*AT$3))*(AT$1/1000-($F45/1000)),0)</f>
        <v>2956.608</v>
      </c>
      <c r="AU45" s="69" t="n">
        <f aca="false">IF(AND($F45&lt;AU$1,$G45&lt;AU$4,(DATE(YEAR($G45)+1,MONTH($G45)+1,1))&gt;AU$4),(($D45*13.44*AU$2)+($D45*10.56*AU$3))*(AU$1/1000-($F45/1000)),0)</f>
        <v>2956.608</v>
      </c>
      <c r="AV45" s="69" t="n">
        <f aca="false">IF(AND($F45&lt;AV$1,$G45&lt;AV$4,(DATE(YEAR($G45)+1,MONTH($G45)+1,1))&gt;AV$4),(($D45*13.44*AV$2)+($D45*10.56*AV$3))*(AV$1/1000-($F45/1000)),0)</f>
        <v>2956.608</v>
      </c>
      <c r="AW45" s="69" t="n">
        <f aca="false">IF(AND($F45&lt;AW$1,$G45&lt;AW$4,(DATE(YEAR($G45)+1,MONTH($G45)+1,1))&gt;AW$4),(($D45*13.44*AW$2)+($D45*10.56*AW$3))*(AW$1/1000-($F45/1000)),0)</f>
        <v>2956.608</v>
      </c>
      <c r="AX45" s="69" t="n">
        <f aca="false">IF(AND($F45&lt;AX$1,$G45&lt;AX$4,(DATE(YEAR($G45)+1,MONTH($G45)+1,1))&gt;AX$4),(($D45*13.44*AX$2)+($D45*10.56*AX$3))*(AX$1/1000-($F45/1000)),0)</f>
        <v>2956.608</v>
      </c>
      <c r="AY45" s="69" t="n">
        <f aca="false">IF(AND($F45&lt;AY$1,$G45&lt;AY$4,(DATE(YEAR($G45)+1,MONTH($G45)+1,1))&gt;AY$4),(($D45*13.44*AY$2)+($D45*10.56*AY$3))*(AY$1/1000-($F45/1000)),0)</f>
        <v>2956.608</v>
      </c>
      <c r="AZ45" s="69" t="n">
        <f aca="false">IF(AND($F45&lt;AZ$1,$G45&lt;AZ$4,(DATE(YEAR($G45)+1,MONTH($G45)+1,1))&gt;AZ$4),(($D45*13.44*AZ$2)+($D45*10.56*AZ$3))*(AZ$1/1000-($F45/1000)),0)</f>
        <v>2956.608</v>
      </c>
      <c r="BA45" s="69" t="n">
        <f aca="false">IF(AND($F45&lt;BA$1,$G45&lt;BA$4,(DATE(YEAR($G45)+1,MONTH($G45)+1,1))&gt;BA$4),(($D45*13.44*BA$2)+($D45*10.56*BA$3))*(BA$1/1000-($F45/1000)),0)</f>
        <v>2956.608</v>
      </c>
      <c r="BB45" s="69" t="n">
        <f aca="false">IF(AND($F45&lt;BB$1,$G45&lt;BB$4,(DATE(YEAR($G45)+1,MONTH($G45)+1,1))&gt;BB$4),(($D45*13.44*BB$2)+($D45*10.56*BB$3))*(BB$1/1000-($F45/1000)),0)</f>
        <v>0</v>
      </c>
      <c r="BC45" s="69" t="n">
        <f aca="false">IF(AND($F45&lt;BC$1,$G45&lt;BC$4,(DATE(YEAR($G45)+1,MONTH($G45)+1,1))&gt;BC$4),(($D45*13.44*BC$2)+($D45*10.56*BC$3))*(BC$1/1000-($F45/1000)),0)</f>
        <v>0</v>
      </c>
      <c r="BD45" s="69" t="n">
        <f aca="false">IF(AND($F45&lt;BD$1,$G45&lt;BD$4,(DATE(YEAR($G45)+1,MONTH($G45)+1,1))&gt;BD$4),(($D45*13.44*BD$2)+($D45*10.56*BD$3))*(BD$1/1000-($F45/1000)),0)</f>
        <v>0</v>
      </c>
    </row>
    <row r="46" customFormat="false" ht="12.75" hidden="false" customHeight="false" outlineLevel="0" collapsed="false">
      <c r="A46" s="71" t="s">
        <v>1294</v>
      </c>
      <c r="B46" s="71" t="s">
        <v>1282</v>
      </c>
      <c r="C46" s="71" t="s">
        <v>1283</v>
      </c>
      <c r="D46" s="72" t="n">
        <v>250</v>
      </c>
      <c r="E46" s="3" t="s">
        <v>1268</v>
      </c>
      <c r="F46" s="72" t="n">
        <v>7100</v>
      </c>
      <c r="G46" s="73" t="n">
        <v>37408</v>
      </c>
      <c r="H46" s="64" t="s">
        <v>1260</v>
      </c>
      <c r="I46" s="69" t="n">
        <f aca="false">IF(AND($F46&lt;I$1,$G46&lt;I$4,(DATE(YEAR($G46)+1,MONTH($G46)+1,1))&gt;I$4),(($D46*13.44*I$2)+($D46*10.56*I$3))*(I$1/1000-($F46/1000)),0)</f>
        <v>0</v>
      </c>
      <c r="J46" s="69" t="n">
        <f aca="false">IF(AND($F46&lt;J$1,$G46&lt;J$4,(DATE(YEAR($G46)+1,MONTH($G46)+1,1))&gt;J$4),(($D46*13.44*J$2)+($D46*10.56*J$3))*(J$1/1000-($F46/1000)),0)</f>
        <v>0</v>
      </c>
      <c r="K46" s="69" t="n">
        <f aca="false">IF(AND($F46&lt;K$1,$G46&lt;K$4,(DATE(YEAR($G46)+1,MONTH($G46)+1,1))&gt;K$4),(($D46*13.44*K$2)+($D46*10.56*K$3))*(K$1/1000-($F46/1000)),0)</f>
        <v>0</v>
      </c>
      <c r="L46" s="69" t="n">
        <f aca="false">IF(AND($F46&lt;L$1,$G46&lt;L$4,(DATE(YEAR($G46)+1,MONTH($G46)+1,1))&gt;L$4),(($D46*13.44*L$2)+($D46*10.56*L$3))*(L$1/1000-($F46/1000)),0)</f>
        <v>0</v>
      </c>
      <c r="M46" s="69" t="n">
        <f aca="false">IF(AND($F46&lt;M$1,$G46&lt;M$4,(DATE(YEAR($G46)+1,MONTH($G46)+1,1))&gt;M$4),(($D46*13.44*M$2)+($D46*10.56*M$3))*(M$1/1000-($F46/1000)),0)</f>
        <v>0</v>
      </c>
      <c r="N46" s="69" t="n">
        <f aca="false">IF(AND($F46&lt;N$1,$G46&lt;N$4,(DATE(YEAR($G46)+1,MONTH($G46)+1,1))&gt;N$4),(($D46*13.44*N$2)+($D46*10.56*N$3))*(N$1/1000-($F46/1000)),0)</f>
        <v>0</v>
      </c>
      <c r="O46" s="69" t="n">
        <f aca="false">IF(AND($F46&lt;O$1,$G46&lt;O$4,(DATE(YEAR($G46)+1,MONTH($G46)+1,1))&gt;O$4),(($D46*13.44*O$2)+($D46*10.56*O$3))*(O$1/1000-($F46/1000)),0)</f>
        <v>0</v>
      </c>
      <c r="P46" s="69" t="n">
        <f aca="false">IF(AND($F46&lt;P$1,$G46&lt;P$4,(DATE(YEAR($G46)+1,MONTH($G46)+1,1))&gt;P$4),(($D46*13.44*P$2)+($D46*10.56*P$3))*(P$1/1000-($F46/1000)),0)</f>
        <v>0</v>
      </c>
      <c r="Q46" s="69" t="n">
        <f aca="false">IF(AND($F46&lt;Q$1,$G46&lt;Q$4,(DATE(YEAR($G46)+1,MONTH($G46)+1,1))&gt;Q$4),(($D46*13.44*Q$2)+($D46*10.56*Q$3))*(Q$1/1000-($F46/1000)),0)</f>
        <v>0</v>
      </c>
      <c r="R46" s="69" t="n">
        <f aca="false">IF(AND($F46&lt;R$1,$G46&lt;R$4,(DATE(YEAR($G46)+1,MONTH($G46)+1,1))&gt;R$4),(($D46*13.44*R$2)+($D46*10.56*R$3))*(R$1/1000-($F46/1000)),0)</f>
        <v>0</v>
      </c>
      <c r="S46" s="69" t="n">
        <f aca="false">IF(AND($F46&lt;S$1,$G46&lt;S$4,(DATE(YEAR($G46)+1,MONTH($G46)+1,1))&gt;S$4),(($D46*13.44*S$2)+($D46*10.56*S$3))*(S$1/1000-($F46/1000)),0)</f>
        <v>0</v>
      </c>
      <c r="T46" s="69" t="n">
        <f aca="false">IF(AND($F46&lt;T$1,$G46&lt;T$4,(DATE(YEAR($G46)+1,MONTH($G46)+1,1))&gt;T$4),(($D46*13.44*T$2)+($D46*10.56*T$3))*(T$1/1000-($F46/1000)),0)</f>
        <v>0</v>
      </c>
      <c r="U46" s="69" t="n">
        <f aca="false">IF(AND($F46&lt;U$1,$G46&lt;U$4,(DATE(YEAR($G46)+1,MONTH($G46)+1,1))&gt;U$4),(($D46*13.44*U$2)+($D46*10.56*U$3))*(U$1/1000-($F46/1000)),0)</f>
        <v>0</v>
      </c>
      <c r="V46" s="69" t="n">
        <f aca="false">IF(AND($F46&lt;V$1,$G46&lt;V$4,(DATE(YEAR($G46)+1,MONTH($G46)+1,1))&gt;V$4),(($D46*13.44*V$2)+($D46*10.56*V$3))*(V$1/1000-($F46/1000)),0)</f>
        <v>0</v>
      </c>
      <c r="W46" s="69" t="n">
        <f aca="false">IF(AND($F46&lt;W$1,$G46&lt;W$4,(DATE(YEAR($G46)+1,MONTH($G46)+1,1))&gt;W$4),(($D46*13.44*W$2)+($D46*10.56*W$3))*(W$1/1000-($F46/1000)),0)</f>
        <v>0</v>
      </c>
      <c r="X46" s="69" t="n">
        <f aca="false">IF(AND($F46&lt;X$1,$G46&lt;X$4,(DATE(YEAR($G46)+1,MONTH($G46)+1,1))&gt;X$4),(($D46*13.44*X$2)+($D46*10.56*X$3))*(X$1/1000-($F46/1000)),0)</f>
        <v>0</v>
      </c>
      <c r="Y46" s="69" t="n">
        <f aca="false">IF(AND($F46&lt;Y$1,$G46&lt;Y$4,(DATE(YEAR($G46)+1,MONTH($G46)+1,1))&gt;Y$4),(($D46*13.44*Y$2)+($D46*10.56*Y$3))*(Y$1/1000-($F46/1000)),0)</f>
        <v>0</v>
      </c>
      <c r="Z46" s="69" t="n">
        <f aca="false">IF(AND($F46&lt;Z$1,$G46&lt;Z$4,(DATE(YEAR($G46)+1,MONTH($G46)+1,1))&gt;Z$4),(($D46*13.44*Z$2)+($D46*10.56*Z$3))*(Z$1/1000-($F46/1000)),0)</f>
        <v>0</v>
      </c>
      <c r="AA46" s="69" t="n">
        <f aca="false">IF(AND($F46&lt;AA$1,$G46&lt;AA$4,(DATE(YEAR($G46)+1,MONTH($G46)+1,1))&gt;AA$4),(($D46*13.44*AA$2)+($D46*10.56*AA$3))*(AA$1/1000-($F46/1000)),0)</f>
        <v>12319.2</v>
      </c>
      <c r="AB46" s="69" t="n">
        <f aca="false">IF(AND($F46&lt;AB$1,$G46&lt;AB$4,(DATE(YEAR($G46)+1,MONTH($G46)+1,1))&gt;AB$4),(($D46*13.44*AB$2)+($D46*10.56*AB$3))*(AB$1/1000-($F46/1000)),0)</f>
        <v>12319.2</v>
      </c>
      <c r="AC46" s="69" t="n">
        <f aca="false">IF(AND($F46&lt;AC$1,$G46&lt;AC$4,(DATE(YEAR($G46)+1,MONTH($G46)+1,1))&gt;AC$4),(($D46*13.44*AC$2)+($D46*10.56*AC$3))*(AC$1/1000-($F46/1000)),0)</f>
        <v>12319.2</v>
      </c>
      <c r="AD46" s="69" t="n">
        <f aca="false">IF(AND($F46&lt;AD$1,$G46&lt;AD$4,(DATE(YEAR($G46)+1,MONTH($G46)+1,1))&gt;AD$4),(($D46*13.44*AD$2)+($D46*10.56*AD$3))*(AD$1/1000-($F46/1000)),0)</f>
        <v>12319.2</v>
      </c>
      <c r="AE46" s="69" t="n">
        <f aca="false">IF(AND($F46&lt;AE$1,$G46&lt;AE$4,(DATE(YEAR($G46)+1,MONTH($G46)+1,1))&gt;AE$4),(($D46*13.44*AE$2)+($D46*10.56*AE$3))*(AE$1/1000-($F46/1000)),0)</f>
        <v>12319.2</v>
      </c>
      <c r="AF46" s="69" t="n">
        <f aca="false">IF(AND($F46&lt;AF$1,$G46&lt;AF$4,(DATE(YEAR($G46)+1,MONTH($G46)+1,1))&gt;AF$4),(($D46*13.44*AF$2)+($D46*10.56*AF$3))*(AF$1/1000-($F46/1000)),0)</f>
        <v>12319.2</v>
      </c>
      <c r="AG46" s="69" t="n">
        <f aca="false">IF(AND($F46&lt;AG$1,$G46&lt;AG$4,(DATE(YEAR($G46)+1,MONTH($G46)+1,1))&gt;AG$4),(($D46*13.44*AG$2)+($D46*10.56*AG$3))*(AG$1/1000-($F46/1000)),0)</f>
        <v>12319.2</v>
      </c>
      <c r="AH46" s="69" t="n">
        <f aca="false">IF(AND($F46&lt;AH$1,$G46&lt;AH$4,(DATE(YEAR($G46)+1,MONTH($G46)+1,1))&gt;AH$4),(($D46*13.44*AH$2)+($D46*10.56*AH$3))*(AH$1/1000-($F46/1000)),0)</f>
        <v>12319.2</v>
      </c>
      <c r="AI46" s="69" t="n">
        <f aca="false">IF(AND($F46&lt;AI$1,$G46&lt;AI$4,(DATE(YEAR($G46)+1,MONTH($G46)+1,1))&gt;AI$4),(($D46*13.44*AI$2)+($D46*10.56*AI$3))*(AI$1/1000-($F46/1000)),0)</f>
        <v>12319.2</v>
      </c>
      <c r="AJ46" s="69" t="n">
        <f aca="false">IF(AND($F46&lt;AJ$1,$G46&lt;AJ$4,(DATE(YEAR($G46)+1,MONTH($G46)+1,1))&gt;AJ$4),(($D46*13.44*AJ$2)+($D46*10.56*AJ$3))*(AJ$1/1000-($F46/1000)),0)</f>
        <v>12319.2</v>
      </c>
      <c r="AK46" s="69" t="n">
        <f aca="false">IF(AND($F46&lt;AK$1,$G46&lt;AK$4,(DATE(YEAR($G46)+1,MONTH($G46)+1,1))&gt;AK$4),(($D46*13.44*AK$2)+($D46*10.56*AK$3))*(AK$1/1000-($F46/1000)),0)</f>
        <v>12319.2</v>
      </c>
      <c r="AL46" s="69" t="n">
        <f aca="false">IF(AND($F46&lt;AL$1,$G46&lt;AL$4,(DATE(YEAR($G46)+1,MONTH($G46)+1,1))&gt;AL$4),(($D46*13.44*AL$2)+($D46*10.56*AL$3))*(AL$1/1000-($F46/1000)),0)</f>
        <v>12319.2</v>
      </c>
      <c r="AM46" s="69" t="n">
        <f aca="false">IF(AND($F46&lt;AM$1,$G46&lt;AM$4,(DATE(YEAR($G46)+1,MONTH($G46)+1,1))&gt;AM$4),(($D46*13.44*AM$2)+($D46*10.56*AM$3))*(AM$1/1000-($F46/1000)),0)</f>
        <v>0</v>
      </c>
      <c r="AN46" s="69" t="n">
        <f aca="false">IF(AND($F46&lt;AN$1,$G46&lt;AN$4,(DATE(YEAR($G46)+1,MONTH($G46)+1,1))&gt;AN$4),(($D46*13.44*AN$2)+($D46*10.56*AN$3))*(AN$1/1000-($F46/1000)),0)</f>
        <v>0</v>
      </c>
      <c r="AO46" s="69" t="n">
        <f aca="false">IF(AND($F46&lt;AO$1,$G46&lt;AO$4,(DATE(YEAR($G46)+1,MONTH($G46)+1,1))&gt;AO$4),(($D46*13.44*AO$2)+($D46*10.56*AO$3))*(AO$1/1000-($F46/1000)),0)</f>
        <v>0</v>
      </c>
      <c r="AP46" s="69" t="n">
        <f aca="false">IF(AND($F46&lt;AP$1,$G46&lt;AP$4,(DATE(YEAR($G46)+1,MONTH($G46)+1,1))&gt;AP$4),(($D46*13.44*AP$2)+($D46*10.56*AP$3))*(AP$1/1000-($F46/1000)),0)</f>
        <v>0</v>
      </c>
      <c r="AQ46" s="69" t="n">
        <f aca="false">IF(AND($F46&lt;AQ$1,$G46&lt;AQ$4,(DATE(YEAR($G46)+1,MONTH($G46)+1,1))&gt;AQ$4),(($D46*13.44*AQ$2)+($D46*10.56*AQ$3))*(AQ$1/1000-($F46/1000)),0)</f>
        <v>0</v>
      </c>
      <c r="AR46" s="69" t="n">
        <f aca="false">IF(AND($F46&lt;AR$1,$G46&lt;AR$4,(DATE(YEAR($G46)+1,MONTH($G46)+1,1))&gt;AR$4),(($D46*13.44*AR$2)+($D46*10.56*AR$3))*(AR$1/1000-($F46/1000)),0)</f>
        <v>0</v>
      </c>
      <c r="AS46" s="69" t="n">
        <f aca="false">IF(AND($F46&lt;AS$1,$G46&lt;AS$4,(DATE(YEAR($G46)+1,MONTH($G46)+1,1))&gt;AS$4),(($D46*13.44*AS$2)+($D46*10.56*AS$3))*(AS$1/1000-($F46/1000)),0)</f>
        <v>0</v>
      </c>
      <c r="AT46" s="69" t="n">
        <f aca="false">IF(AND($F46&lt;AT$1,$G46&lt;AT$4,(DATE(YEAR($G46)+1,MONTH($G46)+1,1))&gt;AT$4),(($D46*13.44*AT$2)+($D46*10.56*AT$3))*(AT$1/1000-($F46/1000)),0)</f>
        <v>0</v>
      </c>
      <c r="AU46" s="69" t="n">
        <f aca="false">IF(AND($F46&lt;AU$1,$G46&lt;AU$4,(DATE(YEAR($G46)+1,MONTH($G46)+1,1))&gt;AU$4),(($D46*13.44*AU$2)+($D46*10.56*AU$3))*(AU$1/1000-($F46/1000)),0)</f>
        <v>0</v>
      </c>
      <c r="AV46" s="69" t="n">
        <f aca="false">IF(AND($F46&lt;AV$1,$G46&lt;AV$4,(DATE(YEAR($G46)+1,MONTH($G46)+1,1))&gt;AV$4),(($D46*13.44*AV$2)+($D46*10.56*AV$3))*(AV$1/1000-($F46/1000)),0)</f>
        <v>0</v>
      </c>
      <c r="AW46" s="69" t="n">
        <f aca="false">IF(AND($F46&lt;AW$1,$G46&lt;AW$4,(DATE(YEAR($G46)+1,MONTH($G46)+1,1))&gt;AW$4),(($D46*13.44*AW$2)+($D46*10.56*AW$3))*(AW$1/1000-($F46/1000)),0)</f>
        <v>0</v>
      </c>
      <c r="AX46" s="69" t="n">
        <f aca="false">IF(AND($F46&lt;AX$1,$G46&lt;AX$4,(DATE(YEAR($G46)+1,MONTH($G46)+1,1))&gt;AX$4),(($D46*13.44*AX$2)+($D46*10.56*AX$3))*(AX$1/1000-($F46/1000)),0)</f>
        <v>0</v>
      </c>
      <c r="AY46" s="69" t="n">
        <f aca="false">IF(AND($F46&lt;AY$1,$G46&lt;AY$4,(DATE(YEAR($G46)+1,MONTH($G46)+1,1))&gt;AY$4),(($D46*13.44*AY$2)+($D46*10.56*AY$3))*(AY$1/1000-($F46/1000)),0)</f>
        <v>0</v>
      </c>
      <c r="AZ46" s="69" t="n">
        <f aca="false">IF(AND($F46&lt;AZ$1,$G46&lt;AZ$4,(DATE(YEAR($G46)+1,MONTH($G46)+1,1))&gt;AZ$4),(($D46*13.44*AZ$2)+($D46*10.56*AZ$3))*(AZ$1/1000-($F46/1000)),0)</f>
        <v>0</v>
      </c>
      <c r="BA46" s="69" t="n">
        <f aca="false">IF(AND($F46&lt;BA$1,$G46&lt;BA$4,(DATE(YEAR($G46)+1,MONTH($G46)+1,1))&gt;BA$4),(($D46*13.44*BA$2)+($D46*10.56*BA$3))*(BA$1/1000-($F46/1000)),0)</f>
        <v>0</v>
      </c>
      <c r="BB46" s="69" t="n">
        <f aca="false">IF(AND($F46&lt;BB$1,$G46&lt;BB$4,(DATE(YEAR($G46)+1,MONTH($G46)+1,1))&gt;BB$4),(($D46*13.44*BB$2)+($D46*10.56*BB$3))*(BB$1/1000-($F46/1000)),0)</f>
        <v>0</v>
      </c>
      <c r="BC46" s="69" t="n">
        <f aca="false">IF(AND($F46&lt;BC$1,$G46&lt;BC$4,(DATE(YEAR($G46)+1,MONTH($G46)+1,1))&gt;BC$4),(($D46*13.44*BC$2)+($D46*10.56*BC$3))*(BC$1/1000-($F46/1000)),0)</f>
        <v>0</v>
      </c>
      <c r="BD46" s="69" t="n">
        <f aca="false">IF(AND($F46&lt;BD$1,$G46&lt;BD$4,(DATE(YEAR($G46)+1,MONTH($G46)+1,1))&gt;BD$4),(($D46*13.44*BD$2)+($D46*10.56*BD$3))*(BD$1/1000-($F46/1000)),0)</f>
        <v>0</v>
      </c>
    </row>
    <row r="47" customFormat="false" ht="12.75" hidden="false" customHeight="false" outlineLevel="0" collapsed="false">
      <c r="A47" s="71" t="s">
        <v>1846</v>
      </c>
      <c r="B47" s="71" t="s">
        <v>1282</v>
      </c>
      <c r="C47" s="71" t="s">
        <v>1283</v>
      </c>
      <c r="D47" s="72" t="n">
        <v>580</v>
      </c>
      <c r="E47" s="3" t="s">
        <v>1268</v>
      </c>
      <c r="F47" s="72" t="n">
        <v>7100</v>
      </c>
      <c r="G47" s="73" t="n">
        <v>37408</v>
      </c>
      <c r="H47" s="64" t="s">
        <v>1260</v>
      </c>
      <c r="I47" s="69" t="n">
        <f aca="false">IF(AND($F47&lt;I$1,$G47&lt;I$4,(DATE(YEAR($G47)+1,MONTH($G47)+1,1))&gt;I$4),(($D47*13.44*I$2)+($D47*10.56*I$3))*(I$1/1000-($F47/1000)),0)</f>
        <v>0</v>
      </c>
      <c r="J47" s="69" t="n">
        <f aca="false">IF(AND($F47&lt;J$1,$G47&lt;J$4,(DATE(YEAR($G47)+1,MONTH($G47)+1,1))&gt;J$4),(($D47*13.44*J$2)+($D47*10.56*J$3))*(J$1/1000-($F47/1000)),0)</f>
        <v>0</v>
      </c>
      <c r="K47" s="69" t="n">
        <f aca="false">IF(AND($F47&lt;K$1,$G47&lt;K$4,(DATE(YEAR($G47)+1,MONTH($G47)+1,1))&gt;K$4),(($D47*13.44*K$2)+($D47*10.56*K$3))*(K$1/1000-($F47/1000)),0)</f>
        <v>0</v>
      </c>
      <c r="L47" s="69" t="n">
        <f aca="false">IF(AND($F47&lt;L$1,$G47&lt;L$4,(DATE(YEAR($G47)+1,MONTH($G47)+1,1))&gt;L$4),(($D47*13.44*L$2)+($D47*10.56*L$3))*(L$1/1000-($F47/1000)),0)</f>
        <v>0</v>
      </c>
      <c r="M47" s="69" t="n">
        <f aca="false">IF(AND($F47&lt;M$1,$G47&lt;M$4,(DATE(YEAR($G47)+1,MONTH($G47)+1,1))&gt;M$4),(($D47*13.44*M$2)+($D47*10.56*M$3))*(M$1/1000-($F47/1000)),0)</f>
        <v>0</v>
      </c>
      <c r="N47" s="69" t="n">
        <f aca="false">IF(AND($F47&lt;N$1,$G47&lt;N$4,(DATE(YEAR($G47)+1,MONTH($G47)+1,1))&gt;N$4),(($D47*13.44*N$2)+($D47*10.56*N$3))*(N$1/1000-($F47/1000)),0)</f>
        <v>0</v>
      </c>
      <c r="O47" s="69" t="n">
        <f aca="false">IF(AND($F47&lt;O$1,$G47&lt;O$4,(DATE(YEAR($G47)+1,MONTH($G47)+1,1))&gt;O$4),(($D47*13.44*O$2)+($D47*10.56*O$3))*(O$1/1000-($F47/1000)),0)</f>
        <v>0</v>
      </c>
      <c r="P47" s="69" t="n">
        <f aca="false">IF(AND($F47&lt;P$1,$G47&lt;P$4,(DATE(YEAR($G47)+1,MONTH($G47)+1,1))&gt;P$4),(($D47*13.44*P$2)+($D47*10.56*P$3))*(P$1/1000-($F47/1000)),0)</f>
        <v>0</v>
      </c>
      <c r="Q47" s="69" t="n">
        <f aca="false">IF(AND($F47&lt;Q$1,$G47&lt;Q$4,(DATE(YEAR($G47)+1,MONTH($G47)+1,1))&gt;Q$4),(($D47*13.44*Q$2)+($D47*10.56*Q$3))*(Q$1/1000-($F47/1000)),0)</f>
        <v>0</v>
      </c>
      <c r="R47" s="69" t="n">
        <f aca="false">IF(AND($F47&lt;R$1,$G47&lt;R$4,(DATE(YEAR($G47)+1,MONTH($G47)+1,1))&gt;R$4),(($D47*13.44*R$2)+($D47*10.56*R$3))*(R$1/1000-($F47/1000)),0)</f>
        <v>0</v>
      </c>
      <c r="S47" s="69" t="n">
        <f aca="false">IF(AND($F47&lt;S$1,$G47&lt;S$4,(DATE(YEAR($G47)+1,MONTH($G47)+1,1))&gt;S$4),(($D47*13.44*S$2)+($D47*10.56*S$3))*(S$1/1000-($F47/1000)),0)</f>
        <v>0</v>
      </c>
      <c r="T47" s="69" t="n">
        <f aca="false">IF(AND($F47&lt;T$1,$G47&lt;T$4,(DATE(YEAR($G47)+1,MONTH($G47)+1,1))&gt;T$4),(($D47*13.44*T$2)+($D47*10.56*T$3))*(T$1/1000-($F47/1000)),0)</f>
        <v>0</v>
      </c>
      <c r="U47" s="69" t="n">
        <f aca="false">IF(AND($F47&lt;U$1,$G47&lt;U$4,(DATE(YEAR($G47)+1,MONTH($G47)+1,1))&gt;U$4),(($D47*13.44*U$2)+($D47*10.56*U$3))*(U$1/1000-($F47/1000)),0)</f>
        <v>0</v>
      </c>
      <c r="V47" s="69" t="n">
        <f aca="false">IF(AND($F47&lt;V$1,$G47&lt;V$4,(DATE(YEAR($G47)+1,MONTH($G47)+1,1))&gt;V$4),(($D47*13.44*V$2)+($D47*10.56*V$3))*(V$1/1000-($F47/1000)),0)</f>
        <v>0</v>
      </c>
      <c r="W47" s="69" t="n">
        <f aca="false">IF(AND($F47&lt;W$1,$G47&lt;W$4,(DATE(YEAR($G47)+1,MONTH($G47)+1,1))&gt;W$4),(($D47*13.44*W$2)+($D47*10.56*W$3))*(W$1/1000-($F47/1000)),0)</f>
        <v>0</v>
      </c>
      <c r="X47" s="69" t="n">
        <f aca="false">IF(AND($F47&lt;X$1,$G47&lt;X$4,(DATE(YEAR($G47)+1,MONTH($G47)+1,1))&gt;X$4),(($D47*13.44*X$2)+($D47*10.56*X$3))*(X$1/1000-($F47/1000)),0)</f>
        <v>0</v>
      </c>
      <c r="Y47" s="69" t="n">
        <f aca="false">IF(AND($F47&lt;Y$1,$G47&lt;Y$4,(DATE(YEAR($G47)+1,MONTH($G47)+1,1))&gt;Y$4),(($D47*13.44*Y$2)+($D47*10.56*Y$3))*(Y$1/1000-($F47/1000)),0)</f>
        <v>0</v>
      </c>
      <c r="Z47" s="69" t="n">
        <f aca="false">IF(AND($F47&lt;Z$1,$G47&lt;Z$4,(DATE(YEAR($G47)+1,MONTH($G47)+1,1))&gt;Z$4),(($D47*13.44*Z$2)+($D47*10.56*Z$3))*(Z$1/1000-($F47/1000)),0)</f>
        <v>0</v>
      </c>
      <c r="AA47" s="69" t="n">
        <f aca="false">IF(AND($F47&lt;AA$1,$G47&lt;AA$4,(DATE(YEAR($G47)+1,MONTH($G47)+1,1))&gt;AA$4),(($D47*13.44*AA$2)+($D47*10.56*AA$3))*(AA$1/1000-($F47/1000)),0)</f>
        <v>28580.544</v>
      </c>
      <c r="AB47" s="69" t="n">
        <f aca="false">IF(AND($F47&lt;AB$1,$G47&lt;AB$4,(DATE(YEAR($G47)+1,MONTH($G47)+1,1))&gt;AB$4),(($D47*13.44*AB$2)+($D47*10.56*AB$3))*(AB$1/1000-($F47/1000)),0)</f>
        <v>28580.544</v>
      </c>
      <c r="AC47" s="69" t="n">
        <f aca="false">IF(AND($F47&lt;AC$1,$G47&lt;AC$4,(DATE(YEAR($G47)+1,MONTH($G47)+1,1))&gt;AC$4),(($D47*13.44*AC$2)+($D47*10.56*AC$3))*(AC$1/1000-($F47/1000)),0)</f>
        <v>28580.544</v>
      </c>
      <c r="AD47" s="69" t="n">
        <f aca="false">IF(AND($F47&lt;AD$1,$G47&lt;AD$4,(DATE(YEAR($G47)+1,MONTH($G47)+1,1))&gt;AD$4),(($D47*13.44*AD$2)+($D47*10.56*AD$3))*(AD$1/1000-($F47/1000)),0)</f>
        <v>28580.544</v>
      </c>
      <c r="AE47" s="69" t="n">
        <f aca="false">IF(AND($F47&lt;AE$1,$G47&lt;AE$4,(DATE(YEAR($G47)+1,MONTH($G47)+1,1))&gt;AE$4),(($D47*13.44*AE$2)+($D47*10.56*AE$3))*(AE$1/1000-($F47/1000)),0)</f>
        <v>28580.544</v>
      </c>
      <c r="AF47" s="69" t="n">
        <f aca="false">IF(AND($F47&lt;AF$1,$G47&lt;AF$4,(DATE(YEAR($G47)+1,MONTH($G47)+1,1))&gt;AF$4),(($D47*13.44*AF$2)+($D47*10.56*AF$3))*(AF$1/1000-($F47/1000)),0)</f>
        <v>28580.544</v>
      </c>
      <c r="AG47" s="69" t="n">
        <f aca="false">IF(AND($F47&lt;AG$1,$G47&lt;AG$4,(DATE(YEAR($G47)+1,MONTH($G47)+1,1))&gt;AG$4),(($D47*13.44*AG$2)+($D47*10.56*AG$3))*(AG$1/1000-($F47/1000)),0)</f>
        <v>28580.544</v>
      </c>
      <c r="AH47" s="69" t="n">
        <f aca="false">IF(AND($F47&lt;AH$1,$G47&lt;AH$4,(DATE(YEAR($G47)+1,MONTH($G47)+1,1))&gt;AH$4),(($D47*13.44*AH$2)+($D47*10.56*AH$3))*(AH$1/1000-($F47/1000)),0)</f>
        <v>28580.544</v>
      </c>
      <c r="AI47" s="69" t="n">
        <f aca="false">IF(AND($F47&lt;AI$1,$G47&lt;AI$4,(DATE(YEAR($G47)+1,MONTH($G47)+1,1))&gt;AI$4),(($D47*13.44*AI$2)+($D47*10.56*AI$3))*(AI$1/1000-($F47/1000)),0)</f>
        <v>28580.544</v>
      </c>
      <c r="AJ47" s="69" t="n">
        <f aca="false">IF(AND($F47&lt;AJ$1,$G47&lt;AJ$4,(DATE(YEAR($G47)+1,MONTH($G47)+1,1))&gt;AJ$4),(($D47*13.44*AJ$2)+($D47*10.56*AJ$3))*(AJ$1/1000-($F47/1000)),0)</f>
        <v>28580.544</v>
      </c>
      <c r="AK47" s="69" t="n">
        <f aca="false">IF(AND($F47&lt;AK$1,$G47&lt;AK$4,(DATE(YEAR($G47)+1,MONTH($G47)+1,1))&gt;AK$4),(($D47*13.44*AK$2)+($D47*10.56*AK$3))*(AK$1/1000-($F47/1000)),0)</f>
        <v>28580.544</v>
      </c>
      <c r="AL47" s="69" t="n">
        <f aca="false">IF(AND($F47&lt;AL$1,$G47&lt;AL$4,(DATE(YEAR($G47)+1,MONTH($G47)+1,1))&gt;AL$4),(($D47*13.44*AL$2)+($D47*10.56*AL$3))*(AL$1/1000-($F47/1000)),0)</f>
        <v>28580.544</v>
      </c>
      <c r="AM47" s="69" t="n">
        <f aca="false">IF(AND($F47&lt;AM$1,$G47&lt;AM$4,(DATE(YEAR($G47)+1,MONTH($G47)+1,1))&gt;AM$4),(($D47*13.44*AM$2)+($D47*10.56*AM$3))*(AM$1/1000-($F47/1000)),0)</f>
        <v>0</v>
      </c>
      <c r="AN47" s="69" t="n">
        <f aca="false">IF(AND($F47&lt;AN$1,$G47&lt;AN$4,(DATE(YEAR($G47)+1,MONTH($G47)+1,1))&gt;AN$4),(($D47*13.44*AN$2)+($D47*10.56*AN$3))*(AN$1/1000-($F47/1000)),0)</f>
        <v>0</v>
      </c>
      <c r="AO47" s="69" t="n">
        <f aca="false">IF(AND($F47&lt;AO$1,$G47&lt;AO$4,(DATE(YEAR($G47)+1,MONTH($G47)+1,1))&gt;AO$4),(($D47*13.44*AO$2)+($D47*10.56*AO$3))*(AO$1/1000-($F47/1000)),0)</f>
        <v>0</v>
      </c>
      <c r="AP47" s="69" t="n">
        <f aca="false">IF(AND($F47&lt;AP$1,$G47&lt;AP$4,(DATE(YEAR($G47)+1,MONTH($G47)+1,1))&gt;AP$4),(($D47*13.44*AP$2)+($D47*10.56*AP$3))*(AP$1/1000-($F47/1000)),0)</f>
        <v>0</v>
      </c>
      <c r="AQ47" s="69" t="n">
        <f aca="false">IF(AND($F47&lt;AQ$1,$G47&lt;AQ$4,(DATE(YEAR($G47)+1,MONTH($G47)+1,1))&gt;AQ$4),(($D47*13.44*AQ$2)+($D47*10.56*AQ$3))*(AQ$1/1000-($F47/1000)),0)</f>
        <v>0</v>
      </c>
      <c r="AR47" s="69" t="n">
        <f aca="false">IF(AND($F47&lt;AR$1,$G47&lt;AR$4,(DATE(YEAR($G47)+1,MONTH($G47)+1,1))&gt;AR$4),(($D47*13.44*AR$2)+($D47*10.56*AR$3))*(AR$1/1000-($F47/1000)),0)</f>
        <v>0</v>
      </c>
      <c r="AS47" s="69" t="n">
        <f aca="false">IF(AND($F47&lt;AS$1,$G47&lt;AS$4,(DATE(YEAR($G47)+1,MONTH($G47)+1,1))&gt;AS$4),(($D47*13.44*AS$2)+($D47*10.56*AS$3))*(AS$1/1000-($F47/1000)),0)</f>
        <v>0</v>
      </c>
      <c r="AT47" s="69" t="n">
        <f aca="false">IF(AND($F47&lt;AT$1,$G47&lt;AT$4,(DATE(YEAR($G47)+1,MONTH($G47)+1,1))&gt;AT$4),(($D47*13.44*AT$2)+($D47*10.56*AT$3))*(AT$1/1000-($F47/1000)),0)</f>
        <v>0</v>
      </c>
      <c r="AU47" s="69" t="n">
        <f aca="false">IF(AND($F47&lt;AU$1,$G47&lt;AU$4,(DATE(YEAR($G47)+1,MONTH($G47)+1,1))&gt;AU$4),(($D47*13.44*AU$2)+($D47*10.56*AU$3))*(AU$1/1000-($F47/1000)),0)</f>
        <v>0</v>
      </c>
      <c r="AV47" s="69" t="n">
        <f aca="false">IF(AND($F47&lt;AV$1,$G47&lt;AV$4,(DATE(YEAR($G47)+1,MONTH($G47)+1,1))&gt;AV$4),(($D47*13.44*AV$2)+($D47*10.56*AV$3))*(AV$1/1000-($F47/1000)),0)</f>
        <v>0</v>
      </c>
      <c r="AW47" s="69" t="n">
        <f aca="false">IF(AND($F47&lt;AW$1,$G47&lt;AW$4,(DATE(YEAR($G47)+1,MONTH($G47)+1,1))&gt;AW$4),(($D47*13.44*AW$2)+($D47*10.56*AW$3))*(AW$1/1000-($F47/1000)),0)</f>
        <v>0</v>
      </c>
      <c r="AX47" s="69" t="n">
        <f aca="false">IF(AND($F47&lt;AX$1,$G47&lt;AX$4,(DATE(YEAR($G47)+1,MONTH($G47)+1,1))&gt;AX$4),(($D47*13.44*AX$2)+($D47*10.56*AX$3))*(AX$1/1000-($F47/1000)),0)</f>
        <v>0</v>
      </c>
      <c r="AY47" s="69" t="n">
        <f aca="false">IF(AND($F47&lt;AY$1,$G47&lt;AY$4,(DATE(YEAR($G47)+1,MONTH($G47)+1,1))&gt;AY$4),(($D47*13.44*AY$2)+($D47*10.56*AY$3))*(AY$1/1000-($F47/1000)),0)</f>
        <v>0</v>
      </c>
      <c r="AZ47" s="69" t="n">
        <f aca="false">IF(AND($F47&lt;AZ$1,$G47&lt;AZ$4,(DATE(YEAR($G47)+1,MONTH($G47)+1,1))&gt;AZ$4),(($D47*13.44*AZ$2)+($D47*10.56*AZ$3))*(AZ$1/1000-($F47/1000)),0)</f>
        <v>0</v>
      </c>
      <c r="BA47" s="69" t="n">
        <f aca="false">IF(AND($F47&lt;BA$1,$G47&lt;BA$4,(DATE(YEAR($G47)+1,MONTH($G47)+1,1))&gt;BA$4),(($D47*13.44*BA$2)+($D47*10.56*BA$3))*(BA$1/1000-($F47/1000)),0)</f>
        <v>0</v>
      </c>
      <c r="BB47" s="69" t="n">
        <f aca="false">IF(AND($F47&lt;BB$1,$G47&lt;BB$4,(DATE(YEAR($G47)+1,MONTH($G47)+1,1))&gt;BB$4),(($D47*13.44*BB$2)+($D47*10.56*BB$3))*(BB$1/1000-($F47/1000)),0)</f>
        <v>0</v>
      </c>
      <c r="BC47" s="69" t="n">
        <f aca="false">IF(AND($F47&lt;BC$1,$G47&lt;BC$4,(DATE(YEAR($G47)+1,MONTH($G47)+1,1))&gt;BC$4),(($D47*13.44*BC$2)+($D47*10.56*BC$3))*(BC$1/1000-($F47/1000)),0)</f>
        <v>0</v>
      </c>
      <c r="BD47" s="69" t="n">
        <f aca="false">IF(AND($F47&lt;BD$1,$G47&lt;BD$4,(DATE(YEAR($G47)+1,MONTH($G47)+1,1))&gt;BD$4),(($D47*13.44*BD$2)+($D47*10.56*BD$3))*(BD$1/1000-($F47/1000)),0)</f>
        <v>0</v>
      </c>
    </row>
    <row r="48" customFormat="false" ht="12.75" hidden="false" customHeight="false" outlineLevel="0" collapsed="false">
      <c r="A48" s="71" t="s">
        <v>1847</v>
      </c>
      <c r="B48" s="71" t="s">
        <v>1282</v>
      </c>
      <c r="C48" s="71" t="s">
        <v>1283</v>
      </c>
      <c r="D48" s="72" t="n">
        <v>580</v>
      </c>
      <c r="E48" s="3" t="s">
        <v>1268</v>
      </c>
      <c r="F48" s="72" t="n">
        <v>7100</v>
      </c>
      <c r="G48" s="73" t="n">
        <v>37438</v>
      </c>
      <c r="H48" s="64" t="s">
        <v>1260</v>
      </c>
      <c r="I48" s="69" t="n">
        <f aca="false">IF(AND($F48&lt;I$1,$G48&lt;I$4,(DATE(YEAR($G48)+1,MONTH($G48)+1,1))&gt;I$4),(($D48*13.44*I$2)+($D48*10.56*I$3))*(I$1/1000-($F48/1000)),0)</f>
        <v>0</v>
      </c>
      <c r="J48" s="69" t="n">
        <f aca="false">IF(AND($F48&lt;J$1,$G48&lt;J$4,(DATE(YEAR($G48)+1,MONTH($G48)+1,1))&gt;J$4),(($D48*13.44*J$2)+($D48*10.56*J$3))*(J$1/1000-($F48/1000)),0)</f>
        <v>0</v>
      </c>
      <c r="K48" s="69" t="n">
        <f aca="false">IF(AND($F48&lt;K$1,$G48&lt;K$4,(DATE(YEAR($G48)+1,MONTH($G48)+1,1))&gt;K$4),(($D48*13.44*K$2)+($D48*10.56*K$3))*(K$1/1000-($F48/1000)),0)</f>
        <v>0</v>
      </c>
      <c r="L48" s="69" t="n">
        <f aca="false">IF(AND($F48&lt;L$1,$G48&lt;L$4,(DATE(YEAR($G48)+1,MONTH($G48)+1,1))&gt;L$4),(($D48*13.44*L$2)+($D48*10.56*L$3))*(L$1/1000-($F48/1000)),0)</f>
        <v>0</v>
      </c>
      <c r="M48" s="69" t="n">
        <f aca="false">IF(AND($F48&lt;M$1,$G48&lt;M$4,(DATE(YEAR($G48)+1,MONTH($G48)+1,1))&gt;M$4),(($D48*13.44*M$2)+($D48*10.56*M$3))*(M$1/1000-($F48/1000)),0)</f>
        <v>0</v>
      </c>
      <c r="N48" s="69" t="n">
        <f aca="false">IF(AND($F48&lt;N$1,$G48&lt;N$4,(DATE(YEAR($G48)+1,MONTH($G48)+1,1))&gt;N$4),(($D48*13.44*N$2)+($D48*10.56*N$3))*(N$1/1000-($F48/1000)),0)</f>
        <v>0</v>
      </c>
      <c r="O48" s="69" t="n">
        <f aca="false">IF(AND($F48&lt;O$1,$G48&lt;O$4,(DATE(YEAR($G48)+1,MONTH($G48)+1,1))&gt;O$4),(($D48*13.44*O$2)+($D48*10.56*O$3))*(O$1/1000-($F48/1000)),0)</f>
        <v>0</v>
      </c>
      <c r="P48" s="69" t="n">
        <f aca="false">IF(AND($F48&lt;P$1,$G48&lt;P$4,(DATE(YEAR($G48)+1,MONTH($G48)+1,1))&gt;P$4),(($D48*13.44*P$2)+($D48*10.56*P$3))*(P$1/1000-($F48/1000)),0)</f>
        <v>0</v>
      </c>
      <c r="Q48" s="69" t="n">
        <f aca="false">IF(AND($F48&lt;Q$1,$G48&lt;Q$4,(DATE(YEAR($G48)+1,MONTH($G48)+1,1))&gt;Q$4),(($D48*13.44*Q$2)+($D48*10.56*Q$3))*(Q$1/1000-($F48/1000)),0)</f>
        <v>0</v>
      </c>
      <c r="R48" s="69" t="n">
        <f aca="false">IF(AND($F48&lt;R$1,$G48&lt;R$4,(DATE(YEAR($G48)+1,MONTH($G48)+1,1))&gt;R$4),(($D48*13.44*R$2)+($D48*10.56*R$3))*(R$1/1000-($F48/1000)),0)</f>
        <v>0</v>
      </c>
      <c r="S48" s="69" t="n">
        <f aca="false">IF(AND($F48&lt;S$1,$G48&lt;S$4,(DATE(YEAR($G48)+1,MONTH($G48)+1,1))&gt;S$4),(($D48*13.44*S$2)+($D48*10.56*S$3))*(S$1/1000-($F48/1000)),0)</f>
        <v>0</v>
      </c>
      <c r="T48" s="69" t="n">
        <f aca="false">IF(AND($F48&lt;T$1,$G48&lt;T$4,(DATE(YEAR($G48)+1,MONTH($G48)+1,1))&gt;T$4),(($D48*13.44*T$2)+($D48*10.56*T$3))*(T$1/1000-($F48/1000)),0)</f>
        <v>0</v>
      </c>
      <c r="U48" s="69" t="n">
        <f aca="false">IF(AND($F48&lt;U$1,$G48&lt;U$4,(DATE(YEAR($G48)+1,MONTH($G48)+1,1))&gt;U$4),(($D48*13.44*U$2)+($D48*10.56*U$3))*(U$1/1000-($F48/1000)),0)</f>
        <v>0</v>
      </c>
      <c r="V48" s="69" t="n">
        <f aca="false">IF(AND($F48&lt;V$1,$G48&lt;V$4,(DATE(YEAR($G48)+1,MONTH($G48)+1,1))&gt;V$4),(($D48*13.44*V$2)+($D48*10.56*V$3))*(V$1/1000-($F48/1000)),0)</f>
        <v>0</v>
      </c>
      <c r="W48" s="69" t="n">
        <f aca="false">IF(AND($F48&lt;W$1,$G48&lt;W$4,(DATE(YEAR($G48)+1,MONTH($G48)+1,1))&gt;W$4),(($D48*13.44*W$2)+($D48*10.56*W$3))*(W$1/1000-($F48/1000)),0)</f>
        <v>0</v>
      </c>
      <c r="X48" s="69" t="n">
        <f aca="false">IF(AND($F48&lt;X$1,$G48&lt;X$4,(DATE(YEAR($G48)+1,MONTH($G48)+1,1))&gt;X$4),(($D48*13.44*X$2)+($D48*10.56*X$3))*(X$1/1000-($F48/1000)),0)</f>
        <v>0</v>
      </c>
      <c r="Y48" s="69" t="n">
        <f aca="false">IF(AND($F48&lt;Y$1,$G48&lt;Y$4,(DATE(YEAR($G48)+1,MONTH($G48)+1,1))&gt;Y$4),(($D48*13.44*Y$2)+($D48*10.56*Y$3))*(Y$1/1000-($F48/1000)),0)</f>
        <v>0</v>
      </c>
      <c r="Z48" s="69" t="n">
        <f aca="false">IF(AND($F48&lt;Z$1,$G48&lt;Z$4,(DATE(YEAR($G48)+1,MONTH($G48)+1,1))&gt;Z$4),(($D48*13.44*Z$2)+($D48*10.56*Z$3))*(Z$1/1000-($F48/1000)),0)</f>
        <v>0</v>
      </c>
      <c r="AA48" s="69" t="n">
        <f aca="false">IF(AND($F48&lt;AA$1,$G48&lt;AA$4,(DATE(YEAR($G48)+1,MONTH($G48)+1,1))&gt;AA$4),(($D48*13.44*AA$2)+($D48*10.56*AA$3))*(AA$1/1000-($F48/1000)),0)</f>
        <v>0</v>
      </c>
      <c r="AB48" s="69" t="n">
        <f aca="false">IF(AND($F48&lt;AB$1,$G48&lt;AB$4,(DATE(YEAR($G48)+1,MONTH($G48)+1,1))&gt;AB$4),(($D48*13.44*AB$2)+($D48*10.56*AB$3))*(AB$1/1000-($F48/1000)),0)</f>
        <v>28580.544</v>
      </c>
      <c r="AC48" s="69" t="n">
        <f aca="false">IF(AND($F48&lt;AC$1,$G48&lt;AC$4,(DATE(YEAR($G48)+1,MONTH($G48)+1,1))&gt;AC$4),(($D48*13.44*AC$2)+($D48*10.56*AC$3))*(AC$1/1000-($F48/1000)),0)</f>
        <v>28580.544</v>
      </c>
      <c r="AD48" s="69" t="n">
        <f aca="false">IF(AND($F48&lt;AD$1,$G48&lt;AD$4,(DATE(YEAR($G48)+1,MONTH($G48)+1,1))&gt;AD$4),(($D48*13.44*AD$2)+($D48*10.56*AD$3))*(AD$1/1000-($F48/1000)),0)</f>
        <v>28580.544</v>
      </c>
      <c r="AE48" s="69" t="n">
        <f aca="false">IF(AND($F48&lt;AE$1,$G48&lt;AE$4,(DATE(YEAR($G48)+1,MONTH($G48)+1,1))&gt;AE$4),(($D48*13.44*AE$2)+($D48*10.56*AE$3))*(AE$1/1000-($F48/1000)),0)</f>
        <v>28580.544</v>
      </c>
      <c r="AF48" s="69" t="n">
        <f aca="false">IF(AND($F48&lt;AF$1,$G48&lt;AF$4,(DATE(YEAR($G48)+1,MONTH($G48)+1,1))&gt;AF$4),(($D48*13.44*AF$2)+($D48*10.56*AF$3))*(AF$1/1000-($F48/1000)),0)</f>
        <v>28580.544</v>
      </c>
      <c r="AG48" s="69" t="n">
        <f aca="false">IF(AND($F48&lt;AG$1,$G48&lt;AG$4,(DATE(YEAR($G48)+1,MONTH($G48)+1,1))&gt;AG$4),(($D48*13.44*AG$2)+($D48*10.56*AG$3))*(AG$1/1000-($F48/1000)),0)</f>
        <v>28580.544</v>
      </c>
      <c r="AH48" s="69" t="n">
        <f aca="false">IF(AND($F48&lt;AH$1,$G48&lt;AH$4,(DATE(YEAR($G48)+1,MONTH($G48)+1,1))&gt;AH$4),(($D48*13.44*AH$2)+($D48*10.56*AH$3))*(AH$1/1000-($F48/1000)),0)</f>
        <v>28580.544</v>
      </c>
      <c r="AI48" s="69" t="n">
        <f aca="false">IF(AND($F48&lt;AI$1,$G48&lt;AI$4,(DATE(YEAR($G48)+1,MONTH($G48)+1,1))&gt;AI$4),(($D48*13.44*AI$2)+($D48*10.56*AI$3))*(AI$1/1000-($F48/1000)),0)</f>
        <v>28580.544</v>
      </c>
      <c r="AJ48" s="69" t="n">
        <f aca="false">IF(AND($F48&lt;AJ$1,$G48&lt;AJ$4,(DATE(YEAR($G48)+1,MONTH($G48)+1,1))&gt;AJ$4),(($D48*13.44*AJ$2)+($D48*10.56*AJ$3))*(AJ$1/1000-($F48/1000)),0)</f>
        <v>28580.544</v>
      </c>
      <c r="AK48" s="69" t="n">
        <f aca="false">IF(AND($F48&lt;AK$1,$G48&lt;AK$4,(DATE(YEAR($G48)+1,MONTH($G48)+1,1))&gt;AK$4),(($D48*13.44*AK$2)+($D48*10.56*AK$3))*(AK$1/1000-($F48/1000)),0)</f>
        <v>28580.544</v>
      </c>
      <c r="AL48" s="69" t="n">
        <f aca="false">IF(AND($F48&lt;AL$1,$G48&lt;AL$4,(DATE(YEAR($G48)+1,MONTH($G48)+1,1))&gt;AL$4),(($D48*13.44*AL$2)+($D48*10.56*AL$3))*(AL$1/1000-($F48/1000)),0)</f>
        <v>28580.544</v>
      </c>
      <c r="AM48" s="69" t="n">
        <f aca="false">IF(AND($F48&lt;AM$1,$G48&lt;AM$4,(DATE(YEAR($G48)+1,MONTH($G48)+1,1))&gt;AM$4),(($D48*13.44*AM$2)+($D48*10.56*AM$3))*(AM$1/1000-($F48/1000)),0)</f>
        <v>28580.544</v>
      </c>
      <c r="AN48" s="69" t="n">
        <f aca="false">IF(AND($F48&lt;AN$1,$G48&lt;AN$4,(DATE(YEAR($G48)+1,MONTH($G48)+1,1))&gt;AN$4),(($D48*13.44*AN$2)+($D48*10.56*AN$3))*(AN$1/1000-($F48/1000)),0)</f>
        <v>0</v>
      </c>
      <c r="AO48" s="69" t="n">
        <f aca="false">IF(AND($F48&lt;AO$1,$G48&lt;AO$4,(DATE(YEAR($G48)+1,MONTH($G48)+1,1))&gt;AO$4),(($D48*13.44*AO$2)+($D48*10.56*AO$3))*(AO$1/1000-($F48/1000)),0)</f>
        <v>0</v>
      </c>
      <c r="AP48" s="69" t="n">
        <f aca="false">IF(AND($F48&lt;AP$1,$G48&lt;AP$4,(DATE(YEAR($G48)+1,MONTH($G48)+1,1))&gt;AP$4),(($D48*13.44*AP$2)+($D48*10.56*AP$3))*(AP$1/1000-($F48/1000)),0)</f>
        <v>0</v>
      </c>
      <c r="AQ48" s="69" t="n">
        <f aca="false">IF(AND($F48&lt;AQ$1,$G48&lt;AQ$4,(DATE(YEAR($G48)+1,MONTH($G48)+1,1))&gt;AQ$4),(($D48*13.44*AQ$2)+($D48*10.56*AQ$3))*(AQ$1/1000-($F48/1000)),0)</f>
        <v>0</v>
      </c>
      <c r="AR48" s="69" t="n">
        <f aca="false">IF(AND($F48&lt;AR$1,$G48&lt;AR$4,(DATE(YEAR($G48)+1,MONTH($G48)+1,1))&gt;AR$4),(($D48*13.44*AR$2)+($D48*10.56*AR$3))*(AR$1/1000-($F48/1000)),0)</f>
        <v>0</v>
      </c>
      <c r="AS48" s="69" t="n">
        <f aca="false">IF(AND($F48&lt;AS$1,$G48&lt;AS$4,(DATE(YEAR($G48)+1,MONTH($G48)+1,1))&gt;AS$4),(($D48*13.44*AS$2)+($D48*10.56*AS$3))*(AS$1/1000-($F48/1000)),0)</f>
        <v>0</v>
      </c>
      <c r="AT48" s="69" t="n">
        <f aca="false">IF(AND($F48&lt;AT$1,$G48&lt;AT$4,(DATE(YEAR($G48)+1,MONTH($G48)+1,1))&gt;AT$4),(($D48*13.44*AT$2)+($D48*10.56*AT$3))*(AT$1/1000-($F48/1000)),0)</f>
        <v>0</v>
      </c>
      <c r="AU48" s="69" t="n">
        <f aca="false">IF(AND($F48&lt;AU$1,$G48&lt;AU$4,(DATE(YEAR($G48)+1,MONTH($G48)+1,1))&gt;AU$4),(($D48*13.44*AU$2)+($D48*10.56*AU$3))*(AU$1/1000-($F48/1000)),0)</f>
        <v>0</v>
      </c>
      <c r="AV48" s="69" t="n">
        <f aca="false">IF(AND($F48&lt;AV$1,$G48&lt;AV$4,(DATE(YEAR($G48)+1,MONTH($G48)+1,1))&gt;AV$4),(($D48*13.44*AV$2)+($D48*10.56*AV$3))*(AV$1/1000-($F48/1000)),0)</f>
        <v>0</v>
      </c>
      <c r="AW48" s="69" t="n">
        <f aca="false">IF(AND($F48&lt;AW$1,$G48&lt;AW$4,(DATE(YEAR($G48)+1,MONTH($G48)+1,1))&gt;AW$4),(($D48*13.44*AW$2)+($D48*10.56*AW$3))*(AW$1/1000-($F48/1000)),0)</f>
        <v>0</v>
      </c>
      <c r="AX48" s="69" t="n">
        <f aca="false">IF(AND($F48&lt;AX$1,$G48&lt;AX$4,(DATE(YEAR($G48)+1,MONTH($G48)+1,1))&gt;AX$4),(($D48*13.44*AX$2)+($D48*10.56*AX$3))*(AX$1/1000-($F48/1000)),0)</f>
        <v>0</v>
      </c>
      <c r="AY48" s="69" t="n">
        <f aca="false">IF(AND($F48&lt;AY$1,$G48&lt;AY$4,(DATE(YEAR($G48)+1,MONTH($G48)+1,1))&gt;AY$4),(($D48*13.44*AY$2)+($D48*10.56*AY$3))*(AY$1/1000-($F48/1000)),0)</f>
        <v>0</v>
      </c>
      <c r="AZ48" s="69" t="n">
        <f aca="false">IF(AND($F48&lt;AZ$1,$G48&lt;AZ$4,(DATE(YEAR($G48)+1,MONTH($G48)+1,1))&gt;AZ$4),(($D48*13.44*AZ$2)+($D48*10.56*AZ$3))*(AZ$1/1000-($F48/1000)),0)</f>
        <v>0</v>
      </c>
      <c r="BA48" s="69" t="n">
        <f aca="false">IF(AND($F48&lt;BA$1,$G48&lt;BA$4,(DATE(YEAR($G48)+1,MONTH($G48)+1,1))&gt;BA$4),(($D48*13.44*BA$2)+($D48*10.56*BA$3))*(BA$1/1000-($F48/1000)),0)</f>
        <v>0</v>
      </c>
      <c r="BB48" s="69" t="n">
        <f aca="false">IF(AND($F48&lt;BB$1,$G48&lt;BB$4,(DATE(YEAR($G48)+1,MONTH($G48)+1,1))&gt;BB$4),(($D48*13.44*BB$2)+($D48*10.56*BB$3))*(BB$1/1000-($F48/1000)),0)</f>
        <v>0</v>
      </c>
      <c r="BC48" s="69" t="n">
        <f aca="false">IF(AND($F48&lt;BC$1,$G48&lt;BC$4,(DATE(YEAR($G48)+1,MONTH($G48)+1,1))&gt;BC$4),(($D48*13.44*BC$2)+($D48*10.56*BC$3))*(BC$1/1000-($F48/1000)),0)</f>
        <v>0</v>
      </c>
      <c r="BD48" s="69" t="n">
        <f aca="false">IF(AND($F48&lt;BD$1,$G48&lt;BD$4,(DATE(YEAR($G48)+1,MONTH($G48)+1,1))&gt;BD$4),(($D48*13.44*BD$2)+($D48*10.56*BD$3))*(BD$1/1000-($F48/1000)),0)</f>
        <v>0</v>
      </c>
    </row>
    <row r="49" customFormat="false" ht="12.75" hidden="false" customHeight="false" outlineLevel="0" collapsed="false">
      <c r="A49" s="71" t="s">
        <v>1848</v>
      </c>
      <c r="B49" s="71" t="s">
        <v>1282</v>
      </c>
      <c r="C49" s="71" t="s">
        <v>1258</v>
      </c>
      <c r="D49" s="72" t="n">
        <v>226</v>
      </c>
      <c r="E49" s="71" t="s">
        <v>1268</v>
      </c>
      <c r="F49" s="72" t="n">
        <v>7100</v>
      </c>
      <c r="G49" s="73" t="n">
        <v>37500</v>
      </c>
      <c r="H49" s="64" t="s">
        <v>1260</v>
      </c>
      <c r="I49" s="69" t="n">
        <f aca="false">IF(AND($F49&lt;I$1,$G49&lt;I$4,(DATE(YEAR($G49)+1,MONTH($G49)+1,1))&gt;I$4),(($D49*13.44*I$2)+($D49*10.56*I$3))*(I$1/1000-($F49/1000)),0)</f>
        <v>0</v>
      </c>
      <c r="J49" s="69" t="n">
        <f aca="false">IF(AND($F49&lt;J$1,$G49&lt;J$4,(DATE(YEAR($G49)+1,MONTH($G49)+1,1))&gt;J$4),(($D49*13.44*J$2)+($D49*10.56*J$3))*(J$1/1000-($F49/1000)),0)</f>
        <v>0</v>
      </c>
      <c r="K49" s="69" t="n">
        <f aca="false">IF(AND($F49&lt;K$1,$G49&lt;K$4,(DATE(YEAR($G49)+1,MONTH($G49)+1,1))&gt;K$4),(($D49*13.44*K$2)+($D49*10.56*K$3))*(K$1/1000-($F49/1000)),0)</f>
        <v>0</v>
      </c>
      <c r="L49" s="69" t="n">
        <f aca="false">IF(AND($F49&lt;L$1,$G49&lt;L$4,(DATE(YEAR($G49)+1,MONTH($G49)+1,1))&gt;L$4),(($D49*13.44*L$2)+($D49*10.56*L$3))*(L$1/1000-($F49/1000)),0)</f>
        <v>0</v>
      </c>
      <c r="M49" s="69" t="n">
        <f aca="false">IF(AND($F49&lt;M$1,$G49&lt;M$4,(DATE(YEAR($G49)+1,MONTH($G49)+1,1))&gt;M$4),(($D49*13.44*M$2)+($D49*10.56*M$3))*(M$1/1000-($F49/1000)),0)</f>
        <v>0</v>
      </c>
      <c r="N49" s="69" t="n">
        <f aca="false">IF(AND($F49&lt;N$1,$G49&lt;N$4,(DATE(YEAR($G49)+1,MONTH($G49)+1,1))&gt;N$4),(($D49*13.44*N$2)+($D49*10.56*N$3))*(N$1/1000-($F49/1000)),0)</f>
        <v>0</v>
      </c>
      <c r="O49" s="69" t="n">
        <f aca="false">IF(AND($F49&lt;O$1,$G49&lt;O$4,(DATE(YEAR($G49)+1,MONTH($G49)+1,1))&gt;O$4),(($D49*13.44*O$2)+($D49*10.56*O$3))*(O$1/1000-($F49/1000)),0)</f>
        <v>0</v>
      </c>
      <c r="P49" s="69" t="n">
        <f aca="false">IF(AND($F49&lt;P$1,$G49&lt;P$4,(DATE(YEAR($G49)+1,MONTH($G49)+1,1))&gt;P$4),(($D49*13.44*P$2)+($D49*10.56*P$3))*(P$1/1000-($F49/1000)),0)</f>
        <v>0</v>
      </c>
      <c r="Q49" s="69" t="n">
        <f aca="false">IF(AND($F49&lt;Q$1,$G49&lt;Q$4,(DATE(YEAR($G49)+1,MONTH($G49)+1,1))&gt;Q$4),(($D49*13.44*Q$2)+($D49*10.56*Q$3))*(Q$1/1000-($F49/1000)),0)</f>
        <v>0</v>
      </c>
      <c r="R49" s="69" t="n">
        <f aca="false">IF(AND($F49&lt;R$1,$G49&lt;R$4,(DATE(YEAR($G49)+1,MONTH($G49)+1,1))&gt;R$4),(($D49*13.44*R$2)+($D49*10.56*R$3))*(R$1/1000-($F49/1000)),0)</f>
        <v>0</v>
      </c>
      <c r="S49" s="69" t="n">
        <f aca="false">IF(AND($F49&lt;S$1,$G49&lt;S$4,(DATE(YEAR($G49)+1,MONTH($G49)+1,1))&gt;S$4),(($D49*13.44*S$2)+($D49*10.56*S$3))*(S$1/1000-($F49/1000)),0)</f>
        <v>0</v>
      </c>
      <c r="T49" s="69" t="n">
        <f aca="false">IF(AND($F49&lt;T$1,$G49&lt;T$4,(DATE(YEAR($G49)+1,MONTH($G49)+1,1))&gt;T$4),(($D49*13.44*T$2)+($D49*10.56*T$3))*(T$1/1000-($F49/1000)),0)</f>
        <v>0</v>
      </c>
      <c r="U49" s="69" t="n">
        <f aca="false">IF(AND($F49&lt;U$1,$G49&lt;U$4,(DATE(YEAR($G49)+1,MONTH($G49)+1,1))&gt;U$4),(($D49*13.44*U$2)+($D49*10.56*U$3))*(U$1/1000-($F49/1000)),0)</f>
        <v>0</v>
      </c>
      <c r="V49" s="69" t="n">
        <f aca="false">IF(AND($F49&lt;V$1,$G49&lt;V$4,(DATE(YEAR($G49)+1,MONTH($G49)+1,1))&gt;V$4),(($D49*13.44*V$2)+($D49*10.56*V$3))*(V$1/1000-($F49/1000)),0)</f>
        <v>0</v>
      </c>
      <c r="W49" s="69" t="n">
        <f aca="false">IF(AND($F49&lt;W$1,$G49&lt;W$4,(DATE(YEAR($G49)+1,MONTH($G49)+1,1))&gt;W$4),(($D49*13.44*W$2)+($D49*10.56*W$3))*(W$1/1000-($F49/1000)),0)</f>
        <v>0</v>
      </c>
      <c r="X49" s="69" t="n">
        <f aca="false">IF(AND($F49&lt;X$1,$G49&lt;X$4,(DATE(YEAR($G49)+1,MONTH($G49)+1,1))&gt;X$4),(($D49*13.44*X$2)+($D49*10.56*X$3))*(X$1/1000-($F49/1000)),0)</f>
        <v>0</v>
      </c>
      <c r="Y49" s="69" t="n">
        <f aca="false">IF(AND($F49&lt;Y$1,$G49&lt;Y$4,(DATE(YEAR($G49)+1,MONTH($G49)+1,1))&gt;Y$4),(($D49*13.44*Y$2)+($D49*10.56*Y$3))*(Y$1/1000-($F49/1000)),0)</f>
        <v>0</v>
      </c>
      <c r="Z49" s="69" t="n">
        <f aca="false">IF(AND($F49&lt;Z$1,$G49&lt;Z$4,(DATE(YEAR($G49)+1,MONTH($G49)+1,1))&gt;Z$4),(($D49*13.44*Z$2)+($D49*10.56*Z$3))*(Z$1/1000-($F49/1000)),0)</f>
        <v>0</v>
      </c>
      <c r="AA49" s="69" t="n">
        <f aca="false">IF(AND($F49&lt;AA$1,$G49&lt;AA$4,(DATE(YEAR($G49)+1,MONTH($G49)+1,1))&gt;AA$4),(($D49*13.44*AA$2)+($D49*10.56*AA$3))*(AA$1/1000-($F49/1000)),0)</f>
        <v>0</v>
      </c>
      <c r="AB49" s="69" t="n">
        <f aca="false">IF(AND($F49&lt;AB$1,$G49&lt;AB$4,(DATE(YEAR($G49)+1,MONTH($G49)+1,1))&gt;AB$4),(($D49*13.44*AB$2)+($D49*10.56*AB$3))*(AB$1/1000-($F49/1000)),0)</f>
        <v>0</v>
      </c>
      <c r="AC49" s="69" t="n">
        <f aca="false">IF(AND($F49&lt;AC$1,$G49&lt;AC$4,(DATE(YEAR($G49)+1,MONTH($G49)+1,1))&gt;AC$4),(($D49*13.44*AC$2)+($D49*10.56*AC$3))*(AC$1/1000-($F49/1000)),0)</f>
        <v>0</v>
      </c>
      <c r="AD49" s="69" t="n">
        <f aca="false">IF(AND($F49&lt;AD$1,$G49&lt;AD$4,(DATE(YEAR($G49)+1,MONTH($G49)+1,1))&gt;AD$4),(($D49*13.44*AD$2)+($D49*10.56*AD$3))*(AD$1/1000-($F49/1000)),0)</f>
        <v>11136.5568</v>
      </c>
      <c r="AE49" s="69" t="n">
        <f aca="false">IF(AND($F49&lt;AE$1,$G49&lt;AE$4,(DATE(YEAR($G49)+1,MONTH($G49)+1,1))&gt;AE$4),(($D49*13.44*AE$2)+($D49*10.56*AE$3))*(AE$1/1000-($F49/1000)),0)</f>
        <v>11136.5568</v>
      </c>
      <c r="AF49" s="69" t="n">
        <f aca="false">IF(AND($F49&lt;AF$1,$G49&lt;AF$4,(DATE(YEAR($G49)+1,MONTH($G49)+1,1))&gt;AF$4),(($D49*13.44*AF$2)+($D49*10.56*AF$3))*(AF$1/1000-($F49/1000)),0)</f>
        <v>11136.5568</v>
      </c>
      <c r="AG49" s="69" t="n">
        <f aca="false">IF(AND($F49&lt;AG$1,$G49&lt;AG$4,(DATE(YEAR($G49)+1,MONTH($G49)+1,1))&gt;AG$4),(($D49*13.44*AG$2)+($D49*10.56*AG$3))*(AG$1/1000-($F49/1000)),0)</f>
        <v>11136.5568</v>
      </c>
      <c r="AH49" s="69" t="n">
        <f aca="false">IF(AND($F49&lt;AH$1,$G49&lt;AH$4,(DATE(YEAR($G49)+1,MONTH($G49)+1,1))&gt;AH$4),(($D49*13.44*AH$2)+($D49*10.56*AH$3))*(AH$1/1000-($F49/1000)),0)</f>
        <v>11136.5568</v>
      </c>
      <c r="AI49" s="69" t="n">
        <f aca="false">IF(AND($F49&lt;AI$1,$G49&lt;AI$4,(DATE(YEAR($G49)+1,MONTH($G49)+1,1))&gt;AI$4),(($D49*13.44*AI$2)+($D49*10.56*AI$3))*(AI$1/1000-($F49/1000)),0)</f>
        <v>11136.5568</v>
      </c>
      <c r="AJ49" s="69" t="n">
        <f aca="false">IF(AND($F49&lt;AJ$1,$G49&lt;AJ$4,(DATE(YEAR($G49)+1,MONTH($G49)+1,1))&gt;AJ$4),(($D49*13.44*AJ$2)+($D49*10.56*AJ$3))*(AJ$1/1000-($F49/1000)),0)</f>
        <v>11136.5568</v>
      </c>
      <c r="AK49" s="69" t="n">
        <f aca="false">IF(AND($F49&lt;AK$1,$G49&lt;AK$4,(DATE(YEAR($G49)+1,MONTH($G49)+1,1))&gt;AK$4),(($D49*13.44*AK$2)+($D49*10.56*AK$3))*(AK$1/1000-($F49/1000)),0)</f>
        <v>11136.5568</v>
      </c>
      <c r="AL49" s="69" t="n">
        <f aca="false">IF(AND($F49&lt;AL$1,$G49&lt;AL$4,(DATE(YEAR($G49)+1,MONTH($G49)+1,1))&gt;AL$4),(($D49*13.44*AL$2)+($D49*10.56*AL$3))*(AL$1/1000-($F49/1000)),0)</f>
        <v>11136.5568</v>
      </c>
      <c r="AM49" s="69" t="n">
        <f aca="false">IF(AND($F49&lt;AM$1,$G49&lt;AM$4,(DATE(YEAR($G49)+1,MONTH($G49)+1,1))&gt;AM$4),(($D49*13.44*AM$2)+($D49*10.56*AM$3))*(AM$1/1000-($F49/1000)),0)</f>
        <v>11136.5568</v>
      </c>
      <c r="AN49" s="69" t="n">
        <f aca="false">IF(AND($F49&lt;AN$1,$G49&lt;AN$4,(DATE(YEAR($G49)+1,MONTH($G49)+1,1))&gt;AN$4),(($D49*13.44*AN$2)+($D49*10.56*AN$3))*(AN$1/1000-($F49/1000)),0)</f>
        <v>11136.5568</v>
      </c>
      <c r="AO49" s="69" t="n">
        <f aca="false">IF(AND($F49&lt;AO$1,$G49&lt;AO$4,(DATE(YEAR($G49)+1,MONTH($G49)+1,1))&gt;AO$4),(($D49*13.44*AO$2)+($D49*10.56*AO$3))*(AO$1/1000-($F49/1000)),0)</f>
        <v>11136.5568</v>
      </c>
      <c r="AP49" s="69" t="n">
        <f aca="false">IF(AND($F49&lt;AP$1,$G49&lt;AP$4,(DATE(YEAR($G49)+1,MONTH($G49)+1,1))&gt;AP$4),(($D49*13.44*AP$2)+($D49*10.56*AP$3))*(AP$1/1000-($F49/1000)),0)</f>
        <v>0</v>
      </c>
      <c r="AQ49" s="69" t="n">
        <f aca="false">IF(AND($F49&lt;AQ$1,$G49&lt;AQ$4,(DATE(YEAR($G49)+1,MONTH($G49)+1,1))&gt;AQ$4),(($D49*13.44*AQ$2)+($D49*10.56*AQ$3))*(AQ$1/1000-($F49/1000)),0)</f>
        <v>0</v>
      </c>
      <c r="AR49" s="69" t="n">
        <f aca="false">IF(AND($F49&lt;AR$1,$G49&lt;AR$4,(DATE(YEAR($G49)+1,MONTH($G49)+1,1))&gt;AR$4),(($D49*13.44*AR$2)+($D49*10.56*AR$3))*(AR$1/1000-($F49/1000)),0)</f>
        <v>0</v>
      </c>
      <c r="AS49" s="69" t="n">
        <f aca="false">IF(AND($F49&lt;AS$1,$G49&lt;AS$4,(DATE(YEAR($G49)+1,MONTH($G49)+1,1))&gt;AS$4),(($D49*13.44*AS$2)+($D49*10.56*AS$3))*(AS$1/1000-($F49/1000)),0)</f>
        <v>0</v>
      </c>
      <c r="AT49" s="69" t="n">
        <f aca="false">IF(AND($F49&lt;AT$1,$G49&lt;AT$4,(DATE(YEAR($G49)+1,MONTH($G49)+1,1))&gt;AT$4),(($D49*13.44*AT$2)+($D49*10.56*AT$3))*(AT$1/1000-($F49/1000)),0)</f>
        <v>0</v>
      </c>
      <c r="AU49" s="69" t="n">
        <f aca="false">IF(AND($F49&lt;AU$1,$G49&lt;AU$4,(DATE(YEAR($G49)+1,MONTH($G49)+1,1))&gt;AU$4),(($D49*13.44*AU$2)+($D49*10.56*AU$3))*(AU$1/1000-($F49/1000)),0)</f>
        <v>0</v>
      </c>
      <c r="AV49" s="69" t="n">
        <f aca="false">IF(AND($F49&lt;AV$1,$G49&lt;AV$4,(DATE(YEAR($G49)+1,MONTH($G49)+1,1))&gt;AV$4),(($D49*13.44*AV$2)+($D49*10.56*AV$3))*(AV$1/1000-($F49/1000)),0)</f>
        <v>0</v>
      </c>
      <c r="AW49" s="69" t="n">
        <f aca="false">IF(AND($F49&lt;AW$1,$G49&lt;AW$4,(DATE(YEAR($G49)+1,MONTH($G49)+1,1))&gt;AW$4),(($D49*13.44*AW$2)+($D49*10.56*AW$3))*(AW$1/1000-($F49/1000)),0)</f>
        <v>0</v>
      </c>
      <c r="AX49" s="69" t="n">
        <f aca="false">IF(AND($F49&lt;AX$1,$G49&lt;AX$4,(DATE(YEAR($G49)+1,MONTH($G49)+1,1))&gt;AX$4),(($D49*13.44*AX$2)+($D49*10.56*AX$3))*(AX$1/1000-($F49/1000)),0)</f>
        <v>0</v>
      </c>
      <c r="AY49" s="69" t="n">
        <f aca="false">IF(AND($F49&lt;AY$1,$G49&lt;AY$4,(DATE(YEAR($G49)+1,MONTH($G49)+1,1))&gt;AY$4),(($D49*13.44*AY$2)+($D49*10.56*AY$3))*(AY$1/1000-($F49/1000)),0)</f>
        <v>0</v>
      </c>
      <c r="AZ49" s="69" t="n">
        <f aca="false">IF(AND($F49&lt;AZ$1,$G49&lt;AZ$4,(DATE(YEAR($G49)+1,MONTH($G49)+1,1))&gt;AZ$4),(($D49*13.44*AZ$2)+($D49*10.56*AZ$3))*(AZ$1/1000-($F49/1000)),0)</f>
        <v>0</v>
      </c>
      <c r="BA49" s="69" t="n">
        <f aca="false">IF(AND($F49&lt;BA$1,$G49&lt;BA$4,(DATE(YEAR($G49)+1,MONTH($G49)+1,1))&gt;BA$4),(($D49*13.44*BA$2)+($D49*10.56*BA$3))*(BA$1/1000-($F49/1000)),0)</f>
        <v>0</v>
      </c>
      <c r="BB49" s="69" t="n">
        <f aca="false">IF(AND($F49&lt;BB$1,$G49&lt;BB$4,(DATE(YEAR($G49)+1,MONTH($G49)+1,1))&gt;BB$4),(($D49*13.44*BB$2)+($D49*10.56*BB$3))*(BB$1/1000-($F49/1000)),0)</f>
        <v>0</v>
      </c>
      <c r="BC49" s="69" t="n">
        <f aca="false">IF(AND($F49&lt;BC$1,$G49&lt;BC$4,(DATE(YEAR($G49)+1,MONTH($G49)+1,1))&gt;BC$4),(($D49*13.44*BC$2)+($D49*10.56*BC$3))*(BC$1/1000-($F49/1000)),0)</f>
        <v>0</v>
      </c>
      <c r="BD49" s="69" t="n">
        <f aca="false">IF(AND($F49&lt;BD$1,$G49&lt;BD$4,(DATE(YEAR($G49)+1,MONTH($G49)+1,1))&gt;BD$4),(($D49*13.44*BD$2)+($D49*10.56*BD$3))*(BD$1/1000-($F49/1000)),0)</f>
        <v>0</v>
      </c>
    </row>
    <row r="50" customFormat="false" ht="12.75" hidden="false" customHeight="false" outlineLevel="0" collapsed="false">
      <c r="A50" s="71" t="s">
        <v>1849</v>
      </c>
      <c r="B50" s="71" t="s">
        <v>1282</v>
      </c>
      <c r="C50" s="71" t="s">
        <v>1306</v>
      </c>
      <c r="D50" s="72" t="n">
        <v>90</v>
      </c>
      <c r="E50" s="3" t="s">
        <v>1268</v>
      </c>
      <c r="F50" s="72" t="n">
        <v>7100</v>
      </c>
      <c r="G50" s="73" t="n">
        <v>37561</v>
      </c>
      <c r="H50" s="64" t="s">
        <v>1260</v>
      </c>
      <c r="I50" s="69" t="n">
        <f aca="false">IF(AND($F50&lt;I$1,$G50&lt;I$4,(DATE(YEAR($G50)+1,MONTH($G50)+1,1))&gt;I$4),(($D50*13.44*I$2)+($D50*10.56*I$3))*(I$1/1000-($F50/1000)),0)</f>
        <v>0</v>
      </c>
      <c r="J50" s="69" t="n">
        <f aca="false">IF(AND($F50&lt;J$1,$G50&lt;J$4,(DATE(YEAR($G50)+1,MONTH($G50)+1,1))&gt;J$4),(($D50*13.44*J$2)+($D50*10.56*J$3))*(J$1/1000-($F50/1000)),0)</f>
        <v>0</v>
      </c>
      <c r="K50" s="69" t="n">
        <f aca="false">IF(AND($F50&lt;K$1,$G50&lt;K$4,(DATE(YEAR($G50)+1,MONTH($G50)+1,1))&gt;K$4),(($D50*13.44*K$2)+($D50*10.56*K$3))*(K$1/1000-($F50/1000)),0)</f>
        <v>0</v>
      </c>
      <c r="L50" s="69" t="n">
        <f aca="false">IF(AND($F50&lt;L$1,$G50&lt;L$4,(DATE(YEAR($G50)+1,MONTH($G50)+1,1))&gt;L$4),(($D50*13.44*L$2)+($D50*10.56*L$3))*(L$1/1000-($F50/1000)),0)</f>
        <v>0</v>
      </c>
      <c r="M50" s="69" t="n">
        <f aca="false">IF(AND($F50&lt;M$1,$G50&lt;M$4,(DATE(YEAR($G50)+1,MONTH($G50)+1,1))&gt;M$4),(($D50*13.44*M$2)+($D50*10.56*M$3))*(M$1/1000-($F50/1000)),0)</f>
        <v>0</v>
      </c>
      <c r="N50" s="69" t="n">
        <f aca="false">IF(AND($F50&lt;N$1,$G50&lt;N$4,(DATE(YEAR($G50)+1,MONTH($G50)+1,1))&gt;N$4),(($D50*13.44*N$2)+($D50*10.56*N$3))*(N$1/1000-($F50/1000)),0)</f>
        <v>0</v>
      </c>
      <c r="O50" s="69" t="n">
        <f aca="false">IF(AND($F50&lt;O$1,$G50&lt;O$4,(DATE(YEAR($G50)+1,MONTH($G50)+1,1))&gt;O$4),(($D50*13.44*O$2)+($D50*10.56*O$3))*(O$1/1000-($F50/1000)),0)</f>
        <v>0</v>
      </c>
      <c r="P50" s="69" t="n">
        <f aca="false">IF(AND($F50&lt;P$1,$G50&lt;P$4,(DATE(YEAR($G50)+1,MONTH($G50)+1,1))&gt;P$4),(($D50*13.44*P$2)+($D50*10.56*P$3))*(P$1/1000-($F50/1000)),0)</f>
        <v>0</v>
      </c>
      <c r="Q50" s="69" t="n">
        <f aca="false">IF(AND($F50&lt;Q$1,$G50&lt;Q$4,(DATE(YEAR($G50)+1,MONTH($G50)+1,1))&gt;Q$4),(($D50*13.44*Q$2)+($D50*10.56*Q$3))*(Q$1/1000-($F50/1000)),0)</f>
        <v>0</v>
      </c>
      <c r="R50" s="69" t="n">
        <f aca="false">IF(AND($F50&lt;R$1,$G50&lt;R$4,(DATE(YEAR($G50)+1,MONTH($G50)+1,1))&gt;R$4),(($D50*13.44*R$2)+($D50*10.56*R$3))*(R$1/1000-($F50/1000)),0)</f>
        <v>0</v>
      </c>
      <c r="S50" s="69" t="n">
        <f aca="false">IF(AND($F50&lt;S$1,$G50&lt;S$4,(DATE(YEAR($G50)+1,MONTH($G50)+1,1))&gt;S$4),(($D50*13.44*S$2)+($D50*10.56*S$3))*(S$1/1000-($F50/1000)),0)</f>
        <v>0</v>
      </c>
      <c r="T50" s="69" t="n">
        <f aca="false">IF(AND($F50&lt;T$1,$G50&lt;T$4,(DATE(YEAR($G50)+1,MONTH($G50)+1,1))&gt;T$4),(($D50*13.44*T$2)+($D50*10.56*T$3))*(T$1/1000-($F50/1000)),0)</f>
        <v>0</v>
      </c>
      <c r="U50" s="69" t="n">
        <f aca="false">IF(AND($F50&lt;U$1,$G50&lt;U$4,(DATE(YEAR($G50)+1,MONTH($G50)+1,1))&gt;U$4),(($D50*13.44*U$2)+($D50*10.56*U$3))*(U$1/1000-($F50/1000)),0)</f>
        <v>0</v>
      </c>
      <c r="V50" s="69" t="n">
        <f aca="false">IF(AND($F50&lt;V$1,$G50&lt;V$4,(DATE(YEAR($G50)+1,MONTH($G50)+1,1))&gt;V$4),(($D50*13.44*V$2)+($D50*10.56*V$3))*(V$1/1000-($F50/1000)),0)</f>
        <v>0</v>
      </c>
      <c r="W50" s="69" t="n">
        <f aca="false">IF(AND($F50&lt;W$1,$G50&lt;W$4,(DATE(YEAR($G50)+1,MONTH($G50)+1,1))&gt;W$4),(($D50*13.44*W$2)+($D50*10.56*W$3))*(W$1/1000-($F50/1000)),0)</f>
        <v>0</v>
      </c>
      <c r="X50" s="69" t="n">
        <f aca="false">IF(AND($F50&lt;X$1,$G50&lt;X$4,(DATE(YEAR($G50)+1,MONTH($G50)+1,1))&gt;X$4),(($D50*13.44*X$2)+($D50*10.56*X$3))*(X$1/1000-($F50/1000)),0)</f>
        <v>0</v>
      </c>
      <c r="Y50" s="69" t="n">
        <f aca="false">IF(AND($F50&lt;Y$1,$G50&lt;Y$4,(DATE(YEAR($G50)+1,MONTH($G50)+1,1))&gt;Y$4),(($D50*13.44*Y$2)+($D50*10.56*Y$3))*(Y$1/1000-($F50/1000)),0)</f>
        <v>0</v>
      </c>
      <c r="Z50" s="69" t="n">
        <f aca="false">IF(AND($F50&lt;Z$1,$G50&lt;Z$4,(DATE(YEAR($G50)+1,MONTH($G50)+1,1))&gt;Z$4),(($D50*13.44*Z$2)+($D50*10.56*Z$3))*(Z$1/1000-($F50/1000)),0)</f>
        <v>0</v>
      </c>
      <c r="AA50" s="69" t="n">
        <f aca="false">IF(AND($F50&lt;AA$1,$G50&lt;AA$4,(DATE(YEAR($G50)+1,MONTH($G50)+1,1))&gt;AA$4),(($D50*13.44*AA$2)+($D50*10.56*AA$3))*(AA$1/1000-($F50/1000)),0)</f>
        <v>0</v>
      </c>
      <c r="AB50" s="69" t="n">
        <f aca="false">IF(AND($F50&lt;AB$1,$G50&lt;AB$4,(DATE(YEAR($G50)+1,MONTH($G50)+1,1))&gt;AB$4),(($D50*13.44*AB$2)+($D50*10.56*AB$3))*(AB$1/1000-($F50/1000)),0)</f>
        <v>0</v>
      </c>
      <c r="AC50" s="69" t="n">
        <f aca="false">IF(AND($F50&lt;AC$1,$G50&lt;AC$4,(DATE(YEAR($G50)+1,MONTH($G50)+1,1))&gt;AC$4),(($D50*13.44*AC$2)+($D50*10.56*AC$3))*(AC$1/1000-($F50/1000)),0)</f>
        <v>0</v>
      </c>
      <c r="AD50" s="69" t="n">
        <f aca="false">IF(AND($F50&lt;AD$1,$G50&lt;AD$4,(DATE(YEAR($G50)+1,MONTH($G50)+1,1))&gt;AD$4),(($D50*13.44*AD$2)+($D50*10.56*AD$3))*(AD$1/1000-($F50/1000)),0)</f>
        <v>0</v>
      </c>
      <c r="AE50" s="69" t="n">
        <f aca="false">IF(AND($F50&lt;AE$1,$G50&lt;AE$4,(DATE(YEAR($G50)+1,MONTH($G50)+1,1))&gt;AE$4),(($D50*13.44*AE$2)+($D50*10.56*AE$3))*(AE$1/1000-($F50/1000)),0)</f>
        <v>0</v>
      </c>
      <c r="AF50" s="69" t="n">
        <f aca="false">IF(AND($F50&lt;AF$1,$G50&lt;AF$4,(DATE(YEAR($G50)+1,MONTH($G50)+1,1))&gt;AF$4),(($D50*13.44*AF$2)+($D50*10.56*AF$3))*(AF$1/1000-($F50/1000)),0)</f>
        <v>4434.912</v>
      </c>
      <c r="AG50" s="69" t="n">
        <f aca="false">IF(AND($F50&lt;AG$1,$G50&lt;AG$4,(DATE(YEAR($G50)+1,MONTH($G50)+1,1))&gt;AG$4),(($D50*13.44*AG$2)+($D50*10.56*AG$3))*(AG$1/1000-($F50/1000)),0)</f>
        <v>4434.912</v>
      </c>
      <c r="AH50" s="69" t="n">
        <f aca="false">IF(AND($F50&lt;AH$1,$G50&lt;AH$4,(DATE(YEAR($G50)+1,MONTH($G50)+1,1))&gt;AH$4),(($D50*13.44*AH$2)+($D50*10.56*AH$3))*(AH$1/1000-($F50/1000)),0)</f>
        <v>4434.912</v>
      </c>
      <c r="AI50" s="69" t="n">
        <f aca="false">IF(AND($F50&lt;AI$1,$G50&lt;AI$4,(DATE(YEAR($G50)+1,MONTH($G50)+1,1))&gt;AI$4),(($D50*13.44*AI$2)+($D50*10.56*AI$3))*(AI$1/1000-($F50/1000)),0)</f>
        <v>4434.912</v>
      </c>
      <c r="AJ50" s="69" t="n">
        <f aca="false">IF(AND($F50&lt;AJ$1,$G50&lt;AJ$4,(DATE(YEAR($G50)+1,MONTH($G50)+1,1))&gt;AJ$4),(($D50*13.44*AJ$2)+($D50*10.56*AJ$3))*(AJ$1/1000-($F50/1000)),0)</f>
        <v>4434.912</v>
      </c>
      <c r="AK50" s="69" t="n">
        <f aca="false">IF(AND($F50&lt;AK$1,$G50&lt;AK$4,(DATE(YEAR($G50)+1,MONTH($G50)+1,1))&gt;AK$4),(($D50*13.44*AK$2)+($D50*10.56*AK$3))*(AK$1/1000-($F50/1000)),0)</f>
        <v>4434.912</v>
      </c>
      <c r="AL50" s="69" t="n">
        <f aca="false">IF(AND($F50&lt;AL$1,$G50&lt;AL$4,(DATE(YEAR($G50)+1,MONTH($G50)+1,1))&gt;AL$4),(($D50*13.44*AL$2)+($D50*10.56*AL$3))*(AL$1/1000-($F50/1000)),0)</f>
        <v>4434.912</v>
      </c>
      <c r="AM50" s="69" t="n">
        <f aca="false">IF(AND($F50&lt;AM$1,$G50&lt;AM$4,(DATE(YEAR($G50)+1,MONTH($G50)+1,1))&gt;AM$4),(($D50*13.44*AM$2)+($D50*10.56*AM$3))*(AM$1/1000-($F50/1000)),0)</f>
        <v>4434.912</v>
      </c>
      <c r="AN50" s="69" t="n">
        <f aca="false">IF(AND($F50&lt;AN$1,$G50&lt;AN$4,(DATE(YEAR($G50)+1,MONTH($G50)+1,1))&gt;AN$4),(($D50*13.44*AN$2)+($D50*10.56*AN$3))*(AN$1/1000-($F50/1000)),0)</f>
        <v>4434.912</v>
      </c>
      <c r="AO50" s="69" t="n">
        <f aca="false">IF(AND($F50&lt;AO$1,$G50&lt;AO$4,(DATE(YEAR($G50)+1,MONTH($G50)+1,1))&gt;AO$4),(($D50*13.44*AO$2)+($D50*10.56*AO$3))*(AO$1/1000-($F50/1000)),0)</f>
        <v>4434.912</v>
      </c>
      <c r="AP50" s="69" t="n">
        <f aca="false">IF(AND($F50&lt;AP$1,$G50&lt;AP$4,(DATE(YEAR($G50)+1,MONTH($G50)+1,1))&gt;AP$4),(($D50*13.44*AP$2)+($D50*10.56*AP$3))*(AP$1/1000-($F50/1000)),0)</f>
        <v>4434.912</v>
      </c>
      <c r="AQ50" s="69" t="n">
        <f aca="false">IF(AND($F50&lt;AQ$1,$G50&lt;AQ$4,(DATE(YEAR($G50)+1,MONTH($G50)+1,1))&gt;AQ$4),(($D50*13.44*AQ$2)+($D50*10.56*AQ$3))*(AQ$1/1000-($F50/1000)),0)</f>
        <v>4434.912</v>
      </c>
      <c r="AR50" s="69" t="n">
        <f aca="false">IF(AND($F50&lt;AR$1,$G50&lt;AR$4,(DATE(YEAR($G50)+1,MONTH($G50)+1,1))&gt;AR$4),(($D50*13.44*AR$2)+($D50*10.56*AR$3))*(AR$1/1000-($F50/1000)),0)</f>
        <v>0</v>
      </c>
      <c r="AS50" s="69" t="n">
        <f aca="false">IF(AND($F50&lt;AS$1,$G50&lt;AS$4,(DATE(YEAR($G50)+1,MONTH($G50)+1,1))&gt;AS$4),(($D50*13.44*AS$2)+($D50*10.56*AS$3))*(AS$1/1000-($F50/1000)),0)</f>
        <v>0</v>
      </c>
      <c r="AT50" s="69" t="n">
        <f aca="false">IF(AND($F50&lt;AT$1,$G50&lt;AT$4,(DATE(YEAR($G50)+1,MONTH($G50)+1,1))&gt;AT$4),(($D50*13.44*AT$2)+($D50*10.56*AT$3))*(AT$1/1000-($F50/1000)),0)</f>
        <v>0</v>
      </c>
      <c r="AU50" s="69" t="n">
        <f aca="false">IF(AND($F50&lt;AU$1,$G50&lt;AU$4,(DATE(YEAR($G50)+1,MONTH($G50)+1,1))&gt;AU$4),(($D50*13.44*AU$2)+($D50*10.56*AU$3))*(AU$1/1000-($F50/1000)),0)</f>
        <v>0</v>
      </c>
      <c r="AV50" s="69" t="n">
        <f aca="false">IF(AND($F50&lt;AV$1,$G50&lt;AV$4,(DATE(YEAR($G50)+1,MONTH($G50)+1,1))&gt;AV$4),(($D50*13.44*AV$2)+($D50*10.56*AV$3))*(AV$1/1000-($F50/1000)),0)</f>
        <v>0</v>
      </c>
      <c r="AW50" s="69" t="n">
        <f aca="false">IF(AND($F50&lt;AW$1,$G50&lt;AW$4,(DATE(YEAR($G50)+1,MONTH($G50)+1,1))&gt;AW$4),(($D50*13.44*AW$2)+($D50*10.56*AW$3))*(AW$1/1000-($F50/1000)),0)</f>
        <v>0</v>
      </c>
      <c r="AX50" s="69" t="n">
        <f aca="false">IF(AND($F50&lt;AX$1,$G50&lt;AX$4,(DATE(YEAR($G50)+1,MONTH($G50)+1,1))&gt;AX$4),(($D50*13.44*AX$2)+($D50*10.56*AX$3))*(AX$1/1000-($F50/1000)),0)</f>
        <v>0</v>
      </c>
      <c r="AY50" s="69" t="n">
        <f aca="false">IF(AND($F50&lt;AY$1,$G50&lt;AY$4,(DATE(YEAR($G50)+1,MONTH($G50)+1,1))&gt;AY$4),(($D50*13.44*AY$2)+($D50*10.56*AY$3))*(AY$1/1000-($F50/1000)),0)</f>
        <v>0</v>
      </c>
      <c r="AZ50" s="69" t="n">
        <f aca="false">IF(AND($F50&lt;AZ$1,$G50&lt;AZ$4,(DATE(YEAR($G50)+1,MONTH($G50)+1,1))&gt;AZ$4),(($D50*13.44*AZ$2)+($D50*10.56*AZ$3))*(AZ$1/1000-($F50/1000)),0)</f>
        <v>0</v>
      </c>
      <c r="BA50" s="69" t="n">
        <f aca="false">IF(AND($F50&lt;BA$1,$G50&lt;BA$4,(DATE(YEAR($G50)+1,MONTH($G50)+1,1))&gt;BA$4),(($D50*13.44*BA$2)+($D50*10.56*BA$3))*(BA$1/1000-($F50/1000)),0)</f>
        <v>0</v>
      </c>
      <c r="BB50" s="69" t="n">
        <f aca="false">IF(AND($F50&lt;BB$1,$G50&lt;BB$4,(DATE(YEAR($G50)+1,MONTH($G50)+1,1))&gt;BB$4),(($D50*13.44*BB$2)+($D50*10.56*BB$3))*(BB$1/1000-($F50/1000)),0)</f>
        <v>0</v>
      </c>
      <c r="BC50" s="69" t="n">
        <f aca="false">IF(AND($F50&lt;BC$1,$G50&lt;BC$4,(DATE(YEAR($G50)+1,MONTH($G50)+1,1))&gt;BC$4),(($D50*13.44*BC$2)+($D50*10.56*BC$3))*(BC$1/1000-($F50/1000)),0)</f>
        <v>0</v>
      </c>
      <c r="BD50" s="69" t="n">
        <f aca="false">IF(AND($F50&lt;BD$1,$G50&lt;BD$4,(DATE(YEAR($G50)+1,MONTH($G50)+1,1))&gt;BD$4),(($D50*13.44*BD$2)+($D50*10.56*BD$3))*(BD$1/1000-($F50/1000)),0)</f>
        <v>0</v>
      </c>
    </row>
    <row r="51" customFormat="false" ht="12.75" hidden="false" customHeight="false" outlineLevel="0" collapsed="false">
      <c r="A51" s="0" t="s">
        <v>1202</v>
      </c>
      <c r="B51" s="71" t="s">
        <v>1204</v>
      </c>
      <c r="C51" s="71" t="s">
        <v>1273</v>
      </c>
      <c r="D51" s="72" t="n">
        <v>547</v>
      </c>
      <c r="E51" s="3" t="s">
        <v>1268</v>
      </c>
      <c r="F51" s="72" t="n">
        <v>7100</v>
      </c>
      <c r="G51" s="73" t="n">
        <v>37073</v>
      </c>
      <c r="H51" s="64" t="s">
        <v>1260</v>
      </c>
      <c r="I51" s="69" t="n">
        <f aca="false">IF(AND($F51&lt;I$1,$G51&lt;I$4,(DATE(YEAR($G51)+1,MONTH($G51)+1,1))&gt;I$4),(($D51*13.44*I$2)+($D51*10.56*I$3))*(I$1/1000-($F51/1000)),0)</f>
        <v>0</v>
      </c>
      <c r="J51" s="69" t="n">
        <f aca="false">IF(AND($F51&lt;J$1,$G51&lt;J$4,(DATE(YEAR($G51)+1,MONTH($G51)+1,1))&gt;J$4),(($D51*13.44*J$2)+($D51*10.56*J$3))*(J$1/1000-($F51/1000)),0)</f>
        <v>0</v>
      </c>
      <c r="K51" s="69" t="n">
        <f aca="false">IF(AND($F51&lt;K$1,$G51&lt;K$4,(DATE(YEAR($G51)+1,MONTH($G51)+1,1))&gt;K$4),(($D51*13.44*K$2)+($D51*10.56*K$3))*(K$1/1000-($F51/1000)),0)</f>
        <v>0</v>
      </c>
      <c r="L51" s="69" t="n">
        <f aca="false">IF(AND($F51&lt;L$1,$G51&lt;L$4,(DATE(YEAR($G51)+1,MONTH($G51)+1,1))&gt;L$4),(($D51*13.44*L$2)+($D51*10.56*L$3))*(L$1/1000-($F51/1000)),0)</f>
        <v>0</v>
      </c>
      <c r="M51" s="69" t="n">
        <f aca="false">IF(AND($F51&lt;M$1,$G51&lt;M$4,(DATE(YEAR($G51)+1,MONTH($G51)+1,1))&gt;M$4),(($D51*13.44*M$2)+($D51*10.56*M$3))*(M$1/1000-($F51/1000)),0)</f>
        <v>0</v>
      </c>
      <c r="N51" s="69" t="n">
        <f aca="false">IF(AND($F51&lt;N$1,$G51&lt;N$4,(DATE(YEAR($G51)+1,MONTH($G51)+1,1))&gt;N$4),(($D51*13.44*N$2)+($D51*10.56*N$3))*(N$1/1000-($F51/1000)),0)</f>
        <v>0</v>
      </c>
      <c r="O51" s="69" t="n">
        <f aca="false">IF(AND($F51&lt;O$1,$G51&lt;O$4,(DATE(YEAR($G51)+1,MONTH($G51)+1,1))&gt;O$4),(($D51*13.44*O$2)+($D51*10.56*O$3))*(O$1/1000-($F51/1000)),0)</f>
        <v>0</v>
      </c>
      <c r="P51" s="69" t="n">
        <f aca="false">IF(AND($F51&lt;P$1,$G51&lt;P$4,(DATE(YEAR($G51)+1,MONTH($G51)+1,1))&gt;P$4),(($D51*13.44*P$2)+($D51*10.56*P$3))*(P$1/1000-($F51/1000)),0)</f>
        <v>26954.4096</v>
      </c>
      <c r="Q51" s="69" t="n">
        <f aca="false">IF(AND($F51&lt;Q$1,$G51&lt;Q$4,(DATE(YEAR($G51)+1,MONTH($G51)+1,1))&gt;Q$4),(($D51*13.44*Q$2)+($D51*10.56*Q$3))*(Q$1/1000-($F51/1000)),0)</f>
        <v>26954.4096</v>
      </c>
      <c r="R51" s="69" t="n">
        <f aca="false">IF(AND($F51&lt;R$1,$G51&lt;R$4,(DATE(YEAR($G51)+1,MONTH($G51)+1,1))&gt;R$4),(($D51*13.44*R$2)+($D51*10.56*R$3))*(R$1/1000-($F51/1000)),0)</f>
        <v>26954.4096</v>
      </c>
      <c r="S51" s="69" t="n">
        <f aca="false">IF(AND($F51&lt;S$1,$G51&lt;S$4,(DATE(YEAR($G51)+1,MONTH($G51)+1,1))&gt;S$4),(($D51*13.44*S$2)+($D51*10.56*S$3))*(S$1/1000-($F51/1000)),0)</f>
        <v>26954.4096</v>
      </c>
      <c r="T51" s="69" t="n">
        <f aca="false">IF(AND($F51&lt;T$1,$G51&lt;T$4,(DATE(YEAR($G51)+1,MONTH($G51)+1,1))&gt;T$4),(($D51*13.44*T$2)+($D51*10.56*T$3))*(T$1/1000-($F51/1000)),0)</f>
        <v>26954.4096</v>
      </c>
      <c r="U51" s="69" t="n">
        <f aca="false">IF(AND($F51&lt;U$1,$G51&lt;U$4,(DATE(YEAR($G51)+1,MONTH($G51)+1,1))&gt;U$4),(($D51*13.44*U$2)+($D51*10.56*U$3))*(U$1/1000-($F51/1000)),0)</f>
        <v>26954.4096</v>
      </c>
      <c r="V51" s="69" t="n">
        <f aca="false">IF(AND($F51&lt;V$1,$G51&lt;V$4,(DATE(YEAR($G51)+1,MONTH($G51)+1,1))&gt;V$4),(($D51*13.44*V$2)+($D51*10.56*V$3))*(V$1/1000-($F51/1000)),0)</f>
        <v>26954.4096</v>
      </c>
      <c r="W51" s="69" t="n">
        <f aca="false">IF(AND($F51&lt;W$1,$G51&lt;W$4,(DATE(YEAR($G51)+1,MONTH($G51)+1,1))&gt;W$4),(($D51*13.44*W$2)+($D51*10.56*W$3))*(W$1/1000-($F51/1000)),0)</f>
        <v>26954.4096</v>
      </c>
      <c r="X51" s="69" t="n">
        <f aca="false">IF(AND($F51&lt;X$1,$G51&lt;X$4,(DATE(YEAR($G51)+1,MONTH($G51)+1,1))&gt;X$4),(($D51*13.44*X$2)+($D51*10.56*X$3))*(X$1/1000-($F51/1000)),0)</f>
        <v>26954.4096</v>
      </c>
      <c r="Y51" s="69" t="n">
        <f aca="false">IF(AND($F51&lt;Y$1,$G51&lt;Y$4,(DATE(YEAR($G51)+1,MONTH($G51)+1,1))&gt;Y$4),(($D51*13.44*Y$2)+($D51*10.56*Y$3))*(Y$1/1000-($F51/1000)),0)</f>
        <v>26954.4096</v>
      </c>
      <c r="Z51" s="69" t="n">
        <f aca="false">IF(AND($F51&lt;Z$1,$G51&lt;Z$4,(DATE(YEAR($G51)+1,MONTH($G51)+1,1))&gt;Z$4),(($D51*13.44*Z$2)+($D51*10.56*Z$3))*(Z$1/1000-($F51/1000)),0)</f>
        <v>26954.4096</v>
      </c>
      <c r="AA51" s="69" t="n">
        <f aca="false">IF(AND($F51&lt;AA$1,$G51&lt;AA$4,(DATE(YEAR($G51)+1,MONTH($G51)+1,1))&gt;AA$4),(($D51*13.44*AA$2)+($D51*10.56*AA$3))*(AA$1/1000-($F51/1000)),0)</f>
        <v>26954.4096</v>
      </c>
      <c r="AB51" s="69" t="n">
        <f aca="false">IF(AND($F51&lt;AB$1,$G51&lt;AB$4,(DATE(YEAR($G51)+1,MONTH($G51)+1,1))&gt;AB$4),(($D51*13.44*AB$2)+($D51*10.56*AB$3))*(AB$1/1000-($F51/1000)),0)</f>
        <v>0</v>
      </c>
      <c r="AC51" s="69" t="n">
        <f aca="false">IF(AND($F51&lt;AC$1,$G51&lt;AC$4,(DATE(YEAR($G51)+1,MONTH($G51)+1,1))&gt;AC$4),(($D51*13.44*AC$2)+($D51*10.56*AC$3))*(AC$1/1000-($F51/1000)),0)</f>
        <v>0</v>
      </c>
      <c r="AD51" s="69" t="n">
        <f aca="false">IF(AND($F51&lt;AD$1,$G51&lt;AD$4,(DATE(YEAR($G51)+1,MONTH($G51)+1,1))&gt;AD$4),(($D51*13.44*AD$2)+($D51*10.56*AD$3))*(AD$1/1000-($F51/1000)),0)</f>
        <v>0</v>
      </c>
      <c r="AE51" s="69" t="n">
        <f aca="false">IF(AND($F51&lt;AE$1,$G51&lt;AE$4,(DATE(YEAR($G51)+1,MONTH($G51)+1,1))&gt;AE$4),(($D51*13.44*AE$2)+($D51*10.56*AE$3))*(AE$1/1000-($F51/1000)),0)</f>
        <v>0</v>
      </c>
      <c r="AF51" s="69" t="n">
        <f aca="false">IF(AND($F51&lt;AF$1,$G51&lt;AF$4,(DATE(YEAR($G51)+1,MONTH($G51)+1,1))&gt;AF$4),(($D51*13.44*AF$2)+($D51*10.56*AF$3))*(AF$1/1000-($F51/1000)),0)</f>
        <v>0</v>
      </c>
      <c r="AG51" s="69" t="n">
        <f aca="false">IF(AND($F51&lt;AG$1,$G51&lt;AG$4,(DATE(YEAR($G51)+1,MONTH($G51)+1,1))&gt;AG$4),(($D51*13.44*AG$2)+($D51*10.56*AG$3))*(AG$1/1000-($F51/1000)),0)</f>
        <v>0</v>
      </c>
      <c r="AH51" s="69" t="n">
        <f aca="false">IF(AND($F51&lt;AH$1,$G51&lt;AH$4,(DATE(YEAR($G51)+1,MONTH($G51)+1,1))&gt;AH$4),(($D51*13.44*AH$2)+($D51*10.56*AH$3))*(AH$1/1000-($F51/1000)),0)</f>
        <v>0</v>
      </c>
      <c r="AI51" s="69" t="n">
        <f aca="false">IF(AND($F51&lt;AI$1,$G51&lt;AI$4,(DATE(YEAR($G51)+1,MONTH($G51)+1,1))&gt;AI$4),(($D51*13.44*AI$2)+($D51*10.56*AI$3))*(AI$1/1000-($F51/1000)),0)</f>
        <v>0</v>
      </c>
      <c r="AJ51" s="69" t="n">
        <f aca="false">IF(AND($F51&lt;AJ$1,$G51&lt;AJ$4,(DATE(YEAR($G51)+1,MONTH($G51)+1,1))&gt;AJ$4),(($D51*13.44*AJ$2)+($D51*10.56*AJ$3))*(AJ$1/1000-($F51/1000)),0)</f>
        <v>0</v>
      </c>
      <c r="AK51" s="69" t="n">
        <f aca="false">IF(AND($F51&lt;AK$1,$G51&lt;AK$4,(DATE(YEAR($G51)+1,MONTH($G51)+1,1))&gt;AK$4),(($D51*13.44*AK$2)+($D51*10.56*AK$3))*(AK$1/1000-($F51/1000)),0)</f>
        <v>0</v>
      </c>
      <c r="AL51" s="69" t="n">
        <f aca="false">IF(AND($F51&lt;AL$1,$G51&lt;AL$4,(DATE(YEAR($G51)+1,MONTH($G51)+1,1))&gt;AL$4),(($D51*13.44*AL$2)+($D51*10.56*AL$3))*(AL$1/1000-($F51/1000)),0)</f>
        <v>0</v>
      </c>
      <c r="AM51" s="69" t="n">
        <f aca="false">IF(AND($F51&lt;AM$1,$G51&lt;AM$4,(DATE(YEAR($G51)+1,MONTH($G51)+1,1))&gt;AM$4),(($D51*13.44*AM$2)+($D51*10.56*AM$3))*(AM$1/1000-($F51/1000)),0)</f>
        <v>0</v>
      </c>
      <c r="AN51" s="69" t="n">
        <f aca="false">IF(AND($F51&lt;AN$1,$G51&lt;AN$4,(DATE(YEAR($G51)+1,MONTH($G51)+1,1))&gt;AN$4),(($D51*13.44*AN$2)+($D51*10.56*AN$3))*(AN$1/1000-($F51/1000)),0)</f>
        <v>0</v>
      </c>
      <c r="AO51" s="69" t="n">
        <f aca="false">IF(AND($F51&lt;AO$1,$G51&lt;AO$4,(DATE(YEAR($G51)+1,MONTH($G51)+1,1))&gt;AO$4),(($D51*13.44*AO$2)+($D51*10.56*AO$3))*(AO$1/1000-($F51/1000)),0)</f>
        <v>0</v>
      </c>
      <c r="AP51" s="69" t="n">
        <f aca="false">IF(AND($F51&lt;AP$1,$G51&lt;AP$4,(DATE(YEAR($G51)+1,MONTH($G51)+1,1))&gt;AP$4),(($D51*13.44*AP$2)+($D51*10.56*AP$3))*(AP$1/1000-($F51/1000)),0)</f>
        <v>0</v>
      </c>
      <c r="AQ51" s="69" t="n">
        <f aca="false">IF(AND($F51&lt;AQ$1,$G51&lt;AQ$4,(DATE(YEAR($G51)+1,MONTH($G51)+1,1))&gt;AQ$4),(($D51*13.44*AQ$2)+($D51*10.56*AQ$3))*(AQ$1/1000-($F51/1000)),0)</f>
        <v>0</v>
      </c>
      <c r="AR51" s="69" t="n">
        <f aca="false">IF(AND($F51&lt;AR$1,$G51&lt;AR$4,(DATE(YEAR($G51)+1,MONTH($G51)+1,1))&gt;AR$4),(($D51*13.44*AR$2)+($D51*10.56*AR$3))*(AR$1/1000-($F51/1000)),0)</f>
        <v>0</v>
      </c>
      <c r="AS51" s="69" t="n">
        <f aca="false">IF(AND($F51&lt;AS$1,$G51&lt;AS$4,(DATE(YEAR($G51)+1,MONTH($G51)+1,1))&gt;AS$4),(($D51*13.44*AS$2)+($D51*10.56*AS$3))*(AS$1/1000-($F51/1000)),0)</f>
        <v>0</v>
      </c>
      <c r="AT51" s="69" t="n">
        <f aca="false">IF(AND($F51&lt;AT$1,$G51&lt;AT$4,(DATE(YEAR($G51)+1,MONTH($G51)+1,1))&gt;AT$4),(($D51*13.44*AT$2)+($D51*10.56*AT$3))*(AT$1/1000-($F51/1000)),0)</f>
        <v>0</v>
      </c>
      <c r="AU51" s="69" t="n">
        <f aca="false">IF(AND($F51&lt;AU$1,$G51&lt;AU$4,(DATE(YEAR($G51)+1,MONTH($G51)+1,1))&gt;AU$4),(($D51*13.44*AU$2)+($D51*10.56*AU$3))*(AU$1/1000-($F51/1000)),0)</f>
        <v>0</v>
      </c>
      <c r="AV51" s="69" t="n">
        <f aca="false">IF(AND($F51&lt;AV$1,$G51&lt;AV$4,(DATE(YEAR($G51)+1,MONTH($G51)+1,1))&gt;AV$4),(($D51*13.44*AV$2)+($D51*10.56*AV$3))*(AV$1/1000-($F51/1000)),0)</f>
        <v>0</v>
      </c>
      <c r="AW51" s="69" t="n">
        <f aca="false">IF(AND($F51&lt;AW$1,$G51&lt;AW$4,(DATE(YEAR($G51)+1,MONTH($G51)+1,1))&gt;AW$4),(($D51*13.44*AW$2)+($D51*10.56*AW$3))*(AW$1/1000-($F51/1000)),0)</f>
        <v>0</v>
      </c>
      <c r="AX51" s="69" t="n">
        <f aca="false">IF(AND($F51&lt;AX$1,$G51&lt;AX$4,(DATE(YEAR($G51)+1,MONTH($G51)+1,1))&gt;AX$4),(($D51*13.44*AX$2)+($D51*10.56*AX$3))*(AX$1/1000-($F51/1000)),0)</f>
        <v>0</v>
      </c>
      <c r="AY51" s="69" t="n">
        <f aca="false">IF(AND($F51&lt;AY$1,$G51&lt;AY$4,(DATE(YEAR($G51)+1,MONTH($G51)+1,1))&gt;AY$4),(($D51*13.44*AY$2)+($D51*10.56*AY$3))*(AY$1/1000-($F51/1000)),0)</f>
        <v>0</v>
      </c>
      <c r="AZ51" s="69" t="n">
        <f aca="false">IF(AND($F51&lt;AZ$1,$G51&lt;AZ$4,(DATE(YEAR($G51)+1,MONTH($G51)+1,1))&gt;AZ$4),(($D51*13.44*AZ$2)+($D51*10.56*AZ$3))*(AZ$1/1000-($F51/1000)),0)</f>
        <v>0</v>
      </c>
      <c r="BA51" s="69" t="n">
        <f aca="false">IF(AND($F51&lt;BA$1,$G51&lt;BA$4,(DATE(YEAR($G51)+1,MONTH($G51)+1,1))&gt;BA$4),(($D51*13.44*BA$2)+($D51*10.56*BA$3))*(BA$1/1000-($F51/1000)),0)</f>
        <v>0</v>
      </c>
      <c r="BB51" s="69" t="n">
        <f aca="false">IF(AND($F51&lt;BB$1,$G51&lt;BB$4,(DATE(YEAR($G51)+1,MONTH($G51)+1,1))&gt;BB$4),(($D51*13.44*BB$2)+($D51*10.56*BB$3))*(BB$1/1000-($F51/1000)),0)</f>
        <v>0</v>
      </c>
      <c r="BC51" s="69" t="n">
        <f aca="false">IF(AND($F51&lt;BC$1,$G51&lt;BC$4,(DATE(YEAR($G51)+1,MONTH($G51)+1,1))&gt;BC$4),(($D51*13.44*BC$2)+($D51*10.56*BC$3))*(BC$1/1000-($F51/1000)),0)</f>
        <v>0</v>
      </c>
      <c r="BD51" s="69" t="n">
        <f aca="false">IF(AND($F51&lt;BD$1,$G51&lt;BD$4,(DATE(YEAR($G51)+1,MONTH($G51)+1,1))&gt;BD$4),(($D51*13.44*BD$2)+($D51*10.56*BD$3))*(BD$1/1000-($F51/1000)),0)</f>
        <v>0</v>
      </c>
    </row>
    <row r="52" customFormat="false" ht="12.75" hidden="false" customHeight="false" outlineLevel="0" collapsed="false">
      <c r="A52" s="6" t="s">
        <v>1203</v>
      </c>
      <c r="B52" s="71" t="s">
        <v>1204</v>
      </c>
      <c r="C52" s="71" t="s">
        <v>1273</v>
      </c>
      <c r="D52" s="72" t="n">
        <v>495</v>
      </c>
      <c r="E52" s="3" t="s">
        <v>1268</v>
      </c>
      <c r="F52" s="72" t="n">
        <v>7100</v>
      </c>
      <c r="G52" s="73" t="n">
        <v>37081</v>
      </c>
      <c r="H52" s="64" t="s">
        <v>1260</v>
      </c>
      <c r="I52" s="69" t="n">
        <f aca="false">IF(AND($F52&lt;I$1,$G52&lt;I$4,(DATE(YEAR($G52)+1,MONTH($G52)+1,1))&gt;I$4),(($D52*13.44*I$2)+($D52*10.56*I$3))*(I$1/1000-($F52/1000)),0)</f>
        <v>0</v>
      </c>
      <c r="J52" s="69" t="n">
        <f aca="false">IF(AND($F52&lt;J$1,$G52&lt;J$4,(DATE(YEAR($G52)+1,MONTH($G52)+1,1))&gt;J$4),(($D52*13.44*J$2)+($D52*10.56*J$3))*(J$1/1000-($F52/1000)),0)</f>
        <v>0</v>
      </c>
      <c r="K52" s="69" t="n">
        <f aca="false">IF(AND($F52&lt;K$1,$G52&lt;K$4,(DATE(YEAR($G52)+1,MONTH($G52)+1,1))&gt;K$4),(($D52*13.44*K$2)+($D52*10.56*K$3))*(K$1/1000-($F52/1000)),0)</f>
        <v>0</v>
      </c>
      <c r="L52" s="69" t="n">
        <f aca="false">IF(AND($F52&lt;L$1,$G52&lt;L$4,(DATE(YEAR($G52)+1,MONTH($G52)+1,1))&gt;L$4),(($D52*13.44*L$2)+($D52*10.56*L$3))*(L$1/1000-($F52/1000)),0)</f>
        <v>0</v>
      </c>
      <c r="M52" s="69" t="n">
        <f aca="false">IF(AND($F52&lt;M$1,$G52&lt;M$4,(DATE(YEAR($G52)+1,MONTH($G52)+1,1))&gt;M$4),(($D52*13.44*M$2)+($D52*10.56*M$3))*(M$1/1000-($F52/1000)),0)</f>
        <v>0</v>
      </c>
      <c r="N52" s="69" t="n">
        <f aca="false">IF(AND($F52&lt;N$1,$G52&lt;N$4,(DATE(YEAR($G52)+1,MONTH($G52)+1,1))&gt;N$4),(($D52*13.44*N$2)+($D52*10.56*N$3))*(N$1/1000-($F52/1000)),0)</f>
        <v>0</v>
      </c>
      <c r="O52" s="69" t="n">
        <f aca="false">IF(AND($F52&lt;O$1,$G52&lt;O$4,(DATE(YEAR($G52)+1,MONTH($G52)+1,1))&gt;O$4),(($D52*13.44*O$2)+($D52*10.56*O$3))*(O$1/1000-($F52/1000)),0)</f>
        <v>0</v>
      </c>
      <c r="P52" s="69" t="n">
        <f aca="false">IF(AND($F52&lt;P$1,$G52&lt;P$4,(DATE(YEAR($G52)+1,MONTH($G52)+1,1))&gt;P$4),(($D52*13.44*P$2)+($D52*10.56*P$3))*(P$1/1000-($F52/1000)),0)</f>
        <v>24392.016</v>
      </c>
      <c r="Q52" s="69" t="n">
        <f aca="false">IF(AND($F52&lt;Q$1,$G52&lt;Q$4,(DATE(YEAR($G52)+1,MONTH($G52)+1,1))&gt;Q$4),(($D52*13.44*Q$2)+($D52*10.56*Q$3))*(Q$1/1000-($F52/1000)),0)</f>
        <v>24392.016</v>
      </c>
      <c r="R52" s="69" t="n">
        <f aca="false">IF(AND($F52&lt;R$1,$G52&lt;R$4,(DATE(YEAR($G52)+1,MONTH($G52)+1,1))&gt;R$4),(($D52*13.44*R$2)+($D52*10.56*R$3))*(R$1/1000-($F52/1000)),0)</f>
        <v>24392.016</v>
      </c>
      <c r="S52" s="69" t="n">
        <f aca="false">IF(AND($F52&lt;S$1,$G52&lt;S$4,(DATE(YEAR($G52)+1,MONTH($G52)+1,1))&gt;S$4),(($D52*13.44*S$2)+($D52*10.56*S$3))*(S$1/1000-($F52/1000)),0)</f>
        <v>24392.016</v>
      </c>
      <c r="T52" s="69" t="n">
        <f aca="false">IF(AND($F52&lt;T$1,$G52&lt;T$4,(DATE(YEAR($G52)+1,MONTH($G52)+1,1))&gt;T$4),(($D52*13.44*T$2)+($D52*10.56*T$3))*(T$1/1000-($F52/1000)),0)</f>
        <v>24392.016</v>
      </c>
      <c r="U52" s="69" t="n">
        <f aca="false">IF(AND($F52&lt;U$1,$G52&lt;U$4,(DATE(YEAR($G52)+1,MONTH($G52)+1,1))&gt;U$4),(($D52*13.44*U$2)+($D52*10.56*U$3))*(U$1/1000-($F52/1000)),0)</f>
        <v>24392.016</v>
      </c>
      <c r="V52" s="69" t="n">
        <f aca="false">IF(AND($F52&lt;V$1,$G52&lt;V$4,(DATE(YEAR($G52)+1,MONTH($G52)+1,1))&gt;V$4),(($D52*13.44*V$2)+($D52*10.56*V$3))*(V$1/1000-($F52/1000)),0)</f>
        <v>24392.016</v>
      </c>
      <c r="W52" s="69" t="n">
        <f aca="false">IF(AND($F52&lt;W$1,$G52&lt;W$4,(DATE(YEAR($G52)+1,MONTH($G52)+1,1))&gt;W$4),(($D52*13.44*W$2)+($D52*10.56*W$3))*(W$1/1000-($F52/1000)),0)</f>
        <v>24392.016</v>
      </c>
      <c r="X52" s="69" t="n">
        <f aca="false">IF(AND($F52&lt;X$1,$G52&lt;X$4,(DATE(YEAR($G52)+1,MONTH($G52)+1,1))&gt;X$4),(($D52*13.44*X$2)+($D52*10.56*X$3))*(X$1/1000-($F52/1000)),0)</f>
        <v>24392.016</v>
      </c>
      <c r="Y52" s="69" t="n">
        <f aca="false">IF(AND($F52&lt;Y$1,$G52&lt;Y$4,(DATE(YEAR($G52)+1,MONTH($G52)+1,1))&gt;Y$4),(($D52*13.44*Y$2)+($D52*10.56*Y$3))*(Y$1/1000-($F52/1000)),0)</f>
        <v>24392.016</v>
      </c>
      <c r="Z52" s="69" t="n">
        <f aca="false">IF(AND($F52&lt;Z$1,$G52&lt;Z$4,(DATE(YEAR($G52)+1,MONTH($G52)+1,1))&gt;Z$4),(($D52*13.44*Z$2)+($D52*10.56*Z$3))*(Z$1/1000-($F52/1000)),0)</f>
        <v>24392.016</v>
      </c>
      <c r="AA52" s="69" t="n">
        <f aca="false">IF(AND($F52&lt;AA$1,$G52&lt;AA$4,(DATE(YEAR($G52)+1,MONTH($G52)+1,1))&gt;AA$4),(($D52*13.44*AA$2)+($D52*10.56*AA$3))*(AA$1/1000-($F52/1000)),0)</f>
        <v>24392.016</v>
      </c>
      <c r="AB52" s="69" t="n">
        <f aca="false">IF(AND($F52&lt;AB$1,$G52&lt;AB$4,(DATE(YEAR($G52)+1,MONTH($G52)+1,1))&gt;AB$4),(($D52*13.44*AB$2)+($D52*10.56*AB$3))*(AB$1/1000-($F52/1000)),0)</f>
        <v>0</v>
      </c>
      <c r="AC52" s="69" t="n">
        <f aca="false">IF(AND($F52&lt;AC$1,$G52&lt;AC$4,(DATE(YEAR($G52)+1,MONTH($G52)+1,1))&gt;AC$4),(($D52*13.44*AC$2)+($D52*10.56*AC$3))*(AC$1/1000-($F52/1000)),0)</f>
        <v>0</v>
      </c>
      <c r="AD52" s="69" t="n">
        <f aca="false">IF(AND($F52&lt;AD$1,$G52&lt;AD$4,(DATE(YEAR($G52)+1,MONTH($G52)+1,1))&gt;AD$4),(($D52*13.44*AD$2)+($D52*10.56*AD$3))*(AD$1/1000-($F52/1000)),0)</f>
        <v>0</v>
      </c>
      <c r="AE52" s="69" t="n">
        <f aca="false">IF(AND($F52&lt;AE$1,$G52&lt;AE$4,(DATE(YEAR($G52)+1,MONTH($G52)+1,1))&gt;AE$4),(($D52*13.44*AE$2)+($D52*10.56*AE$3))*(AE$1/1000-($F52/1000)),0)</f>
        <v>0</v>
      </c>
      <c r="AF52" s="69" t="n">
        <f aca="false">IF(AND($F52&lt;AF$1,$G52&lt;AF$4,(DATE(YEAR($G52)+1,MONTH($G52)+1,1))&gt;AF$4),(($D52*13.44*AF$2)+($D52*10.56*AF$3))*(AF$1/1000-($F52/1000)),0)</f>
        <v>0</v>
      </c>
      <c r="AG52" s="69" t="n">
        <f aca="false">IF(AND($F52&lt;AG$1,$G52&lt;AG$4,(DATE(YEAR($G52)+1,MONTH($G52)+1,1))&gt;AG$4),(($D52*13.44*AG$2)+($D52*10.56*AG$3))*(AG$1/1000-($F52/1000)),0)</f>
        <v>0</v>
      </c>
      <c r="AH52" s="69" t="n">
        <f aca="false">IF(AND($F52&lt;AH$1,$G52&lt;AH$4,(DATE(YEAR($G52)+1,MONTH($G52)+1,1))&gt;AH$4),(($D52*13.44*AH$2)+($D52*10.56*AH$3))*(AH$1/1000-($F52/1000)),0)</f>
        <v>0</v>
      </c>
      <c r="AI52" s="69" t="n">
        <f aca="false">IF(AND($F52&lt;AI$1,$G52&lt;AI$4,(DATE(YEAR($G52)+1,MONTH($G52)+1,1))&gt;AI$4),(($D52*13.44*AI$2)+($D52*10.56*AI$3))*(AI$1/1000-($F52/1000)),0)</f>
        <v>0</v>
      </c>
      <c r="AJ52" s="69" t="n">
        <f aca="false">IF(AND($F52&lt;AJ$1,$G52&lt;AJ$4,(DATE(YEAR($G52)+1,MONTH($G52)+1,1))&gt;AJ$4),(($D52*13.44*AJ$2)+($D52*10.56*AJ$3))*(AJ$1/1000-($F52/1000)),0)</f>
        <v>0</v>
      </c>
      <c r="AK52" s="69" t="n">
        <f aca="false">IF(AND($F52&lt;AK$1,$G52&lt;AK$4,(DATE(YEAR($G52)+1,MONTH($G52)+1,1))&gt;AK$4),(($D52*13.44*AK$2)+($D52*10.56*AK$3))*(AK$1/1000-($F52/1000)),0)</f>
        <v>0</v>
      </c>
      <c r="AL52" s="69" t="n">
        <f aca="false">IF(AND($F52&lt;AL$1,$G52&lt;AL$4,(DATE(YEAR($G52)+1,MONTH($G52)+1,1))&gt;AL$4),(($D52*13.44*AL$2)+($D52*10.56*AL$3))*(AL$1/1000-($F52/1000)),0)</f>
        <v>0</v>
      </c>
      <c r="AM52" s="69" t="n">
        <f aca="false">IF(AND($F52&lt;AM$1,$G52&lt;AM$4,(DATE(YEAR($G52)+1,MONTH($G52)+1,1))&gt;AM$4),(($D52*13.44*AM$2)+($D52*10.56*AM$3))*(AM$1/1000-($F52/1000)),0)</f>
        <v>0</v>
      </c>
      <c r="AN52" s="69" t="n">
        <f aca="false">IF(AND($F52&lt;AN$1,$G52&lt;AN$4,(DATE(YEAR($G52)+1,MONTH($G52)+1,1))&gt;AN$4),(($D52*13.44*AN$2)+($D52*10.56*AN$3))*(AN$1/1000-($F52/1000)),0)</f>
        <v>0</v>
      </c>
      <c r="AO52" s="69" t="n">
        <f aca="false">IF(AND($F52&lt;AO$1,$G52&lt;AO$4,(DATE(YEAR($G52)+1,MONTH($G52)+1,1))&gt;AO$4),(($D52*13.44*AO$2)+($D52*10.56*AO$3))*(AO$1/1000-($F52/1000)),0)</f>
        <v>0</v>
      </c>
      <c r="AP52" s="69" t="n">
        <f aca="false">IF(AND($F52&lt;AP$1,$G52&lt;AP$4,(DATE(YEAR($G52)+1,MONTH($G52)+1,1))&gt;AP$4),(($D52*13.44*AP$2)+($D52*10.56*AP$3))*(AP$1/1000-($F52/1000)),0)</f>
        <v>0</v>
      </c>
      <c r="AQ52" s="69" t="n">
        <f aca="false">IF(AND($F52&lt;AQ$1,$G52&lt;AQ$4,(DATE(YEAR($G52)+1,MONTH($G52)+1,1))&gt;AQ$4),(($D52*13.44*AQ$2)+($D52*10.56*AQ$3))*(AQ$1/1000-($F52/1000)),0)</f>
        <v>0</v>
      </c>
      <c r="AR52" s="69" t="n">
        <f aca="false">IF(AND($F52&lt;AR$1,$G52&lt;AR$4,(DATE(YEAR($G52)+1,MONTH($G52)+1,1))&gt;AR$4),(($D52*13.44*AR$2)+($D52*10.56*AR$3))*(AR$1/1000-($F52/1000)),0)</f>
        <v>0</v>
      </c>
      <c r="AS52" s="69" t="n">
        <f aca="false">IF(AND($F52&lt;AS$1,$G52&lt;AS$4,(DATE(YEAR($G52)+1,MONTH($G52)+1,1))&gt;AS$4),(($D52*13.44*AS$2)+($D52*10.56*AS$3))*(AS$1/1000-($F52/1000)),0)</f>
        <v>0</v>
      </c>
      <c r="AT52" s="69" t="n">
        <f aca="false">IF(AND($F52&lt;AT$1,$G52&lt;AT$4,(DATE(YEAR($G52)+1,MONTH($G52)+1,1))&gt;AT$4),(($D52*13.44*AT$2)+($D52*10.56*AT$3))*(AT$1/1000-($F52/1000)),0)</f>
        <v>0</v>
      </c>
      <c r="AU52" s="69" t="n">
        <f aca="false">IF(AND($F52&lt;AU$1,$G52&lt;AU$4,(DATE(YEAR($G52)+1,MONTH($G52)+1,1))&gt;AU$4),(($D52*13.44*AU$2)+($D52*10.56*AU$3))*(AU$1/1000-($F52/1000)),0)</f>
        <v>0</v>
      </c>
      <c r="AV52" s="69" t="n">
        <f aca="false">IF(AND($F52&lt;AV$1,$G52&lt;AV$4,(DATE(YEAR($G52)+1,MONTH($G52)+1,1))&gt;AV$4),(($D52*13.44*AV$2)+($D52*10.56*AV$3))*(AV$1/1000-($F52/1000)),0)</f>
        <v>0</v>
      </c>
      <c r="AW52" s="69" t="n">
        <f aca="false">IF(AND($F52&lt;AW$1,$G52&lt;AW$4,(DATE(YEAR($G52)+1,MONTH($G52)+1,1))&gt;AW$4),(($D52*13.44*AW$2)+($D52*10.56*AW$3))*(AW$1/1000-($F52/1000)),0)</f>
        <v>0</v>
      </c>
      <c r="AX52" s="69" t="n">
        <f aca="false">IF(AND($F52&lt;AX$1,$G52&lt;AX$4,(DATE(YEAR($G52)+1,MONTH($G52)+1,1))&gt;AX$4),(($D52*13.44*AX$2)+($D52*10.56*AX$3))*(AX$1/1000-($F52/1000)),0)</f>
        <v>0</v>
      </c>
      <c r="AY52" s="69" t="n">
        <f aca="false">IF(AND($F52&lt;AY$1,$G52&lt;AY$4,(DATE(YEAR($G52)+1,MONTH($G52)+1,1))&gt;AY$4),(($D52*13.44*AY$2)+($D52*10.56*AY$3))*(AY$1/1000-($F52/1000)),0)</f>
        <v>0</v>
      </c>
      <c r="AZ52" s="69" t="n">
        <f aca="false">IF(AND($F52&lt;AZ$1,$G52&lt;AZ$4,(DATE(YEAR($G52)+1,MONTH($G52)+1,1))&gt;AZ$4),(($D52*13.44*AZ$2)+($D52*10.56*AZ$3))*(AZ$1/1000-($F52/1000)),0)</f>
        <v>0</v>
      </c>
      <c r="BA52" s="69" t="n">
        <f aca="false">IF(AND($F52&lt;BA$1,$G52&lt;BA$4,(DATE(YEAR($G52)+1,MONTH($G52)+1,1))&gt;BA$4),(($D52*13.44*BA$2)+($D52*10.56*BA$3))*(BA$1/1000-($F52/1000)),0)</f>
        <v>0</v>
      </c>
      <c r="BB52" s="69" t="n">
        <f aca="false">IF(AND($F52&lt;BB$1,$G52&lt;BB$4,(DATE(YEAR($G52)+1,MONTH($G52)+1,1))&gt;BB$4),(($D52*13.44*BB$2)+($D52*10.56*BB$3))*(BB$1/1000-($F52/1000)),0)</f>
        <v>0</v>
      </c>
      <c r="BC52" s="69" t="n">
        <f aca="false">IF(AND($F52&lt;BC$1,$G52&lt;BC$4,(DATE(YEAR($G52)+1,MONTH($G52)+1,1))&gt;BC$4),(($D52*13.44*BC$2)+($D52*10.56*BC$3))*(BC$1/1000-($F52/1000)),0)</f>
        <v>0</v>
      </c>
      <c r="BD52" s="69" t="n">
        <f aca="false">IF(AND($F52&lt;BD$1,$G52&lt;BD$4,(DATE(YEAR($G52)+1,MONTH($G52)+1,1))&gt;BD$4),(($D52*13.44*BD$2)+($D52*10.56*BD$3))*(BD$1/1000-($F52/1000)),0)</f>
        <v>0</v>
      </c>
    </row>
    <row r="53" customFormat="false" ht="12.75" hidden="false" customHeight="false" outlineLevel="0" collapsed="false">
      <c r="A53" s="71" t="s">
        <v>1851</v>
      </c>
      <c r="B53" s="71" t="s">
        <v>1204</v>
      </c>
      <c r="C53" s="71" t="s">
        <v>1273</v>
      </c>
      <c r="D53" s="72" t="n">
        <v>860</v>
      </c>
      <c r="E53" s="3" t="s">
        <v>1268</v>
      </c>
      <c r="F53" s="72" t="n">
        <v>7100</v>
      </c>
      <c r="G53" s="73" t="n">
        <v>37347</v>
      </c>
      <c r="H53" s="64" t="s">
        <v>1260</v>
      </c>
      <c r="I53" s="69" t="n">
        <f aca="false">IF(AND($F53&lt;I$1,$G53&lt;I$4,(DATE(YEAR($G53)+1,MONTH($G53)+1,1))&gt;I$4),(($D53*13.44*I$2)+($D53*10.56*I$3))*(I$1/1000-($F53/1000)),0)</f>
        <v>0</v>
      </c>
      <c r="J53" s="69" t="n">
        <f aca="false">IF(AND($F53&lt;J$1,$G53&lt;J$4,(DATE(YEAR($G53)+1,MONTH($G53)+1,1))&gt;J$4),(($D53*13.44*J$2)+($D53*10.56*J$3))*(J$1/1000-($F53/1000)),0)</f>
        <v>0</v>
      </c>
      <c r="K53" s="69" t="n">
        <f aca="false">IF(AND($F53&lt;K$1,$G53&lt;K$4,(DATE(YEAR($G53)+1,MONTH($G53)+1,1))&gt;K$4),(($D53*13.44*K$2)+($D53*10.56*K$3))*(K$1/1000-($F53/1000)),0)</f>
        <v>0</v>
      </c>
      <c r="L53" s="69" t="n">
        <f aca="false">IF(AND($F53&lt;L$1,$G53&lt;L$4,(DATE(YEAR($G53)+1,MONTH($G53)+1,1))&gt;L$4),(($D53*13.44*L$2)+($D53*10.56*L$3))*(L$1/1000-($F53/1000)),0)</f>
        <v>0</v>
      </c>
      <c r="M53" s="69" t="n">
        <f aca="false">IF(AND($F53&lt;M$1,$G53&lt;M$4,(DATE(YEAR($G53)+1,MONTH($G53)+1,1))&gt;M$4),(($D53*13.44*M$2)+($D53*10.56*M$3))*(M$1/1000-($F53/1000)),0)</f>
        <v>0</v>
      </c>
      <c r="N53" s="69" t="n">
        <f aca="false">IF(AND($F53&lt;N$1,$G53&lt;N$4,(DATE(YEAR($G53)+1,MONTH($G53)+1,1))&gt;N$4),(($D53*13.44*N$2)+($D53*10.56*N$3))*(N$1/1000-($F53/1000)),0)</f>
        <v>0</v>
      </c>
      <c r="O53" s="69" t="n">
        <f aca="false">IF(AND($F53&lt;O$1,$G53&lt;O$4,(DATE(YEAR($G53)+1,MONTH($G53)+1,1))&gt;O$4),(($D53*13.44*O$2)+($D53*10.56*O$3))*(O$1/1000-($F53/1000)),0)</f>
        <v>0</v>
      </c>
      <c r="P53" s="69" t="n">
        <f aca="false">IF(AND($F53&lt;P$1,$G53&lt;P$4,(DATE(YEAR($G53)+1,MONTH($G53)+1,1))&gt;P$4),(($D53*13.44*P$2)+($D53*10.56*P$3))*(P$1/1000-($F53/1000)),0)</f>
        <v>0</v>
      </c>
      <c r="Q53" s="69" t="n">
        <f aca="false">IF(AND($F53&lt;Q$1,$G53&lt;Q$4,(DATE(YEAR($G53)+1,MONTH($G53)+1,1))&gt;Q$4),(($D53*13.44*Q$2)+($D53*10.56*Q$3))*(Q$1/1000-($F53/1000)),0)</f>
        <v>0</v>
      </c>
      <c r="R53" s="69" t="n">
        <f aca="false">IF(AND($F53&lt;R$1,$G53&lt;R$4,(DATE(YEAR($G53)+1,MONTH($G53)+1,1))&gt;R$4),(($D53*13.44*R$2)+($D53*10.56*R$3))*(R$1/1000-($F53/1000)),0)</f>
        <v>0</v>
      </c>
      <c r="S53" s="69" t="n">
        <f aca="false">IF(AND($F53&lt;S$1,$G53&lt;S$4,(DATE(YEAR($G53)+1,MONTH($G53)+1,1))&gt;S$4),(($D53*13.44*S$2)+($D53*10.56*S$3))*(S$1/1000-($F53/1000)),0)</f>
        <v>0</v>
      </c>
      <c r="T53" s="69" t="n">
        <f aca="false">IF(AND($F53&lt;T$1,$G53&lt;T$4,(DATE(YEAR($G53)+1,MONTH($G53)+1,1))&gt;T$4),(($D53*13.44*T$2)+($D53*10.56*T$3))*(T$1/1000-($F53/1000)),0)</f>
        <v>0</v>
      </c>
      <c r="U53" s="69" t="n">
        <f aca="false">IF(AND($F53&lt;U$1,$G53&lt;U$4,(DATE(YEAR($G53)+1,MONTH($G53)+1,1))&gt;U$4),(($D53*13.44*U$2)+($D53*10.56*U$3))*(U$1/1000-($F53/1000)),0)</f>
        <v>0</v>
      </c>
      <c r="V53" s="69" t="n">
        <f aca="false">IF(AND($F53&lt;V$1,$G53&lt;V$4,(DATE(YEAR($G53)+1,MONTH($G53)+1,1))&gt;V$4),(($D53*13.44*V$2)+($D53*10.56*V$3))*(V$1/1000-($F53/1000)),0)</f>
        <v>0</v>
      </c>
      <c r="W53" s="69" t="n">
        <f aca="false">IF(AND($F53&lt;W$1,$G53&lt;W$4,(DATE(YEAR($G53)+1,MONTH($G53)+1,1))&gt;W$4),(($D53*13.44*W$2)+($D53*10.56*W$3))*(W$1/1000-($F53/1000)),0)</f>
        <v>0</v>
      </c>
      <c r="X53" s="69" t="n">
        <f aca="false">IF(AND($F53&lt;X$1,$G53&lt;X$4,(DATE(YEAR($G53)+1,MONTH($G53)+1,1))&gt;X$4),(($D53*13.44*X$2)+($D53*10.56*X$3))*(X$1/1000-($F53/1000)),0)</f>
        <v>0</v>
      </c>
      <c r="Y53" s="69" t="n">
        <f aca="false">IF(AND($F53&lt;Y$1,$G53&lt;Y$4,(DATE(YEAR($G53)+1,MONTH($G53)+1,1))&gt;Y$4),(($D53*13.44*Y$2)+($D53*10.56*Y$3))*(Y$1/1000-($F53/1000)),0)</f>
        <v>42378.048</v>
      </c>
      <c r="Z53" s="69" t="n">
        <f aca="false">IF(AND($F53&lt;Z$1,$G53&lt;Z$4,(DATE(YEAR($G53)+1,MONTH($G53)+1,1))&gt;Z$4),(($D53*13.44*Z$2)+($D53*10.56*Z$3))*(Z$1/1000-($F53/1000)),0)</f>
        <v>42378.048</v>
      </c>
      <c r="AA53" s="69" t="n">
        <f aca="false">IF(AND($F53&lt;AA$1,$G53&lt;AA$4,(DATE(YEAR($G53)+1,MONTH($G53)+1,1))&gt;AA$4),(($D53*13.44*AA$2)+($D53*10.56*AA$3))*(AA$1/1000-($F53/1000)),0)</f>
        <v>42378.048</v>
      </c>
      <c r="AB53" s="69" t="n">
        <f aca="false">IF(AND($F53&lt;AB$1,$G53&lt;AB$4,(DATE(YEAR($G53)+1,MONTH($G53)+1,1))&gt;AB$4),(($D53*13.44*AB$2)+($D53*10.56*AB$3))*(AB$1/1000-($F53/1000)),0)</f>
        <v>42378.048</v>
      </c>
      <c r="AC53" s="69" t="n">
        <f aca="false">IF(AND($F53&lt;AC$1,$G53&lt;AC$4,(DATE(YEAR($G53)+1,MONTH($G53)+1,1))&gt;AC$4),(($D53*13.44*AC$2)+($D53*10.56*AC$3))*(AC$1/1000-($F53/1000)),0)</f>
        <v>42378.048</v>
      </c>
      <c r="AD53" s="69" t="n">
        <f aca="false">IF(AND($F53&lt;AD$1,$G53&lt;AD$4,(DATE(YEAR($G53)+1,MONTH($G53)+1,1))&gt;AD$4),(($D53*13.44*AD$2)+($D53*10.56*AD$3))*(AD$1/1000-($F53/1000)),0)</f>
        <v>42378.048</v>
      </c>
      <c r="AE53" s="69" t="n">
        <f aca="false">IF(AND($F53&lt;AE$1,$G53&lt;AE$4,(DATE(YEAR($G53)+1,MONTH($G53)+1,1))&gt;AE$4),(($D53*13.44*AE$2)+($D53*10.56*AE$3))*(AE$1/1000-($F53/1000)),0)</f>
        <v>42378.048</v>
      </c>
      <c r="AF53" s="69" t="n">
        <f aca="false">IF(AND($F53&lt;AF$1,$G53&lt;AF$4,(DATE(YEAR($G53)+1,MONTH($G53)+1,1))&gt;AF$4),(($D53*13.44*AF$2)+($D53*10.56*AF$3))*(AF$1/1000-($F53/1000)),0)</f>
        <v>42378.048</v>
      </c>
      <c r="AG53" s="69" t="n">
        <f aca="false">IF(AND($F53&lt;AG$1,$G53&lt;AG$4,(DATE(YEAR($G53)+1,MONTH($G53)+1,1))&gt;AG$4),(($D53*13.44*AG$2)+($D53*10.56*AG$3))*(AG$1/1000-($F53/1000)),0)</f>
        <v>42378.048</v>
      </c>
      <c r="AH53" s="69" t="n">
        <f aca="false">IF(AND($F53&lt;AH$1,$G53&lt;AH$4,(DATE(YEAR($G53)+1,MONTH($G53)+1,1))&gt;AH$4),(($D53*13.44*AH$2)+($D53*10.56*AH$3))*(AH$1/1000-($F53/1000)),0)</f>
        <v>42378.048</v>
      </c>
      <c r="AI53" s="69" t="n">
        <f aca="false">IF(AND($F53&lt;AI$1,$G53&lt;AI$4,(DATE(YEAR($G53)+1,MONTH($G53)+1,1))&gt;AI$4),(($D53*13.44*AI$2)+($D53*10.56*AI$3))*(AI$1/1000-($F53/1000)),0)</f>
        <v>42378.048</v>
      </c>
      <c r="AJ53" s="69" t="n">
        <f aca="false">IF(AND($F53&lt;AJ$1,$G53&lt;AJ$4,(DATE(YEAR($G53)+1,MONTH($G53)+1,1))&gt;AJ$4),(($D53*13.44*AJ$2)+($D53*10.56*AJ$3))*(AJ$1/1000-($F53/1000)),0)</f>
        <v>42378.048</v>
      </c>
      <c r="AK53" s="69" t="n">
        <f aca="false">IF(AND($F53&lt;AK$1,$G53&lt;AK$4,(DATE(YEAR($G53)+1,MONTH($G53)+1,1))&gt;AK$4),(($D53*13.44*AK$2)+($D53*10.56*AK$3))*(AK$1/1000-($F53/1000)),0)</f>
        <v>0</v>
      </c>
      <c r="AL53" s="69" t="n">
        <f aca="false">IF(AND($F53&lt;AL$1,$G53&lt;AL$4,(DATE(YEAR($G53)+1,MONTH($G53)+1,1))&gt;AL$4),(($D53*13.44*AL$2)+($D53*10.56*AL$3))*(AL$1/1000-($F53/1000)),0)</f>
        <v>0</v>
      </c>
      <c r="AM53" s="69" t="n">
        <f aca="false">IF(AND($F53&lt;AM$1,$G53&lt;AM$4,(DATE(YEAR($G53)+1,MONTH($G53)+1,1))&gt;AM$4),(($D53*13.44*AM$2)+($D53*10.56*AM$3))*(AM$1/1000-($F53/1000)),0)</f>
        <v>0</v>
      </c>
      <c r="AN53" s="69" t="n">
        <f aca="false">IF(AND($F53&lt;AN$1,$G53&lt;AN$4,(DATE(YEAR($G53)+1,MONTH($G53)+1,1))&gt;AN$4),(($D53*13.44*AN$2)+($D53*10.56*AN$3))*(AN$1/1000-($F53/1000)),0)</f>
        <v>0</v>
      </c>
      <c r="AO53" s="69" t="n">
        <f aca="false">IF(AND($F53&lt;AO$1,$G53&lt;AO$4,(DATE(YEAR($G53)+1,MONTH($G53)+1,1))&gt;AO$4),(($D53*13.44*AO$2)+($D53*10.56*AO$3))*(AO$1/1000-($F53/1000)),0)</f>
        <v>0</v>
      </c>
      <c r="AP53" s="69" t="n">
        <f aca="false">IF(AND($F53&lt;AP$1,$G53&lt;AP$4,(DATE(YEAR($G53)+1,MONTH($G53)+1,1))&gt;AP$4),(($D53*13.44*AP$2)+($D53*10.56*AP$3))*(AP$1/1000-($F53/1000)),0)</f>
        <v>0</v>
      </c>
      <c r="AQ53" s="69" t="n">
        <f aca="false">IF(AND($F53&lt;AQ$1,$G53&lt;AQ$4,(DATE(YEAR($G53)+1,MONTH($G53)+1,1))&gt;AQ$4),(($D53*13.44*AQ$2)+($D53*10.56*AQ$3))*(AQ$1/1000-($F53/1000)),0)</f>
        <v>0</v>
      </c>
      <c r="AR53" s="69" t="n">
        <f aca="false">IF(AND($F53&lt;AR$1,$G53&lt;AR$4,(DATE(YEAR($G53)+1,MONTH($G53)+1,1))&gt;AR$4),(($D53*13.44*AR$2)+($D53*10.56*AR$3))*(AR$1/1000-($F53/1000)),0)</f>
        <v>0</v>
      </c>
      <c r="AS53" s="69" t="n">
        <f aca="false">IF(AND($F53&lt;AS$1,$G53&lt;AS$4,(DATE(YEAR($G53)+1,MONTH($G53)+1,1))&gt;AS$4),(($D53*13.44*AS$2)+($D53*10.56*AS$3))*(AS$1/1000-($F53/1000)),0)</f>
        <v>0</v>
      </c>
      <c r="AT53" s="69" t="n">
        <f aca="false">IF(AND($F53&lt;AT$1,$G53&lt;AT$4,(DATE(YEAR($G53)+1,MONTH($G53)+1,1))&gt;AT$4),(($D53*13.44*AT$2)+($D53*10.56*AT$3))*(AT$1/1000-($F53/1000)),0)</f>
        <v>0</v>
      </c>
      <c r="AU53" s="69" t="n">
        <f aca="false">IF(AND($F53&lt;AU$1,$G53&lt;AU$4,(DATE(YEAR($G53)+1,MONTH($G53)+1,1))&gt;AU$4),(($D53*13.44*AU$2)+($D53*10.56*AU$3))*(AU$1/1000-($F53/1000)),0)</f>
        <v>0</v>
      </c>
      <c r="AV53" s="69" t="n">
        <f aca="false">IF(AND($F53&lt;AV$1,$G53&lt;AV$4,(DATE(YEAR($G53)+1,MONTH($G53)+1,1))&gt;AV$4),(($D53*13.44*AV$2)+($D53*10.56*AV$3))*(AV$1/1000-($F53/1000)),0)</f>
        <v>0</v>
      </c>
      <c r="AW53" s="69" t="n">
        <f aca="false">IF(AND($F53&lt;AW$1,$G53&lt;AW$4,(DATE(YEAR($G53)+1,MONTH($G53)+1,1))&gt;AW$4),(($D53*13.44*AW$2)+($D53*10.56*AW$3))*(AW$1/1000-($F53/1000)),0)</f>
        <v>0</v>
      </c>
      <c r="AX53" s="69" t="n">
        <f aca="false">IF(AND($F53&lt;AX$1,$G53&lt;AX$4,(DATE(YEAR($G53)+1,MONTH($G53)+1,1))&gt;AX$4),(($D53*13.44*AX$2)+($D53*10.56*AX$3))*(AX$1/1000-($F53/1000)),0)</f>
        <v>0</v>
      </c>
      <c r="AY53" s="69" t="n">
        <f aca="false">IF(AND($F53&lt;AY$1,$G53&lt;AY$4,(DATE(YEAR($G53)+1,MONTH($G53)+1,1))&gt;AY$4),(($D53*13.44*AY$2)+($D53*10.56*AY$3))*(AY$1/1000-($F53/1000)),0)</f>
        <v>0</v>
      </c>
      <c r="AZ53" s="69" t="n">
        <f aca="false">IF(AND($F53&lt;AZ$1,$G53&lt;AZ$4,(DATE(YEAR($G53)+1,MONTH($G53)+1,1))&gt;AZ$4),(($D53*13.44*AZ$2)+($D53*10.56*AZ$3))*(AZ$1/1000-($F53/1000)),0)</f>
        <v>0</v>
      </c>
      <c r="BA53" s="69" t="n">
        <f aca="false">IF(AND($F53&lt;BA$1,$G53&lt;BA$4,(DATE(YEAR($G53)+1,MONTH($G53)+1,1))&gt;BA$4),(($D53*13.44*BA$2)+($D53*10.56*BA$3))*(BA$1/1000-($F53/1000)),0)</f>
        <v>0</v>
      </c>
      <c r="BB53" s="69" t="n">
        <f aca="false">IF(AND($F53&lt;BB$1,$G53&lt;BB$4,(DATE(YEAR($G53)+1,MONTH($G53)+1,1))&gt;BB$4),(($D53*13.44*BB$2)+($D53*10.56*BB$3))*(BB$1/1000-($F53/1000)),0)</f>
        <v>0</v>
      </c>
      <c r="BC53" s="69" t="n">
        <f aca="false">IF(AND($F53&lt;BC$1,$G53&lt;BC$4,(DATE(YEAR($G53)+1,MONTH($G53)+1,1))&gt;BC$4),(($D53*13.44*BC$2)+($D53*10.56*BC$3))*(BC$1/1000-($F53/1000)),0)</f>
        <v>0</v>
      </c>
      <c r="BD53" s="69" t="n">
        <f aca="false">IF(AND($F53&lt;BD$1,$G53&lt;BD$4,(DATE(YEAR($G53)+1,MONTH($G53)+1,1))&gt;BD$4),(($D53*13.44*BD$2)+($D53*10.56*BD$3))*(BD$1/1000-($F53/1000)),0)</f>
        <v>0</v>
      </c>
    </row>
    <row r="54" customFormat="false" ht="12.75" hidden="false" customHeight="false" outlineLevel="0" collapsed="false">
      <c r="A54" s="71" t="s">
        <v>707</v>
      </c>
      <c r="B54" s="71" t="s">
        <v>1204</v>
      </c>
      <c r="C54" s="71" t="s">
        <v>1273</v>
      </c>
      <c r="D54" s="72" t="n">
        <v>1097</v>
      </c>
      <c r="E54" s="3" t="s">
        <v>1268</v>
      </c>
      <c r="F54" s="72" t="n">
        <v>7100</v>
      </c>
      <c r="G54" s="73" t="n">
        <v>37438</v>
      </c>
      <c r="H54" s="64" t="s">
        <v>1260</v>
      </c>
      <c r="I54" s="69" t="n">
        <f aca="false">IF(AND($F54&lt;I$1,$G54&lt;I$4,(DATE(YEAR($G54)+1,MONTH($G54)+1,1))&gt;I$4),(($D54*13.44*I$2)+($D54*10.56*I$3))*(I$1/1000-($F54/1000)),0)</f>
        <v>0</v>
      </c>
      <c r="J54" s="69" t="n">
        <f aca="false">IF(AND($F54&lt;J$1,$G54&lt;J$4,(DATE(YEAR($G54)+1,MONTH($G54)+1,1))&gt;J$4),(($D54*13.44*J$2)+($D54*10.56*J$3))*(J$1/1000-($F54/1000)),0)</f>
        <v>0</v>
      </c>
      <c r="K54" s="69" t="n">
        <f aca="false">IF(AND($F54&lt;K$1,$G54&lt;K$4,(DATE(YEAR($G54)+1,MONTH($G54)+1,1))&gt;K$4),(($D54*13.44*K$2)+($D54*10.56*K$3))*(K$1/1000-($F54/1000)),0)</f>
        <v>0</v>
      </c>
      <c r="L54" s="69" t="n">
        <f aca="false">IF(AND($F54&lt;L$1,$G54&lt;L$4,(DATE(YEAR($G54)+1,MONTH($G54)+1,1))&gt;L$4),(($D54*13.44*L$2)+($D54*10.56*L$3))*(L$1/1000-($F54/1000)),0)</f>
        <v>0</v>
      </c>
      <c r="M54" s="69" t="n">
        <f aca="false">IF(AND($F54&lt;M$1,$G54&lt;M$4,(DATE(YEAR($G54)+1,MONTH($G54)+1,1))&gt;M$4),(($D54*13.44*M$2)+($D54*10.56*M$3))*(M$1/1000-($F54/1000)),0)</f>
        <v>0</v>
      </c>
      <c r="N54" s="69" t="n">
        <f aca="false">IF(AND($F54&lt;N$1,$G54&lt;N$4,(DATE(YEAR($G54)+1,MONTH($G54)+1,1))&gt;N$4),(($D54*13.44*N$2)+($D54*10.56*N$3))*(N$1/1000-($F54/1000)),0)</f>
        <v>0</v>
      </c>
      <c r="O54" s="69" t="n">
        <f aca="false">IF(AND($F54&lt;O$1,$G54&lt;O$4,(DATE(YEAR($G54)+1,MONTH($G54)+1,1))&gt;O$4),(($D54*13.44*O$2)+($D54*10.56*O$3))*(O$1/1000-($F54/1000)),0)</f>
        <v>0</v>
      </c>
      <c r="P54" s="69" t="n">
        <f aca="false">IF(AND($F54&lt;P$1,$G54&lt;P$4,(DATE(YEAR($G54)+1,MONTH($G54)+1,1))&gt;P$4),(($D54*13.44*P$2)+($D54*10.56*P$3))*(P$1/1000-($F54/1000)),0)</f>
        <v>0</v>
      </c>
      <c r="Q54" s="69" t="n">
        <f aca="false">IF(AND($F54&lt;Q$1,$G54&lt;Q$4,(DATE(YEAR($G54)+1,MONTH($G54)+1,1))&gt;Q$4),(($D54*13.44*Q$2)+($D54*10.56*Q$3))*(Q$1/1000-($F54/1000)),0)</f>
        <v>0</v>
      </c>
      <c r="R54" s="69" t="n">
        <f aca="false">IF(AND($F54&lt;R$1,$G54&lt;R$4,(DATE(YEAR($G54)+1,MONTH($G54)+1,1))&gt;R$4),(($D54*13.44*R$2)+($D54*10.56*R$3))*(R$1/1000-($F54/1000)),0)</f>
        <v>0</v>
      </c>
      <c r="S54" s="69" t="n">
        <f aca="false">IF(AND($F54&lt;S$1,$G54&lt;S$4,(DATE(YEAR($G54)+1,MONTH($G54)+1,1))&gt;S$4),(($D54*13.44*S$2)+($D54*10.56*S$3))*(S$1/1000-($F54/1000)),0)</f>
        <v>0</v>
      </c>
      <c r="T54" s="69" t="n">
        <f aca="false">IF(AND($F54&lt;T$1,$G54&lt;T$4,(DATE(YEAR($G54)+1,MONTH($G54)+1,1))&gt;T$4),(($D54*13.44*T$2)+($D54*10.56*T$3))*(T$1/1000-($F54/1000)),0)</f>
        <v>0</v>
      </c>
      <c r="U54" s="69" t="n">
        <f aca="false">IF(AND($F54&lt;U$1,$G54&lt;U$4,(DATE(YEAR($G54)+1,MONTH($G54)+1,1))&gt;U$4),(($D54*13.44*U$2)+($D54*10.56*U$3))*(U$1/1000-($F54/1000)),0)</f>
        <v>0</v>
      </c>
      <c r="V54" s="69" t="n">
        <f aca="false">IF(AND($F54&lt;V$1,$G54&lt;V$4,(DATE(YEAR($G54)+1,MONTH($G54)+1,1))&gt;V$4),(($D54*13.44*V$2)+($D54*10.56*V$3))*(V$1/1000-($F54/1000)),0)</f>
        <v>0</v>
      </c>
      <c r="W54" s="69" t="n">
        <f aca="false">IF(AND($F54&lt;W$1,$G54&lt;W$4,(DATE(YEAR($G54)+1,MONTH($G54)+1,1))&gt;W$4),(($D54*13.44*W$2)+($D54*10.56*W$3))*(W$1/1000-($F54/1000)),0)</f>
        <v>0</v>
      </c>
      <c r="X54" s="69" t="n">
        <f aca="false">IF(AND($F54&lt;X$1,$G54&lt;X$4,(DATE(YEAR($G54)+1,MONTH($G54)+1,1))&gt;X$4),(($D54*13.44*X$2)+($D54*10.56*X$3))*(X$1/1000-($F54/1000)),0)</f>
        <v>0</v>
      </c>
      <c r="Y54" s="69" t="n">
        <f aca="false">IF(AND($F54&lt;Y$1,$G54&lt;Y$4,(DATE(YEAR($G54)+1,MONTH($G54)+1,1))&gt;Y$4),(($D54*13.44*Y$2)+($D54*10.56*Y$3))*(Y$1/1000-($F54/1000)),0)</f>
        <v>0</v>
      </c>
      <c r="Z54" s="69" t="n">
        <f aca="false">IF(AND($F54&lt;Z$1,$G54&lt;Z$4,(DATE(YEAR($G54)+1,MONTH($G54)+1,1))&gt;Z$4),(($D54*13.44*Z$2)+($D54*10.56*Z$3))*(Z$1/1000-($F54/1000)),0)</f>
        <v>0</v>
      </c>
      <c r="AA54" s="69" t="n">
        <f aca="false">IF(AND($F54&lt;AA$1,$G54&lt;AA$4,(DATE(YEAR($G54)+1,MONTH($G54)+1,1))&gt;AA$4),(($D54*13.44*AA$2)+($D54*10.56*AA$3))*(AA$1/1000-($F54/1000)),0)</f>
        <v>0</v>
      </c>
      <c r="AB54" s="69" t="n">
        <f aca="false">IF(AND($F54&lt;AB$1,$G54&lt;AB$4,(DATE(YEAR($G54)+1,MONTH($G54)+1,1))&gt;AB$4),(($D54*13.44*AB$2)+($D54*10.56*AB$3))*(AB$1/1000-($F54/1000)),0)</f>
        <v>54056.6496</v>
      </c>
      <c r="AC54" s="69" t="n">
        <f aca="false">IF(AND($F54&lt;AC$1,$G54&lt;AC$4,(DATE(YEAR($G54)+1,MONTH($G54)+1,1))&gt;AC$4),(($D54*13.44*AC$2)+($D54*10.56*AC$3))*(AC$1/1000-($F54/1000)),0)</f>
        <v>54056.6496</v>
      </c>
      <c r="AD54" s="69" t="n">
        <f aca="false">IF(AND($F54&lt;AD$1,$G54&lt;AD$4,(DATE(YEAR($G54)+1,MONTH($G54)+1,1))&gt;AD$4),(($D54*13.44*AD$2)+($D54*10.56*AD$3))*(AD$1/1000-($F54/1000)),0)</f>
        <v>54056.6496</v>
      </c>
      <c r="AE54" s="69" t="n">
        <f aca="false">IF(AND($F54&lt;AE$1,$G54&lt;AE$4,(DATE(YEAR($G54)+1,MONTH($G54)+1,1))&gt;AE$4),(($D54*13.44*AE$2)+($D54*10.56*AE$3))*(AE$1/1000-($F54/1000)),0)</f>
        <v>54056.6496</v>
      </c>
      <c r="AF54" s="69" t="n">
        <f aca="false">IF(AND($F54&lt;AF$1,$G54&lt;AF$4,(DATE(YEAR($G54)+1,MONTH($G54)+1,1))&gt;AF$4),(($D54*13.44*AF$2)+($D54*10.56*AF$3))*(AF$1/1000-($F54/1000)),0)</f>
        <v>54056.6496</v>
      </c>
      <c r="AG54" s="69" t="n">
        <f aca="false">IF(AND($F54&lt;AG$1,$G54&lt;AG$4,(DATE(YEAR($G54)+1,MONTH($G54)+1,1))&gt;AG$4),(($D54*13.44*AG$2)+($D54*10.56*AG$3))*(AG$1/1000-($F54/1000)),0)</f>
        <v>54056.6496</v>
      </c>
      <c r="AH54" s="69" t="n">
        <f aca="false">IF(AND($F54&lt;AH$1,$G54&lt;AH$4,(DATE(YEAR($G54)+1,MONTH($G54)+1,1))&gt;AH$4),(($D54*13.44*AH$2)+($D54*10.56*AH$3))*(AH$1/1000-($F54/1000)),0)</f>
        <v>54056.6496</v>
      </c>
      <c r="AI54" s="69" t="n">
        <f aca="false">IF(AND($F54&lt;AI$1,$G54&lt;AI$4,(DATE(YEAR($G54)+1,MONTH($G54)+1,1))&gt;AI$4),(($D54*13.44*AI$2)+($D54*10.56*AI$3))*(AI$1/1000-($F54/1000)),0)</f>
        <v>54056.6496</v>
      </c>
      <c r="AJ54" s="69" t="n">
        <f aca="false">IF(AND($F54&lt;AJ$1,$G54&lt;AJ$4,(DATE(YEAR($G54)+1,MONTH($G54)+1,1))&gt;AJ$4),(($D54*13.44*AJ$2)+($D54*10.56*AJ$3))*(AJ$1/1000-($F54/1000)),0)</f>
        <v>54056.6496</v>
      </c>
      <c r="AK54" s="69" t="n">
        <f aca="false">IF(AND($F54&lt;AK$1,$G54&lt;AK$4,(DATE(YEAR($G54)+1,MONTH($G54)+1,1))&gt;AK$4),(($D54*13.44*AK$2)+($D54*10.56*AK$3))*(AK$1/1000-($F54/1000)),0)</f>
        <v>54056.6496</v>
      </c>
      <c r="AL54" s="69" t="n">
        <f aca="false">IF(AND($F54&lt;AL$1,$G54&lt;AL$4,(DATE(YEAR($G54)+1,MONTH($G54)+1,1))&gt;AL$4),(($D54*13.44*AL$2)+($D54*10.56*AL$3))*(AL$1/1000-($F54/1000)),0)</f>
        <v>54056.6496</v>
      </c>
      <c r="AM54" s="69" t="n">
        <f aca="false">IF(AND($F54&lt;AM$1,$G54&lt;AM$4,(DATE(YEAR($G54)+1,MONTH($G54)+1,1))&gt;AM$4),(($D54*13.44*AM$2)+($D54*10.56*AM$3))*(AM$1/1000-($F54/1000)),0)</f>
        <v>54056.6496</v>
      </c>
      <c r="AN54" s="69" t="n">
        <f aca="false">IF(AND($F54&lt;AN$1,$G54&lt;AN$4,(DATE(YEAR($G54)+1,MONTH($G54)+1,1))&gt;AN$4),(($D54*13.44*AN$2)+($D54*10.56*AN$3))*(AN$1/1000-($F54/1000)),0)</f>
        <v>0</v>
      </c>
      <c r="AO54" s="69" t="n">
        <f aca="false">IF(AND($F54&lt;AO$1,$G54&lt;AO$4,(DATE(YEAR($G54)+1,MONTH($G54)+1,1))&gt;AO$4),(($D54*13.44*AO$2)+($D54*10.56*AO$3))*(AO$1/1000-($F54/1000)),0)</f>
        <v>0</v>
      </c>
      <c r="AP54" s="69" t="n">
        <f aca="false">IF(AND($F54&lt;AP$1,$G54&lt;AP$4,(DATE(YEAR($G54)+1,MONTH($G54)+1,1))&gt;AP$4),(($D54*13.44*AP$2)+($D54*10.56*AP$3))*(AP$1/1000-($F54/1000)),0)</f>
        <v>0</v>
      </c>
      <c r="AQ54" s="69" t="n">
        <f aca="false">IF(AND($F54&lt;AQ$1,$G54&lt;AQ$4,(DATE(YEAR($G54)+1,MONTH($G54)+1,1))&gt;AQ$4),(($D54*13.44*AQ$2)+($D54*10.56*AQ$3))*(AQ$1/1000-($F54/1000)),0)</f>
        <v>0</v>
      </c>
      <c r="AR54" s="69" t="n">
        <f aca="false">IF(AND($F54&lt;AR$1,$G54&lt;AR$4,(DATE(YEAR($G54)+1,MONTH($G54)+1,1))&gt;AR$4),(($D54*13.44*AR$2)+($D54*10.56*AR$3))*(AR$1/1000-($F54/1000)),0)</f>
        <v>0</v>
      </c>
      <c r="AS54" s="69" t="n">
        <f aca="false">IF(AND($F54&lt;AS$1,$G54&lt;AS$4,(DATE(YEAR($G54)+1,MONTH($G54)+1,1))&gt;AS$4),(($D54*13.44*AS$2)+($D54*10.56*AS$3))*(AS$1/1000-($F54/1000)),0)</f>
        <v>0</v>
      </c>
      <c r="AT54" s="69" t="n">
        <f aca="false">IF(AND($F54&lt;AT$1,$G54&lt;AT$4,(DATE(YEAR($G54)+1,MONTH($G54)+1,1))&gt;AT$4),(($D54*13.44*AT$2)+($D54*10.56*AT$3))*(AT$1/1000-($F54/1000)),0)</f>
        <v>0</v>
      </c>
      <c r="AU54" s="69" t="n">
        <f aca="false">IF(AND($F54&lt;AU$1,$G54&lt;AU$4,(DATE(YEAR($G54)+1,MONTH($G54)+1,1))&gt;AU$4),(($D54*13.44*AU$2)+($D54*10.56*AU$3))*(AU$1/1000-($F54/1000)),0)</f>
        <v>0</v>
      </c>
      <c r="AV54" s="69" t="n">
        <f aca="false">IF(AND($F54&lt;AV$1,$G54&lt;AV$4,(DATE(YEAR($G54)+1,MONTH($G54)+1,1))&gt;AV$4),(($D54*13.44*AV$2)+($D54*10.56*AV$3))*(AV$1/1000-($F54/1000)),0)</f>
        <v>0</v>
      </c>
      <c r="AW54" s="69" t="n">
        <f aca="false">IF(AND($F54&lt;AW$1,$G54&lt;AW$4,(DATE(YEAR($G54)+1,MONTH($G54)+1,1))&gt;AW$4),(($D54*13.44*AW$2)+($D54*10.56*AW$3))*(AW$1/1000-($F54/1000)),0)</f>
        <v>0</v>
      </c>
      <c r="AX54" s="69" t="n">
        <f aca="false">IF(AND($F54&lt;AX$1,$G54&lt;AX$4,(DATE(YEAR($G54)+1,MONTH($G54)+1,1))&gt;AX$4),(($D54*13.44*AX$2)+($D54*10.56*AX$3))*(AX$1/1000-($F54/1000)),0)</f>
        <v>0</v>
      </c>
      <c r="AY54" s="69" t="n">
        <f aca="false">IF(AND($F54&lt;AY$1,$G54&lt;AY$4,(DATE(YEAR($G54)+1,MONTH($G54)+1,1))&gt;AY$4),(($D54*13.44*AY$2)+($D54*10.56*AY$3))*(AY$1/1000-($F54/1000)),0)</f>
        <v>0</v>
      </c>
      <c r="AZ54" s="69" t="n">
        <f aca="false">IF(AND($F54&lt;AZ$1,$G54&lt;AZ$4,(DATE(YEAR($G54)+1,MONTH($G54)+1,1))&gt;AZ$4),(($D54*13.44*AZ$2)+($D54*10.56*AZ$3))*(AZ$1/1000-($F54/1000)),0)</f>
        <v>0</v>
      </c>
      <c r="BA54" s="69" t="n">
        <f aca="false">IF(AND($F54&lt;BA$1,$G54&lt;BA$4,(DATE(YEAR($G54)+1,MONTH($G54)+1,1))&gt;BA$4),(($D54*13.44*BA$2)+($D54*10.56*BA$3))*(BA$1/1000-($F54/1000)),0)</f>
        <v>0</v>
      </c>
      <c r="BB54" s="69" t="n">
        <f aca="false">IF(AND($F54&lt;BB$1,$G54&lt;BB$4,(DATE(YEAR($G54)+1,MONTH($G54)+1,1))&gt;BB$4),(($D54*13.44*BB$2)+($D54*10.56*BB$3))*(BB$1/1000-($F54/1000)),0)</f>
        <v>0</v>
      </c>
      <c r="BC54" s="69" t="n">
        <f aca="false">IF(AND($F54&lt;BC$1,$G54&lt;BC$4,(DATE(YEAR($G54)+1,MONTH($G54)+1,1))&gt;BC$4),(($D54*13.44*BC$2)+($D54*10.56*BC$3))*(BC$1/1000-($F54/1000)),0)</f>
        <v>0</v>
      </c>
      <c r="BD54" s="69" t="n">
        <f aca="false">IF(AND($F54&lt;BD$1,$G54&lt;BD$4,(DATE(YEAR($G54)+1,MONTH($G54)+1,1))&gt;BD$4),(($D54*13.44*BD$2)+($D54*10.56*BD$3))*(BD$1/1000-($F54/1000)),0)</f>
        <v>0</v>
      </c>
    </row>
    <row r="55" customFormat="false" ht="12.75" hidden="false" customHeight="false" outlineLevel="0" collapsed="false">
      <c r="A55" s="71" t="s">
        <v>883</v>
      </c>
      <c r="B55" s="71" t="s">
        <v>1251</v>
      </c>
      <c r="C55" s="71" t="s">
        <v>1396</v>
      </c>
      <c r="D55" s="72" t="n">
        <v>270</v>
      </c>
      <c r="E55" s="66" t="s">
        <v>1268</v>
      </c>
      <c r="F55" s="72" t="n">
        <v>7100</v>
      </c>
      <c r="G55" s="73" t="n">
        <v>37149</v>
      </c>
      <c r="H55" s="64" t="s">
        <v>1260</v>
      </c>
      <c r="I55" s="69" t="n">
        <f aca="false">IF(AND($F55&lt;I$1,$G55&lt;I$4,(DATE(YEAR($G55)+1,MONTH($G55)+1,1))&gt;I$4),(($D55*13.44*I$2)+($D55*10.56*I$3))*(I$1/1000-($F55/1000)),0)</f>
        <v>0</v>
      </c>
      <c r="J55" s="69" t="n">
        <f aca="false">IF(AND($F55&lt;J$1,$G55&lt;J$4,(DATE(YEAR($G55)+1,MONTH($G55)+1,1))&gt;J$4),(($D55*13.44*J$2)+($D55*10.56*J$3))*(J$1/1000-($F55/1000)),0)</f>
        <v>0</v>
      </c>
      <c r="K55" s="69" t="n">
        <f aca="false">IF(AND($F55&lt;K$1,$G55&lt;K$4,(DATE(YEAR($G55)+1,MONTH($G55)+1,1))&gt;K$4),(($D55*13.44*K$2)+($D55*10.56*K$3))*(K$1/1000-($F55/1000)),0)</f>
        <v>0</v>
      </c>
      <c r="L55" s="69" t="n">
        <f aca="false">IF(AND($F55&lt;L$1,$G55&lt;L$4,(DATE(YEAR($G55)+1,MONTH($G55)+1,1))&gt;L$4),(($D55*13.44*L$2)+($D55*10.56*L$3))*(L$1/1000-($F55/1000)),0)</f>
        <v>0</v>
      </c>
      <c r="M55" s="69" t="n">
        <f aca="false">IF(AND($F55&lt;M$1,$G55&lt;M$4,(DATE(YEAR($G55)+1,MONTH($G55)+1,1))&gt;M$4),(($D55*13.44*M$2)+($D55*10.56*M$3))*(M$1/1000-($F55/1000)),0)</f>
        <v>0</v>
      </c>
      <c r="N55" s="69" t="n">
        <f aca="false">IF(AND($F55&lt;N$1,$G55&lt;N$4,(DATE(YEAR($G55)+1,MONTH($G55)+1,1))&gt;N$4),(($D55*13.44*N$2)+($D55*10.56*N$3))*(N$1/1000-($F55/1000)),0)</f>
        <v>0</v>
      </c>
      <c r="O55" s="69" t="n">
        <f aca="false">IF(AND($F55&lt;O$1,$G55&lt;O$4,(DATE(YEAR($G55)+1,MONTH($G55)+1,1))&gt;O$4),(($D55*13.44*O$2)+($D55*10.56*O$3))*(O$1/1000-($F55/1000)),0)</f>
        <v>0</v>
      </c>
      <c r="P55" s="69" t="n">
        <f aca="false">IF(AND($F55&lt;P$1,$G55&lt;P$4,(DATE(YEAR($G55)+1,MONTH($G55)+1,1))&gt;P$4),(($D55*13.44*P$2)+($D55*10.56*P$3))*(P$1/1000-($F55/1000)),0)</f>
        <v>0</v>
      </c>
      <c r="Q55" s="69" t="n">
        <f aca="false">IF(AND($F55&lt;Q$1,$G55&lt;Q$4,(DATE(YEAR($G55)+1,MONTH($G55)+1,1))&gt;Q$4),(($D55*13.44*Q$2)+($D55*10.56*Q$3))*(Q$1/1000-($F55/1000)),0)</f>
        <v>0</v>
      </c>
      <c r="R55" s="69" t="n">
        <f aca="false">IF(AND($F55&lt;R$1,$G55&lt;R$4,(DATE(YEAR($G55)+1,MONTH($G55)+1,1))&gt;R$4),(($D55*13.44*R$2)+($D55*10.56*R$3))*(R$1/1000-($F55/1000)),0)</f>
        <v>13304.736</v>
      </c>
      <c r="S55" s="69" t="n">
        <f aca="false">IF(AND($F55&lt;S$1,$G55&lt;S$4,(DATE(YEAR($G55)+1,MONTH($G55)+1,1))&gt;S$4),(($D55*13.44*S$2)+($D55*10.56*S$3))*(S$1/1000-($F55/1000)),0)</f>
        <v>13304.736</v>
      </c>
      <c r="T55" s="69" t="n">
        <f aca="false">IF(AND($F55&lt;T$1,$G55&lt;T$4,(DATE(YEAR($G55)+1,MONTH($G55)+1,1))&gt;T$4),(($D55*13.44*T$2)+($D55*10.56*T$3))*(T$1/1000-($F55/1000)),0)</f>
        <v>13304.736</v>
      </c>
      <c r="U55" s="69" t="n">
        <f aca="false">IF(AND($F55&lt;U$1,$G55&lt;U$4,(DATE(YEAR($G55)+1,MONTH($G55)+1,1))&gt;U$4),(($D55*13.44*U$2)+($D55*10.56*U$3))*(U$1/1000-($F55/1000)),0)</f>
        <v>13304.736</v>
      </c>
      <c r="V55" s="69" t="n">
        <f aca="false">IF(AND($F55&lt;V$1,$G55&lt;V$4,(DATE(YEAR($G55)+1,MONTH($G55)+1,1))&gt;V$4),(($D55*13.44*V$2)+($D55*10.56*V$3))*(V$1/1000-($F55/1000)),0)</f>
        <v>13304.736</v>
      </c>
      <c r="W55" s="69" t="n">
        <f aca="false">IF(AND($F55&lt;W$1,$G55&lt;W$4,(DATE(YEAR($G55)+1,MONTH($G55)+1,1))&gt;W$4),(($D55*13.44*W$2)+($D55*10.56*W$3))*(W$1/1000-($F55/1000)),0)</f>
        <v>13304.736</v>
      </c>
      <c r="X55" s="69" t="n">
        <f aca="false">IF(AND($F55&lt;X$1,$G55&lt;X$4,(DATE(YEAR($G55)+1,MONTH($G55)+1,1))&gt;X$4),(($D55*13.44*X$2)+($D55*10.56*X$3))*(X$1/1000-($F55/1000)),0)</f>
        <v>13304.736</v>
      </c>
      <c r="Y55" s="69" t="n">
        <f aca="false">IF(AND($F55&lt;Y$1,$G55&lt;Y$4,(DATE(YEAR($G55)+1,MONTH($G55)+1,1))&gt;Y$4),(($D55*13.44*Y$2)+($D55*10.56*Y$3))*(Y$1/1000-($F55/1000)),0)</f>
        <v>13304.736</v>
      </c>
      <c r="Z55" s="69" t="n">
        <f aca="false">IF(AND($F55&lt;Z$1,$G55&lt;Z$4,(DATE(YEAR($G55)+1,MONTH($G55)+1,1))&gt;Z$4),(($D55*13.44*Z$2)+($D55*10.56*Z$3))*(Z$1/1000-($F55/1000)),0)</f>
        <v>13304.736</v>
      </c>
      <c r="AA55" s="69" t="n">
        <f aca="false">IF(AND($F55&lt;AA$1,$G55&lt;AA$4,(DATE(YEAR($G55)+1,MONTH($G55)+1,1))&gt;AA$4),(($D55*13.44*AA$2)+($D55*10.56*AA$3))*(AA$1/1000-($F55/1000)),0)</f>
        <v>13304.736</v>
      </c>
      <c r="AB55" s="69" t="n">
        <f aca="false">IF(AND($F55&lt;AB$1,$G55&lt;AB$4,(DATE(YEAR($G55)+1,MONTH($G55)+1,1))&gt;AB$4),(($D55*13.44*AB$2)+($D55*10.56*AB$3))*(AB$1/1000-($F55/1000)),0)</f>
        <v>13304.736</v>
      </c>
      <c r="AC55" s="69" t="n">
        <f aca="false">IF(AND($F55&lt;AC$1,$G55&lt;AC$4,(DATE(YEAR($G55)+1,MONTH($G55)+1,1))&gt;AC$4),(($D55*13.44*AC$2)+($D55*10.56*AC$3))*(AC$1/1000-($F55/1000)),0)</f>
        <v>13304.736</v>
      </c>
      <c r="AD55" s="69" t="n">
        <f aca="false">IF(AND($F55&lt;AD$1,$G55&lt;AD$4,(DATE(YEAR($G55)+1,MONTH($G55)+1,1))&gt;AD$4),(($D55*13.44*AD$2)+($D55*10.56*AD$3))*(AD$1/1000-($F55/1000)),0)</f>
        <v>0</v>
      </c>
      <c r="AE55" s="69" t="n">
        <f aca="false">IF(AND($F55&lt;AE$1,$G55&lt;AE$4,(DATE(YEAR($G55)+1,MONTH($G55)+1,1))&gt;AE$4),(($D55*13.44*AE$2)+($D55*10.56*AE$3))*(AE$1/1000-($F55/1000)),0)</f>
        <v>0</v>
      </c>
      <c r="AF55" s="69" t="n">
        <f aca="false">IF(AND($F55&lt;AF$1,$G55&lt;AF$4,(DATE(YEAR($G55)+1,MONTH($G55)+1,1))&gt;AF$4),(($D55*13.44*AF$2)+($D55*10.56*AF$3))*(AF$1/1000-($F55/1000)),0)</f>
        <v>0</v>
      </c>
      <c r="AG55" s="69" t="n">
        <f aca="false">IF(AND($F55&lt;AG$1,$G55&lt;AG$4,(DATE(YEAR($G55)+1,MONTH($G55)+1,1))&gt;AG$4),(($D55*13.44*AG$2)+($D55*10.56*AG$3))*(AG$1/1000-($F55/1000)),0)</f>
        <v>0</v>
      </c>
      <c r="AH55" s="69" t="n">
        <f aca="false">IF(AND($F55&lt;AH$1,$G55&lt;AH$4,(DATE(YEAR($G55)+1,MONTH($G55)+1,1))&gt;AH$4),(($D55*13.44*AH$2)+($D55*10.56*AH$3))*(AH$1/1000-($F55/1000)),0)</f>
        <v>0</v>
      </c>
      <c r="AI55" s="69" t="n">
        <f aca="false">IF(AND($F55&lt;AI$1,$G55&lt;AI$4,(DATE(YEAR($G55)+1,MONTH($G55)+1,1))&gt;AI$4),(($D55*13.44*AI$2)+($D55*10.56*AI$3))*(AI$1/1000-($F55/1000)),0)</f>
        <v>0</v>
      </c>
      <c r="AJ55" s="69" t="n">
        <f aca="false">IF(AND($F55&lt;AJ$1,$G55&lt;AJ$4,(DATE(YEAR($G55)+1,MONTH($G55)+1,1))&gt;AJ$4),(($D55*13.44*AJ$2)+($D55*10.56*AJ$3))*(AJ$1/1000-($F55/1000)),0)</f>
        <v>0</v>
      </c>
      <c r="AK55" s="69" t="n">
        <f aca="false">IF(AND($F55&lt;AK$1,$G55&lt;AK$4,(DATE(YEAR($G55)+1,MONTH($G55)+1,1))&gt;AK$4),(($D55*13.44*AK$2)+($D55*10.56*AK$3))*(AK$1/1000-($F55/1000)),0)</f>
        <v>0</v>
      </c>
      <c r="AL55" s="69" t="n">
        <f aca="false">IF(AND($F55&lt;AL$1,$G55&lt;AL$4,(DATE(YEAR($G55)+1,MONTH($G55)+1,1))&gt;AL$4),(($D55*13.44*AL$2)+($D55*10.56*AL$3))*(AL$1/1000-($F55/1000)),0)</f>
        <v>0</v>
      </c>
      <c r="AM55" s="69" t="n">
        <f aca="false">IF(AND($F55&lt;AM$1,$G55&lt;AM$4,(DATE(YEAR($G55)+1,MONTH($G55)+1,1))&gt;AM$4),(($D55*13.44*AM$2)+($D55*10.56*AM$3))*(AM$1/1000-($F55/1000)),0)</f>
        <v>0</v>
      </c>
      <c r="AN55" s="69" t="n">
        <f aca="false">IF(AND($F55&lt;AN$1,$G55&lt;AN$4,(DATE(YEAR($G55)+1,MONTH($G55)+1,1))&gt;AN$4),(($D55*13.44*AN$2)+($D55*10.56*AN$3))*(AN$1/1000-($F55/1000)),0)</f>
        <v>0</v>
      </c>
      <c r="AO55" s="69" t="n">
        <f aca="false">IF(AND($F55&lt;AO$1,$G55&lt;AO$4,(DATE(YEAR($G55)+1,MONTH($G55)+1,1))&gt;AO$4),(($D55*13.44*AO$2)+($D55*10.56*AO$3))*(AO$1/1000-($F55/1000)),0)</f>
        <v>0</v>
      </c>
      <c r="AP55" s="69" t="n">
        <f aca="false">IF(AND($F55&lt;AP$1,$G55&lt;AP$4,(DATE(YEAR($G55)+1,MONTH($G55)+1,1))&gt;AP$4),(($D55*13.44*AP$2)+($D55*10.56*AP$3))*(AP$1/1000-($F55/1000)),0)</f>
        <v>0</v>
      </c>
      <c r="AQ55" s="69" t="n">
        <f aca="false">IF(AND($F55&lt;AQ$1,$G55&lt;AQ$4,(DATE(YEAR($G55)+1,MONTH($G55)+1,1))&gt;AQ$4),(($D55*13.44*AQ$2)+($D55*10.56*AQ$3))*(AQ$1/1000-($F55/1000)),0)</f>
        <v>0</v>
      </c>
      <c r="AR55" s="69" t="n">
        <f aca="false">IF(AND($F55&lt;AR$1,$G55&lt;AR$4,(DATE(YEAR($G55)+1,MONTH($G55)+1,1))&gt;AR$4),(($D55*13.44*AR$2)+($D55*10.56*AR$3))*(AR$1/1000-($F55/1000)),0)</f>
        <v>0</v>
      </c>
      <c r="AS55" s="69" t="n">
        <f aca="false">IF(AND($F55&lt;AS$1,$G55&lt;AS$4,(DATE(YEAR($G55)+1,MONTH($G55)+1,1))&gt;AS$4),(($D55*13.44*AS$2)+($D55*10.56*AS$3))*(AS$1/1000-($F55/1000)),0)</f>
        <v>0</v>
      </c>
      <c r="AT55" s="69" t="n">
        <f aca="false">IF(AND($F55&lt;AT$1,$G55&lt;AT$4,(DATE(YEAR($G55)+1,MONTH($G55)+1,1))&gt;AT$4),(($D55*13.44*AT$2)+($D55*10.56*AT$3))*(AT$1/1000-($F55/1000)),0)</f>
        <v>0</v>
      </c>
      <c r="AU55" s="69" t="n">
        <f aca="false">IF(AND($F55&lt;AU$1,$G55&lt;AU$4,(DATE(YEAR($G55)+1,MONTH($G55)+1,1))&gt;AU$4),(($D55*13.44*AU$2)+($D55*10.56*AU$3))*(AU$1/1000-($F55/1000)),0)</f>
        <v>0</v>
      </c>
      <c r="AV55" s="69" t="n">
        <f aca="false">IF(AND($F55&lt;AV$1,$G55&lt;AV$4,(DATE(YEAR($G55)+1,MONTH($G55)+1,1))&gt;AV$4),(($D55*13.44*AV$2)+($D55*10.56*AV$3))*(AV$1/1000-($F55/1000)),0)</f>
        <v>0</v>
      </c>
      <c r="AW55" s="69" t="n">
        <f aca="false">IF(AND($F55&lt;AW$1,$G55&lt;AW$4,(DATE(YEAR($G55)+1,MONTH($G55)+1,1))&gt;AW$4),(($D55*13.44*AW$2)+($D55*10.56*AW$3))*(AW$1/1000-($F55/1000)),0)</f>
        <v>0</v>
      </c>
      <c r="AX55" s="69" t="n">
        <f aca="false">IF(AND($F55&lt;AX$1,$G55&lt;AX$4,(DATE(YEAR($G55)+1,MONTH($G55)+1,1))&gt;AX$4),(($D55*13.44*AX$2)+($D55*10.56*AX$3))*(AX$1/1000-($F55/1000)),0)</f>
        <v>0</v>
      </c>
      <c r="AY55" s="69" t="n">
        <f aca="false">IF(AND($F55&lt;AY$1,$G55&lt;AY$4,(DATE(YEAR($G55)+1,MONTH($G55)+1,1))&gt;AY$4),(($D55*13.44*AY$2)+($D55*10.56*AY$3))*(AY$1/1000-($F55/1000)),0)</f>
        <v>0</v>
      </c>
      <c r="AZ55" s="69" t="n">
        <f aca="false">IF(AND($F55&lt;AZ$1,$G55&lt;AZ$4,(DATE(YEAR($G55)+1,MONTH($G55)+1,1))&gt;AZ$4),(($D55*13.44*AZ$2)+($D55*10.56*AZ$3))*(AZ$1/1000-($F55/1000)),0)</f>
        <v>0</v>
      </c>
      <c r="BA55" s="69" t="n">
        <f aca="false">IF(AND($F55&lt;BA$1,$G55&lt;BA$4,(DATE(YEAR($G55)+1,MONTH($G55)+1,1))&gt;BA$4),(($D55*13.44*BA$2)+($D55*10.56*BA$3))*(BA$1/1000-($F55/1000)),0)</f>
        <v>0</v>
      </c>
      <c r="BB55" s="69" t="n">
        <f aca="false">IF(AND($F55&lt;BB$1,$G55&lt;BB$4,(DATE(YEAR($G55)+1,MONTH($G55)+1,1))&gt;BB$4),(($D55*13.44*BB$2)+($D55*10.56*BB$3))*(BB$1/1000-($F55/1000)),0)</f>
        <v>0</v>
      </c>
      <c r="BC55" s="69" t="n">
        <f aca="false">IF(AND($F55&lt;BC$1,$G55&lt;BC$4,(DATE(YEAR($G55)+1,MONTH($G55)+1,1))&gt;BC$4),(($D55*13.44*BC$2)+($D55*10.56*BC$3))*(BC$1/1000-($F55/1000)),0)</f>
        <v>0</v>
      </c>
      <c r="BD55" s="69" t="n">
        <f aca="false">IF(AND($F55&lt;BD$1,$G55&lt;BD$4,(DATE(YEAR($G55)+1,MONTH($G55)+1,1))&gt;BD$4),(($D55*13.44*BD$2)+($D55*10.56*BD$3))*(BD$1/1000-($F55/1000)),0)</f>
        <v>0</v>
      </c>
    </row>
    <row r="56" customFormat="false" ht="12.75" hidden="false" customHeight="false" outlineLevel="0" collapsed="false">
      <c r="A56" s="71" t="s">
        <v>1332</v>
      </c>
      <c r="B56" s="71" t="s">
        <v>1251</v>
      </c>
      <c r="C56" s="71" t="s">
        <v>1277</v>
      </c>
      <c r="D56" s="72" t="n">
        <v>248</v>
      </c>
      <c r="E56" s="66" t="s">
        <v>1268</v>
      </c>
      <c r="F56" s="72" t="n">
        <v>7100</v>
      </c>
      <c r="G56" s="73" t="n">
        <v>37438</v>
      </c>
      <c r="H56" s="64" t="s">
        <v>1260</v>
      </c>
      <c r="I56" s="69" t="n">
        <f aca="false">IF(AND($F56&lt;I$1,$G56&lt;I$4,(DATE(YEAR($G56)+1,MONTH($G56)+1,1))&gt;I$4),(($D56*13.44*I$2)+($D56*10.56*I$3))*(I$1/1000-($F56/1000)),0)</f>
        <v>0</v>
      </c>
      <c r="J56" s="69" t="n">
        <f aca="false">IF(AND($F56&lt;J$1,$G56&lt;J$4,(DATE(YEAR($G56)+1,MONTH($G56)+1,1))&gt;J$4),(($D56*13.44*J$2)+($D56*10.56*J$3))*(J$1/1000-($F56/1000)),0)</f>
        <v>0</v>
      </c>
      <c r="K56" s="69" t="n">
        <f aca="false">IF(AND($F56&lt;K$1,$G56&lt;K$4,(DATE(YEAR($G56)+1,MONTH($G56)+1,1))&gt;K$4),(($D56*13.44*K$2)+($D56*10.56*K$3))*(K$1/1000-($F56/1000)),0)</f>
        <v>0</v>
      </c>
      <c r="L56" s="69" t="n">
        <f aca="false">IF(AND($F56&lt;L$1,$G56&lt;L$4,(DATE(YEAR($G56)+1,MONTH($G56)+1,1))&gt;L$4),(($D56*13.44*L$2)+($D56*10.56*L$3))*(L$1/1000-($F56/1000)),0)</f>
        <v>0</v>
      </c>
      <c r="M56" s="69" t="n">
        <f aca="false">IF(AND($F56&lt;M$1,$G56&lt;M$4,(DATE(YEAR($G56)+1,MONTH($G56)+1,1))&gt;M$4),(($D56*13.44*M$2)+($D56*10.56*M$3))*(M$1/1000-($F56/1000)),0)</f>
        <v>0</v>
      </c>
      <c r="N56" s="69" t="n">
        <f aca="false">IF(AND($F56&lt;N$1,$G56&lt;N$4,(DATE(YEAR($G56)+1,MONTH($G56)+1,1))&gt;N$4),(($D56*13.44*N$2)+($D56*10.56*N$3))*(N$1/1000-($F56/1000)),0)</f>
        <v>0</v>
      </c>
      <c r="O56" s="69" t="n">
        <f aca="false">IF(AND($F56&lt;O$1,$G56&lt;O$4,(DATE(YEAR($G56)+1,MONTH($G56)+1,1))&gt;O$4),(($D56*13.44*O$2)+($D56*10.56*O$3))*(O$1/1000-($F56/1000)),0)</f>
        <v>0</v>
      </c>
      <c r="P56" s="69" t="n">
        <f aca="false">IF(AND($F56&lt;P$1,$G56&lt;P$4,(DATE(YEAR($G56)+1,MONTH($G56)+1,1))&gt;P$4),(($D56*13.44*P$2)+($D56*10.56*P$3))*(P$1/1000-($F56/1000)),0)</f>
        <v>0</v>
      </c>
      <c r="Q56" s="69" t="n">
        <f aca="false">IF(AND($F56&lt;Q$1,$G56&lt;Q$4,(DATE(YEAR($G56)+1,MONTH($G56)+1,1))&gt;Q$4),(($D56*13.44*Q$2)+($D56*10.56*Q$3))*(Q$1/1000-($F56/1000)),0)</f>
        <v>0</v>
      </c>
      <c r="R56" s="69" t="n">
        <f aca="false">IF(AND($F56&lt;R$1,$G56&lt;R$4,(DATE(YEAR($G56)+1,MONTH($G56)+1,1))&gt;R$4),(($D56*13.44*R$2)+($D56*10.56*R$3))*(R$1/1000-($F56/1000)),0)</f>
        <v>0</v>
      </c>
      <c r="S56" s="69" t="n">
        <f aca="false">IF(AND($F56&lt;S$1,$G56&lt;S$4,(DATE(YEAR($G56)+1,MONTH($G56)+1,1))&gt;S$4),(($D56*13.44*S$2)+($D56*10.56*S$3))*(S$1/1000-($F56/1000)),0)</f>
        <v>0</v>
      </c>
      <c r="T56" s="69" t="n">
        <f aca="false">IF(AND($F56&lt;T$1,$G56&lt;T$4,(DATE(YEAR($G56)+1,MONTH($G56)+1,1))&gt;T$4),(($D56*13.44*T$2)+($D56*10.56*T$3))*(T$1/1000-($F56/1000)),0)</f>
        <v>0</v>
      </c>
      <c r="U56" s="69" t="n">
        <f aca="false">IF(AND($F56&lt;U$1,$G56&lt;U$4,(DATE(YEAR($G56)+1,MONTH($G56)+1,1))&gt;U$4),(($D56*13.44*U$2)+($D56*10.56*U$3))*(U$1/1000-($F56/1000)),0)</f>
        <v>0</v>
      </c>
      <c r="V56" s="69" t="n">
        <f aca="false">IF(AND($F56&lt;V$1,$G56&lt;V$4,(DATE(YEAR($G56)+1,MONTH($G56)+1,1))&gt;V$4),(($D56*13.44*V$2)+($D56*10.56*V$3))*(V$1/1000-($F56/1000)),0)</f>
        <v>0</v>
      </c>
      <c r="W56" s="69" t="n">
        <f aca="false">IF(AND($F56&lt;W$1,$G56&lt;W$4,(DATE(YEAR($G56)+1,MONTH($G56)+1,1))&gt;W$4),(($D56*13.44*W$2)+($D56*10.56*W$3))*(W$1/1000-($F56/1000)),0)</f>
        <v>0</v>
      </c>
      <c r="X56" s="69" t="n">
        <f aca="false">IF(AND($F56&lt;X$1,$G56&lt;X$4,(DATE(YEAR($G56)+1,MONTH($G56)+1,1))&gt;X$4),(($D56*13.44*X$2)+($D56*10.56*X$3))*(X$1/1000-($F56/1000)),0)</f>
        <v>0</v>
      </c>
      <c r="Y56" s="69" t="n">
        <f aca="false">IF(AND($F56&lt;Y$1,$G56&lt;Y$4,(DATE(YEAR($G56)+1,MONTH($G56)+1,1))&gt;Y$4),(($D56*13.44*Y$2)+($D56*10.56*Y$3))*(Y$1/1000-($F56/1000)),0)</f>
        <v>0</v>
      </c>
      <c r="Z56" s="69" t="n">
        <f aca="false">IF(AND($F56&lt;Z$1,$G56&lt;Z$4,(DATE(YEAR($G56)+1,MONTH($G56)+1,1))&gt;Z$4),(($D56*13.44*Z$2)+($D56*10.56*Z$3))*(Z$1/1000-($F56/1000)),0)</f>
        <v>0</v>
      </c>
      <c r="AA56" s="69" t="n">
        <f aca="false">IF(AND($F56&lt;AA$1,$G56&lt;AA$4,(DATE(YEAR($G56)+1,MONTH($G56)+1,1))&gt;AA$4),(($D56*13.44*AA$2)+($D56*10.56*AA$3))*(AA$1/1000-($F56/1000)),0)</f>
        <v>0</v>
      </c>
      <c r="AB56" s="69" t="n">
        <f aca="false">IF(AND($F56&lt;AB$1,$G56&lt;AB$4,(DATE(YEAR($G56)+1,MONTH($G56)+1,1))&gt;AB$4),(($D56*13.44*AB$2)+($D56*10.56*AB$3))*(AB$1/1000-($F56/1000)),0)</f>
        <v>12220.6464</v>
      </c>
      <c r="AC56" s="69" t="n">
        <f aca="false">IF(AND($F56&lt;AC$1,$G56&lt;AC$4,(DATE(YEAR($G56)+1,MONTH($G56)+1,1))&gt;AC$4),(($D56*13.44*AC$2)+($D56*10.56*AC$3))*(AC$1/1000-($F56/1000)),0)</f>
        <v>12220.6464</v>
      </c>
      <c r="AD56" s="69" t="n">
        <f aca="false">IF(AND($F56&lt;AD$1,$G56&lt;AD$4,(DATE(YEAR($G56)+1,MONTH($G56)+1,1))&gt;AD$4),(($D56*13.44*AD$2)+($D56*10.56*AD$3))*(AD$1/1000-($F56/1000)),0)</f>
        <v>12220.6464</v>
      </c>
      <c r="AE56" s="69" t="n">
        <f aca="false">IF(AND($F56&lt;AE$1,$G56&lt;AE$4,(DATE(YEAR($G56)+1,MONTH($G56)+1,1))&gt;AE$4),(($D56*13.44*AE$2)+($D56*10.56*AE$3))*(AE$1/1000-($F56/1000)),0)</f>
        <v>12220.6464</v>
      </c>
      <c r="AF56" s="69" t="n">
        <f aca="false">IF(AND($F56&lt;AF$1,$G56&lt;AF$4,(DATE(YEAR($G56)+1,MONTH($G56)+1,1))&gt;AF$4),(($D56*13.44*AF$2)+($D56*10.56*AF$3))*(AF$1/1000-($F56/1000)),0)</f>
        <v>12220.6464</v>
      </c>
      <c r="AG56" s="69" t="n">
        <f aca="false">IF(AND($F56&lt;AG$1,$G56&lt;AG$4,(DATE(YEAR($G56)+1,MONTH($G56)+1,1))&gt;AG$4),(($D56*13.44*AG$2)+($D56*10.56*AG$3))*(AG$1/1000-($F56/1000)),0)</f>
        <v>12220.6464</v>
      </c>
      <c r="AH56" s="69" t="n">
        <f aca="false">IF(AND($F56&lt;AH$1,$G56&lt;AH$4,(DATE(YEAR($G56)+1,MONTH($G56)+1,1))&gt;AH$4),(($D56*13.44*AH$2)+($D56*10.56*AH$3))*(AH$1/1000-($F56/1000)),0)</f>
        <v>12220.6464</v>
      </c>
      <c r="AI56" s="69" t="n">
        <f aca="false">IF(AND($F56&lt;AI$1,$G56&lt;AI$4,(DATE(YEAR($G56)+1,MONTH($G56)+1,1))&gt;AI$4),(($D56*13.44*AI$2)+($D56*10.56*AI$3))*(AI$1/1000-($F56/1000)),0)</f>
        <v>12220.6464</v>
      </c>
      <c r="AJ56" s="69" t="n">
        <f aca="false">IF(AND($F56&lt;AJ$1,$G56&lt;AJ$4,(DATE(YEAR($G56)+1,MONTH($G56)+1,1))&gt;AJ$4),(($D56*13.44*AJ$2)+($D56*10.56*AJ$3))*(AJ$1/1000-($F56/1000)),0)</f>
        <v>12220.6464</v>
      </c>
      <c r="AK56" s="69" t="n">
        <f aca="false">IF(AND($F56&lt;AK$1,$G56&lt;AK$4,(DATE(YEAR($G56)+1,MONTH($G56)+1,1))&gt;AK$4),(($D56*13.44*AK$2)+($D56*10.56*AK$3))*(AK$1/1000-($F56/1000)),0)</f>
        <v>12220.6464</v>
      </c>
      <c r="AL56" s="69" t="n">
        <f aca="false">IF(AND($F56&lt;AL$1,$G56&lt;AL$4,(DATE(YEAR($G56)+1,MONTH($G56)+1,1))&gt;AL$4),(($D56*13.44*AL$2)+($D56*10.56*AL$3))*(AL$1/1000-($F56/1000)),0)</f>
        <v>12220.6464</v>
      </c>
      <c r="AM56" s="69" t="n">
        <f aca="false">IF(AND($F56&lt;AM$1,$G56&lt;AM$4,(DATE(YEAR($G56)+1,MONTH($G56)+1,1))&gt;AM$4),(($D56*13.44*AM$2)+($D56*10.56*AM$3))*(AM$1/1000-($F56/1000)),0)</f>
        <v>12220.6464</v>
      </c>
      <c r="AN56" s="69" t="n">
        <f aca="false">IF(AND($F56&lt;AN$1,$G56&lt;AN$4,(DATE(YEAR($G56)+1,MONTH($G56)+1,1))&gt;AN$4),(($D56*13.44*AN$2)+($D56*10.56*AN$3))*(AN$1/1000-($F56/1000)),0)</f>
        <v>0</v>
      </c>
      <c r="AO56" s="69" t="n">
        <f aca="false">IF(AND($F56&lt;AO$1,$G56&lt;AO$4,(DATE(YEAR($G56)+1,MONTH($G56)+1,1))&gt;AO$4),(($D56*13.44*AO$2)+($D56*10.56*AO$3))*(AO$1/1000-($F56/1000)),0)</f>
        <v>0</v>
      </c>
      <c r="AP56" s="69" t="n">
        <f aca="false">IF(AND($F56&lt;AP$1,$G56&lt;AP$4,(DATE(YEAR($G56)+1,MONTH($G56)+1,1))&gt;AP$4),(($D56*13.44*AP$2)+($D56*10.56*AP$3))*(AP$1/1000-($F56/1000)),0)</f>
        <v>0</v>
      </c>
      <c r="AQ56" s="69" t="n">
        <f aca="false">IF(AND($F56&lt;AQ$1,$G56&lt;AQ$4,(DATE(YEAR($G56)+1,MONTH($G56)+1,1))&gt;AQ$4),(($D56*13.44*AQ$2)+($D56*10.56*AQ$3))*(AQ$1/1000-($F56/1000)),0)</f>
        <v>0</v>
      </c>
      <c r="AR56" s="69" t="n">
        <f aca="false">IF(AND($F56&lt;AR$1,$G56&lt;AR$4,(DATE(YEAR($G56)+1,MONTH($G56)+1,1))&gt;AR$4),(($D56*13.44*AR$2)+($D56*10.56*AR$3))*(AR$1/1000-($F56/1000)),0)</f>
        <v>0</v>
      </c>
      <c r="AS56" s="69" t="n">
        <f aca="false">IF(AND($F56&lt;AS$1,$G56&lt;AS$4,(DATE(YEAR($G56)+1,MONTH($G56)+1,1))&gt;AS$4),(($D56*13.44*AS$2)+($D56*10.56*AS$3))*(AS$1/1000-($F56/1000)),0)</f>
        <v>0</v>
      </c>
      <c r="AT56" s="69" t="n">
        <f aca="false">IF(AND($F56&lt;AT$1,$G56&lt;AT$4,(DATE(YEAR($G56)+1,MONTH($G56)+1,1))&gt;AT$4),(($D56*13.44*AT$2)+($D56*10.56*AT$3))*(AT$1/1000-($F56/1000)),0)</f>
        <v>0</v>
      </c>
      <c r="AU56" s="69" t="n">
        <f aca="false">IF(AND($F56&lt;AU$1,$G56&lt;AU$4,(DATE(YEAR($G56)+1,MONTH($G56)+1,1))&gt;AU$4),(($D56*13.44*AU$2)+($D56*10.56*AU$3))*(AU$1/1000-($F56/1000)),0)</f>
        <v>0</v>
      </c>
      <c r="AV56" s="69" t="n">
        <f aca="false">IF(AND($F56&lt;AV$1,$G56&lt;AV$4,(DATE(YEAR($G56)+1,MONTH($G56)+1,1))&gt;AV$4),(($D56*13.44*AV$2)+($D56*10.56*AV$3))*(AV$1/1000-($F56/1000)),0)</f>
        <v>0</v>
      </c>
      <c r="AW56" s="69" t="n">
        <f aca="false">IF(AND($F56&lt;AW$1,$G56&lt;AW$4,(DATE(YEAR($G56)+1,MONTH($G56)+1,1))&gt;AW$4),(($D56*13.44*AW$2)+($D56*10.56*AW$3))*(AW$1/1000-($F56/1000)),0)</f>
        <v>0</v>
      </c>
      <c r="AX56" s="69" t="n">
        <f aca="false">IF(AND($F56&lt;AX$1,$G56&lt;AX$4,(DATE(YEAR($G56)+1,MONTH($G56)+1,1))&gt;AX$4),(($D56*13.44*AX$2)+($D56*10.56*AX$3))*(AX$1/1000-($F56/1000)),0)</f>
        <v>0</v>
      </c>
      <c r="AY56" s="69" t="n">
        <f aca="false">IF(AND($F56&lt;AY$1,$G56&lt;AY$4,(DATE(YEAR($G56)+1,MONTH($G56)+1,1))&gt;AY$4),(($D56*13.44*AY$2)+($D56*10.56*AY$3))*(AY$1/1000-($F56/1000)),0)</f>
        <v>0</v>
      </c>
      <c r="AZ56" s="69" t="n">
        <f aca="false">IF(AND($F56&lt;AZ$1,$G56&lt;AZ$4,(DATE(YEAR($G56)+1,MONTH($G56)+1,1))&gt;AZ$4),(($D56*13.44*AZ$2)+($D56*10.56*AZ$3))*(AZ$1/1000-($F56/1000)),0)</f>
        <v>0</v>
      </c>
      <c r="BA56" s="69" t="n">
        <f aca="false">IF(AND($F56&lt;BA$1,$G56&lt;BA$4,(DATE(YEAR($G56)+1,MONTH($G56)+1,1))&gt;BA$4),(($D56*13.44*BA$2)+($D56*10.56*BA$3))*(BA$1/1000-($F56/1000)),0)</f>
        <v>0</v>
      </c>
      <c r="BB56" s="69" t="n">
        <f aca="false">IF(AND($F56&lt;BB$1,$G56&lt;BB$4,(DATE(YEAR($G56)+1,MONTH($G56)+1,1))&gt;BB$4),(($D56*13.44*BB$2)+($D56*10.56*BB$3))*(BB$1/1000-($F56/1000)),0)</f>
        <v>0</v>
      </c>
      <c r="BC56" s="69" t="n">
        <f aca="false">IF(AND($F56&lt;BC$1,$G56&lt;BC$4,(DATE(YEAR($G56)+1,MONTH($G56)+1,1))&gt;BC$4),(($D56*13.44*BC$2)+($D56*10.56*BC$3))*(BC$1/1000-($F56/1000)),0)</f>
        <v>0</v>
      </c>
      <c r="BD56" s="69" t="n">
        <f aca="false">IF(AND($F56&lt;BD$1,$G56&lt;BD$4,(DATE(YEAR($G56)+1,MONTH($G56)+1,1))&gt;BD$4),(($D56*13.44*BD$2)+($D56*10.56*BD$3))*(BD$1/1000-($F56/1000)),0)</f>
        <v>0</v>
      </c>
    </row>
    <row r="57" customFormat="false" ht="12.75" hidden="false" customHeight="false" outlineLevel="0" collapsed="false">
      <c r="A57" s="6" t="s">
        <v>1335</v>
      </c>
      <c r="B57" s="6" t="s">
        <v>1251</v>
      </c>
      <c r="C57" s="6" t="s">
        <v>1266</v>
      </c>
      <c r="D57" s="6" t="n">
        <v>80</v>
      </c>
      <c r="E57" s="66" t="s">
        <v>1268</v>
      </c>
      <c r="F57" s="6" t="n">
        <v>7100</v>
      </c>
      <c r="G57" s="73" t="n">
        <v>37803</v>
      </c>
      <c r="H57" s="64" t="s">
        <v>1260</v>
      </c>
      <c r="I57" s="69" t="n">
        <f aca="false">IF(AND($F57&lt;I$1,$G57&lt;I$4,(DATE(YEAR($G57)+1,MONTH($G57)+1,1))&gt;I$4),(($D57*13.44*I$2)+($D57*10.56*I$3))*(I$1/1000-($F57/1000)),0)</f>
        <v>0</v>
      </c>
      <c r="J57" s="69" t="n">
        <f aca="false">IF(AND($F57&lt;J$1,$G57&lt;J$4,(DATE(YEAR($G57)+1,MONTH($G57)+1,1))&gt;J$4),(($D57*13.44*J$2)+($D57*10.56*J$3))*(J$1/1000-($F57/1000)),0)</f>
        <v>0</v>
      </c>
      <c r="K57" s="69" t="n">
        <f aca="false">IF(AND($F57&lt;K$1,$G57&lt;K$4,(DATE(YEAR($G57)+1,MONTH($G57)+1,1))&gt;K$4),(($D57*13.44*K$2)+($D57*10.56*K$3))*(K$1/1000-($F57/1000)),0)</f>
        <v>0</v>
      </c>
      <c r="L57" s="69" t="n">
        <f aca="false">IF(AND($F57&lt;L$1,$G57&lt;L$4,(DATE(YEAR($G57)+1,MONTH($G57)+1,1))&gt;L$4),(($D57*13.44*L$2)+($D57*10.56*L$3))*(L$1/1000-($F57/1000)),0)</f>
        <v>0</v>
      </c>
      <c r="M57" s="69" t="n">
        <f aca="false">IF(AND($F57&lt;M$1,$G57&lt;M$4,(DATE(YEAR($G57)+1,MONTH($G57)+1,1))&gt;M$4),(($D57*13.44*M$2)+($D57*10.56*M$3))*(M$1/1000-($F57/1000)),0)</f>
        <v>0</v>
      </c>
      <c r="N57" s="69" t="n">
        <f aca="false">IF(AND($F57&lt;N$1,$G57&lt;N$4,(DATE(YEAR($G57)+1,MONTH($G57)+1,1))&gt;N$4),(($D57*13.44*N$2)+($D57*10.56*N$3))*(N$1/1000-($F57/1000)),0)</f>
        <v>0</v>
      </c>
      <c r="O57" s="69" t="n">
        <f aca="false">IF(AND($F57&lt;O$1,$G57&lt;O$4,(DATE(YEAR($G57)+1,MONTH($G57)+1,1))&gt;O$4),(($D57*13.44*O$2)+($D57*10.56*O$3))*(O$1/1000-($F57/1000)),0)</f>
        <v>0</v>
      </c>
      <c r="P57" s="69" t="n">
        <f aca="false">IF(AND($F57&lt;P$1,$G57&lt;P$4,(DATE(YEAR($G57)+1,MONTH($G57)+1,1))&gt;P$4),(($D57*13.44*P$2)+($D57*10.56*P$3))*(P$1/1000-($F57/1000)),0)</f>
        <v>0</v>
      </c>
      <c r="Q57" s="69" t="n">
        <f aca="false">IF(AND($F57&lt;Q$1,$G57&lt;Q$4,(DATE(YEAR($G57)+1,MONTH($G57)+1,1))&gt;Q$4),(($D57*13.44*Q$2)+($D57*10.56*Q$3))*(Q$1/1000-($F57/1000)),0)</f>
        <v>0</v>
      </c>
      <c r="R57" s="69" t="n">
        <f aca="false">IF(AND($F57&lt;R$1,$G57&lt;R$4,(DATE(YEAR($G57)+1,MONTH($G57)+1,1))&gt;R$4),(($D57*13.44*R$2)+($D57*10.56*R$3))*(R$1/1000-($F57/1000)),0)</f>
        <v>0</v>
      </c>
      <c r="S57" s="69" t="n">
        <f aca="false">IF(AND($F57&lt;S$1,$G57&lt;S$4,(DATE(YEAR($G57)+1,MONTH($G57)+1,1))&gt;S$4),(($D57*13.44*S$2)+($D57*10.56*S$3))*(S$1/1000-($F57/1000)),0)</f>
        <v>0</v>
      </c>
      <c r="T57" s="69" t="n">
        <f aca="false">IF(AND($F57&lt;T$1,$G57&lt;T$4,(DATE(YEAR($G57)+1,MONTH($G57)+1,1))&gt;T$4),(($D57*13.44*T$2)+($D57*10.56*T$3))*(T$1/1000-($F57/1000)),0)</f>
        <v>0</v>
      </c>
      <c r="U57" s="69" t="n">
        <f aca="false">IF(AND($F57&lt;U$1,$G57&lt;U$4,(DATE(YEAR($G57)+1,MONTH($G57)+1,1))&gt;U$4),(($D57*13.44*U$2)+($D57*10.56*U$3))*(U$1/1000-($F57/1000)),0)</f>
        <v>0</v>
      </c>
      <c r="V57" s="69" t="n">
        <f aca="false">IF(AND($F57&lt;V$1,$G57&lt;V$4,(DATE(YEAR($G57)+1,MONTH($G57)+1,1))&gt;V$4),(($D57*13.44*V$2)+($D57*10.56*V$3))*(V$1/1000-($F57/1000)),0)</f>
        <v>0</v>
      </c>
      <c r="W57" s="69" t="n">
        <f aca="false">IF(AND($F57&lt;W$1,$G57&lt;W$4,(DATE(YEAR($G57)+1,MONTH($G57)+1,1))&gt;W$4),(($D57*13.44*W$2)+($D57*10.56*W$3))*(W$1/1000-($F57/1000)),0)</f>
        <v>0</v>
      </c>
      <c r="X57" s="69" t="n">
        <f aca="false">IF(AND($F57&lt;X$1,$G57&lt;X$4,(DATE(YEAR($G57)+1,MONTH($G57)+1,1))&gt;X$4),(($D57*13.44*X$2)+($D57*10.56*X$3))*(X$1/1000-($F57/1000)),0)</f>
        <v>0</v>
      </c>
      <c r="Y57" s="69" t="n">
        <f aca="false">IF(AND($F57&lt;Y$1,$G57&lt;Y$4,(DATE(YEAR($G57)+1,MONTH($G57)+1,1))&gt;Y$4),(($D57*13.44*Y$2)+($D57*10.56*Y$3))*(Y$1/1000-($F57/1000)),0)</f>
        <v>0</v>
      </c>
      <c r="Z57" s="69" t="n">
        <f aca="false">IF(AND($F57&lt;Z$1,$G57&lt;Z$4,(DATE(YEAR($G57)+1,MONTH($G57)+1,1))&gt;Z$4),(($D57*13.44*Z$2)+($D57*10.56*Z$3))*(Z$1/1000-($F57/1000)),0)</f>
        <v>0</v>
      </c>
      <c r="AA57" s="69" t="n">
        <f aca="false">IF(AND($F57&lt;AA$1,$G57&lt;AA$4,(DATE(YEAR($G57)+1,MONTH($G57)+1,1))&gt;AA$4),(($D57*13.44*AA$2)+($D57*10.56*AA$3))*(AA$1/1000-($F57/1000)),0)</f>
        <v>0</v>
      </c>
      <c r="AB57" s="69" t="n">
        <f aca="false">IF(AND($F57&lt;AB$1,$G57&lt;AB$4,(DATE(YEAR($G57)+1,MONTH($G57)+1,1))&gt;AB$4),(($D57*13.44*AB$2)+($D57*10.56*AB$3))*(AB$1/1000-($F57/1000)),0)</f>
        <v>0</v>
      </c>
      <c r="AC57" s="69" t="n">
        <f aca="false">IF(AND($F57&lt;AC$1,$G57&lt;AC$4,(DATE(YEAR($G57)+1,MONTH($G57)+1,1))&gt;AC$4),(($D57*13.44*AC$2)+($D57*10.56*AC$3))*(AC$1/1000-($F57/1000)),0)</f>
        <v>0</v>
      </c>
      <c r="AD57" s="69" t="n">
        <f aca="false">IF(AND($F57&lt;AD$1,$G57&lt;AD$4,(DATE(YEAR($G57)+1,MONTH($G57)+1,1))&gt;AD$4),(($D57*13.44*AD$2)+($D57*10.56*AD$3))*(AD$1/1000-($F57/1000)),0)</f>
        <v>0</v>
      </c>
      <c r="AE57" s="69" t="n">
        <f aca="false">IF(AND($F57&lt;AE$1,$G57&lt;AE$4,(DATE(YEAR($G57)+1,MONTH($G57)+1,1))&gt;AE$4),(($D57*13.44*AE$2)+($D57*10.56*AE$3))*(AE$1/1000-($F57/1000)),0)</f>
        <v>0</v>
      </c>
      <c r="AF57" s="69" t="n">
        <f aca="false">IF(AND($F57&lt;AF$1,$G57&lt;AF$4,(DATE(YEAR($G57)+1,MONTH($G57)+1,1))&gt;AF$4),(($D57*13.44*AF$2)+($D57*10.56*AF$3))*(AF$1/1000-($F57/1000)),0)</f>
        <v>0</v>
      </c>
      <c r="AG57" s="69" t="n">
        <f aca="false">IF(AND($F57&lt;AG$1,$G57&lt;AG$4,(DATE(YEAR($G57)+1,MONTH($G57)+1,1))&gt;AG$4),(($D57*13.44*AG$2)+($D57*10.56*AG$3))*(AG$1/1000-($F57/1000)),0)</f>
        <v>0</v>
      </c>
      <c r="AH57" s="69" t="n">
        <f aca="false">IF(AND($F57&lt;AH$1,$G57&lt;AH$4,(DATE(YEAR($G57)+1,MONTH($G57)+1,1))&gt;AH$4),(($D57*13.44*AH$2)+($D57*10.56*AH$3))*(AH$1/1000-($F57/1000)),0)</f>
        <v>0</v>
      </c>
      <c r="AI57" s="69" t="n">
        <f aca="false">IF(AND($F57&lt;AI$1,$G57&lt;AI$4,(DATE(YEAR($G57)+1,MONTH($G57)+1,1))&gt;AI$4),(($D57*13.44*AI$2)+($D57*10.56*AI$3))*(AI$1/1000-($F57/1000)),0)</f>
        <v>0</v>
      </c>
      <c r="AJ57" s="69" t="n">
        <f aca="false">IF(AND($F57&lt;AJ$1,$G57&lt;AJ$4,(DATE(YEAR($G57)+1,MONTH($G57)+1,1))&gt;AJ$4),(($D57*13.44*AJ$2)+($D57*10.56*AJ$3))*(AJ$1/1000-($F57/1000)),0)</f>
        <v>0</v>
      </c>
      <c r="AK57" s="69" t="n">
        <f aca="false">IF(AND($F57&lt;AK$1,$G57&lt;AK$4,(DATE(YEAR($G57)+1,MONTH($G57)+1,1))&gt;AK$4),(($D57*13.44*AK$2)+($D57*10.56*AK$3))*(AK$1/1000-($F57/1000)),0)</f>
        <v>0</v>
      </c>
      <c r="AL57" s="69" t="n">
        <f aca="false">IF(AND($F57&lt;AL$1,$G57&lt;AL$4,(DATE(YEAR($G57)+1,MONTH($G57)+1,1))&gt;AL$4),(($D57*13.44*AL$2)+($D57*10.56*AL$3))*(AL$1/1000-($F57/1000)),0)</f>
        <v>0</v>
      </c>
      <c r="AM57" s="69" t="n">
        <f aca="false">IF(AND($F57&lt;AM$1,$G57&lt;AM$4,(DATE(YEAR($G57)+1,MONTH($G57)+1,1))&gt;AM$4),(($D57*13.44*AM$2)+($D57*10.56*AM$3))*(AM$1/1000-($F57/1000)),0)</f>
        <v>0</v>
      </c>
      <c r="AN57" s="69" t="n">
        <f aca="false">IF(AND($F57&lt;AN$1,$G57&lt;AN$4,(DATE(YEAR($G57)+1,MONTH($G57)+1,1))&gt;AN$4),(($D57*13.44*AN$2)+($D57*10.56*AN$3))*(AN$1/1000-($F57/1000)),0)</f>
        <v>3942.144</v>
      </c>
      <c r="AO57" s="69" t="n">
        <f aca="false">IF(AND($F57&lt;AO$1,$G57&lt;AO$4,(DATE(YEAR($G57)+1,MONTH($G57)+1,1))&gt;AO$4),(($D57*13.44*AO$2)+($D57*10.56*AO$3))*(AO$1/1000-($F57/1000)),0)</f>
        <v>3942.144</v>
      </c>
      <c r="AP57" s="69" t="n">
        <f aca="false">IF(AND($F57&lt;AP$1,$G57&lt;AP$4,(DATE(YEAR($G57)+1,MONTH($G57)+1,1))&gt;AP$4),(($D57*13.44*AP$2)+($D57*10.56*AP$3))*(AP$1/1000-($F57/1000)),0)</f>
        <v>3942.144</v>
      </c>
      <c r="AQ57" s="69" t="n">
        <f aca="false">IF(AND($F57&lt;AQ$1,$G57&lt;AQ$4,(DATE(YEAR($G57)+1,MONTH($G57)+1,1))&gt;AQ$4),(($D57*13.44*AQ$2)+($D57*10.56*AQ$3))*(AQ$1/1000-($F57/1000)),0)</f>
        <v>3942.144</v>
      </c>
      <c r="AR57" s="69" t="n">
        <f aca="false">IF(AND($F57&lt;AR$1,$G57&lt;AR$4,(DATE(YEAR($G57)+1,MONTH($G57)+1,1))&gt;AR$4),(($D57*13.44*AR$2)+($D57*10.56*AR$3))*(AR$1/1000-($F57/1000)),0)</f>
        <v>3942.144</v>
      </c>
      <c r="AS57" s="69" t="n">
        <f aca="false">IF(AND($F57&lt;AS$1,$G57&lt;AS$4,(DATE(YEAR($G57)+1,MONTH($G57)+1,1))&gt;AS$4),(($D57*13.44*AS$2)+($D57*10.56*AS$3))*(AS$1/1000-($F57/1000)),0)</f>
        <v>3942.144</v>
      </c>
      <c r="AT57" s="69" t="n">
        <f aca="false">IF(AND($F57&lt;AT$1,$G57&lt;AT$4,(DATE(YEAR($G57)+1,MONTH($G57)+1,1))&gt;AT$4),(($D57*13.44*AT$2)+($D57*10.56*AT$3))*(AT$1/1000-($F57/1000)),0)</f>
        <v>3942.144</v>
      </c>
      <c r="AU57" s="69" t="n">
        <f aca="false">IF(AND($F57&lt;AU$1,$G57&lt;AU$4,(DATE(YEAR($G57)+1,MONTH($G57)+1,1))&gt;AU$4),(($D57*13.44*AU$2)+($D57*10.56*AU$3))*(AU$1/1000-($F57/1000)),0)</f>
        <v>3942.144</v>
      </c>
      <c r="AV57" s="69" t="n">
        <f aca="false">IF(AND($F57&lt;AV$1,$G57&lt;AV$4,(DATE(YEAR($G57)+1,MONTH($G57)+1,1))&gt;AV$4),(($D57*13.44*AV$2)+($D57*10.56*AV$3))*(AV$1/1000-($F57/1000)),0)</f>
        <v>3942.144</v>
      </c>
      <c r="AW57" s="69" t="n">
        <f aca="false">IF(AND($F57&lt;AW$1,$G57&lt;AW$4,(DATE(YEAR($G57)+1,MONTH($G57)+1,1))&gt;AW$4),(($D57*13.44*AW$2)+($D57*10.56*AW$3))*(AW$1/1000-($F57/1000)),0)</f>
        <v>3942.144</v>
      </c>
      <c r="AX57" s="69" t="n">
        <f aca="false">IF(AND($F57&lt;AX$1,$G57&lt;AX$4,(DATE(YEAR($G57)+1,MONTH($G57)+1,1))&gt;AX$4),(($D57*13.44*AX$2)+($D57*10.56*AX$3))*(AX$1/1000-($F57/1000)),0)</f>
        <v>3942.144</v>
      </c>
      <c r="AY57" s="69" t="n">
        <f aca="false">IF(AND($F57&lt;AY$1,$G57&lt;AY$4,(DATE(YEAR($G57)+1,MONTH($G57)+1,1))&gt;AY$4),(($D57*13.44*AY$2)+($D57*10.56*AY$3))*(AY$1/1000-($F57/1000)),0)</f>
        <v>3942.144</v>
      </c>
      <c r="AZ57" s="69" t="n">
        <f aca="false">IF(AND($F57&lt;AZ$1,$G57&lt;AZ$4,(DATE(YEAR($G57)+1,MONTH($G57)+1,1))&gt;AZ$4),(($D57*13.44*AZ$2)+($D57*10.56*AZ$3))*(AZ$1/1000-($F57/1000)),0)</f>
        <v>0</v>
      </c>
      <c r="BA57" s="69" t="n">
        <f aca="false">IF(AND($F57&lt;BA$1,$G57&lt;BA$4,(DATE(YEAR($G57)+1,MONTH($G57)+1,1))&gt;BA$4),(($D57*13.44*BA$2)+($D57*10.56*BA$3))*(BA$1/1000-($F57/1000)),0)</f>
        <v>0</v>
      </c>
      <c r="BB57" s="69" t="n">
        <f aca="false">IF(AND($F57&lt;BB$1,$G57&lt;BB$4,(DATE(YEAR($G57)+1,MONTH($G57)+1,1))&gt;BB$4),(($D57*13.44*BB$2)+($D57*10.56*BB$3))*(BB$1/1000-($F57/1000)),0)</f>
        <v>0</v>
      </c>
      <c r="BC57" s="69" t="n">
        <f aca="false">IF(AND($F57&lt;BC$1,$G57&lt;BC$4,(DATE(YEAR($G57)+1,MONTH($G57)+1,1))&gt;BC$4),(($D57*13.44*BC$2)+($D57*10.56*BC$3))*(BC$1/1000-($F57/1000)),0)</f>
        <v>0</v>
      </c>
      <c r="BD57" s="69" t="n">
        <f aca="false">IF(AND($F57&lt;BD$1,$G57&lt;BD$4,(DATE(YEAR($G57)+1,MONTH($G57)+1,1))&gt;BD$4),(($D57*13.44*BD$2)+($D57*10.56*BD$3))*(BD$1/1000-($F57/1000)),0)</f>
        <v>0</v>
      </c>
    </row>
    <row r="58" customFormat="false" ht="12.75" hidden="false" customHeight="false" outlineLevel="0" collapsed="false">
      <c r="A58" s="0" t="s">
        <v>112</v>
      </c>
      <c r="B58" s="6" t="s">
        <v>1855</v>
      </c>
      <c r="C58" s="0" t="s">
        <v>1323</v>
      </c>
      <c r="D58" s="0" t="n">
        <v>132</v>
      </c>
      <c r="E58" s="3" t="s">
        <v>1268</v>
      </c>
      <c r="F58" s="0" t="n">
        <v>7100</v>
      </c>
      <c r="G58" s="73" t="n">
        <v>37408</v>
      </c>
      <c r="H58" s="64" t="s">
        <v>1260</v>
      </c>
      <c r="I58" s="69" t="n">
        <f aca="false">IF(AND($F58&lt;I$1,$G58&lt;I$4,(DATE(YEAR($G58)+1,MONTH($G58)+1,1))&gt;I$4),(($D58*13.44*I$2)+($D58*10.56*I$3))*(I$1/1000-($F58/1000)),0)</f>
        <v>0</v>
      </c>
      <c r="J58" s="69" t="n">
        <f aca="false">IF(AND($F58&lt;J$1,$G58&lt;J$4,(DATE(YEAR($G58)+1,MONTH($G58)+1,1))&gt;J$4),(($D58*13.44*J$2)+($D58*10.56*J$3))*(J$1/1000-($F58/1000)),0)</f>
        <v>0</v>
      </c>
      <c r="K58" s="69" t="n">
        <f aca="false">IF(AND($F58&lt;K$1,$G58&lt;K$4,(DATE(YEAR($G58)+1,MONTH($G58)+1,1))&gt;K$4),(($D58*13.44*K$2)+($D58*10.56*K$3))*(K$1/1000-($F58/1000)),0)</f>
        <v>0</v>
      </c>
      <c r="L58" s="69" t="n">
        <f aca="false">IF(AND($F58&lt;L$1,$G58&lt;L$4,(DATE(YEAR($G58)+1,MONTH($G58)+1,1))&gt;L$4),(($D58*13.44*L$2)+($D58*10.56*L$3))*(L$1/1000-($F58/1000)),0)</f>
        <v>0</v>
      </c>
      <c r="M58" s="69" t="n">
        <f aca="false">IF(AND($F58&lt;M$1,$G58&lt;M$4,(DATE(YEAR($G58)+1,MONTH($G58)+1,1))&gt;M$4),(($D58*13.44*M$2)+($D58*10.56*M$3))*(M$1/1000-($F58/1000)),0)</f>
        <v>0</v>
      </c>
      <c r="N58" s="69" t="n">
        <f aca="false">IF(AND($F58&lt;N$1,$G58&lt;N$4,(DATE(YEAR($G58)+1,MONTH($G58)+1,1))&gt;N$4),(($D58*13.44*N$2)+($D58*10.56*N$3))*(N$1/1000-($F58/1000)),0)</f>
        <v>0</v>
      </c>
      <c r="O58" s="69" t="n">
        <f aca="false">IF(AND($F58&lt;O$1,$G58&lt;O$4,(DATE(YEAR($G58)+1,MONTH($G58)+1,1))&gt;O$4),(($D58*13.44*O$2)+($D58*10.56*O$3))*(O$1/1000-($F58/1000)),0)</f>
        <v>0</v>
      </c>
      <c r="P58" s="69" t="n">
        <f aca="false">IF(AND($F58&lt;P$1,$G58&lt;P$4,(DATE(YEAR($G58)+1,MONTH($G58)+1,1))&gt;P$4),(($D58*13.44*P$2)+($D58*10.56*P$3))*(P$1/1000-($F58/1000)),0)</f>
        <v>0</v>
      </c>
      <c r="Q58" s="69" t="n">
        <f aca="false">IF(AND($F58&lt;Q$1,$G58&lt;Q$4,(DATE(YEAR($G58)+1,MONTH($G58)+1,1))&gt;Q$4),(($D58*13.44*Q$2)+($D58*10.56*Q$3))*(Q$1/1000-($F58/1000)),0)</f>
        <v>0</v>
      </c>
      <c r="R58" s="69" t="n">
        <f aca="false">IF(AND($F58&lt;R$1,$G58&lt;R$4,(DATE(YEAR($G58)+1,MONTH($G58)+1,1))&gt;R$4),(($D58*13.44*R$2)+($D58*10.56*R$3))*(R$1/1000-($F58/1000)),0)</f>
        <v>0</v>
      </c>
      <c r="S58" s="69" t="n">
        <f aca="false">IF(AND($F58&lt;S$1,$G58&lt;S$4,(DATE(YEAR($G58)+1,MONTH($G58)+1,1))&gt;S$4),(($D58*13.44*S$2)+($D58*10.56*S$3))*(S$1/1000-($F58/1000)),0)</f>
        <v>0</v>
      </c>
      <c r="T58" s="69" t="n">
        <f aca="false">IF(AND($F58&lt;T$1,$G58&lt;T$4,(DATE(YEAR($G58)+1,MONTH($G58)+1,1))&gt;T$4),(($D58*13.44*T$2)+($D58*10.56*T$3))*(T$1/1000-($F58/1000)),0)</f>
        <v>0</v>
      </c>
      <c r="U58" s="69" t="n">
        <f aca="false">IF(AND($F58&lt;U$1,$G58&lt;U$4,(DATE(YEAR($G58)+1,MONTH($G58)+1,1))&gt;U$4),(($D58*13.44*U$2)+($D58*10.56*U$3))*(U$1/1000-($F58/1000)),0)</f>
        <v>0</v>
      </c>
      <c r="V58" s="69" t="n">
        <f aca="false">IF(AND($F58&lt;V$1,$G58&lt;V$4,(DATE(YEAR($G58)+1,MONTH($G58)+1,1))&gt;V$4),(($D58*13.44*V$2)+($D58*10.56*V$3))*(V$1/1000-($F58/1000)),0)</f>
        <v>0</v>
      </c>
      <c r="W58" s="69" t="n">
        <f aca="false">IF(AND($F58&lt;W$1,$G58&lt;W$4,(DATE(YEAR($G58)+1,MONTH($G58)+1,1))&gt;W$4),(($D58*13.44*W$2)+($D58*10.56*W$3))*(W$1/1000-($F58/1000)),0)</f>
        <v>0</v>
      </c>
      <c r="X58" s="69" t="n">
        <f aca="false">IF(AND($F58&lt;X$1,$G58&lt;X$4,(DATE(YEAR($G58)+1,MONTH($G58)+1,1))&gt;X$4),(($D58*13.44*X$2)+($D58*10.56*X$3))*(X$1/1000-($F58/1000)),0)</f>
        <v>0</v>
      </c>
      <c r="Y58" s="69" t="n">
        <f aca="false">IF(AND($F58&lt;Y$1,$G58&lt;Y$4,(DATE(YEAR($G58)+1,MONTH($G58)+1,1))&gt;Y$4),(($D58*13.44*Y$2)+($D58*10.56*Y$3))*(Y$1/1000-($F58/1000)),0)</f>
        <v>0</v>
      </c>
      <c r="Z58" s="69" t="n">
        <f aca="false">IF(AND($F58&lt;Z$1,$G58&lt;Z$4,(DATE(YEAR($G58)+1,MONTH($G58)+1,1))&gt;Z$4),(($D58*13.44*Z$2)+($D58*10.56*Z$3))*(Z$1/1000-($F58/1000)),0)</f>
        <v>0</v>
      </c>
      <c r="AA58" s="69" t="n">
        <f aca="false">IF(AND($F58&lt;AA$1,$G58&lt;AA$4,(DATE(YEAR($G58)+1,MONTH($G58)+1,1))&gt;AA$4),(($D58*13.44*AA$2)+($D58*10.56*AA$3))*(AA$1/1000-($F58/1000)),0)</f>
        <v>6504.5376</v>
      </c>
      <c r="AB58" s="69" t="n">
        <f aca="false">IF(AND($F58&lt;AB$1,$G58&lt;AB$4,(DATE(YEAR($G58)+1,MONTH($G58)+1,1))&gt;AB$4),(($D58*13.44*AB$2)+($D58*10.56*AB$3))*(AB$1/1000-($F58/1000)),0)</f>
        <v>6504.5376</v>
      </c>
      <c r="AC58" s="69" t="n">
        <f aca="false">IF(AND($F58&lt;AC$1,$G58&lt;AC$4,(DATE(YEAR($G58)+1,MONTH($G58)+1,1))&gt;AC$4),(($D58*13.44*AC$2)+($D58*10.56*AC$3))*(AC$1/1000-($F58/1000)),0)</f>
        <v>6504.5376</v>
      </c>
      <c r="AD58" s="69" t="n">
        <f aca="false">IF(AND($F58&lt;AD$1,$G58&lt;AD$4,(DATE(YEAR($G58)+1,MONTH($G58)+1,1))&gt;AD$4),(($D58*13.44*AD$2)+($D58*10.56*AD$3))*(AD$1/1000-($F58/1000)),0)</f>
        <v>6504.5376</v>
      </c>
      <c r="AE58" s="69" t="n">
        <f aca="false">IF(AND($F58&lt;AE$1,$G58&lt;AE$4,(DATE(YEAR($G58)+1,MONTH($G58)+1,1))&gt;AE$4),(($D58*13.44*AE$2)+($D58*10.56*AE$3))*(AE$1/1000-($F58/1000)),0)</f>
        <v>6504.5376</v>
      </c>
      <c r="AF58" s="69" t="n">
        <f aca="false">IF(AND($F58&lt;AF$1,$G58&lt;AF$4,(DATE(YEAR($G58)+1,MONTH($G58)+1,1))&gt;AF$4),(($D58*13.44*AF$2)+($D58*10.56*AF$3))*(AF$1/1000-($F58/1000)),0)</f>
        <v>6504.5376</v>
      </c>
      <c r="AG58" s="69" t="n">
        <f aca="false">IF(AND($F58&lt;AG$1,$G58&lt;AG$4,(DATE(YEAR($G58)+1,MONTH($G58)+1,1))&gt;AG$4),(($D58*13.44*AG$2)+($D58*10.56*AG$3))*(AG$1/1000-($F58/1000)),0)</f>
        <v>6504.5376</v>
      </c>
      <c r="AH58" s="69" t="n">
        <f aca="false">IF(AND($F58&lt;AH$1,$G58&lt;AH$4,(DATE(YEAR($G58)+1,MONTH($G58)+1,1))&gt;AH$4),(($D58*13.44*AH$2)+($D58*10.56*AH$3))*(AH$1/1000-($F58/1000)),0)</f>
        <v>6504.5376</v>
      </c>
      <c r="AI58" s="69" t="n">
        <f aca="false">IF(AND($F58&lt;AI$1,$G58&lt;AI$4,(DATE(YEAR($G58)+1,MONTH($G58)+1,1))&gt;AI$4),(($D58*13.44*AI$2)+($D58*10.56*AI$3))*(AI$1/1000-($F58/1000)),0)</f>
        <v>6504.5376</v>
      </c>
      <c r="AJ58" s="69" t="n">
        <f aca="false">IF(AND($F58&lt;AJ$1,$G58&lt;AJ$4,(DATE(YEAR($G58)+1,MONTH($G58)+1,1))&gt;AJ$4),(($D58*13.44*AJ$2)+($D58*10.56*AJ$3))*(AJ$1/1000-($F58/1000)),0)</f>
        <v>6504.5376</v>
      </c>
      <c r="AK58" s="69" t="n">
        <f aca="false">IF(AND($F58&lt;AK$1,$G58&lt;AK$4,(DATE(YEAR($G58)+1,MONTH($G58)+1,1))&gt;AK$4),(($D58*13.44*AK$2)+($D58*10.56*AK$3))*(AK$1/1000-($F58/1000)),0)</f>
        <v>6504.5376</v>
      </c>
      <c r="AL58" s="69" t="n">
        <f aca="false">IF(AND($F58&lt;AL$1,$G58&lt;AL$4,(DATE(YEAR($G58)+1,MONTH($G58)+1,1))&gt;AL$4),(($D58*13.44*AL$2)+($D58*10.56*AL$3))*(AL$1/1000-($F58/1000)),0)</f>
        <v>6504.5376</v>
      </c>
      <c r="AM58" s="69" t="n">
        <f aca="false">IF(AND($F58&lt;AM$1,$G58&lt;AM$4,(DATE(YEAR($G58)+1,MONTH($G58)+1,1))&gt;AM$4),(($D58*13.44*AM$2)+($D58*10.56*AM$3))*(AM$1/1000-($F58/1000)),0)</f>
        <v>0</v>
      </c>
      <c r="AN58" s="69" t="n">
        <f aca="false">IF(AND($F58&lt;AN$1,$G58&lt;AN$4,(DATE(YEAR($G58)+1,MONTH($G58)+1,1))&gt;AN$4),(($D58*13.44*AN$2)+($D58*10.56*AN$3))*(AN$1/1000-($F58/1000)),0)</f>
        <v>0</v>
      </c>
      <c r="AO58" s="69" t="n">
        <f aca="false">IF(AND($F58&lt;AO$1,$G58&lt;AO$4,(DATE(YEAR($G58)+1,MONTH($G58)+1,1))&gt;AO$4),(($D58*13.44*AO$2)+($D58*10.56*AO$3))*(AO$1/1000-($F58/1000)),0)</f>
        <v>0</v>
      </c>
      <c r="AP58" s="69" t="n">
        <f aca="false">IF(AND($F58&lt;AP$1,$G58&lt;AP$4,(DATE(YEAR($G58)+1,MONTH($G58)+1,1))&gt;AP$4),(($D58*13.44*AP$2)+($D58*10.56*AP$3))*(AP$1/1000-($F58/1000)),0)</f>
        <v>0</v>
      </c>
      <c r="AQ58" s="69" t="n">
        <f aca="false">IF(AND($F58&lt;AQ$1,$G58&lt;AQ$4,(DATE(YEAR($G58)+1,MONTH($G58)+1,1))&gt;AQ$4),(($D58*13.44*AQ$2)+($D58*10.56*AQ$3))*(AQ$1/1000-($F58/1000)),0)</f>
        <v>0</v>
      </c>
      <c r="AR58" s="69" t="n">
        <f aca="false">IF(AND($F58&lt;AR$1,$G58&lt;AR$4,(DATE(YEAR($G58)+1,MONTH($G58)+1,1))&gt;AR$4),(($D58*13.44*AR$2)+($D58*10.56*AR$3))*(AR$1/1000-($F58/1000)),0)</f>
        <v>0</v>
      </c>
      <c r="AS58" s="69" t="n">
        <f aca="false">IF(AND($F58&lt;AS$1,$G58&lt;AS$4,(DATE(YEAR($G58)+1,MONTH($G58)+1,1))&gt;AS$4),(($D58*13.44*AS$2)+($D58*10.56*AS$3))*(AS$1/1000-($F58/1000)),0)</f>
        <v>0</v>
      </c>
      <c r="AT58" s="69" t="n">
        <f aca="false">IF(AND($F58&lt;AT$1,$G58&lt;AT$4,(DATE(YEAR($G58)+1,MONTH($G58)+1,1))&gt;AT$4),(($D58*13.44*AT$2)+($D58*10.56*AT$3))*(AT$1/1000-($F58/1000)),0)</f>
        <v>0</v>
      </c>
      <c r="AU58" s="69" t="n">
        <f aca="false">IF(AND($F58&lt;AU$1,$G58&lt;AU$4,(DATE(YEAR($G58)+1,MONTH($G58)+1,1))&gt;AU$4),(($D58*13.44*AU$2)+($D58*10.56*AU$3))*(AU$1/1000-($F58/1000)),0)</f>
        <v>0</v>
      </c>
      <c r="AV58" s="69" t="n">
        <f aca="false">IF(AND($F58&lt;AV$1,$G58&lt;AV$4,(DATE(YEAR($G58)+1,MONTH($G58)+1,1))&gt;AV$4),(($D58*13.44*AV$2)+($D58*10.56*AV$3))*(AV$1/1000-($F58/1000)),0)</f>
        <v>0</v>
      </c>
      <c r="AW58" s="69" t="n">
        <f aca="false">IF(AND($F58&lt;AW$1,$G58&lt;AW$4,(DATE(YEAR($G58)+1,MONTH($G58)+1,1))&gt;AW$4),(($D58*13.44*AW$2)+($D58*10.56*AW$3))*(AW$1/1000-($F58/1000)),0)</f>
        <v>0</v>
      </c>
      <c r="AX58" s="69" t="n">
        <f aca="false">IF(AND($F58&lt;AX$1,$G58&lt;AX$4,(DATE(YEAR($G58)+1,MONTH($G58)+1,1))&gt;AX$4),(($D58*13.44*AX$2)+($D58*10.56*AX$3))*(AX$1/1000-($F58/1000)),0)</f>
        <v>0</v>
      </c>
      <c r="AY58" s="69" t="n">
        <f aca="false">IF(AND($F58&lt;AY$1,$G58&lt;AY$4,(DATE(YEAR($G58)+1,MONTH($G58)+1,1))&gt;AY$4),(($D58*13.44*AY$2)+($D58*10.56*AY$3))*(AY$1/1000-($F58/1000)),0)</f>
        <v>0</v>
      </c>
      <c r="AZ58" s="69" t="n">
        <f aca="false">IF(AND($F58&lt;AZ$1,$G58&lt;AZ$4,(DATE(YEAR($G58)+1,MONTH($G58)+1,1))&gt;AZ$4),(($D58*13.44*AZ$2)+($D58*10.56*AZ$3))*(AZ$1/1000-($F58/1000)),0)</f>
        <v>0</v>
      </c>
      <c r="BA58" s="69" t="n">
        <f aca="false">IF(AND($F58&lt;BA$1,$G58&lt;BA$4,(DATE(YEAR($G58)+1,MONTH($G58)+1,1))&gt;BA$4),(($D58*13.44*BA$2)+($D58*10.56*BA$3))*(BA$1/1000-($F58/1000)),0)</f>
        <v>0</v>
      </c>
      <c r="BB58" s="69" t="n">
        <f aca="false">IF(AND($F58&lt;BB$1,$G58&lt;BB$4,(DATE(YEAR($G58)+1,MONTH($G58)+1,1))&gt;BB$4),(($D58*13.44*BB$2)+($D58*10.56*BB$3))*(BB$1/1000-($F58/1000)),0)</f>
        <v>0</v>
      </c>
      <c r="BC58" s="69" t="n">
        <f aca="false">IF(AND($F58&lt;BC$1,$G58&lt;BC$4,(DATE(YEAR($G58)+1,MONTH($G58)+1,1))&gt;BC$4),(($D58*13.44*BC$2)+($D58*10.56*BC$3))*(BC$1/1000-($F58/1000)),0)</f>
        <v>0</v>
      </c>
      <c r="BD58" s="69" t="n">
        <f aca="false">IF(AND($F58&lt;BD$1,$G58&lt;BD$4,(DATE(YEAR($G58)+1,MONTH($G58)+1,1))&gt;BD$4),(($D58*13.44*BD$2)+($D58*10.56*BD$3))*(BD$1/1000-($F58/1000)),0)</f>
        <v>0</v>
      </c>
    </row>
    <row r="59" customFormat="false" ht="12.75" hidden="false" customHeight="false" outlineLevel="0" collapsed="false">
      <c r="A59" s="6" t="s">
        <v>1397</v>
      </c>
      <c r="B59" s="71" t="s">
        <v>1272</v>
      </c>
      <c r="C59" s="71" t="s">
        <v>1273</v>
      </c>
      <c r="D59" s="6" t="n">
        <v>30</v>
      </c>
      <c r="E59" s="66" t="s">
        <v>1268</v>
      </c>
      <c r="F59" s="12" t="n">
        <v>7100</v>
      </c>
      <c r="G59" s="73" t="n">
        <v>37073</v>
      </c>
      <c r="H59" s="64" t="s">
        <v>1260</v>
      </c>
      <c r="I59" s="69" t="n">
        <f aca="false">IF(AND($F59&lt;I$1,$G59&lt;I$4,(DATE(YEAR($G59)+1,MONTH($G59)+1,1))&gt;I$4),(($D59*13.44*I$2)+($D59*10.56*I$3))*(I$1/1000-($F59/1000)),0)</f>
        <v>0</v>
      </c>
      <c r="J59" s="69" t="n">
        <f aca="false">IF(AND($F59&lt;J$1,$G59&lt;J$4,(DATE(YEAR($G59)+1,MONTH($G59)+1,1))&gt;J$4),(($D59*13.44*J$2)+($D59*10.56*J$3))*(J$1/1000-($F59/1000)),0)</f>
        <v>0</v>
      </c>
      <c r="K59" s="69" t="n">
        <f aca="false">IF(AND($F59&lt;K$1,$G59&lt;K$4,(DATE(YEAR($G59)+1,MONTH($G59)+1,1))&gt;K$4),(($D59*13.44*K$2)+($D59*10.56*K$3))*(K$1/1000-($F59/1000)),0)</f>
        <v>0</v>
      </c>
      <c r="L59" s="69" t="n">
        <f aca="false">IF(AND($F59&lt;L$1,$G59&lt;L$4,(DATE(YEAR($G59)+1,MONTH($G59)+1,1))&gt;L$4),(($D59*13.44*L$2)+($D59*10.56*L$3))*(L$1/1000-($F59/1000)),0)</f>
        <v>0</v>
      </c>
      <c r="M59" s="69" t="n">
        <f aca="false">IF(AND($F59&lt;M$1,$G59&lt;M$4,(DATE(YEAR($G59)+1,MONTH($G59)+1,1))&gt;M$4),(($D59*13.44*M$2)+($D59*10.56*M$3))*(M$1/1000-($F59/1000)),0)</f>
        <v>0</v>
      </c>
      <c r="N59" s="69" t="n">
        <f aca="false">IF(AND($F59&lt;N$1,$G59&lt;N$4,(DATE(YEAR($G59)+1,MONTH($G59)+1,1))&gt;N$4),(($D59*13.44*N$2)+($D59*10.56*N$3))*(N$1/1000-($F59/1000)),0)</f>
        <v>0</v>
      </c>
      <c r="O59" s="69" t="n">
        <f aca="false">IF(AND($F59&lt;O$1,$G59&lt;O$4,(DATE(YEAR($G59)+1,MONTH($G59)+1,1))&gt;O$4),(($D59*13.44*O$2)+($D59*10.56*O$3))*(O$1/1000-($F59/1000)),0)</f>
        <v>0</v>
      </c>
      <c r="P59" s="69" t="n">
        <f aca="false">IF(AND($F59&lt;P$1,$G59&lt;P$4,(DATE(YEAR($G59)+1,MONTH($G59)+1,1))&gt;P$4),(($D59*13.44*P$2)+($D59*10.56*P$3))*(P$1/1000-($F59/1000)),0)</f>
        <v>1478.304</v>
      </c>
      <c r="Q59" s="69" t="n">
        <f aca="false">IF(AND($F59&lt;Q$1,$G59&lt;Q$4,(DATE(YEAR($G59)+1,MONTH($G59)+1,1))&gt;Q$4),(($D59*13.44*Q$2)+($D59*10.56*Q$3))*(Q$1/1000-($F59/1000)),0)</f>
        <v>1478.304</v>
      </c>
      <c r="R59" s="69" t="n">
        <f aca="false">IF(AND($F59&lt;R$1,$G59&lt;R$4,(DATE(YEAR($G59)+1,MONTH($G59)+1,1))&gt;R$4),(($D59*13.44*R$2)+($D59*10.56*R$3))*(R$1/1000-($F59/1000)),0)</f>
        <v>1478.304</v>
      </c>
      <c r="S59" s="69" t="n">
        <f aca="false">IF(AND($F59&lt;S$1,$G59&lt;S$4,(DATE(YEAR($G59)+1,MONTH($G59)+1,1))&gt;S$4),(($D59*13.44*S$2)+($D59*10.56*S$3))*(S$1/1000-($F59/1000)),0)</f>
        <v>1478.304</v>
      </c>
      <c r="T59" s="69" t="n">
        <f aca="false">IF(AND($F59&lt;T$1,$G59&lt;T$4,(DATE(YEAR($G59)+1,MONTH($G59)+1,1))&gt;T$4),(($D59*13.44*T$2)+($D59*10.56*T$3))*(T$1/1000-($F59/1000)),0)</f>
        <v>1478.304</v>
      </c>
      <c r="U59" s="69" t="n">
        <f aca="false">IF(AND($F59&lt;U$1,$G59&lt;U$4,(DATE(YEAR($G59)+1,MONTH($G59)+1,1))&gt;U$4),(($D59*13.44*U$2)+($D59*10.56*U$3))*(U$1/1000-($F59/1000)),0)</f>
        <v>1478.304</v>
      </c>
      <c r="V59" s="69" t="n">
        <f aca="false">IF(AND($F59&lt;V$1,$G59&lt;V$4,(DATE(YEAR($G59)+1,MONTH($G59)+1,1))&gt;V$4),(($D59*13.44*V$2)+($D59*10.56*V$3))*(V$1/1000-($F59/1000)),0)</f>
        <v>1478.304</v>
      </c>
      <c r="W59" s="69" t="n">
        <f aca="false">IF(AND($F59&lt;W$1,$G59&lt;W$4,(DATE(YEAR($G59)+1,MONTH($G59)+1,1))&gt;W$4),(($D59*13.44*W$2)+($D59*10.56*W$3))*(W$1/1000-($F59/1000)),0)</f>
        <v>1478.304</v>
      </c>
      <c r="X59" s="69" t="n">
        <f aca="false">IF(AND($F59&lt;X$1,$G59&lt;X$4,(DATE(YEAR($G59)+1,MONTH($G59)+1,1))&gt;X$4),(($D59*13.44*X$2)+($D59*10.56*X$3))*(X$1/1000-($F59/1000)),0)</f>
        <v>1478.304</v>
      </c>
      <c r="Y59" s="69" t="n">
        <f aca="false">IF(AND($F59&lt;Y$1,$G59&lt;Y$4,(DATE(YEAR($G59)+1,MONTH($G59)+1,1))&gt;Y$4),(($D59*13.44*Y$2)+($D59*10.56*Y$3))*(Y$1/1000-($F59/1000)),0)</f>
        <v>1478.304</v>
      </c>
      <c r="Z59" s="69" t="n">
        <f aca="false">IF(AND($F59&lt;Z$1,$G59&lt;Z$4,(DATE(YEAR($G59)+1,MONTH($G59)+1,1))&gt;Z$4),(($D59*13.44*Z$2)+($D59*10.56*Z$3))*(Z$1/1000-($F59/1000)),0)</f>
        <v>1478.304</v>
      </c>
      <c r="AA59" s="69" t="n">
        <f aca="false">IF(AND($F59&lt;AA$1,$G59&lt;AA$4,(DATE(YEAR($G59)+1,MONTH($G59)+1,1))&gt;AA$4),(($D59*13.44*AA$2)+($D59*10.56*AA$3))*(AA$1/1000-($F59/1000)),0)</f>
        <v>1478.304</v>
      </c>
      <c r="AB59" s="69" t="n">
        <f aca="false">IF(AND($F59&lt;AB$1,$G59&lt;AB$4,(DATE(YEAR($G59)+1,MONTH($G59)+1,1))&gt;AB$4),(($D59*13.44*AB$2)+($D59*10.56*AB$3))*(AB$1/1000-($F59/1000)),0)</f>
        <v>0</v>
      </c>
      <c r="AC59" s="69" t="n">
        <f aca="false">IF(AND($F59&lt;AC$1,$G59&lt;AC$4,(DATE(YEAR($G59)+1,MONTH($G59)+1,1))&gt;AC$4),(($D59*13.44*AC$2)+($D59*10.56*AC$3))*(AC$1/1000-($F59/1000)),0)</f>
        <v>0</v>
      </c>
      <c r="AD59" s="69" t="n">
        <f aca="false">IF(AND($F59&lt;AD$1,$G59&lt;AD$4,(DATE(YEAR($G59)+1,MONTH($G59)+1,1))&gt;AD$4),(($D59*13.44*AD$2)+($D59*10.56*AD$3))*(AD$1/1000-($F59/1000)),0)</f>
        <v>0</v>
      </c>
      <c r="AE59" s="69" t="n">
        <f aca="false">IF(AND($F59&lt;AE$1,$G59&lt;AE$4,(DATE(YEAR($G59)+1,MONTH($G59)+1,1))&gt;AE$4),(($D59*13.44*AE$2)+($D59*10.56*AE$3))*(AE$1/1000-($F59/1000)),0)</f>
        <v>0</v>
      </c>
      <c r="AF59" s="69" t="n">
        <f aca="false">IF(AND($F59&lt;AF$1,$G59&lt;AF$4,(DATE(YEAR($G59)+1,MONTH($G59)+1,1))&gt;AF$4),(($D59*13.44*AF$2)+($D59*10.56*AF$3))*(AF$1/1000-($F59/1000)),0)</f>
        <v>0</v>
      </c>
      <c r="AG59" s="69" t="n">
        <f aca="false">IF(AND($F59&lt;AG$1,$G59&lt;AG$4,(DATE(YEAR($G59)+1,MONTH($G59)+1,1))&gt;AG$4),(($D59*13.44*AG$2)+($D59*10.56*AG$3))*(AG$1/1000-($F59/1000)),0)</f>
        <v>0</v>
      </c>
      <c r="AH59" s="69" t="n">
        <f aca="false">IF(AND($F59&lt;AH$1,$G59&lt;AH$4,(DATE(YEAR($G59)+1,MONTH($G59)+1,1))&gt;AH$4),(($D59*13.44*AH$2)+($D59*10.56*AH$3))*(AH$1/1000-($F59/1000)),0)</f>
        <v>0</v>
      </c>
      <c r="AI59" s="69" t="n">
        <f aca="false">IF(AND($F59&lt;AI$1,$G59&lt;AI$4,(DATE(YEAR($G59)+1,MONTH($G59)+1,1))&gt;AI$4),(($D59*13.44*AI$2)+($D59*10.56*AI$3))*(AI$1/1000-($F59/1000)),0)</f>
        <v>0</v>
      </c>
      <c r="AJ59" s="69" t="n">
        <f aca="false">IF(AND($F59&lt;AJ$1,$G59&lt;AJ$4,(DATE(YEAR($G59)+1,MONTH($G59)+1,1))&gt;AJ$4),(($D59*13.44*AJ$2)+($D59*10.56*AJ$3))*(AJ$1/1000-($F59/1000)),0)</f>
        <v>0</v>
      </c>
      <c r="AK59" s="69" t="n">
        <f aca="false">IF(AND($F59&lt;AK$1,$G59&lt;AK$4,(DATE(YEAR($G59)+1,MONTH($G59)+1,1))&gt;AK$4),(($D59*13.44*AK$2)+($D59*10.56*AK$3))*(AK$1/1000-($F59/1000)),0)</f>
        <v>0</v>
      </c>
      <c r="AL59" s="69" t="n">
        <f aca="false">IF(AND($F59&lt;AL$1,$G59&lt;AL$4,(DATE(YEAR($G59)+1,MONTH($G59)+1,1))&gt;AL$4),(($D59*13.44*AL$2)+($D59*10.56*AL$3))*(AL$1/1000-($F59/1000)),0)</f>
        <v>0</v>
      </c>
      <c r="AM59" s="69" t="n">
        <f aca="false">IF(AND($F59&lt;AM$1,$G59&lt;AM$4,(DATE(YEAR($G59)+1,MONTH($G59)+1,1))&gt;AM$4),(($D59*13.44*AM$2)+($D59*10.56*AM$3))*(AM$1/1000-($F59/1000)),0)</f>
        <v>0</v>
      </c>
      <c r="AN59" s="69" t="n">
        <f aca="false">IF(AND($F59&lt;AN$1,$G59&lt;AN$4,(DATE(YEAR($G59)+1,MONTH($G59)+1,1))&gt;AN$4),(($D59*13.44*AN$2)+($D59*10.56*AN$3))*(AN$1/1000-($F59/1000)),0)</f>
        <v>0</v>
      </c>
      <c r="AO59" s="69" t="n">
        <f aca="false">IF(AND($F59&lt;AO$1,$G59&lt;AO$4,(DATE(YEAR($G59)+1,MONTH($G59)+1,1))&gt;AO$4),(($D59*13.44*AO$2)+($D59*10.56*AO$3))*(AO$1/1000-($F59/1000)),0)</f>
        <v>0</v>
      </c>
      <c r="AP59" s="69" t="n">
        <f aca="false">IF(AND($F59&lt;AP$1,$G59&lt;AP$4,(DATE(YEAR($G59)+1,MONTH($G59)+1,1))&gt;AP$4),(($D59*13.44*AP$2)+($D59*10.56*AP$3))*(AP$1/1000-($F59/1000)),0)</f>
        <v>0</v>
      </c>
      <c r="AQ59" s="69" t="n">
        <f aca="false">IF(AND($F59&lt;AQ$1,$G59&lt;AQ$4,(DATE(YEAR($G59)+1,MONTH($G59)+1,1))&gt;AQ$4),(($D59*13.44*AQ$2)+($D59*10.56*AQ$3))*(AQ$1/1000-($F59/1000)),0)</f>
        <v>0</v>
      </c>
      <c r="AR59" s="69" t="n">
        <f aca="false">IF(AND($F59&lt;AR$1,$G59&lt;AR$4,(DATE(YEAR($G59)+1,MONTH($G59)+1,1))&gt;AR$4),(($D59*13.44*AR$2)+($D59*10.56*AR$3))*(AR$1/1000-($F59/1000)),0)</f>
        <v>0</v>
      </c>
      <c r="AS59" s="69" t="n">
        <f aca="false">IF(AND($F59&lt;AS$1,$G59&lt;AS$4,(DATE(YEAR($G59)+1,MONTH($G59)+1,1))&gt;AS$4),(($D59*13.44*AS$2)+($D59*10.56*AS$3))*(AS$1/1000-($F59/1000)),0)</f>
        <v>0</v>
      </c>
      <c r="AT59" s="69" t="n">
        <f aca="false">IF(AND($F59&lt;AT$1,$G59&lt;AT$4,(DATE(YEAR($G59)+1,MONTH($G59)+1,1))&gt;AT$4),(($D59*13.44*AT$2)+($D59*10.56*AT$3))*(AT$1/1000-($F59/1000)),0)</f>
        <v>0</v>
      </c>
      <c r="AU59" s="69" t="n">
        <f aca="false">IF(AND($F59&lt;AU$1,$G59&lt;AU$4,(DATE(YEAR($G59)+1,MONTH($G59)+1,1))&gt;AU$4),(($D59*13.44*AU$2)+($D59*10.56*AU$3))*(AU$1/1000-($F59/1000)),0)</f>
        <v>0</v>
      </c>
      <c r="AV59" s="69" t="n">
        <f aca="false">IF(AND($F59&lt;AV$1,$G59&lt;AV$4,(DATE(YEAR($G59)+1,MONTH($G59)+1,1))&gt;AV$4),(($D59*13.44*AV$2)+($D59*10.56*AV$3))*(AV$1/1000-($F59/1000)),0)</f>
        <v>0</v>
      </c>
      <c r="AW59" s="69" t="n">
        <f aca="false">IF(AND($F59&lt;AW$1,$G59&lt;AW$4,(DATE(YEAR($G59)+1,MONTH($G59)+1,1))&gt;AW$4),(($D59*13.44*AW$2)+($D59*10.56*AW$3))*(AW$1/1000-($F59/1000)),0)</f>
        <v>0</v>
      </c>
      <c r="AX59" s="69" t="n">
        <f aca="false">IF(AND($F59&lt;AX$1,$G59&lt;AX$4,(DATE(YEAR($G59)+1,MONTH($G59)+1,1))&gt;AX$4),(($D59*13.44*AX$2)+($D59*10.56*AX$3))*(AX$1/1000-($F59/1000)),0)</f>
        <v>0</v>
      </c>
      <c r="AY59" s="69" t="n">
        <f aca="false">IF(AND($F59&lt;AY$1,$G59&lt;AY$4,(DATE(YEAR($G59)+1,MONTH($G59)+1,1))&gt;AY$4),(($D59*13.44*AY$2)+($D59*10.56*AY$3))*(AY$1/1000-($F59/1000)),0)</f>
        <v>0</v>
      </c>
      <c r="AZ59" s="69" t="n">
        <f aca="false">IF(AND($F59&lt;AZ$1,$G59&lt;AZ$4,(DATE(YEAR($G59)+1,MONTH($G59)+1,1))&gt;AZ$4),(($D59*13.44*AZ$2)+($D59*10.56*AZ$3))*(AZ$1/1000-($F59/1000)),0)</f>
        <v>0</v>
      </c>
      <c r="BA59" s="69" t="n">
        <f aca="false">IF(AND($F59&lt;BA$1,$G59&lt;BA$4,(DATE(YEAR($G59)+1,MONTH($G59)+1,1))&gt;BA$4),(($D59*13.44*BA$2)+($D59*10.56*BA$3))*(BA$1/1000-($F59/1000)),0)</f>
        <v>0</v>
      </c>
      <c r="BB59" s="69" t="n">
        <f aca="false">IF(AND($F59&lt;BB$1,$G59&lt;BB$4,(DATE(YEAR($G59)+1,MONTH($G59)+1,1))&gt;BB$4),(($D59*13.44*BB$2)+($D59*10.56*BB$3))*(BB$1/1000-($F59/1000)),0)</f>
        <v>0</v>
      </c>
      <c r="BC59" s="69" t="n">
        <f aca="false">IF(AND($F59&lt;BC$1,$G59&lt;BC$4,(DATE(YEAR($G59)+1,MONTH($G59)+1,1))&gt;BC$4),(($D59*13.44*BC$2)+($D59*10.56*BC$3))*(BC$1/1000-($F59/1000)),0)</f>
        <v>0</v>
      </c>
      <c r="BD59" s="69" t="n">
        <f aca="false">IF(AND($F59&lt;BD$1,$G59&lt;BD$4,(DATE(YEAR($G59)+1,MONTH($G59)+1,1))&gt;BD$4),(($D59*13.44*BD$2)+($D59*10.56*BD$3))*(BD$1/1000-($F59/1000)),0)</f>
        <v>0</v>
      </c>
    </row>
    <row r="60" customFormat="false" ht="12.75" hidden="false" customHeight="false" outlineLevel="0" collapsed="false">
      <c r="A60" s="0" t="s">
        <v>1397</v>
      </c>
      <c r="B60" s="71" t="s">
        <v>1272</v>
      </c>
      <c r="C60" s="71" t="s">
        <v>1273</v>
      </c>
      <c r="D60" s="0" t="n">
        <v>240</v>
      </c>
      <c r="E60" s="66" t="s">
        <v>1268</v>
      </c>
      <c r="F60" s="13" t="n">
        <v>7100</v>
      </c>
      <c r="G60" s="73" t="n">
        <v>37215</v>
      </c>
      <c r="H60" s="64" t="s">
        <v>1260</v>
      </c>
      <c r="I60" s="69" t="n">
        <f aca="false">IF(AND($F60&lt;I$1,$G60&lt;I$4,(DATE(YEAR($G60)+1,MONTH($G60)+1,1))&gt;I$4),(($D60*13.44*I$2)+($D60*10.56*I$3))*(I$1/1000-($F60/1000)),0)</f>
        <v>0</v>
      </c>
      <c r="J60" s="69" t="n">
        <f aca="false">IF(AND($F60&lt;J$1,$G60&lt;J$4,(DATE(YEAR($G60)+1,MONTH($G60)+1,1))&gt;J$4),(($D60*13.44*J$2)+($D60*10.56*J$3))*(J$1/1000-($F60/1000)),0)</f>
        <v>0</v>
      </c>
      <c r="K60" s="69" t="n">
        <f aca="false">IF(AND($F60&lt;K$1,$G60&lt;K$4,(DATE(YEAR($G60)+1,MONTH($G60)+1,1))&gt;K$4),(($D60*13.44*K$2)+($D60*10.56*K$3))*(K$1/1000-($F60/1000)),0)</f>
        <v>0</v>
      </c>
      <c r="L60" s="69" t="n">
        <f aca="false">IF(AND($F60&lt;L$1,$G60&lt;L$4,(DATE(YEAR($G60)+1,MONTH($G60)+1,1))&gt;L$4),(($D60*13.44*L$2)+($D60*10.56*L$3))*(L$1/1000-($F60/1000)),0)</f>
        <v>0</v>
      </c>
      <c r="M60" s="69" t="n">
        <f aca="false">IF(AND($F60&lt;M$1,$G60&lt;M$4,(DATE(YEAR($G60)+1,MONTH($G60)+1,1))&gt;M$4),(($D60*13.44*M$2)+($D60*10.56*M$3))*(M$1/1000-($F60/1000)),0)</f>
        <v>0</v>
      </c>
      <c r="N60" s="69" t="n">
        <f aca="false">IF(AND($F60&lt;N$1,$G60&lt;N$4,(DATE(YEAR($G60)+1,MONTH($G60)+1,1))&gt;N$4),(($D60*13.44*N$2)+($D60*10.56*N$3))*(N$1/1000-($F60/1000)),0)</f>
        <v>0</v>
      </c>
      <c r="O60" s="69" t="n">
        <f aca="false">IF(AND($F60&lt;O$1,$G60&lt;O$4,(DATE(YEAR($G60)+1,MONTH($G60)+1,1))&gt;O$4),(($D60*13.44*O$2)+($D60*10.56*O$3))*(O$1/1000-($F60/1000)),0)</f>
        <v>0</v>
      </c>
      <c r="P60" s="69" t="n">
        <f aca="false">IF(AND($F60&lt;P$1,$G60&lt;P$4,(DATE(YEAR($G60)+1,MONTH($G60)+1,1))&gt;P$4),(($D60*13.44*P$2)+($D60*10.56*P$3))*(P$1/1000-($F60/1000)),0)</f>
        <v>0</v>
      </c>
      <c r="Q60" s="69" t="n">
        <f aca="false">IF(AND($F60&lt;Q$1,$G60&lt;Q$4,(DATE(YEAR($G60)+1,MONTH($G60)+1,1))&gt;Q$4),(($D60*13.44*Q$2)+($D60*10.56*Q$3))*(Q$1/1000-($F60/1000)),0)</f>
        <v>0</v>
      </c>
      <c r="R60" s="69" t="n">
        <f aca="false">IF(AND($F60&lt;R$1,$G60&lt;R$4,(DATE(YEAR($G60)+1,MONTH($G60)+1,1))&gt;R$4),(($D60*13.44*R$2)+($D60*10.56*R$3))*(R$1/1000-($F60/1000)),0)</f>
        <v>0</v>
      </c>
      <c r="S60" s="69" t="n">
        <f aca="false">IF(AND($F60&lt;S$1,$G60&lt;S$4,(DATE(YEAR($G60)+1,MONTH($G60)+1,1))&gt;S$4),(($D60*13.44*S$2)+($D60*10.56*S$3))*(S$1/1000-($F60/1000)),0)</f>
        <v>0</v>
      </c>
      <c r="T60" s="69" t="n">
        <f aca="false">IF(AND($F60&lt;T$1,$G60&lt;T$4,(DATE(YEAR($G60)+1,MONTH($G60)+1,1))&gt;T$4),(($D60*13.44*T$2)+($D60*10.56*T$3))*(T$1/1000-($F60/1000)),0)</f>
        <v>11826.432</v>
      </c>
      <c r="U60" s="69" t="n">
        <f aca="false">IF(AND($F60&lt;U$1,$G60&lt;U$4,(DATE(YEAR($G60)+1,MONTH($G60)+1,1))&gt;U$4),(($D60*13.44*U$2)+($D60*10.56*U$3))*(U$1/1000-($F60/1000)),0)</f>
        <v>11826.432</v>
      </c>
      <c r="V60" s="69" t="n">
        <f aca="false">IF(AND($F60&lt;V$1,$G60&lt;V$4,(DATE(YEAR($G60)+1,MONTH($G60)+1,1))&gt;V$4),(($D60*13.44*V$2)+($D60*10.56*V$3))*(V$1/1000-($F60/1000)),0)</f>
        <v>11826.432</v>
      </c>
      <c r="W60" s="69" t="n">
        <f aca="false">IF(AND($F60&lt;W$1,$G60&lt;W$4,(DATE(YEAR($G60)+1,MONTH($G60)+1,1))&gt;W$4),(($D60*13.44*W$2)+($D60*10.56*W$3))*(W$1/1000-($F60/1000)),0)</f>
        <v>11826.432</v>
      </c>
      <c r="X60" s="69" t="n">
        <f aca="false">IF(AND($F60&lt;X$1,$G60&lt;X$4,(DATE(YEAR($G60)+1,MONTH($G60)+1,1))&gt;X$4),(($D60*13.44*X$2)+($D60*10.56*X$3))*(X$1/1000-($F60/1000)),0)</f>
        <v>11826.432</v>
      </c>
      <c r="Y60" s="69" t="n">
        <f aca="false">IF(AND($F60&lt;Y$1,$G60&lt;Y$4,(DATE(YEAR($G60)+1,MONTH($G60)+1,1))&gt;Y$4),(($D60*13.44*Y$2)+($D60*10.56*Y$3))*(Y$1/1000-($F60/1000)),0)</f>
        <v>11826.432</v>
      </c>
      <c r="Z60" s="69" t="n">
        <f aca="false">IF(AND($F60&lt;Z$1,$G60&lt;Z$4,(DATE(YEAR($G60)+1,MONTH($G60)+1,1))&gt;Z$4),(($D60*13.44*Z$2)+($D60*10.56*Z$3))*(Z$1/1000-($F60/1000)),0)</f>
        <v>11826.432</v>
      </c>
      <c r="AA60" s="69" t="n">
        <f aca="false">IF(AND($F60&lt;AA$1,$G60&lt;AA$4,(DATE(YEAR($G60)+1,MONTH($G60)+1,1))&gt;AA$4),(($D60*13.44*AA$2)+($D60*10.56*AA$3))*(AA$1/1000-($F60/1000)),0)</f>
        <v>11826.432</v>
      </c>
      <c r="AB60" s="69" t="n">
        <f aca="false">IF(AND($F60&lt;AB$1,$G60&lt;AB$4,(DATE(YEAR($G60)+1,MONTH($G60)+1,1))&gt;AB$4),(($D60*13.44*AB$2)+($D60*10.56*AB$3))*(AB$1/1000-($F60/1000)),0)</f>
        <v>11826.432</v>
      </c>
      <c r="AC60" s="69" t="n">
        <f aca="false">IF(AND($F60&lt;AC$1,$G60&lt;AC$4,(DATE(YEAR($G60)+1,MONTH($G60)+1,1))&gt;AC$4),(($D60*13.44*AC$2)+($D60*10.56*AC$3))*(AC$1/1000-($F60/1000)),0)</f>
        <v>11826.432</v>
      </c>
      <c r="AD60" s="69" t="n">
        <f aca="false">IF(AND($F60&lt;AD$1,$G60&lt;AD$4,(DATE(YEAR($G60)+1,MONTH($G60)+1,1))&gt;AD$4),(($D60*13.44*AD$2)+($D60*10.56*AD$3))*(AD$1/1000-($F60/1000)),0)</f>
        <v>11826.432</v>
      </c>
      <c r="AE60" s="69" t="n">
        <f aca="false">IF(AND($F60&lt;AE$1,$G60&lt;AE$4,(DATE(YEAR($G60)+1,MONTH($G60)+1,1))&gt;AE$4),(($D60*13.44*AE$2)+($D60*10.56*AE$3))*(AE$1/1000-($F60/1000)),0)</f>
        <v>11826.432</v>
      </c>
      <c r="AF60" s="69" t="n">
        <f aca="false">IF(AND($F60&lt;AF$1,$G60&lt;AF$4,(DATE(YEAR($G60)+1,MONTH($G60)+1,1))&gt;AF$4),(($D60*13.44*AF$2)+($D60*10.56*AF$3))*(AF$1/1000-($F60/1000)),0)</f>
        <v>0</v>
      </c>
      <c r="AG60" s="69" t="n">
        <f aca="false">IF(AND($F60&lt;AG$1,$G60&lt;AG$4,(DATE(YEAR($G60)+1,MONTH($G60)+1,1))&gt;AG$4),(($D60*13.44*AG$2)+($D60*10.56*AG$3))*(AG$1/1000-($F60/1000)),0)</f>
        <v>0</v>
      </c>
      <c r="AH60" s="69" t="n">
        <f aca="false">IF(AND($F60&lt;AH$1,$G60&lt;AH$4,(DATE(YEAR($G60)+1,MONTH($G60)+1,1))&gt;AH$4),(($D60*13.44*AH$2)+($D60*10.56*AH$3))*(AH$1/1000-($F60/1000)),0)</f>
        <v>0</v>
      </c>
      <c r="AI60" s="69" t="n">
        <f aca="false">IF(AND($F60&lt;AI$1,$G60&lt;AI$4,(DATE(YEAR($G60)+1,MONTH($G60)+1,1))&gt;AI$4),(($D60*13.44*AI$2)+($D60*10.56*AI$3))*(AI$1/1000-($F60/1000)),0)</f>
        <v>0</v>
      </c>
      <c r="AJ60" s="69" t="n">
        <f aca="false">IF(AND($F60&lt;AJ$1,$G60&lt;AJ$4,(DATE(YEAR($G60)+1,MONTH($G60)+1,1))&gt;AJ$4),(($D60*13.44*AJ$2)+($D60*10.56*AJ$3))*(AJ$1/1000-($F60/1000)),0)</f>
        <v>0</v>
      </c>
      <c r="AK60" s="69" t="n">
        <f aca="false">IF(AND($F60&lt;AK$1,$G60&lt;AK$4,(DATE(YEAR($G60)+1,MONTH($G60)+1,1))&gt;AK$4),(($D60*13.44*AK$2)+($D60*10.56*AK$3))*(AK$1/1000-($F60/1000)),0)</f>
        <v>0</v>
      </c>
      <c r="AL60" s="69" t="n">
        <f aca="false">IF(AND($F60&lt;AL$1,$G60&lt;AL$4,(DATE(YEAR($G60)+1,MONTH($G60)+1,1))&gt;AL$4),(($D60*13.44*AL$2)+($D60*10.56*AL$3))*(AL$1/1000-($F60/1000)),0)</f>
        <v>0</v>
      </c>
      <c r="AM60" s="69" t="n">
        <f aca="false">IF(AND($F60&lt;AM$1,$G60&lt;AM$4,(DATE(YEAR($G60)+1,MONTH($G60)+1,1))&gt;AM$4),(($D60*13.44*AM$2)+($D60*10.56*AM$3))*(AM$1/1000-($F60/1000)),0)</f>
        <v>0</v>
      </c>
      <c r="AN60" s="69" t="n">
        <f aca="false">IF(AND($F60&lt;AN$1,$G60&lt;AN$4,(DATE(YEAR($G60)+1,MONTH($G60)+1,1))&gt;AN$4),(($D60*13.44*AN$2)+($D60*10.56*AN$3))*(AN$1/1000-($F60/1000)),0)</f>
        <v>0</v>
      </c>
      <c r="AO60" s="69" t="n">
        <f aca="false">IF(AND($F60&lt;AO$1,$G60&lt;AO$4,(DATE(YEAR($G60)+1,MONTH($G60)+1,1))&gt;AO$4),(($D60*13.44*AO$2)+($D60*10.56*AO$3))*(AO$1/1000-($F60/1000)),0)</f>
        <v>0</v>
      </c>
      <c r="AP60" s="69" t="n">
        <f aca="false">IF(AND($F60&lt;AP$1,$G60&lt;AP$4,(DATE(YEAR($G60)+1,MONTH($G60)+1,1))&gt;AP$4),(($D60*13.44*AP$2)+($D60*10.56*AP$3))*(AP$1/1000-($F60/1000)),0)</f>
        <v>0</v>
      </c>
      <c r="AQ60" s="69" t="n">
        <f aca="false">IF(AND($F60&lt;AQ$1,$G60&lt;AQ$4,(DATE(YEAR($G60)+1,MONTH($G60)+1,1))&gt;AQ$4),(($D60*13.44*AQ$2)+($D60*10.56*AQ$3))*(AQ$1/1000-($F60/1000)),0)</f>
        <v>0</v>
      </c>
      <c r="AR60" s="69" t="n">
        <f aca="false">IF(AND($F60&lt;AR$1,$G60&lt;AR$4,(DATE(YEAR($G60)+1,MONTH($G60)+1,1))&gt;AR$4),(($D60*13.44*AR$2)+($D60*10.56*AR$3))*(AR$1/1000-($F60/1000)),0)</f>
        <v>0</v>
      </c>
      <c r="AS60" s="69" t="n">
        <f aca="false">IF(AND($F60&lt;AS$1,$G60&lt;AS$4,(DATE(YEAR($G60)+1,MONTH($G60)+1,1))&gt;AS$4),(($D60*13.44*AS$2)+($D60*10.56*AS$3))*(AS$1/1000-($F60/1000)),0)</f>
        <v>0</v>
      </c>
      <c r="AT60" s="69" t="n">
        <f aca="false">IF(AND($F60&lt;AT$1,$G60&lt;AT$4,(DATE(YEAR($G60)+1,MONTH($G60)+1,1))&gt;AT$4),(($D60*13.44*AT$2)+($D60*10.56*AT$3))*(AT$1/1000-($F60/1000)),0)</f>
        <v>0</v>
      </c>
      <c r="AU60" s="69" t="n">
        <f aca="false">IF(AND($F60&lt;AU$1,$G60&lt;AU$4,(DATE(YEAR($G60)+1,MONTH($G60)+1,1))&gt;AU$4),(($D60*13.44*AU$2)+($D60*10.56*AU$3))*(AU$1/1000-($F60/1000)),0)</f>
        <v>0</v>
      </c>
      <c r="AV60" s="69" t="n">
        <f aca="false">IF(AND($F60&lt;AV$1,$G60&lt;AV$4,(DATE(YEAR($G60)+1,MONTH($G60)+1,1))&gt;AV$4),(($D60*13.44*AV$2)+($D60*10.56*AV$3))*(AV$1/1000-($F60/1000)),0)</f>
        <v>0</v>
      </c>
      <c r="AW60" s="69" t="n">
        <f aca="false">IF(AND($F60&lt;AW$1,$G60&lt;AW$4,(DATE(YEAR($G60)+1,MONTH($G60)+1,1))&gt;AW$4),(($D60*13.44*AW$2)+($D60*10.56*AW$3))*(AW$1/1000-($F60/1000)),0)</f>
        <v>0</v>
      </c>
      <c r="AX60" s="69" t="n">
        <f aca="false">IF(AND($F60&lt;AX$1,$G60&lt;AX$4,(DATE(YEAR($G60)+1,MONTH($G60)+1,1))&gt;AX$4),(($D60*13.44*AX$2)+($D60*10.56*AX$3))*(AX$1/1000-($F60/1000)),0)</f>
        <v>0</v>
      </c>
      <c r="AY60" s="69" t="n">
        <f aca="false">IF(AND($F60&lt;AY$1,$G60&lt;AY$4,(DATE(YEAR($G60)+1,MONTH($G60)+1,1))&gt;AY$4),(($D60*13.44*AY$2)+($D60*10.56*AY$3))*(AY$1/1000-($F60/1000)),0)</f>
        <v>0</v>
      </c>
      <c r="AZ60" s="69" t="n">
        <f aca="false">IF(AND($F60&lt;AZ$1,$G60&lt;AZ$4,(DATE(YEAR($G60)+1,MONTH($G60)+1,1))&gt;AZ$4),(($D60*13.44*AZ$2)+($D60*10.56*AZ$3))*(AZ$1/1000-($F60/1000)),0)</f>
        <v>0</v>
      </c>
      <c r="BA60" s="69" t="n">
        <f aca="false">IF(AND($F60&lt;BA$1,$G60&lt;BA$4,(DATE(YEAR($G60)+1,MONTH($G60)+1,1))&gt;BA$4),(($D60*13.44*BA$2)+($D60*10.56*BA$3))*(BA$1/1000-($F60/1000)),0)</f>
        <v>0</v>
      </c>
      <c r="BB60" s="69" t="n">
        <f aca="false">IF(AND($F60&lt;BB$1,$G60&lt;BB$4,(DATE(YEAR($G60)+1,MONTH($G60)+1,1))&gt;BB$4),(($D60*13.44*BB$2)+($D60*10.56*BB$3))*(BB$1/1000-($F60/1000)),0)</f>
        <v>0</v>
      </c>
      <c r="BC60" s="69" t="n">
        <f aca="false">IF(AND($F60&lt;BC$1,$G60&lt;BC$4,(DATE(YEAR($G60)+1,MONTH($G60)+1,1))&gt;BC$4),(($D60*13.44*BC$2)+($D60*10.56*BC$3))*(BC$1/1000-($F60/1000)),0)</f>
        <v>0</v>
      </c>
      <c r="BD60" s="69" t="n">
        <f aca="false">IF(AND($F60&lt;BD$1,$G60&lt;BD$4,(DATE(YEAR($G60)+1,MONTH($G60)+1,1))&gt;BD$4),(($D60*13.44*BD$2)+($D60*10.56*BD$3))*(BD$1/1000-($F60/1000)),0)</f>
        <v>0</v>
      </c>
    </row>
    <row r="61" customFormat="false" ht="12.75" hidden="false" customHeight="false" outlineLevel="0" collapsed="false">
      <c r="A61" s="0" t="s">
        <v>1233</v>
      </c>
      <c r="B61" s="71" t="s">
        <v>1272</v>
      </c>
      <c r="C61" s="71" t="s">
        <v>1273</v>
      </c>
      <c r="D61" s="0" t="n">
        <v>580</v>
      </c>
      <c r="E61" s="66" t="s">
        <v>1268</v>
      </c>
      <c r="F61" s="0" t="n">
        <v>7100</v>
      </c>
      <c r="G61" s="73" t="n">
        <v>37803</v>
      </c>
      <c r="H61" s="64" t="s">
        <v>1260</v>
      </c>
      <c r="I61" s="69" t="n">
        <f aca="false">IF(AND($F61&lt;I$1,$G61&lt;I$4,(DATE(YEAR($G61)+1,MONTH($G61)+1,1))&gt;I$4),(($D61*13.44*I$2)+($D61*10.56*I$3))*(I$1/1000-($F61/1000)),0)</f>
        <v>0</v>
      </c>
      <c r="J61" s="69" t="n">
        <f aca="false">IF(AND($F61&lt;J$1,$G61&lt;J$4,(DATE(YEAR($G61)+1,MONTH($G61)+1,1))&gt;J$4),(($D61*13.44*J$2)+($D61*10.56*J$3))*(J$1/1000-($F61/1000)),0)</f>
        <v>0</v>
      </c>
      <c r="K61" s="69" t="n">
        <f aca="false">IF(AND($F61&lt;K$1,$G61&lt;K$4,(DATE(YEAR($G61)+1,MONTH($G61)+1,1))&gt;K$4),(($D61*13.44*K$2)+($D61*10.56*K$3))*(K$1/1000-($F61/1000)),0)</f>
        <v>0</v>
      </c>
      <c r="L61" s="69" t="n">
        <f aca="false">IF(AND($F61&lt;L$1,$G61&lt;L$4,(DATE(YEAR($G61)+1,MONTH($G61)+1,1))&gt;L$4),(($D61*13.44*L$2)+($D61*10.56*L$3))*(L$1/1000-($F61/1000)),0)</f>
        <v>0</v>
      </c>
      <c r="M61" s="69" t="n">
        <f aca="false">IF(AND($F61&lt;M$1,$G61&lt;M$4,(DATE(YEAR($G61)+1,MONTH($G61)+1,1))&gt;M$4),(($D61*13.44*M$2)+($D61*10.56*M$3))*(M$1/1000-($F61/1000)),0)</f>
        <v>0</v>
      </c>
      <c r="N61" s="69" t="n">
        <f aca="false">IF(AND($F61&lt;N$1,$G61&lt;N$4,(DATE(YEAR($G61)+1,MONTH($G61)+1,1))&gt;N$4),(($D61*13.44*N$2)+($D61*10.56*N$3))*(N$1/1000-($F61/1000)),0)</f>
        <v>0</v>
      </c>
      <c r="O61" s="69" t="n">
        <f aca="false">IF(AND($F61&lt;O$1,$G61&lt;O$4,(DATE(YEAR($G61)+1,MONTH($G61)+1,1))&gt;O$4),(($D61*13.44*O$2)+($D61*10.56*O$3))*(O$1/1000-($F61/1000)),0)</f>
        <v>0</v>
      </c>
      <c r="P61" s="69" t="n">
        <f aca="false">IF(AND($F61&lt;P$1,$G61&lt;P$4,(DATE(YEAR($G61)+1,MONTH($G61)+1,1))&gt;P$4),(($D61*13.44*P$2)+($D61*10.56*P$3))*(P$1/1000-($F61/1000)),0)</f>
        <v>0</v>
      </c>
      <c r="Q61" s="69" t="n">
        <f aca="false">IF(AND($F61&lt;Q$1,$G61&lt;Q$4,(DATE(YEAR($G61)+1,MONTH($G61)+1,1))&gt;Q$4),(($D61*13.44*Q$2)+($D61*10.56*Q$3))*(Q$1/1000-($F61/1000)),0)</f>
        <v>0</v>
      </c>
      <c r="R61" s="69" t="n">
        <f aca="false">IF(AND($F61&lt;R$1,$G61&lt;R$4,(DATE(YEAR($G61)+1,MONTH($G61)+1,1))&gt;R$4),(($D61*13.44*R$2)+($D61*10.56*R$3))*(R$1/1000-($F61/1000)),0)</f>
        <v>0</v>
      </c>
      <c r="S61" s="69" t="n">
        <f aca="false">IF(AND($F61&lt;S$1,$G61&lt;S$4,(DATE(YEAR($G61)+1,MONTH($G61)+1,1))&gt;S$4),(($D61*13.44*S$2)+($D61*10.56*S$3))*(S$1/1000-($F61/1000)),0)</f>
        <v>0</v>
      </c>
      <c r="T61" s="69" t="n">
        <f aca="false">IF(AND($F61&lt;T$1,$G61&lt;T$4,(DATE(YEAR($G61)+1,MONTH($G61)+1,1))&gt;T$4),(($D61*13.44*T$2)+($D61*10.56*T$3))*(T$1/1000-($F61/1000)),0)</f>
        <v>0</v>
      </c>
      <c r="U61" s="69" t="n">
        <f aca="false">IF(AND($F61&lt;U$1,$G61&lt;U$4,(DATE(YEAR($G61)+1,MONTH($G61)+1,1))&gt;U$4),(($D61*13.44*U$2)+($D61*10.56*U$3))*(U$1/1000-($F61/1000)),0)</f>
        <v>0</v>
      </c>
      <c r="V61" s="69" t="n">
        <f aca="false">IF(AND($F61&lt;V$1,$G61&lt;V$4,(DATE(YEAR($G61)+1,MONTH($G61)+1,1))&gt;V$4),(($D61*13.44*V$2)+($D61*10.56*V$3))*(V$1/1000-($F61/1000)),0)</f>
        <v>0</v>
      </c>
      <c r="W61" s="69" t="n">
        <f aca="false">IF(AND($F61&lt;W$1,$G61&lt;W$4,(DATE(YEAR($G61)+1,MONTH($G61)+1,1))&gt;W$4),(($D61*13.44*W$2)+($D61*10.56*W$3))*(W$1/1000-($F61/1000)),0)</f>
        <v>0</v>
      </c>
      <c r="X61" s="69" t="n">
        <f aca="false">IF(AND($F61&lt;X$1,$G61&lt;X$4,(DATE(YEAR($G61)+1,MONTH($G61)+1,1))&gt;X$4),(($D61*13.44*X$2)+($D61*10.56*X$3))*(X$1/1000-($F61/1000)),0)</f>
        <v>0</v>
      </c>
      <c r="Y61" s="69" t="n">
        <f aca="false">IF(AND($F61&lt;Y$1,$G61&lt;Y$4,(DATE(YEAR($G61)+1,MONTH($G61)+1,1))&gt;Y$4),(($D61*13.44*Y$2)+($D61*10.56*Y$3))*(Y$1/1000-($F61/1000)),0)</f>
        <v>0</v>
      </c>
      <c r="Z61" s="69" t="n">
        <f aca="false">IF(AND($F61&lt;Z$1,$G61&lt;Z$4,(DATE(YEAR($G61)+1,MONTH($G61)+1,1))&gt;Z$4),(($D61*13.44*Z$2)+($D61*10.56*Z$3))*(Z$1/1000-($F61/1000)),0)</f>
        <v>0</v>
      </c>
      <c r="AA61" s="69" t="n">
        <f aca="false">IF(AND($F61&lt;AA$1,$G61&lt;AA$4,(DATE(YEAR($G61)+1,MONTH($G61)+1,1))&gt;AA$4),(($D61*13.44*AA$2)+($D61*10.56*AA$3))*(AA$1/1000-($F61/1000)),0)</f>
        <v>0</v>
      </c>
      <c r="AB61" s="69" t="n">
        <f aca="false">IF(AND($F61&lt;AB$1,$G61&lt;AB$4,(DATE(YEAR($G61)+1,MONTH($G61)+1,1))&gt;AB$4),(($D61*13.44*AB$2)+($D61*10.56*AB$3))*(AB$1/1000-($F61/1000)),0)</f>
        <v>0</v>
      </c>
      <c r="AC61" s="69" t="n">
        <f aca="false">IF(AND($F61&lt;AC$1,$G61&lt;AC$4,(DATE(YEAR($G61)+1,MONTH($G61)+1,1))&gt;AC$4),(($D61*13.44*AC$2)+($D61*10.56*AC$3))*(AC$1/1000-($F61/1000)),0)</f>
        <v>0</v>
      </c>
      <c r="AD61" s="69" t="n">
        <f aca="false">IF(AND($F61&lt;AD$1,$G61&lt;AD$4,(DATE(YEAR($G61)+1,MONTH($G61)+1,1))&gt;AD$4),(($D61*13.44*AD$2)+($D61*10.56*AD$3))*(AD$1/1000-($F61/1000)),0)</f>
        <v>0</v>
      </c>
      <c r="AE61" s="69" t="n">
        <f aca="false">IF(AND($F61&lt;AE$1,$G61&lt;AE$4,(DATE(YEAR($G61)+1,MONTH($G61)+1,1))&gt;AE$4),(($D61*13.44*AE$2)+($D61*10.56*AE$3))*(AE$1/1000-($F61/1000)),0)</f>
        <v>0</v>
      </c>
      <c r="AF61" s="69" t="n">
        <f aca="false">IF(AND($F61&lt;AF$1,$G61&lt;AF$4,(DATE(YEAR($G61)+1,MONTH($G61)+1,1))&gt;AF$4),(($D61*13.44*AF$2)+($D61*10.56*AF$3))*(AF$1/1000-($F61/1000)),0)</f>
        <v>0</v>
      </c>
      <c r="AG61" s="69" t="n">
        <f aca="false">IF(AND($F61&lt;AG$1,$G61&lt;AG$4,(DATE(YEAR($G61)+1,MONTH($G61)+1,1))&gt;AG$4),(($D61*13.44*AG$2)+($D61*10.56*AG$3))*(AG$1/1000-($F61/1000)),0)</f>
        <v>0</v>
      </c>
      <c r="AH61" s="69" t="n">
        <f aca="false">IF(AND($F61&lt;AH$1,$G61&lt;AH$4,(DATE(YEAR($G61)+1,MONTH($G61)+1,1))&gt;AH$4),(($D61*13.44*AH$2)+($D61*10.56*AH$3))*(AH$1/1000-($F61/1000)),0)</f>
        <v>0</v>
      </c>
      <c r="AI61" s="69" t="n">
        <f aca="false">IF(AND($F61&lt;AI$1,$G61&lt;AI$4,(DATE(YEAR($G61)+1,MONTH($G61)+1,1))&gt;AI$4),(($D61*13.44*AI$2)+($D61*10.56*AI$3))*(AI$1/1000-($F61/1000)),0)</f>
        <v>0</v>
      </c>
      <c r="AJ61" s="69" t="n">
        <f aca="false">IF(AND($F61&lt;AJ$1,$G61&lt;AJ$4,(DATE(YEAR($G61)+1,MONTH($G61)+1,1))&gt;AJ$4),(($D61*13.44*AJ$2)+($D61*10.56*AJ$3))*(AJ$1/1000-($F61/1000)),0)</f>
        <v>0</v>
      </c>
      <c r="AK61" s="69" t="n">
        <f aca="false">IF(AND($F61&lt;AK$1,$G61&lt;AK$4,(DATE(YEAR($G61)+1,MONTH($G61)+1,1))&gt;AK$4),(($D61*13.44*AK$2)+($D61*10.56*AK$3))*(AK$1/1000-($F61/1000)),0)</f>
        <v>0</v>
      </c>
      <c r="AL61" s="69" t="n">
        <f aca="false">IF(AND($F61&lt;AL$1,$G61&lt;AL$4,(DATE(YEAR($G61)+1,MONTH($G61)+1,1))&gt;AL$4),(($D61*13.44*AL$2)+($D61*10.56*AL$3))*(AL$1/1000-($F61/1000)),0)</f>
        <v>0</v>
      </c>
      <c r="AM61" s="69" t="n">
        <f aca="false">IF(AND($F61&lt;AM$1,$G61&lt;AM$4,(DATE(YEAR($G61)+1,MONTH($G61)+1,1))&gt;AM$4),(($D61*13.44*AM$2)+($D61*10.56*AM$3))*(AM$1/1000-($F61/1000)),0)</f>
        <v>0</v>
      </c>
      <c r="AN61" s="69" t="n">
        <f aca="false">IF(AND($F61&lt;AN$1,$G61&lt;AN$4,(DATE(YEAR($G61)+1,MONTH($G61)+1,1))&gt;AN$4),(($D61*13.44*AN$2)+($D61*10.56*AN$3))*(AN$1/1000-($F61/1000)),0)</f>
        <v>28580.544</v>
      </c>
      <c r="AO61" s="69" t="n">
        <f aca="false">IF(AND($F61&lt;AO$1,$G61&lt;AO$4,(DATE(YEAR($G61)+1,MONTH($G61)+1,1))&gt;AO$4),(($D61*13.44*AO$2)+($D61*10.56*AO$3))*(AO$1/1000-($F61/1000)),0)</f>
        <v>28580.544</v>
      </c>
      <c r="AP61" s="69" t="n">
        <f aca="false">IF(AND($F61&lt;AP$1,$G61&lt;AP$4,(DATE(YEAR($G61)+1,MONTH($G61)+1,1))&gt;AP$4),(($D61*13.44*AP$2)+($D61*10.56*AP$3))*(AP$1/1000-($F61/1000)),0)</f>
        <v>28580.544</v>
      </c>
      <c r="AQ61" s="69" t="n">
        <f aca="false">IF(AND($F61&lt;AQ$1,$G61&lt;AQ$4,(DATE(YEAR($G61)+1,MONTH($G61)+1,1))&gt;AQ$4),(($D61*13.44*AQ$2)+($D61*10.56*AQ$3))*(AQ$1/1000-($F61/1000)),0)</f>
        <v>28580.544</v>
      </c>
      <c r="AR61" s="69" t="n">
        <f aca="false">IF(AND($F61&lt;AR$1,$G61&lt;AR$4,(DATE(YEAR($G61)+1,MONTH($G61)+1,1))&gt;AR$4),(($D61*13.44*AR$2)+($D61*10.56*AR$3))*(AR$1/1000-($F61/1000)),0)</f>
        <v>28580.544</v>
      </c>
      <c r="AS61" s="69" t="n">
        <f aca="false">IF(AND($F61&lt;AS$1,$G61&lt;AS$4,(DATE(YEAR($G61)+1,MONTH($G61)+1,1))&gt;AS$4),(($D61*13.44*AS$2)+($D61*10.56*AS$3))*(AS$1/1000-($F61/1000)),0)</f>
        <v>28580.544</v>
      </c>
      <c r="AT61" s="69" t="n">
        <f aca="false">IF(AND($F61&lt;AT$1,$G61&lt;AT$4,(DATE(YEAR($G61)+1,MONTH($G61)+1,1))&gt;AT$4),(($D61*13.44*AT$2)+($D61*10.56*AT$3))*(AT$1/1000-($F61/1000)),0)</f>
        <v>28580.544</v>
      </c>
      <c r="AU61" s="69" t="n">
        <f aca="false">IF(AND($F61&lt;AU$1,$G61&lt;AU$4,(DATE(YEAR($G61)+1,MONTH($G61)+1,1))&gt;AU$4),(($D61*13.44*AU$2)+($D61*10.56*AU$3))*(AU$1/1000-($F61/1000)),0)</f>
        <v>28580.544</v>
      </c>
      <c r="AV61" s="69" t="n">
        <f aca="false">IF(AND($F61&lt;AV$1,$G61&lt;AV$4,(DATE(YEAR($G61)+1,MONTH($G61)+1,1))&gt;AV$4),(($D61*13.44*AV$2)+($D61*10.56*AV$3))*(AV$1/1000-($F61/1000)),0)</f>
        <v>28580.544</v>
      </c>
      <c r="AW61" s="69" t="n">
        <f aca="false">IF(AND($F61&lt;AW$1,$G61&lt;AW$4,(DATE(YEAR($G61)+1,MONTH($G61)+1,1))&gt;AW$4),(($D61*13.44*AW$2)+($D61*10.56*AW$3))*(AW$1/1000-($F61/1000)),0)</f>
        <v>28580.544</v>
      </c>
      <c r="AX61" s="69" t="n">
        <f aca="false">IF(AND($F61&lt;AX$1,$G61&lt;AX$4,(DATE(YEAR($G61)+1,MONTH($G61)+1,1))&gt;AX$4),(($D61*13.44*AX$2)+($D61*10.56*AX$3))*(AX$1/1000-($F61/1000)),0)</f>
        <v>28580.544</v>
      </c>
      <c r="AY61" s="69" t="n">
        <f aca="false">IF(AND($F61&lt;AY$1,$G61&lt;AY$4,(DATE(YEAR($G61)+1,MONTH($G61)+1,1))&gt;AY$4),(($D61*13.44*AY$2)+($D61*10.56*AY$3))*(AY$1/1000-($F61/1000)),0)</f>
        <v>28580.544</v>
      </c>
      <c r="AZ61" s="69" t="n">
        <f aca="false">IF(AND($F61&lt;AZ$1,$G61&lt;AZ$4,(DATE(YEAR($G61)+1,MONTH($G61)+1,1))&gt;AZ$4),(($D61*13.44*AZ$2)+($D61*10.56*AZ$3))*(AZ$1/1000-($F61/1000)),0)</f>
        <v>0</v>
      </c>
      <c r="BA61" s="69" t="n">
        <f aca="false">IF(AND($F61&lt;BA$1,$G61&lt;BA$4,(DATE(YEAR($G61)+1,MONTH($G61)+1,1))&gt;BA$4),(($D61*13.44*BA$2)+($D61*10.56*BA$3))*(BA$1/1000-($F61/1000)),0)</f>
        <v>0</v>
      </c>
      <c r="BB61" s="69" t="n">
        <f aca="false">IF(AND($F61&lt;BB$1,$G61&lt;BB$4,(DATE(YEAR($G61)+1,MONTH($G61)+1,1))&gt;BB$4),(($D61*13.44*BB$2)+($D61*10.56*BB$3))*(BB$1/1000-($F61/1000)),0)</f>
        <v>0</v>
      </c>
      <c r="BC61" s="69" t="n">
        <f aca="false">IF(AND($F61&lt;BC$1,$G61&lt;BC$4,(DATE(YEAR($G61)+1,MONTH($G61)+1,1))&gt;BC$4),(($D61*13.44*BC$2)+($D61*10.56*BC$3))*(BC$1/1000-($F61/1000)),0)</f>
        <v>0</v>
      </c>
      <c r="BD61" s="69" t="n">
        <f aca="false">IF(AND($F61&lt;BD$1,$G61&lt;BD$4,(DATE(YEAR($G61)+1,MONTH($G61)+1,1))&gt;BD$4),(($D61*13.44*BD$2)+($D61*10.56*BD$3))*(BD$1/1000-($F61/1000)),0)</f>
        <v>0</v>
      </c>
    </row>
    <row r="62" customFormat="false" ht="12.75" hidden="false" customHeight="false" outlineLevel="0" collapsed="false">
      <c r="A62" s="71" t="s">
        <v>1856</v>
      </c>
      <c r="B62" s="71" t="s">
        <v>1328</v>
      </c>
      <c r="C62" s="71" t="s">
        <v>1273</v>
      </c>
      <c r="D62" s="72" t="n">
        <v>524</v>
      </c>
      <c r="E62" s="66" t="s">
        <v>1268</v>
      </c>
      <c r="F62" s="72" t="n">
        <v>7100</v>
      </c>
      <c r="G62" s="73" t="n">
        <v>37438</v>
      </c>
      <c r="H62" s="64" t="s">
        <v>1260</v>
      </c>
      <c r="I62" s="69" t="n">
        <f aca="false">IF(AND($F62&lt;I$1,$G62&lt;I$4,(DATE(YEAR($G62)+1,MONTH($G62)+1,1))&gt;I$4),(($D62*13.44*I$2)+($D62*10.56*I$3))*(I$1/1000-($F62/1000)),0)</f>
        <v>0</v>
      </c>
      <c r="J62" s="69" t="n">
        <f aca="false">IF(AND($F62&lt;J$1,$G62&lt;J$4,(DATE(YEAR($G62)+1,MONTH($G62)+1,1))&gt;J$4),(($D62*13.44*J$2)+($D62*10.56*J$3))*(J$1/1000-($F62/1000)),0)</f>
        <v>0</v>
      </c>
      <c r="K62" s="69" t="n">
        <f aca="false">IF(AND($F62&lt;K$1,$G62&lt;K$4,(DATE(YEAR($G62)+1,MONTH($G62)+1,1))&gt;K$4),(($D62*13.44*K$2)+($D62*10.56*K$3))*(K$1/1000-($F62/1000)),0)</f>
        <v>0</v>
      </c>
      <c r="L62" s="69" t="n">
        <f aca="false">IF(AND($F62&lt;L$1,$G62&lt;L$4,(DATE(YEAR($G62)+1,MONTH($G62)+1,1))&gt;L$4),(($D62*13.44*L$2)+($D62*10.56*L$3))*(L$1/1000-($F62/1000)),0)</f>
        <v>0</v>
      </c>
      <c r="M62" s="69" t="n">
        <f aca="false">IF(AND($F62&lt;M$1,$G62&lt;M$4,(DATE(YEAR($G62)+1,MONTH($G62)+1,1))&gt;M$4),(($D62*13.44*M$2)+($D62*10.56*M$3))*(M$1/1000-($F62/1000)),0)</f>
        <v>0</v>
      </c>
      <c r="N62" s="69" t="n">
        <f aca="false">IF(AND($F62&lt;N$1,$G62&lt;N$4,(DATE(YEAR($G62)+1,MONTH($G62)+1,1))&gt;N$4),(($D62*13.44*N$2)+($D62*10.56*N$3))*(N$1/1000-($F62/1000)),0)</f>
        <v>0</v>
      </c>
      <c r="O62" s="69" t="n">
        <f aca="false">IF(AND($F62&lt;O$1,$G62&lt;O$4,(DATE(YEAR($G62)+1,MONTH($G62)+1,1))&gt;O$4),(($D62*13.44*O$2)+($D62*10.56*O$3))*(O$1/1000-($F62/1000)),0)</f>
        <v>0</v>
      </c>
      <c r="P62" s="69" t="n">
        <f aca="false">IF(AND($F62&lt;P$1,$G62&lt;P$4,(DATE(YEAR($G62)+1,MONTH($G62)+1,1))&gt;P$4),(($D62*13.44*P$2)+($D62*10.56*P$3))*(P$1/1000-($F62/1000)),0)</f>
        <v>0</v>
      </c>
      <c r="Q62" s="69" t="n">
        <f aca="false">IF(AND($F62&lt;Q$1,$G62&lt;Q$4,(DATE(YEAR($G62)+1,MONTH($G62)+1,1))&gt;Q$4),(($D62*13.44*Q$2)+($D62*10.56*Q$3))*(Q$1/1000-($F62/1000)),0)</f>
        <v>0</v>
      </c>
      <c r="R62" s="69" t="n">
        <f aca="false">IF(AND($F62&lt;R$1,$G62&lt;R$4,(DATE(YEAR($G62)+1,MONTH($G62)+1,1))&gt;R$4),(($D62*13.44*R$2)+($D62*10.56*R$3))*(R$1/1000-($F62/1000)),0)</f>
        <v>0</v>
      </c>
      <c r="S62" s="69" t="n">
        <f aca="false">IF(AND($F62&lt;S$1,$G62&lt;S$4,(DATE(YEAR($G62)+1,MONTH($G62)+1,1))&gt;S$4),(($D62*13.44*S$2)+($D62*10.56*S$3))*(S$1/1000-($F62/1000)),0)</f>
        <v>0</v>
      </c>
      <c r="T62" s="69" t="n">
        <f aca="false">IF(AND($F62&lt;T$1,$G62&lt;T$4,(DATE(YEAR($G62)+1,MONTH($G62)+1,1))&gt;T$4),(($D62*13.44*T$2)+($D62*10.56*T$3))*(T$1/1000-($F62/1000)),0)</f>
        <v>0</v>
      </c>
      <c r="U62" s="69" t="n">
        <f aca="false">IF(AND($F62&lt;U$1,$G62&lt;U$4,(DATE(YEAR($G62)+1,MONTH($G62)+1,1))&gt;U$4),(($D62*13.44*U$2)+($D62*10.56*U$3))*(U$1/1000-($F62/1000)),0)</f>
        <v>0</v>
      </c>
      <c r="V62" s="69" t="n">
        <f aca="false">IF(AND($F62&lt;V$1,$G62&lt;V$4,(DATE(YEAR($G62)+1,MONTH($G62)+1,1))&gt;V$4),(($D62*13.44*V$2)+($D62*10.56*V$3))*(V$1/1000-($F62/1000)),0)</f>
        <v>0</v>
      </c>
      <c r="W62" s="69" t="n">
        <f aca="false">IF(AND($F62&lt;W$1,$G62&lt;W$4,(DATE(YEAR($G62)+1,MONTH($G62)+1,1))&gt;W$4),(($D62*13.44*W$2)+($D62*10.56*W$3))*(W$1/1000-($F62/1000)),0)</f>
        <v>0</v>
      </c>
      <c r="X62" s="69" t="n">
        <f aca="false">IF(AND($F62&lt;X$1,$G62&lt;X$4,(DATE(YEAR($G62)+1,MONTH($G62)+1,1))&gt;X$4),(($D62*13.44*X$2)+($D62*10.56*X$3))*(X$1/1000-($F62/1000)),0)</f>
        <v>0</v>
      </c>
      <c r="Y62" s="69" t="n">
        <f aca="false">IF(AND($F62&lt;Y$1,$G62&lt;Y$4,(DATE(YEAR($G62)+1,MONTH($G62)+1,1))&gt;Y$4),(($D62*13.44*Y$2)+($D62*10.56*Y$3))*(Y$1/1000-($F62/1000)),0)</f>
        <v>0</v>
      </c>
      <c r="Z62" s="69" t="n">
        <f aca="false">IF(AND($F62&lt;Z$1,$G62&lt;Z$4,(DATE(YEAR($G62)+1,MONTH($G62)+1,1))&gt;Z$4),(($D62*13.44*Z$2)+($D62*10.56*Z$3))*(Z$1/1000-($F62/1000)),0)</f>
        <v>0</v>
      </c>
      <c r="AA62" s="69" t="n">
        <f aca="false">IF(AND($F62&lt;AA$1,$G62&lt;AA$4,(DATE(YEAR($G62)+1,MONTH($G62)+1,1))&gt;AA$4),(($D62*13.44*AA$2)+($D62*10.56*AA$3))*(AA$1/1000-($F62/1000)),0)</f>
        <v>0</v>
      </c>
      <c r="AB62" s="69" t="n">
        <f aca="false">IF(AND($F62&lt;AB$1,$G62&lt;AB$4,(DATE(YEAR($G62)+1,MONTH($G62)+1,1))&gt;AB$4),(($D62*13.44*AB$2)+($D62*10.56*AB$3))*(AB$1/1000-($F62/1000)),0)</f>
        <v>25821.0432</v>
      </c>
      <c r="AC62" s="69" t="n">
        <f aca="false">IF(AND($F62&lt;AC$1,$G62&lt;AC$4,(DATE(YEAR($G62)+1,MONTH($G62)+1,1))&gt;AC$4),(($D62*13.44*AC$2)+($D62*10.56*AC$3))*(AC$1/1000-($F62/1000)),0)</f>
        <v>25821.0432</v>
      </c>
      <c r="AD62" s="69" t="n">
        <f aca="false">IF(AND($F62&lt;AD$1,$G62&lt;AD$4,(DATE(YEAR($G62)+1,MONTH($G62)+1,1))&gt;AD$4),(($D62*13.44*AD$2)+($D62*10.56*AD$3))*(AD$1/1000-($F62/1000)),0)</f>
        <v>25821.0432</v>
      </c>
      <c r="AE62" s="69" t="n">
        <f aca="false">IF(AND($F62&lt;AE$1,$G62&lt;AE$4,(DATE(YEAR($G62)+1,MONTH($G62)+1,1))&gt;AE$4),(($D62*13.44*AE$2)+($D62*10.56*AE$3))*(AE$1/1000-($F62/1000)),0)</f>
        <v>25821.0432</v>
      </c>
      <c r="AF62" s="69" t="n">
        <f aca="false">IF(AND($F62&lt;AF$1,$G62&lt;AF$4,(DATE(YEAR($G62)+1,MONTH($G62)+1,1))&gt;AF$4),(($D62*13.44*AF$2)+($D62*10.56*AF$3))*(AF$1/1000-($F62/1000)),0)</f>
        <v>25821.0432</v>
      </c>
      <c r="AG62" s="69" t="n">
        <f aca="false">IF(AND($F62&lt;AG$1,$G62&lt;AG$4,(DATE(YEAR($G62)+1,MONTH($G62)+1,1))&gt;AG$4),(($D62*13.44*AG$2)+($D62*10.56*AG$3))*(AG$1/1000-($F62/1000)),0)</f>
        <v>25821.0432</v>
      </c>
      <c r="AH62" s="69" t="n">
        <f aca="false">IF(AND($F62&lt;AH$1,$G62&lt;AH$4,(DATE(YEAR($G62)+1,MONTH($G62)+1,1))&gt;AH$4),(($D62*13.44*AH$2)+($D62*10.56*AH$3))*(AH$1/1000-($F62/1000)),0)</f>
        <v>25821.0432</v>
      </c>
      <c r="AI62" s="69" t="n">
        <f aca="false">IF(AND($F62&lt;AI$1,$G62&lt;AI$4,(DATE(YEAR($G62)+1,MONTH($G62)+1,1))&gt;AI$4),(($D62*13.44*AI$2)+($D62*10.56*AI$3))*(AI$1/1000-($F62/1000)),0)</f>
        <v>25821.0432</v>
      </c>
      <c r="AJ62" s="69" t="n">
        <f aca="false">IF(AND($F62&lt;AJ$1,$G62&lt;AJ$4,(DATE(YEAR($G62)+1,MONTH($G62)+1,1))&gt;AJ$4),(($D62*13.44*AJ$2)+($D62*10.56*AJ$3))*(AJ$1/1000-($F62/1000)),0)</f>
        <v>25821.0432</v>
      </c>
      <c r="AK62" s="69" t="n">
        <f aca="false">IF(AND($F62&lt;AK$1,$G62&lt;AK$4,(DATE(YEAR($G62)+1,MONTH($G62)+1,1))&gt;AK$4),(($D62*13.44*AK$2)+($D62*10.56*AK$3))*(AK$1/1000-($F62/1000)),0)</f>
        <v>25821.0432</v>
      </c>
      <c r="AL62" s="69" t="n">
        <f aca="false">IF(AND($F62&lt;AL$1,$G62&lt;AL$4,(DATE(YEAR($G62)+1,MONTH($G62)+1,1))&gt;AL$4),(($D62*13.44*AL$2)+($D62*10.56*AL$3))*(AL$1/1000-($F62/1000)),0)</f>
        <v>25821.0432</v>
      </c>
      <c r="AM62" s="69" t="n">
        <f aca="false">IF(AND($F62&lt;AM$1,$G62&lt;AM$4,(DATE(YEAR($G62)+1,MONTH($G62)+1,1))&gt;AM$4),(($D62*13.44*AM$2)+($D62*10.56*AM$3))*(AM$1/1000-($F62/1000)),0)</f>
        <v>25821.0432</v>
      </c>
      <c r="AN62" s="69" t="n">
        <f aca="false">IF(AND($F62&lt;AN$1,$G62&lt;AN$4,(DATE(YEAR($G62)+1,MONTH($G62)+1,1))&gt;AN$4),(($D62*13.44*AN$2)+($D62*10.56*AN$3))*(AN$1/1000-($F62/1000)),0)</f>
        <v>0</v>
      </c>
      <c r="AO62" s="69" t="n">
        <f aca="false">IF(AND($F62&lt;AO$1,$G62&lt;AO$4,(DATE(YEAR($G62)+1,MONTH($G62)+1,1))&gt;AO$4),(($D62*13.44*AO$2)+($D62*10.56*AO$3))*(AO$1/1000-($F62/1000)),0)</f>
        <v>0</v>
      </c>
      <c r="AP62" s="69" t="n">
        <f aca="false">IF(AND($F62&lt;AP$1,$G62&lt;AP$4,(DATE(YEAR($G62)+1,MONTH($G62)+1,1))&gt;AP$4),(($D62*13.44*AP$2)+($D62*10.56*AP$3))*(AP$1/1000-($F62/1000)),0)</f>
        <v>0</v>
      </c>
      <c r="AQ62" s="69" t="n">
        <f aca="false">IF(AND($F62&lt;AQ$1,$G62&lt;AQ$4,(DATE(YEAR($G62)+1,MONTH($G62)+1,1))&gt;AQ$4),(($D62*13.44*AQ$2)+($D62*10.56*AQ$3))*(AQ$1/1000-($F62/1000)),0)</f>
        <v>0</v>
      </c>
      <c r="AR62" s="69" t="n">
        <f aca="false">IF(AND($F62&lt;AR$1,$G62&lt;AR$4,(DATE(YEAR($G62)+1,MONTH($G62)+1,1))&gt;AR$4),(($D62*13.44*AR$2)+($D62*10.56*AR$3))*(AR$1/1000-($F62/1000)),0)</f>
        <v>0</v>
      </c>
      <c r="AS62" s="69" t="n">
        <f aca="false">IF(AND($F62&lt;AS$1,$G62&lt;AS$4,(DATE(YEAR($G62)+1,MONTH($G62)+1,1))&gt;AS$4),(($D62*13.44*AS$2)+($D62*10.56*AS$3))*(AS$1/1000-($F62/1000)),0)</f>
        <v>0</v>
      </c>
      <c r="AT62" s="69" t="n">
        <f aca="false">IF(AND($F62&lt;AT$1,$G62&lt;AT$4,(DATE(YEAR($G62)+1,MONTH($G62)+1,1))&gt;AT$4),(($D62*13.44*AT$2)+($D62*10.56*AT$3))*(AT$1/1000-($F62/1000)),0)</f>
        <v>0</v>
      </c>
      <c r="AU62" s="69" t="n">
        <f aca="false">IF(AND($F62&lt;AU$1,$G62&lt;AU$4,(DATE(YEAR($G62)+1,MONTH($G62)+1,1))&gt;AU$4),(($D62*13.44*AU$2)+($D62*10.56*AU$3))*(AU$1/1000-($F62/1000)),0)</f>
        <v>0</v>
      </c>
      <c r="AV62" s="69" t="n">
        <f aca="false">IF(AND($F62&lt;AV$1,$G62&lt;AV$4,(DATE(YEAR($G62)+1,MONTH($G62)+1,1))&gt;AV$4),(($D62*13.44*AV$2)+($D62*10.56*AV$3))*(AV$1/1000-($F62/1000)),0)</f>
        <v>0</v>
      </c>
      <c r="AW62" s="69" t="n">
        <f aca="false">IF(AND($F62&lt;AW$1,$G62&lt;AW$4,(DATE(YEAR($G62)+1,MONTH($G62)+1,1))&gt;AW$4),(($D62*13.44*AW$2)+($D62*10.56*AW$3))*(AW$1/1000-($F62/1000)),0)</f>
        <v>0</v>
      </c>
      <c r="AX62" s="69" t="n">
        <f aca="false">IF(AND($F62&lt;AX$1,$G62&lt;AX$4,(DATE(YEAR($G62)+1,MONTH($G62)+1,1))&gt;AX$4),(($D62*13.44*AX$2)+($D62*10.56*AX$3))*(AX$1/1000-($F62/1000)),0)</f>
        <v>0</v>
      </c>
      <c r="AY62" s="69" t="n">
        <f aca="false">IF(AND($F62&lt;AY$1,$G62&lt;AY$4,(DATE(YEAR($G62)+1,MONTH($G62)+1,1))&gt;AY$4),(($D62*13.44*AY$2)+($D62*10.56*AY$3))*(AY$1/1000-($F62/1000)),0)</f>
        <v>0</v>
      </c>
      <c r="AZ62" s="69" t="n">
        <f aca="false">IF(AND($F62&lt;AZ$1,$G62&lt;AZ$4,(DATE(YEAR($G62)+1,MONTH($G62)+1,1))&gt;AZ$4),(($D62*13.44*AZ$2)+($D62*10.56*AZ$3))*(AZ$1/1000-($F62/1000)),0)</f>
        <v>0</v>
      </c>
      <c r="BA62" s="69" t="n">
        <f aca="false">IF(AND($F62&lt;BA$1,$G62&lt;BA$4,(DATE(YEAR($G62)+1,MONTH($G62)+1,1))&gt;BA$4),(($D62*13.44*BA$2)+($D62*10.56*BA$3))*(BA$1/1000-($F62/1000)),0)</f>
        <v>0</v>
      </c>
      <c r="BB62" s="69" t="n">
        <f aca="false">IF(AND($F62&lt;BB$1,$G62&lt;BB$4,(DATE(YEAR($G62)+1,MONTH($G62)+1,1))&gt;BB$4),(($D62*13.44*BB$2)+($D62*10.56*BB$3))*(BB$1/1000-($F62/1000)),0)</f>
        <v>0</v>
      </c>
      <c r="BC62" s="69" t="n">
        <f aca="false">IF(AND($F62&lt;BC$1,$G62&lt;BC$4,(DATE(YEAR($G62)+1,MONTH($G62)+1,1))&gt;BC$4),(($D62*13.44*BC$2)+($D62*10.56*BC$3))*(BC$1/1000-($F62/1000)),0)</f>
        <v>0</v>
      </c>
      <c r="BD62" s="69" t="n">
        <f aca="false">IF(AND($F62&lt;BD$1,$G62&lt;BD$4,(DATE(YEAR($G62)+1,MONTH($G62)+1,1))&gt;BD$4),(($D62*13.44*BD$2)+($D62*10.56*BD$3))*(BD$1/1000-($F62/1000)),0)</f>
        <v>0</v>
      </c>
    </row>
    <row r="63" customFormat="false" ht="12.75" hidden="false" customHeight="false" outlineLevel="0" collapsed="false">
      <c r="A63" s="71" t="s">
        <v>1857</v>
      </c>
      <c r="B63" s="71" t="s">
        <v>1328</v>
      </c>
      <c r="C63" s="71" t="s">
        <v>1273</v>
      </c>
      <c r="D63" s="72" t="n">
        <v>524</v>
      </c>
      <c r="E63" s="66" t="s">
        <v>1268</v>
      </c>
      <c r="F63" s="72" t="n">
        <v>7100</v>
      </c>
      <c r="G63" s="73" t="n">
        <v>37530</v>
      </c>
      <c r="H63" s="64" t="s">
        <v>1260</v>
      </c>
      <c r="I63" s="69" t="n">
        <f aca="false">IF(AND($F63&lt;I$1,$G63&lt;I$4,(DATE(YEAR($G63)+1,MONTH($G63)+1,1))&gt;I$4),(($D63*13.44*I$2)+($D63*10.56*I$3))*(I$1/1000-($F63/1000)),0)</f>
        <v>0</v>
      </c>
      <c r="J63" s="69" t="n">
        <f aca="false">IF(AND($F63&lt;J$1,$G63&lt;J$4,(DATE(YEAR($G63)+1,MONTH($G63)+1,1))&gt;J$4),(($D63*13.44*J$2)+($D63*10.56*J$3))*(J$1/1000-($F63/1000)),0)</f>
        <v>0</v>
      </c>
      <c r="K63" s="69" t="n">
        <f aca="false">IF(AND($F63&lt;K$1,$G63&lt;K$4,(DATE(YEAR($G63)+1,MONTH($G63)+1,1))&gt;K$4),(($D63*13.44*K$2)+($D63*10.56*K$3))*(K$1/1000-($F63/1000)),0)</f>
        <v>0</v>
      </c>
      <c r="L63" s="69" t="n">
        <f aca="false">IF(AND($F63&lt;L$1,$G63&lt;L$4,(DATE(YEAR($G63)+1,MONTH($G63)+1,1))&gt;L$4),(($D63*13.44*L$2)+($D63*10.56*L$3))*(L$1/1000-($F63/1000)),0)</f>
        <v>0</v>
      </c>
      <c r="M63" s="69" t="n">
        <f aca="false">IF(AND($F63&lt;M$1,$G63&lt;M$4,(DATE(YEAR($G63)+1,MONTH($G63)+1,1))&gt;M$4),(($D63*13.44*M$2)+($D63*10.56*M$3))*(M$1/1000-($F63/1000)),0)</f>
        <v>0</v>
      </c>
      <c r="N63" s="69" t="n">
        <f aca="false">IF(AND($F63&lt;N$1,$G63&lt;N$4,(DATE(YEAR($G63)+1,MONTH($G63)+1,1))&gt;N$4),(($D63*13.44*N$2)+($D63*10.56*N$3))*(N$1/1000-($F63/1000)),0)</f>
        <v>0</v>
      </c>
      <c r="O63" s="69" t="n">
        <f aca="false">IF(AND($F63&lt;O$1,$G63&lt;O$4,(DATE(YEAR($G63)+1,MONTH($G63)+1,1))&gt;O$4),(($D63*13.44*O$2)+($D63*10.56*O$3))*(O$1/1000-($F63/1000)),0)</f>
        <v>0</v>
      </c>
      <c r="P63" s="69" t="n">
        <f aca="false">IF(AND($F63&lt;P$1,$G63&lt;P$4,(DATE(YEAR($G63)+1,MONTH($G63)+1,1))&gt;P$4),(($D63*13.44*P$2)+($D63*10.56*P$3))*(P$1/1000-($F63/1000)),0)</f>
        <v>0</v>
      </c>
      <c r="Q63" s="69" t="n">
        <f aca="false">IF(AND($F63&lt;Q$1,$G63&lt;Q$4,(DATE(YEAR($G63)+1,MONTH($G63)+1,1))&gt;Q$4),(($D63*13.44*Q$2)+($D63*10.56*Q$3))*(Q$1/1000-($F63/1000)),0)</f>
        <v>0</v>
      </c>
      <c r="R63" s="69" t="n">
        <f aca="false">IF(AND($F63&lt;R$1,$G63&lt;R$4,(DATE(YEAR($G63)+1,MONTH($G63)+1,1))&gt;R$4),(($D63*13.44*R$2)+($D63*10.56*R$3))*(R$1/1000-($F63/1000)),0)</f>
        <v>0</v>
      </c>
      <c r="S63" s="69" t="n">
        <f aca="false">IF(AND($F63&lt;S$1,$G63&lt;S$4,(DATE(YEAR($G63)+1,MONTH($G63)+1,1))&gt;S$4),(($D63*13.44*S$2)+($D63*10.56*S$3))*(S$1/1000-($F63/1000)),0)</f>
        <v>0</v>
      </c>
      <c r="T63" s="69" t="n">
        <f aca="false">IF(AND($F63&lt;T$1,$G63&lt;T$4,(DATE(YEAR($G63)+1,MONTH($G63)+1,1))&gt;T$4),(($D63*13.44*T$2)+($D63*10.56*T$3))*(T$1/1000-($F63/1000)),0)</f>
        <v>0</v>
      </c>
      <c r="U63" s="69" t="n">
        <f aca="false">IF(AND($F63&lt;U$1,$G63&lt;U$4,(DATE(YEAR($G63)+1,MONTH($G63)+1,1))&gt;U$4),(($D63*13.44*U$2)+($D63*10.56*U$3))*(U$1/1000-($F63/1000)),0)</f>
        <v>0</v>
      </c>
      <c r="V63" s="69" t="n">
        <f aca="false">IF(AND($F63&lt;V$1,$G63&lt;V$4,(DATE(YEAR($G63)+1,MONTH($G63)+1,1))&gt;V$4),(($D63*13.44*V$2)+($D63*10.56*V$3))*(V$1/1000-($F63/1000)),0)</f>
        <v>0</v>
      </c>
      <c r="W63" s="69" t="n">
        <f aca="false">IF(AND($F63&lt;W$1,$G63&lt;W$4,(DATE(YEAR($G63)+1,MONTH($G63)+1,1))&gt;W$4),(($D63*13.44*W$2)+($D63*10.56*W$3))*(W$1/1000-($F63/1000)),0)</f>
        <v>0</v>
      </c>
      <c r="X63" s="69" t="n">
        <f aca="false">IF(AND($F63&lt;X$1,$G63&lt;X$4,(DATE(YEAR($G63)+1,MONTH($G63)+1,1))&gt;X$4),(($D63*13.44*X$2)+($D63*10.56*X$3))*(X$1/1000-($F63/1000)),0)</f>
        <v>0</v>
      </c>
      <c r="Y63" s="69" t="n">
        <f aca="false">IF(AND($F63&lt;Y$1,$G63&lt;Y$4,(DATE(YEAR($G63)+1,MONTH($G63)+1,1))&gt;Y$4),(($D63*13.44*Y$2)+($D63*10.56*Y$3))*(Y$1/1000-($F63/1000)),0)</f>
        <v>0</v>
      </c>
      <c r="Z63" s="69" t="n">
        <f aca="false">IF(AND($F63&lt;Z$1,$G63&lt;Z$4,(DATE(YEAR($G63)+1,MONTH($G63)+1,1))&gt;Z$4),(($D63*13.44*Z$2)+($D63*10.56*Z$3))*(Z$1/1000-($F63/1000)),0)</f>
        <v>0</v>
      </c>
      <c r="AA63" s="69" t="n">
        <f aca="false">IF(AND($F63&lt;AA$1,$G63&lt;AA$4,(DATE(YEAR($G63)+1,MONTH($G63)+1,1))&gt;AA$4),(($D63*13.44*AA$2)+($D63*10.56*AA$3))*(AA$1/1000-($F63/1000)),0)</f>
        <v>0</v>
      </c>
      <c r="AB63" s="69" t="n">
        <f aca="false">IF(AND($F63&lt;AB$1,$G63&lt;AB$4,(DATE(YEAR($G63)+1,MONTH($G63)+1,1))&gt;AB$4),(($D63*13.44*AB$2)+($D63*10.56*AB$3))*(AB$1/1000-($F63/1000)),0)</f>
        <v>0</v>
      </c>
      <c r="AC63" s="69" t="n">
        <f aca="false">IF(AND($F63&lt;AC$1,$G63&lt;AC$4,(DATE(YEAR($G63)+1,MONTH($G63)+1,1))&gt;AC$4),(($D63*13.44*AC$2)+($D63*10.56*AC$3))*(AC$1/1000-($F63/1000)),0)</f>
        <v>0</v>
      </c>
      <c r="AD63" s="69" t="n">
        <f aca="false">IF(AND($F63&lt;AD$1,$G63&lt;AD$4,(DATE(YEAR($G63)+1,MONTH($G63)+1,1))&gt;AD$4),(($D63*13.44*AD$2)+($D63*10.56*AD$3))*(AD$1/1000-($F63/1000)),0)</f>
        <v>0</v>
      </c>
      <c r="AE63" s="69" t="n">
        <f aca="false">IF(AND($F63&lt;AE$1,$G63&lt;AE$4,(DATE(YEAR($G63)+1,MONTH($G63)+1,1))&gt;AE$4),(($D63*13.44*AE$2)+($D63*10.56*AE$3))*(AE$1/1000-($F63/1000)),0)</f>
        <v>25821.0432</v>
      </c>
      <c r="AF63" s="69" t="n">
        <f aca="false">IF(AND($F63&lt;AF$1,$G63&lt;AF$4,(DATE(YEAR($G63)+1,MONTH($G63)+1,1))&gt;AF$4),(($D63*13.44*AF$2)+($D63*10.56*AF$3))*(AF$1/1000-($F63/1000)),0)</f>
        <v>25821.0432</v>
      </c>
      <c r="AG63" s="69" t="n">
        <f aca="false">IF(AND($F63&lt;AG$1,$G63&lt;AG$4,(DATE(YEAR($G63)+1,MONTH($G63)+1,1))&gt;AG$4),(($D63*13.44*AG$2)+($D63*10.56*AG$3))*(AG$1/1000-($F63/1000)),0)</f>
        <v>25821.0432</v>
      </c>
      <c r="AH63" s="69" t="n">
        <f aca="false">IF(AND($F63&lt;AH$1,$G63&lt;AH$4,(DATE(YEAR($G63)+1,MONTH($G63)+1,1))&gt;AH$4),(($D63*13.44*AH$2)+($D63*10.56*AH$3))*(AH$1/1000-($F63/1000)),0)</f>
        <v>25821.0432</v>
      </c>
      <c r="AI63" s="69" t="n">
        <f aca="false">IF(AND($F63&lt;AI$1,$G63&lt;AI$4,(DATE(YEAR($G63)+1,MONTH($G63)+1,1))&gt;AI$4),(($D63*13.44*AI$2)+($D63*10.56*AI$3))*(AI$1/1000-($F63/1000)),0)</f>
        <v>25821.0432</v>
      </c>
      <c r="AJ63" s="69" t="n">
        <f aca="false">IF(AND($F63&lt;AJ$1,$G63&lt;AJ$4,(DATE(YEAR($G63)+1,MONTH($G63)+1,1))&gt;AJ$4),(($D63*13.44*AJ$2)+($D63*10.56*AJ$3))*(AJ$1/1000-($F63/1000)),0)</f>
        <v>25821.0432</v>
      </c>
      <c r="AK63" s="69" t="n">
        <f aca="false">IF(AND($F63&lt;AK$1,$G63&lt;AK$4,(DATE(YEAR($G63)+1,MONTH($G63)+1,1))&gt;AK$4),(($D63*13.44*AK$2)+($D63*10.56*AK$3))*(AK$1/1000-($F63/1000)),0)</f>
        <v>25821.0432</v>
      </c>
      <c r="AL63" s="69" t="n">
        <f aca="false">IF(AND($F63&lt;AL$1,$G63&lt;AL$4,(DATE(YEAR($G63)+1,MONTH($G63)+1,1))&gt;AL$4),(($D63*13.44*AL$2)+($D63*10.56*AL$3))*(AL$1/1000-($F63/1000)),0)</f>
        <v>25821.0432</v>
      </c>
      <c r="AM63" s="69" t="n">
        <f aca="false">IF(AND($F63&lt;AM$1,$G63&lt;AM$4,(DATE(YEAR($G63)+1,MONTH($G63)+1,1))&gt;AM$4),(($D63*13.44*AM$2)+($D63*10.56*AM$3))*(AM$1/1000-($F63/1000)),0)</f>
        <v>25821.0432</v>
      </c>
      <c r="AN63" s="69" t="n">
        <f aca="false">IF(AND($F63&lt;AN$1,$G63&lt;AN$4,(DATE(YEAR($G63)+1,MONTH($G63)+1,1))&gt;AN$4),(($D63*13.44*AN$2)+($D63*10.56*AN$3))*(AN$1/1000-($F63/1000)),0)</f>
        <v>25821.0432</v>
      </c>
      <c r="AO63" s="69" t="n">
        <f aca="false">IF(AND($F63&lt;AO$1,$G63&lt;AO$4,(DATE(YEAR($G63)+1,MONTH($G63)+1,1))&gt;AO$4),(($D63*13.44*AO$2)+($D63*10.56*AO$3))*(AO$1/1000-($F63/1000)),0)</f>
        <v>25821.0432</v>
      </c>
      <c r="AP63" s="69" t="n">
        <f aca="false">IF(AND($F63&lt;AP$1,$G63&lt;AP$4,(DATE(YEAR($G63)+1,MONTH($G63)+1,1))&gt;AP$4),(($D63*13.44*AP$2)+($D63*10.56*AP$3))*(AP$1/1000-($F63/1000)),0)</f>
        <v>25821.0432</v>
      </c>
      <c r="AQ63" s="69" t="n">
        <f aca="false">IF(AND($F63&lt;AQ$1,$G63&lt;AQ$4,(DATE(YEAR($G63)+1,MONTH($G63)+1,1))&gt;AQ$4),(($D63*13.44*AQ$2)+($D63*10.56*AQ$3))*(AQ$1/1000-($F63/1000)),0)</f>
        <v>0</v>
      </c>
      <c r="AR63" s="69" t="n">
        <f aca="false">IF(AND($F63&lt;AR$1,$G63&lt;AR$4,(DATE(YEAR($G63)+1,MONTH($G63)+1,1))&gt;AR$4),(($D63*13.44*AR$2)+($D63*10.56*AR$3))*(AR$1/1000-($F63/1000)),0)</f>
        <v>0</v>
      </c>
      <c r="AS63" s="69" t="n">
        <f aca="false">IF(AND($F63&lt;AS$1,$G63&lt;AS$4,(DATE(YEAR($G63)+1,MONTH($G63)+1,1))&gt;AS$4),(($D63*13.44*AS$2)+($D63*10.56*AS$3))*(AS$1/1000-($F63/1000)),0)</f>
        <v>0</v>
      </c>
      <c r="AT63" s="69" t="n">
        <f aca="false">IF(AND($F63&lt;AT$1,$G63&lt;AT$4,(DATE(YEAR($G63)+1,MONTH($G63)+1,1))&gt;AT$4),(($D63*13.44*AT$2)+($D63*10.56*AT$3))*(AT$1/1000-($F63/1000)),0)</f>
        <v>0</v>
      </c>
      <c r="AU63" s="69" t="n">
        <f aca="false">IF(AND($F63&lt;AU$1,$G63&lt;AU$4,(DATE(YEAR($G63)+1,MONTH($G63)+1,1))&gt;AU$4),(($D63*13.44*AU$2)+($D63*10.56*AU$3))*(AU$1/1000-($F63/1000)),0)</f>
        <v>0</v>
      </c>
      <c r="AV63" s="69" t="n">
        <f aca="false">IF(AND($F63&lt;AV$1,$G63&lt;AV$4,(DATE(YEAR($G63)+1,MONTH($G63)+1,1))&gt;AV$4),(($D63*13.44*AV$2)+($D63*10.56*AV$3))*(AV$1/1000-($F63/1000)),0)</f>
        <v>0</v>
      </c>
      <c r="AW63" s="69" t="n">
        <f aca="false">IF(AND($F63&lt;AW$1,$G63&lt;AW$4,(DATE(YEAR($G63)+1,MONTH($G63)+1,1))&gt;AW$4),(($D63*13.44*AW$2)+($D63*10.56*AW$3))*(AW$1/1000-($F63/1000)),0)</f>
        <v>0</v>
      </c>
      <c r="AX63" s="69" t="n">
        <f aca="false">IF(AND($F63&lt;AX$1,$G63&lt;AX$4,(DATE(YEAR($G63)+1,MONTH($G63)+1,1))&gt;AX$4),(($D63*13.44*AX$2)+($D63*10.56*AX$3))*(AX$1/1000-($F63/1000)),0)</f>
        <v>0</v>
      </c>
      <c r="AY63" s="69" t="n">
        <f aca="false">IF(AND($F63&lt;AY$1,$G63&lt;AY$4,(DATE(YEAR($G63)+1,MONTH($G63)+1,1))&gt;AY$4),(($D63*13.44*AY$2)+($D63*10.56*AY$3))*(AY$1/1000-($F63/1000)),0)</f>
        <v>0</v>
      </c>
      <c r="AZ63" s="69" t="n">
        <f aca="false">IF(AND($F63&lt;AZ$1,$G63&lt;AZ$4,(DATE(YEAR($G63)+1,MONTH($G63)+1,1))&gt;AZ$4),(($D63*13.44*AZ$2)+($D63*10.56*AZ$3))*(AZ$1/1000-($F63/1000)),0)</f>
        <v>0</v>
      </c>
      <c r="BA63" s="69" t="n">
        <f aca="false">IF(AND($F63&lt;BA$1,$G63&lt;BA$4,(DATE(YEAR($G63)+1,MONTH($G63)+1,1))&gt;BA$4),(($D63*13.44*BA$2)+($D63*10.56*BA$3))*(BA$1/1000-($F63/1000)),0)</f>
        <v>0</v>
      </c>
      <c r="BB63" s="69" t="n">
        <f aca="false">IF(AND($F63&lt;BB$1,$G63&lt;BB$4,(DATE(YEAR($G63)+1,MONTH($G63)+1,1))&gt;BB$4),(($D63*13.44*BB$2)+($D63*10.56*BB$3))*(BB$1/1000-($F63/1000)),0)</f>
        <v>0</v>
      </c>
      <c r="BC63" s="69" t="n">
        <f aca="false">IF(AND($F63&lt;BC$1,$G63&lt;BC$4,(DATE(YEAR($G63)+1,MONTH($G63)+1,1))&gt;BC$4),(($D63*13.44*BC$2)+($D63*10.56*BC$3))*(BC$1/1000-($F63/1000)),0)</f>
        <v>0</v>
      </c>
      <c r="BD63" s="69" t="n">
        <f aca="false">IF(AND($F63&lt;BD$1,$G63&lt;BD$4,(DATE(YEAR($G63)+1,MONTH($G63)+1,1))&gt;BD$4),(($D63*13.44*BD$2)+($D63*10.56*BD$3))*(BD$1/1000-($F63/1000)),0)</f>
        <v>0</v>
      </c>
    </row>
    <row r="64" customFormat="false" ht="12.75" hidden="false" customHeight="false" outlineLevel="0" collapsed="false">
      <c r="A64" s="71" t="s">
        <v>1234</v>
      </c>
      <c r="B64" s="71" t="s">
        <v>1328</v>
      </c>
      <c r="C64" s="71" t="s">
        <v>1273</v>
      </c>
      <c r="D64" s="72" t="n">
        <v>550</v>
      </c>
      <c r="E64" s="66" t="s">
        <v>1268</v>
      </c>
      <c r="F64" s="72" t="n">
        <v>7100</v>
      </c>
      <c r="G64" s="73" t="n">
        <v>37681</v>
      </c>
      <c r="H64" s="64" t="s">
        <v>1260</v>
      </c>
      <c r="I64" s="69" t="n">
        <f aca="false">IF(AND($F64&lt;I$1,$G64&lt;I$4,(DATE(YEAR($G64)+1,MONTH($G64)+1,1))&gt;I$4),(($D64*13.44*I$2)+($D64*10.56*I$3))*(I$1/1000-($F64/1000)),0)</f>
        <v>0</v>
      </c>
      <c r="J64" s="69" t="n">
        <f aca="false">IF(AND($F64&lt;J$1,$G64&lt;J$4,(DATE(YEAR($G64)+1,MONTH($G64)+1,1))&gt;J$4),(($D64*13.44*J$2)+($D64*10.56*J$3))*(J$1/1000-($F64/1000)),0)</f>
        <v>0</v>
      </c>
      <c r="K64" s="69" t="n">
        <f aca="false">IF(AND($F64&lt;K$1,$G64&lt;K$4,(DATE(YEAR($G64)+1,MONTH($G64)+1,1))&gt;K$4),(($D64*13.44*K$2)+($D64*10.56*K$3))*(K$1/1000-($F64/1000)),0)</f>
        <v>0</v>
      </c>
      <c r="L64" s="69" t="n">
        <f aca="false">IF(AND($F64&lt;L$1,$G64&lt;L$4,(DATE(YEAR($G64)+1,MONTH($G64)+1,1))&gt;L$4),(($D64*13.44*L$2)+($D64*10.56*L$3))*(L$1/1000-($F64/1000)),0)</f>
        <v>0</v>
      </c>
      <c r="M64" s="69" t="n">
        <f aca="false">IF(AND($F64&lt;M$1,$G64&lt;M$4,(DATE(YEAR($G64)+1,MONTH($G64)+1,1))&gt;M$4),(($D64*13.44*M$2)+($D64*10.56*M$3))*(M$1/1000-($F64/1000)),0)</f>
        <v>0</v>
      </c>
      <c r="N64" s="69" t="n">
        <f aca="false">IF(AND($F64&lt;N$1,$G64&lt;N$4,(DATE(YEAR($G64)+1,MONTH($G64)+1,1))&gt;N$4),(($D64*13.44*N$2)+($D64*10.56*N$3))*(N$1/1000-($F64/1000)),0)</f>
        <v>0</v>
      </c>
      <c r="O64" s="69" t="n">
        <f aca="false">IF(AND($F64&lt;O$1,$G64&lt;O$4,(DATE(YEAR($G64)+1,MONTH($G64)+1,1))&gt;O$4),(($D64*13.44*O$2)+($D64*10.56*O$3))*(O$1/1000-($F64/1000)),0)</f>
        <v>0</v>
      </c>
      <c r="P64" s="69" t="n">
        <f aca="false">IF(AND($F64&lt;P$1,$G64&lt;P$4,(DATE(YEAR($G64)+1,MONTH($G64)+1,1))&gt;P$4),(($D64*13.44*P$2)+($D64*10.56*P$3))*(P$1/1000-($F64/1000)),0)</f>
        <v>0</v>
      </c>
      <c r="Q64" s="69" t="n">
        <f aca="false">IF(AND($F64&lt;Q$1,$G64&lt;Q$4,(DATE(YEAR($G64)+1,MONTH($G64)+1,1))&gt;Q$4),(($D64*13.44*Q$2)+($D64*10.56*Q$3))*(Q$1/1000-($F64/1000)),0)</f>
        <v>0</v>
      </c>
      <c r="R64" s="69" t="n">
        <f aca="false">IF(AND($F64&lt;R$1,$G64&lt;R$4,(DATE(YEAR($G64)+1,MONTH($G64)+1,1))&gt;R$4),(($D64*13.44*R$2)+($D64*10.56*R$3))*(R$1/1000-($F64/1000)),0)</f>
        <v>0</v>
      </c>
      <c r="S64" s="69" t="n">
        <f aca="false">IF(AND($F64&lt;S$1,$G64&lt;S$4,(DATE(YEAR($G64)+1,MONTH($G64)+1,1))&gt;S$4),(($D64*13.44*S$2)+($D64*10.56*S$3))*(S$1/1000-($F64/1000)),0)</f>
        <v>0</v>
      </c>
      <c r="T64" s="69" t="n">
        <f aca="false">IF(AND($F64&lt;T$1,$G64&lt;T$4,(DATE(YEAR($G64)+1,MONTH($G64)+1,1))&gt;T$4),(($D64*13.44*T$2)+($D64*10.56*T$3))*(T$1/1000-($F64/1000)),0)</f>
        <v>0</v>
      </c>
      <c r="U64" s="69" t="n">
        <f aca="false">IF(AND($F64&lt;U$1,$G64&lt;U$4,(DATE(YEAR($G64)+1,MONTH($G64)+1,1))&gt;U$4),(($D64*13.44*U$2)+($D64*10.56*U$3))*(U$1/1000-($F64/1000)),0)</f>
        <v>0</v>
      </c>
      <c r="V64" s="69" t="n">
        <f aca="false">IF(AND($F64&lt;V$1,$G64&lt;V$4,(DATE(YEAR($G64)+1,MONTH($G64)+1,1))&gt;V$4),(($D64*13.44*V$2)+($D64*10.56*V$3))*(V$1/1000-($F64/1000)),0)</f>
        <v>0</v>
      </c>
      <c r="W64" s="69" t="n">
        <f aca="false">IF(AND($F64&lt;W$1,$G64&lt;W$4,(DATE(YEAR($G64)+1,MONTH($G64)+1,1))&gt;W$4),(($D64*13.44*W$2)+($D64*10.56*W$3))*(W$1/1000-($F64/1000)),0)</f>
        <v>0</v>
      </c>
      <c r="X64" s="69" t="n">
        <f aca="false">IF(AND($F64&lt;X$1,$G64&lt;X$4,(DATE(YEAR($G64)+1,MONTH($G64)+1,1))&gt;X$4),(($D64*13.44*X$2)+($D64*10.56*X$3))*(X$1/1000-($F64/1000)),0)</f>
        <v>0</v>
      </c>
      <c r="Y64" s="69" t="n">
        <f aca="false">IF(AND($F64&lt;Y$1,$G64&lt;Y$4,(DATE(YEAR($G64)+1,MONTH($G64)+1,1))&gt;Y$4),(($D64*13.44*Y$2)+($D64*10.56*Y$3))*(Y$1/1000-($F64/1000)),0)</f>
        <v>0</v>
      </c>
      <c r="Z64" s="69" t="n">
        <f aca="false">IF(AND($F64&lt;Z$1,$G64&lt;Z$4,(DATE(YEAR($G64)+1,MONTH($G64)+1,1))&gt;Z$4),(($D64*13.44*Z$2)+($D64*10.56*Z$3))*(Z$1/1000-($F64/1000)),0)</f>
        <v>0</v>
      </c>
      <c r="AA64" s="69" t="n">
        <f aca="false">IF(AND($F64&lt;AA$1,$G64&lt;AA$4,(DATE(YEAR($G64)+1,MONTH($G64)+1,1))&gt;AA$4),(($D64*13.44*AA$2)+($D64*10.56*AA$3))*(AA$1/1000-($F64/1000)),0)</f>
        <v>0</v>
      </c>
      <c r="AB64" s="69" t="n">
        <f aca="false">IF(AND($F64&lt;AB$1,$G64&lt;AB$4,(DATE(YEAR($G64)+1,MONTH($G64)+1,1))&gt;AB$4),(($D64*13.44*AB$2)+($D64*10.56*AB$3))*(AB$1/1000-($F64/1000)),0)</f>
        <v>0</v>
      </c>
      <c r="AC64" s="69" t="n">
        <f aca="false">IF(AND($F64&lt;AC$1,$G64&lt;AC$4,(DATE(YEAR($G64)+1,MONTH($G64)+1,1))&gt;AC$4),(($D64*13.44*AC$2)+($D64*10.56*AC$3))*(AC$1/1000-($F64/1000)),0)</f>
        <v>0</v>
      </c>
      <c r="AD64" s="69" t="n">
        <f aca="false">IF(AND($F64&lt;AD$1,$G64&lt;AD$4,(DATE(YEAR($G64)+1,MONTH($G64)+1,1))&gt;AD$4),(($D64*13.44*AD$2)+($D64*10.56*AD$3))*(AD$1/1000-($F64/1000)),0)</f>
        <v>0</v>
      </c>
      <c r="AE64" s="69" t="n">
        <f aca="false">IF(AND($F64&lt;AE$1,$G64&lt;AE$4,(DATE(YEAR($G64)+1,MONTH($G64)+1,1))&gt;AE$4),(($D64*13.44*AE$2)+($D64*10.56*AE$3))*(AE$1/1000-($F64/1000)),0)</f>
        <v>0</v>
      </c>
      <c r="AF64" s="69" t="n">
        <f aca="false">IF(AND($F64&lt;AF$1,$G64&lt;AF$4,(DATE(YEAR($G64)+1,MONTH($G64)+1,1))&gt;AF$4),(($D64*13.44*AF$2)+($D64*10.56*AF$3))*(AF$1/1000-($F64/1000)),0)</f>
        <v>0</v>
      </c>
      <c r="AG64" s="69" t="n">
        <f aca="false">IF(AND($F64&lt;AG$1,$G64&lt;AG$4,(DATE(YEAR($G64)+1,MONTH($G64)+1,1))&gt;AG$4),(($D64*13.44*AG$2)+($D64*10.56*AG$3))*(AG$1/1000-($F64/1000)),0)</f>
        <v>0</v>
      </c>
      <c r="AH64" s="69" t="n">
        <f aca="false">IF(AND($F64&lt;AH$1,$G64&lt;AH$4,(DATE(YEAR($G64)+1,MONTH($G64)+1,1))&gt;AH$4),(($D64*13.44*AH$2)+($D64*10.56*AH$3))*(AH$1/1000-($F64/1000)),0)</f>
        <v>0</v>
      </c>
      <c r="AI64" s="69" t="n">
        <f aca="false">IF(AND($F64&lt;AI$1,$G64&lt;AI$4,(DATE(YEAR($G64)+1,MONTH($G64)+1,1))&gt;AI$4),(($D64*13.44*AI$2)+($D64*10.56*AI$3))*(AI$1/1000-($F64/1000)),0)</f>
        <v>0</v>
      </c>
      <c r="AJ64" s="69" t="n">
        <f aca="false">IF(AND($F64&lt;AJ$1,$G64&lt;AJ$4,(DATE(YEAR($G64)+1,MONTH($G64)+1,1))&gt;AJ$4),(($D64*13.44*AJ$2)+($D64*10.56*AJ$3))*(AJ$1/1000-($F64/1000)),0)</f>
        <v>27102.24</v>
      </c>
      <c r="AK64" s="69" t="n">
        <f aca="false">IF(AND($F64&lt;AK$1,$G64&lt;AK$4,(DATE(YEAR($G64)+1,MONTH($G64)+1,1))&gt;AK$4),(($D64*13.44*AK$2)+($D64*10.56*AK$3))*(AK$1/1000-($F64/1000)),0)</f>
        <v>27102.24</v>
      </c>
      <c r="AL64" s="69" t="n">
        <f aca="false">IF(AND($F64&lt;AL$1,$G64&lt;AL$4,(DATE(YEAR($G64)+1,MONTH($G64)+1,1))&gt;AL$4),(($D64*13.44*AL$2)+($D64*10.56*AL$3))*(AL$1/1000-($F64/1000)),0)</f>
        <v>27102.24</v>
      </c>
      <c r="AM64" s="69" t="n">
        <f aca="false">IF(AND($F64&lt;AM$1,$G64&lt;AM$4,(DATE(YEAR($G64)+1,MONTH($G64)+1,1))&gt;AM$4),(($D64*13.44*AM$2)+($D64*10.56*AM$3))*(AM$1/1000-($F64/1000)),0)</f>
        <v>27102.24</v>
      </c>
      <c r="AN64" s="69" t="n">
        <f aca="false">IF(AND($F64&lt;AN$1,$G64&lt;AN$4,(DATE(YEAR($G64)+1,MONTH($G64)+1,1))&gt;AN$4),(($D64*13.44*AN$2)+($D64*10.56*AN$3))*(AN$1/1000-($F64/1000)),0)</f>
        <v>27102.24</v>
      </c>
      <c r="AO64" s="69" t="n">
        <f aca="false">IF(AND($F64&lt;AO$1,$G64&lt;AO$4,(DATE(YEAR($G64)+1,MONTH($G64)+1,1))&gt;AO$4),(($D64*13.44*AO$2)+($D64*10.56*AO$3))*(AO$1/1000-($F64/1000)),0)</f>
        <v>27102.24</v>
      </c>
      <c r="AP64" s="69" t="n">
        <f aca="false">IF(AND($F64&lt;AP$1,$G64&lt;AP$4,(DATE(YEAR($G64)+1,MONTH($G64)+1,1))&gt;AP$4),(($D64*13.44*AP$2)+($D64*10.56*AP$3))*(AP$1/1000-($F64/1000)),0)</f>
        <v>27102.24</v>
      </c>
      <c r="AQ64" s="69" t="n">
        <f aca="false">IF(AND($F64&lt;AQ$1,$G64&lt;AQ$4,(DATE(YEAR($G64)+1,MONTH($G64)+1,1))&gt;AQ$4),(($D64*13.44*AQ$2)+($D64*10.56*AQ$3))*(AQ$1/1000-($F64/1000)),0)</f>
        <v>27102.24</v>
      </c>
      <c r="AR64" s="69" t="n">
        <f aca="false">IF(AND($F64&lt;AR$1,$G64&lt;AR$4,(DATE(YEAR($G64)+1,MONTH($G64)+1,1))&gt;AR$4),(($D64*13.44*AR$2)+($D64*10.56*AR$3))*(AR$1/1000-($F64/1000)),0)</f>
        <v>27102.24</v>
      </c>
      <c r="AS64" s="69" t="n">
        <f aca="false">IF(AND($F64&lt;AS$1,$G64&lt;AS$4,(DATE(YEAR($G64)+1,MONTH($G64)+1,1))&gt;AS$4),(($D64*13.44*AS$2)+($D64*10.56*AS$3))*(AS$1/1000-($F64/1000)),0)</f>
        <v>27102.24</v>
      </c>
      <c r="AT64" s="69" t="n">
        <f aca="false">IF(AND($F64&lt;AT$1,$G64&lt;AT$4,(DATE(YEAR($G64)+1,MONTH($G64)+1,1))&gt;AT$4),(($D64*13.44*AT$2)+($D64*10.56*AT$3))*(AT$1/1000-($F64/1000)),0)</f>
        <v>27102.24</v>
      </c>
      <c r="AU64" s="69" t="n">
        <f aca="false">IF(AND($F64&lt;AU$1,$G64&lt;AU$4,(DATE(YEAR($G64)+1,MONTH($G64)+1,1))&gt;AU$4),(($D64*13.44*AU$2)+($D64*10.56*AU$3))*(AU$1/1000-($F64/1000)),0)</f>
        <v>27102.24</v>
      </c>
      <c r="AV64" s="69" t="n">
        <f aca="false">IF(AND($F64&lt;AV$1,$G64&lt;AV$4,(DATE(YEAR($G64)+1,MONTH($G64)+1,1))&gt;AV$4),(($D64*13.44*AV$2)+($D64*10.56*AV$3))*(AV$1/1000-($F64/1000)),0)</f>
        <v>0</v>
      </c>
      <c r="AW64" s="69" t="n">
        <f aca="false">IF(AND($F64&lt;AW$1,$G64&lt;AW$4,(DATE(YEAR($G64)+1,MONTH($G64)+1,1))&gt;AW$4),(($D64*13.44*AW$2)+($D64*10.56*AW$3))*(AW$1/1000-($F64/1000)),0)</f>
        <v>0</v>
      </c>
      <c r="AX64" s="69" t="n">
        <f aca="false">IF(AND($F64&lt;AX$1,$G64&lt;AX$4,(DATE(YEAR($G64)+1,MONTH($G64)+1,1))&gt;AX$4),(($D64*13.44*AX$2)+($D64*10.56*AX$3))*(AX$1/1000-($F64/1000)),0)</f>
        <v>0</v>
      </c>
      <c r="AY64" s="69" t="n">
        <f aca="false">IF(AND($F64&lt;AY$1,$G64&lt;AY$4,(DATE(YEAR($G64)+1,MONTH($G64)+1,1))&gt;AY$4),(($D64*13.44*AY$2)+($D64*10.56*AY$3))*(AY$1/1000-($F64/1000)),0)</f>
        <v>0</v>
      </c>
      <c r="AZ64" s="69" t="n">
        <f aca="false">IF(AND($F64&lt;AZ$1,$G64&lt;AZ$4,(DATE(YEAR($G64)+1,MONTH($G64)+1,1))&gt;AZ$4),(($D64*13.44*AZ$2)+($D64*10.56*AZ$3))*(AZ$1/1000-($F64/1000)),0)</f>
        <v>0</v>
      </c>
      <c r="BA64" s="69" t="n">
        <f aca="false">IF(AND($F64&lt;BA$1,$G64&lt;BA$4,(DATE(YEAR($G64)+1,MONTH($G64)+1,1))&gt;BA$4),(($D64*13.44*BA$2)+($D64*10.56*BA$3))*(BA$1/1000-($F64/1000)),0)</f>
        <v>0</v>
      </c>
      <c r="BB64" s="69" t="n">
        <f aca="false">IF(AND($F64&lt;BB$1,$G64&lt;BB$4,(DATE(YEAR($G64)+1,MONTH($G64)+1,1))&gt;BB$4),(($D64*13.44*BB$2)+($D64*10.56*BB$3))*(BB$1/1000-($F64/1000)),0)</f>
        <v>0</v>
      </c>
      <c r="BC64" s="69" t="n">
        <f aca="false">IF(AND($F64&lt;BC$1,$G64&lt;BC$4,(DATE(YEAR($G64)+1,MONTH($G64)+1,1))&gt;BC$4),(($D64*13.44*BC$2)+($D64*10.56*BC$3))*(BC$1/1000-($F64/1000)),0)</f>
        <v>0</v>
      </c>
      <c r="BD64" s="69" t="n">
        <f aca="false">IF(AND($F64&lt;BD$1,$G64&lt;BD$4,(DATE(YEAR($G64)+1,MONTH($G64)+1,1))&gt;BD$4),(($D64*13.44*BD$2)+($D64*10.56*BD$3))*(BD$1/1000-($F64/1000)),0)</f>
        <v>0</v>
      </c>
    </row>
    <row r="65" customFormat="false" ht="12.75" hidden="false" customHeight="false" outlineLevel="0" collapsed="false">
      <c r="A65" s="3" t="s">
        <v>1210</v>
      </c>
      <c r="B65" s="3" t="s">
        <v>1282</v>
      </c>
      <c r="C65" s="3" t="s">
        <v>1283</v>
      </c>
      <c r="D65" s="2" t="n">
        <v>590</v>
      </c>
      <c r="E65" s="3" t="s">
        <v>1268</v>
      </c>
      <c r="F65" s="2" t="n">
        <v>7125</v>
      </c>
      <c r="G65" s="70" t="n">
        <v>37116</v>
      </c>
      <c r="H65" s="64" t="s">
        <v>1260</v>
      </c>
      <c r="I65" s="69" t="n">
        <f aca="false">IF(AND($F65&lt;I$1,$G65&lt;I$4,(DATE(YEAR($G65)+1,MONTH($G65)+1,1))&gt;I$4),(($D65*13.44*I$2)+($D65*10.56*I$3))*(I$1/1000-($F65/1000)),0)</f>
        <v>0</v>
      </c>
      <c r="J65" s="69" t="n">
        <f aca="false">IF(AND($F65&lt;J$1,$G65&lt;J$4,(DATE(YEAR($G65)+1,MONTH($G65)+1,1))&gt;J$4),(($D65*13.44*J$2)+($D65*10.56*J$3))*(J$1/1000-($F65/1000)),0)</f>
        <v>0</v>
      </c>
      <c r="K65" s="69" t="n">
        <f aca="false">IF(AND($F65&lt;K$1,$G65&lt;K$4,(DATE(YEAR($G65)+1,MONTH($G65)+1,1))&gt;K$4),(($D65*13.44*K$2)+($D65*10.56*K$3))*(K$1/1000-($F65/1000)),0)</f>
        <v>0</v>
      </c>
      <c r="L65" s="69" t="n">
        <f aca="false">IF(AND($F65&lt;L$1,$G65&lt;L$4,(DATE(YEAR($G65)+1,MONTH($G65)+1,1))&gt;L$4),(($D65*13.44*L$2)+($D65*10.56*L$3))*(L$1/1000-($F65/1000)),0)</f>
        <v>0</v>
      </c>
      <c r="M65" s="69" t="n">
        <f aca="false">IF(AND($F65&lt;M$1,$G65&lt;M$4,(DATE(YEAR($G65)+1,MONTH($G65)+1,1))&gt;M$4),(($D65*13.44*M$2)+($D65*10.56*M$3))*(M$1/1000-($F65/1000)),0)</f>
        <v>0</v>
      </c>
      <c r="N65" s="69" t="n">
        <f aca="false">IF(AND($F65&lt;N$1,$G65&lt;N$4,(DATE(YEAR($G65)+1,MONTH($G65)+1,1))&gt;N$4),(($D65*13.44*N$2)+($D65*10.56*N$3))*(N$1/1000-($F65/1000)),0)</f>
        <v>0</v>
      </c>
      <c r="O65" s="69" t="n">
        <f aca="false">IF(AND($F65&lt;O$1,$G65&lt;O$4,(DATE(YEAR($G65)+1,MONTH($G65)+1,1))&gt;O$4),(($D65*13.44*O$2)+($D65*10.56*O$3))*(O$1/1000-($F65/1000)),0)</f>
        <v>0</v>
      </c>
      <c r="P65" s="69" t="n">
        <f aca="false">IF(AND($F65&lt;P$1,$G65&lt;P$4,(DATE(YEAR($G65)+1,MONTH($G65)+1,1))&gt;P$4),(($D65*13.44*P$2)+($D65*10.56*P$3))*(P$1/1000-($F65/1000)),0)</f>
        <v>0</v>
      </c>
      <c r="Q65" s="69" t="n">
        <f aca="false">IF(AND($F65&lt;Q$1,$G65&lt;Q$4,(DATE(YEAR($G65)+1,MONTH($G65)+1,1))&gt;Q$4),(($D65*13.44*Q$2)+($D65*10.56*Q$3))*(Q$1/1000-($F65/1000)),0)</f>
        <v>28822.68</v>
      </c>
      <c r="R65" s="69" t="n">
        <f aca="false">IF(AND($F65&lt;R$1,$G65&lt;R$4,(DATE(YEAR($G65)+1,MONTH($G65)+1,1))&gt;R$4),(($D65*13.44*R$2)+($D65*10.56*R$3))*(R$1/1000-($F65/1000)),0)</f>
        <v>28822.68</v>
      </c>
      <c r="S65" s="69" t="n">
        <f aca="false">IF(AND($F65&lt;S$1,$G65&lt;S$4,(DATE(YEAR($G65)+1,MONTH($G65)+1,1))&gt;S$4),(($D65*13.44*S$2)+($D65*10.56*S$3))*(S$1/1000-($F65/1000)),0)</f>
        <v>28822.68</v>
      </c>
      <c r="T65" s="69" t="n">
        <f aca="false">IF(AND($F65&lt;T$1,$G65&lt;T$4,(DATE(YEAR($G65)+1,MONTH($G65)+1,1))&gt;T$4),(($D65*13.44*T$2)+($D65*10.56*T$3))*(T$1/1000-($F65/1000)),0)</f>
        <v>28822.68</v>
      </c>
      <c r="U65" s="69" t="n">
        <f aca="false">IF(AND($F65&lt;U$1,$G65&lt;U$4,(DATE(YEAR($G65)+1,MONTH($G65)+1,1))&gt;U$4),(($D65*13.44*U$2)+($D65*10.56*U$3))*(U$1/1000-($F65/1000)),0)</f>
        <v>28822.68</v>
      </c>
      <c r="V65" s="69" t="n">
        <f aca="false">IF(AND($F65&lt;V$1,$G65&lt;V$4,(DATE(YEAR($G65)+1,MONTH($G65)+1,1))&gt;V$4),(($D65*13.44*V$2)+($D65*10.56*V$3))*(V$1/1000-($F65/1000)),0)</f>
        <v>28822.68</v>
      </c>
      <c r="W65" s="69" t="n">
        <f aca="false">IF(AND($F65&lt;W$1,$G65&lt;W$4,(DATE(YEAR($G65)+1,MONTH($G65)+1,1))&gt;W$4),(($D65*13.44*W$2)+($D65*10.56*W$3))*(W$1/1000-($F65/1000)),0)</f>
        <v>28822.68</v>
      </c>
      <c r="X65" s="69" t="n">
        <f aca="false">IF(AND($F65&lt;X$1,$G65&lt;X$4,(DATE(YEAR($G65)+1,MONTH($G65)+1,1))&gt;X$4),(($D65*13.44*X$2)+($D65*10.56*X$3))*(X$1/1000-($F65/1000)),0)</f>
        <v>28822.68</v>
      </c>
      <c r="Y65" s="69" t="n">
        <f aca="false">IF(AND($F65&lt;Y$1,$G65&lt;Y$4,(DATE(YEAR($G65)+1,MONTH($G65)+1,1))&gt;Y$4),(($D65*13.44*Y$2)+($D65*10.56*Y$3))*(Y$1/1000-($F65/1000)),0)</f>
        <v>28822.68</v>
      </c>
      <c r="Z65" s="69" t="n">
        <f aca="false">IF(AND($F65&lt;Z$1,$G65&lt;Z$4,(DATE(YEAR($G65)+1,MONTH($G65)+1,1))&gt;Z$4),(($D65*13.44*Z$2)+($D65*10.56*Z$3))*(Z$1/1000-($F65/1000)),0)</f>
        <v>28822.68</v>
      </c>
      <c r="AA65" s="69" t="n">
        <f aca="false">IF(AND($F65&lt;AA$1,$G65&lt;AA$4,(DATE(YEAR($G65)+1,MONTH($G65)+1,1))&gt;AA$4),(($D65*13.44*AA$2)+($D65*10.56*AA$3))*(AA$1/1000-($F65/1000)),0)</f>
        <v>28822.68</v>
      </c>
      <c r="AB65" s="69" t="n">
        <f aca="false">IF(AND($F65&lt;AB$1,$G65&lt;AB$4,(DATE(YEAR($G65)+1,MONTH($G65)+1,1))&gt;AB$4),(($D65*13.44*AB$2)+($D65*10.56*AB$3))*(AB$1/1000-($F65/1000)),0)</f>
        <v>28822.68</v>
      </c>
      <c r="AC65" s="69" t="n">
        <f aca="false">IF(AND($F65&lt;AC$1,$G65&lt;AC$4,(DATE(YEAR($G65)+1,MONTH($G65)+1,1))&gt;AC$4),(($D65*13.44*AC$2)+($D65*10.56*AC$3))*(AC$1/1000-($F65/1000)),0)</f>
        <v>0</v>
      </c>
      <c r="AD65" s="69" t="n">
        <f aca="false">IF(AND($F65&lt;AD$1,$G65&lt;AD$4,(DATE(YEAR($G65)+1,MONTH($G65)+1,1))&gt;AD$4),(($D65*13.44*AD$2)+($D65*10.56*AD$3))*(AD$1/1000-($F65/1000)),0)</f>
        <v>0</v>
      </c>
      <c r="AE65" s="69" t="n">
        <f aca="false">IF(AND($F65&lt;AE$1,$G65&lt;AE$4,(DATE(YEAR($G65)+1,MONTH($G65)+1,1))&gt;AE$4),(($D65*13.44*AE$2)+($D65*10.56*AE$3))*(AE$1/1000-($F65/1000)),0)</f>
        <v>0</v>
      </c>
      <c r="AF65" s="69" t="n">
        <f aca="false">IF(AND($F65&lt;AF$1,$G65&lt;AF$4,(DATE(YEAR($G65)+1,MONTH($G65)+1,1))&gt;AF$4),(($D65*13.44*AF$2)+($D65*10.56*AF$3))*(AF$1/1000-($F65/1000)),0)</f>
        <v>0</v>
      </c>
      <c r="AG65" s="69" t="n">
        <f aca="false">IF(AND($F65&lt;AG$1,$G65&lt;AG$4,(DATE(YEAR($G65)+1,MONTH($G65)+1,1))&gt;AG$4),(($D65*13.44*AG$2)+($D65*10.56*AG$3))*(AG$1/1000-($F65/1000)),0)</f>
        <v>0</v>
      </c>
      <c r="AH65" s="69" t="n">
        <f aca="false">IF(AND($F65&lt;AH$1,$G65&lt;AH$4,(DATE(YEAR($G65)+1,MONTH($G65)+1,1))&gt;AH$4),(($D65*13.44*AH$2)+($D65*10.56*AH$3))*(AH$1/1000-($F65/1000)),0)</f>
        <v>0</v>
      </c>
      <c r="AI65" s="69" t="n">
        <f aca="false">IF(AND($F65&lt;AI$1,$G65&lt;AI$4,(DATE(YEAR($G65)+1,MONTH($G65)+1,1))&gt;AI$4),(($D65*13.44*AI$2)+($D65*10.56*AI$3))*(AI$1/1000-($F65/1000)),0)</f>
        <v>0</v>
      </c>
      <c r="AJ65" s="69" t="n">
        <f aca="false">IF(AND($F65&lt;AJ$1,$G65&lt;AJ$4,(DATE(YEAR($G65)+1,MONTH($G65)+1,1))&gt;AJ$4),(($D65*13.44*AJ$2)+($D65*10.56*AJ$3))*(AJ$1/1000-($F65/1000)),0)</f>
        <v>0</v>
      </c>
      <c r="AK65" s="69" t="n">
        <f aca="false">IF(AND($F65&lt;AK$1,$G65&lt;AK$4,(DATE(YEAR($G65)+1,MONTH($G65)+1,1))&gt;AK$4),(($D65*13.44*AK$2)+($D65*10.56*AK$3))*(AK$1/1000-($F65/1000)),0)</f>
        <v>0</v>
      </c>
      <c r="AL65" s="69" t="n">
        <f aca="false">IF(AND($F65&lt;AL$1,$G65&lt;AL$4,(DATE(YEAR($G65)+1,MONTH($G65)+1,1))&gt;AL$4),(($D65*13.44*AL$2)+($D65*10.56*AL$3))*(AL$1/1000-($F65/1000)),0)</f>
        <v>0</v>
      </c>
      <c r="AM65" s="69" t="n">
        <f aca="false">IF(AND($F65&lt;AM$1,$G65&lt;AM$4,(DATE(YEAR($G65)+1,MONTH($G65)+1,1))&gt;AM$4),(($D65*13.44*AM$2)+($D65*10.56*AM$3))*(AM$1/1000-($F65/1000)),0)</f>
        <v>0</v>
      </c>
      <c r="AN65" s="69" t="n">
        <f aca="false">IF(AND($F65&lt;AN$1,$G65&lt;AN$4,(DATE(YEAR($G65)+1,MONTH($G65)+1,1))&gt;AN$4),(($D65*13.44*AN$2)+($D65*10.56*AN$3))*(AN$1/1000-($F65/1000)),0)</f>
        <v>0</v>
      </c>
      <c r="AO65" s="69" t="n">
        <f aca="false">IF(AND($F65&lt;AO$1,$G65&lt;AO$4,(DATE(YEAR($G65)+1,MONTH($G65)+1,1))&gt;AO$4),(($D65*13.44*AO$2)+($D65*10.56*AO$3))*(AO$1/1000-($F65/1000)),0)</f>
        <v>0</v>
      </c>
      <c r="AP65" s="69" t="n">
        <f aca="false">IF(AND($F65&lt;AP$1,$G65&lt;AP$4,(DATE(YEAR($G65)+1,MONTH($G65)+1,1))&gt;AP$4),(($D65*13.44*AP$2)+($D65*10.56*AP$3))*(AP$1/1000-($F65/1000)),0)</f>
        <v>0</v>
      </c>
      <c r="AQ65" s="69" t="n">
        <f aca="false">IF(AND($F65&lt;AQ$1,$G65&lt;AQ$4,(DATE(YEAR($G65)+1,MONTH($G65)+1,1))&gt;AQ$4),(($D65*13.44*AQ$2)+($D65*10.56*AQ$3))*(AQ$1/1000-($F65/1000)),0)</f>
        <v>0</v>
      </c>
      <c r="AR65" s="69" t="n">
        <f aca="false">IF(AND($F65&lt;AR$1,$G65&lt;AR$4,(DATE(YEAR($G65)+1,MONTH($G65)+1,1))&gt;AR$4),(($D65*13.44*AR$2)+($D65*10.56*AR$3))*(AR$1/1000-($F65/1000)),0)</f>
        <v>0</v>
      </c>
      <c r="AS65" s="69" t="n">
        <f aca="false">IF(AND($F65&lt;AS$1,$G65&lt;AS$4,(DATE(YEAR($G65)+1,MONTH($G65)+1,1))&gt;AS$4),(($D65*13.44*AS$2)+($D65*10.56*AS$3))*(AS$1/1000-($F65/1000)),0)</f>
        <v>0</v>
      </c>
      <c r="AT65" s="69" t="n">
        <f aca="false">IF(AND($F65&lt;AT$1,$G65&lt;AT$4,(DATE(YEAR($G65)+1,MONTH($G65)+1,1))&gt;AT$4),(($D65*13.44*AT$2)+($D65*10.56*AT$3))*(AT$1/1000-($F65/1000)),0)</f>
        <v>0</v>
      </c>
      <c r="AU65" s="69" t="n">
        <f aca="false">IF(AND($F65&lt;AU$1,$G65&lt;AU$4,(DATE(YEAR($G65)+1,MONTH($G65)+1,1))&gt;AU$4),(($D65*13.44*AU$2)+($D65*10.56*AU$3))*(AU$1/1000-($F65/1000)),0)</f>
        <v>0</v>
      </c>
      <c r="AV65" s="69" t="n">
        <f aca="false">IF(AND($F65&lt;AV$1,$G65&lt;AV$4,(DATE(YEAR($G65)+1,MONTH($G65)+1,1))&gt;AV$4),(($D65*13.44*AV$2)+($D65*10.56*AV$3))*(AV$1/1000-($F65/1000)),0)</f>
        <v>0</v>
      </c>
      <c r="AW65" s="69" t="n">
        <f aca="false">IF(AND($F65&lt;AW$1,$G65&lt;AW$4,(DATE(YEAR($G65)+1,MONTH($G65)+1,1))&gt;AW$4),(($D65*13.44*AW$2)+($D65*10.56*AW$3))*(AW$1/1000-($F65/1000)),0)</f>
        <v>0</v>
      </c>
      <c r="AX65" s="69" t="n">
        <f aca="false">IF(AND($F65&lt;AX$1,$G65&lt;AX$4,(DATE(YEAR($G65)+1,MONTH($G65)+1,1))&gt;AX$4),(($D65*13.44*AX$2)+($D65*10.56*AX$3))*(AX$1/1000-($F65/1000)),0)</f>
        <v>0</v>
      </c>
      <c r="AY65" s="69" t="n">
        <f aca="false">IF(AND($F65&lt;AY$1,$G65&lt;AY$4,(DATE(YEAR($G65)+1,MONTH($G65)+1,1))&gt;AY$4),(($D65*13.44*AY$2)+($D65*10.56*AY$3))*(AY$1/1000-($F65/1000)),0)</f>
        <v>0</v>
      </c>
      <c r="AZ65" s="69" t="n">
        <f aca="false">IF(AND($F65&lt;AZ$1,$G65&lt;AZ$4,(DATE(YEAR($G65)+1,MONTH($G65)+1,1))&gt;AZ$4),(($D65*13.44*AZ$2)+($D65*10.56*AZ$3))*(AZ$1/1000-($F65/1000)),0)</f>
        <v>0</v>
      </c>
      <c r="BA65" s="69" t="n">
        <f aca="false">IF(AND($F65&lt;BA$1,$G65&lt;BA$4,(DATE(YEAR($G65)+1,MONTH($G65)+1,1))&gt;BA$4),(($D65*13.44*BA$2)+($D65*10.56*BA$3))*(BA$1/1000-($F65/1000)),0)</f>
        <v>0</v>
      </c>
      <c r="BB65" s="69" t="n">
        <f aca="false">IF(AND($F65&lt;BB$1,$G65&lt;BB$4,(DATE(YEAR($G65)+1,MONTH($G65)+1,1))&gt;BB$4),(($D65*13.44*BB$2)+($D65*10.56*BB$3))*(BB$1/1000-($F65/1000)),0)</f>
        <v>0</v>
      </c>
      <c r="BC65" s="69" t="n">
        <f aca="false">IF(AND($F65&lt;BC$1,$G65&lt;BC$4,(DATE(YEAR($G65)+1,MONTH($G65)+1,1))&gt;BC$4),(($D65*13.44*BC$2)+($D65*10.56*BC$3))*(BC$1/1000-($F65/1000)),0)</f>
        <v>0</v>
      </c>
      <c r="BD65" s="69" t="n">
        <f aca="false">IF(AND($F65&lt;BD$1,$G65&lt;BD$4,(DATE(YEAR($G65)+1,MONTH($G65)+1,1))&gt;BD$4),(($D65*13.44*BD$2)+($D65*10.56*BD$3))*(BD$1/1000-($F65/1000)),0)</f>
        <v>0</v>
      </c>
    </row>
    <row r="66" customFormat="false" ht="12.75" hidden="false" customHeight="false" outlineLevel="0" collapsed="false">
      <c r="A66" s="3" t="s">
        <v>1208</v>
      </c>
      <c r="B66" s="3" t="s">
        <v>1282</v>
      </c>
      <c r="C66" s="71" t="s">
        <v>1283</v>
      </c>
      <c r="D66" s="2" t="n">
        <v>560</v>
      </c>
      <c r="E66" s="3" t="s">
        <v>1268</v>
      </c>
      <c r="F66" s="2" t="n">
        <v>7160</v>
      </c>
      <c r="G66" s="70" t="n">
        <v>37060</v>
      </c>
      <c r="H66" s="64" t="s">
        <v>1260</v>
      </c>
      <c r="I66" s="69" t="n">
        <f aca="false">IF(AND($F66&lt;I$1,$G66&lt;I$4,(DATE(YEAR($G66)+1,MONTH($G66)+1,1))&gt;I$4),(($D66*13.44*I$2)+($D66*10.56*I$3))*(I$1/1000-($F66/1000)),0)</f>
        <v>0</v>
      </c>
      <c r="J66" s="69" t="n">
        <f aca="false">IF(AND($F66&lt;J$1,$G66&lt;J$4,(DATE(YEAR($G66)+1,MONTH($G66)+1,1))&gt;J$4),(($D66*13.44*J$2)+($D66*10.56*J$3))*(J$1/1000-($F66/1000)),0)</f>
        <v>0</v>
      </c>
      <c r="K66" s="69" t="n">
        <f aca="false">IF(AND($F66&lt;K$1,$G66&lt;K$4,(DATE(YEAR($G66)+1,MONTH($G66)+1,1))&gt;K$4),(($D66*13.44*K$2)+($D66*10.56*K$3))*(K$1/1000-($F66/1000)),0)</f>
        <v>0</v>
      </c>
      <c r="L66" s="69" t="n">
        <f aca="false">IF(AND($F66&lt;L$1,$G66&lt;L$4,(DATE(YEAR($G66)+1,MONTH($G66)+1,1))&gt;L$4),(($D66*13.44*L$2)+($D66*10.56*L$3))*(L$1/1000-($F66/1000)),0)</f>
        <v>0</v>
      </c>
      <c r="M66" s="69" t="n">
        <f aca="false">IF(AND($F66&lt;M$1,$G66&lt;M$4,(DATE(YEAR($G66)+1,MONTH($G66)+1,1))&gt;M$4),(($D66*13.44*M$2)+($D66*10.56*M$3))*(M$1/1000-($F66/1000)),0)</f>
        <v>0</v>
      </c>
      <c r="N66" s="69" t="n">
        <f aca="false">IF(AND($F66&lt;N$1,$G66&lt;N$4,(DATE(YEAR($G66)+1,MONTH($G66)+1,1))&gt;N$4),(($D66*13.44*N$2)+($D66*10.56*N$3))*(N$1/1000-($F66/1000)),0)</f>
        <v>0</v>
      </c>
      <c r="O66" s="69" t="n">
        <f aca="false">IF(AND($F66&lt;O$1,$G66&lt;O$4,(DATE(YEAR($G66)+1,MONTH($G66)+1,1))&gt;O$4),(($D66*13.44*O$2)+($D66*10.56*O$3))*(O$1/1000-($F66/1000)),0)</f>
        <v>27024.0768</v>
      </c>
      <c r="P66" s="69" t="n">
        <f aca="false">IF(AND($F66&lt;P$1,$G66&lt;P$4,(DATE(YEAR($G66)+1,MONTH($G66)+1,1))&gt;P$4),(($D66*13.44*P$2)+($D66*10.56*P$3))*(P$1/1000-($F66/1000)),0)</f>
        <v>27024.0768</v>
      </c>
      <c r="Q66" s="69" t="n">
        <f aca="false">IF(AND($F66&lt;Q$1,$G66&lt;Q$4,(DATE(YEAR($G66)+1,MONTH($G66)+1,1))&gt;Q$4),(($D66*13.44*Q$2)+($D66*10.56*Q$3))*(Q$1/1000-($F66/1000)),0)</f>
        <v>27024.0768</v>
      </c>
      <c r="R66" s="69" t="n">
        <f aca="false">IF(AND($F66&lt;R$1,$G66&lt;R$4,(DATE(YEAR($G66)+1,MONTH($G66)+1,1))&gt;R$4),(($D66*13.44*R$2)+($D66*10.56*R$3))*(R$1/1000-($F66/1000)),0)</f>
        <v>27024.0768</v>
      </c>
      <c r="S66" s="69" t="n">
        <f aca="false">IF(AND($F66&lt;S$1,$G66&lt;S$4,(DATE(YEAR($G66)+1,MONTH($G66)+1,1))&gt;S$4),(($D66*13.44*S$2)+($D66*10.56*S$3))*(S$1/1000-($F66/1000)),0)</f>
        <v>27024.0768</v>
      </c>
      <c r="T66" s="69" t="n">
        <f aca="false">IF(AND($F66&lt;T$1,$G66&lt;T$4,(DATE(YEAR($G66)+1,MONTH($G66)+1,1))&gt;T$4),(($D66*13.44*T$2)+($D66*10.56*T$3))*(T$1/1000-($F66/1000)),0)</f>
        <v>27024.0768</v>
      </c>
      <c r="U66" s="69" t="n">
        <f aca="false">IF(AND($F66&lt;U$1,$G66&lt;U$4,(DATE(YEAR($G66)+1,MONTH($G66)+1,1))&gt;U$4),(($D66*13.44*U$2)+($D66*10.56*U$3))*(U$1/1000-($F66/1000)),0)</f>
        <v>27024.0768</v>
      </c>
      <c r="V66" s="69" t="n">
        <f aca="false">IF(AND($F66&lt;V$1,$G66&lt;V$4,(DATE(YEAR($G66)+1,MONTH($G66)+1,1))&gt;V$4),(($D66*13.44*V$2)+($D66*10.56*V$3))*(V$1/1000-($F66/1000)),0)</f>
        <v>27024.0768</v>
      </c>
      <c r="W66" s="69" t="n">
        <f aca="false">IF(AND($F66&lt;W$1,$G66&lt;W$4,(DATE(YEAR($G66)+1,MONTH($G66)+1,1))&gt;W$4),(($D66*13.44*W$2)+($D66*10.56*W$3))*(W$1/1000-($F66/1000)),0)</f>
        <v>27024.0768</v>
      </c>
      <c r="X66" s="69" t="n">
        <f aca="false">IF(AND($F66&lt;X$1,$G66&lt;X$4,(DATE(YEAR($G66)+1,MONTH($G66)+1,1))&gt;X$4),(($D66*13.44*X$2)+($D66*10.56*X$3))*(X$1/1000-($F66/1000)),0)</f>
        <v>27024.0768</v>
      </c>
      <c r="Y66" s="69" t="n">
        <f aca="false">IF(AND($F66&lt;Y$1,$G66&lt;Y$4,(DATE(YEAR($G66)+1,MONTH($G66)+1,1))&gt;Y$4),(($D66*13.44*Y$2)+($D66*10.56*Y$3))*(Y$1/1000-($F66/1000)),0)</f>
        <v>27024.0768</v>
      </c>
      <c r="Z66" s="69" t="n">
        <f aca="false">IF(AND($F66&lt;Z$1,$G66&lt;Z$4,(DATE(YEAR($G66)+1,MONTH($G66)+1,1))&gt;Z$4),(($D66*13.44*Z$2)+($D66*10.56*Z$3))*(Z$1/1000-($F66/1000)),0)</f>
        <v>27024.0768</v>
      </c>
      <c r="AA66" s="69" t="n">
        <f aca="false">IF(AND($F66&lt;AA$1,$G66&lt;AA$4,(DATE(YEAR($G66)+1,MONTH($G66)+1,1))&gt;AA$4),(($D66*13.44*AA$2)+($D66*10.56*AA$3))*(AA$1/1000-($F66/1000)),0)</f>
        <v>0</v>
      </c>
      <c r="AB66" s="69" t="n">
        <f aca="false">IF(AND($F66&lt;AB$1,$G66&lt;AB$4,(DATE(YEAR($G66)+1,MONTH($G66)+1,1))&gt;AB$4),(($D66*13.44*AB$2)+($D66*10.56*AB$3))*(AB$1/1000-($F66/1000)),0)</f>
        <v>0</v>
      </c>
      <c r="AC66" s="69" t="n">
        <f aca="false">IF(AND($F66&lt;AC$1,$G66&lt;AC$4,(DATE(YEAR($G66)+1,MONTH($G66)+1,1))&gt;AC$4),(($D66*13.44*AC$2)+($D66*10.56*AC$3))*(AC$1/1000-($F66/1000)),0)</f>
        <v>0</v>
      </c>
      <c r="AD66" s="69" t="n">
        <f aca="false">IF(AND($F66&lt;AD$1,$G66&lt;AD$4,(DATE(YEAR($G66)+1,MONTH($G66)+1,1))&gt;AD$4),(($D66*13.44*AD$2)+($D66*10.56*AD$3))*(AD$1/1000-($F66/1000)),0)</f>
        <v>0</v>
      </c>
      <c r="AE66" s="69" t="n">
        <f aca="false">IF(AND($F66&lt;AE$1,$G66&lt;AE$4,(DATE(YEAR($G66)+1,MONTH($G66)+1,1))&gt;AE$4),(($D66*13.44*AE$2)+($D66*10.56*AE$3))*(AE$1/1000-($F66/1000)),0)</f>
        <v>0</v>
      </c>
      <c r="AF66" s="69" t="n">
        <f aca="false">IF(AND($F66&lt;AF$1,$G66&lt;AF$4,(DATE(YEAR($G66)+1,MONTH($G66)+1,1))&gt;AF$4),(($D66*13.44*AF$2)+($D66*10.56*AF$3))*(AF$1/1000-($F66/1000)),0)</f>
        <v>0</v>
      </c>
      <c r="AG66" s="69" t="n">
        <f aca="false">IF(AND($F66&lt;AG$1,$G66&lt;AG$4,(DATE(YEAR($G66)+1,MONTH($G66)+1,1))&gt;AG$4),(($D66*13.44*AG$2)+($D66*10.56*AG$3))*(AG$1/1000-($F66/1000)),0)</f>
        <v>0</v>
      </c>
      <c r="AH66" s="69" t="n">
        <f aca="false">IF(AND($F66&lt;AH$1,$G66&lt;AH$4,(DATE(YEAR($G66)+1,MONTH($G66)+1,1))&gt;AH$4),(($D66*13.44*AH$2)+($D66*10.56*AH$3))*(AH$1/1000-($F66/1000)),0)</f>
        <v>0</v>
      </c>
      <c r="AI66" s="69" t="n">
        <f aca="false">IF(AND($F66&lt;AI$1,$G66&lt;AI$4,(DATE(YEAR($G66)+1,MONTH($G66)+1,1))&gt;AI$4),(($D66*13.44*AI$2)+($D66*10.56*AI$3))*(AI$1/1000-($F66/1000)),0)</f>
        <v>0</v>
      </c>
      <c r="AJ66" s="69" t="n">
        <f aca="false">IF(AND($F66&lt;AJ$1,$G66&lt;AJ$4,(DATE(YEAR($G66)+1,MONTH($G66)+1,1))&gt;AJ$4),(($D66*13.44*AJ$2)+($D66*10.56*AJ$3))*(AJ$1/1000-($F66/1000)),0)</f>
        <v>0</v>
      </c>
      <c r="AK66" s="69" t="n">
        <f aca="false">IF(AND($F66&lt;AK$1,$G66&lt;AK$4,(DATE(YEAR($G66)+1,MONTH($G66)+1,1))&gt;AK$4),(($D66*13.44*AK$2)+($D66*10.56*AK$3))*(AK$1/1000-($F66/1000)),0)</f>
        <v>0</v>
      </c>
      <c r="AL66" s="69" t="n">
        <f aca="false">IF(AND($F66&lt;AL$1,$G66&lt;AL$4,(DATE(YEAR($G66)+1,MONTH($G66)+1,1))&gt;AL$4),(($D66*13.44*AL$2)+($D66*10.56*AL$3))*(AL$1/1000-($F66/1000)),0)</f>
        <v>0</v>
      </c>
      <c r="AM66" s="69" t="n">
        <f aca="false">IF(AND($F66&lt;AM$1,$G66&lt;AM$4,(DATE(YEAR($G66)+1,MONTH($G66)+1,1))&gt;AM$4),(($D66*13.44*AM$2)+($D66*10.56*AM$3))*(AM$1/1000-($F66/1000)),0)</f>
        <v>0</v>
      </c>
      <c r="AN66" s="69" t="n">
        <f aca="false">IF(AND($F66&lt;AN$1,$G66&lt;AN$4,(DATE(YEAR($G66)+1,MONTH($G66)+1,1))&gt;AN$4),(($D66*13.44*AN$2)+($D66*10.56*AN$3))*(AN$1/1000-($F66/1000)),0)</f>
        <v>0</v>
      </c>
      <c r="AO66" s="69" t="n">
        <f aca="false">IF(AND($F66&lt;AO$1,$G66&lt;AO$4,(DATE(YEAR($G66)+1,MONTH($G66)+1,1))&gt;AO$4),(($D66*13.44*AO$2)+($D66*10.56*AO$3))*(AO$1/1000-($F66/1000)),0)</f>
        <v>0</v>
      </c>
      <c r="AP66" s="69" t="n">
        <f aca="false">IF(AND($F66&lt;AP$1,$G66&lt;AP$4,(DATE(YEAR($G66)+1,MONTH($G66)+1,1))&gt;AP$4),(($D66*13.44*AP$2)+($D66*10.56*AP$3))*(AP$1/1000-($F66/1000)),0)</f>
        <v>0</v>
      </c>
      <c r="AQ66" s="69" t="n">
        <f aca="false">IF(AND($F66&lt;AQ$1,$G66&lt;AQ$4,(DATE(YEAR($G66)+1,MONTH($G66)+1,1))&gt;AQ$4),(($D66*13.44*AQ$2)+($D66*10.56*AQ$3))*(AQ$1/1000-($F66/1000)),0)</f>
        <v>0</v>
      </c>
      <c r="AR66" s="69" t="n">
        <f aca="false">IF(AND($F66&lt;AR$1,$G66&lt;AR$4,(DATE(YEAR($G66)+1,MONTH($G66)+1,1))&gt;AR$4),(($D66*13.44*AR$2)+($D66*10.56*AR$3))*(AR$1/1000-($F66/1000)),0)</f>
        <v>0</v>
      </c>
      <c r="AS66" s="69" t="n">
        <f aca="false">IF(AND($F66&lt;AS$1,$G66&lt;AS$4,(DATE(YEAR($G66)+1,MONTH($G66)+1,1))&gt;AS$4),(($D66*13.44*AS$2)+($D66*10.56*AS$3))*(AS$1/1000-($F66/1000)),0)</f>
        <v>0</v>
      </c>
      <c r="AT66" s="69" t="n">
        <f aca="false">IF(AND($F66&lt;AT$1,$G66&lt;AT$4,(DATE(YEAR($G66)+1,MONTH($G66)+1,1))&gt;AT$4),(($D66*13.44*AT$2)+($D66*10.56*AT$3))*(AT$1/1000-($F66/1000)),0)</f>
        <v>0</v>
      </c>
      <c r="AU66" s="69" t="n">
        <f aca="false">IF(AND($F66&lt;AU$1,$G66&lt;AU$4,(DATE(YEAR($G66)+1,MONTH($G66)+1,1))&gt;AU$4),(($D66*13.44*AU$2)+($D66*10.56*AU$3))*(AU$1/1000-($F66/1000)),0)</f>
        <v>0</v>
      </c>
      <c r="AV66" s="69" t="n">
        <f aca="false">IF(AND($F66&lt;AV$1,$G66&lt;AV$4,(DATE(YEAR($G66)+1,MONTH($G66)+1,1))&gt;AV$4),(($D66*13.44*AV$2)+($D66*10.56*AV$3))*(AV$1/1000-($F66/1000)),0)</f>
        <v>0</v>
      </c>
      <c r="AW66" s="69" t="n">
        <f aca="false">IF(AND($F66&lt;AW$1,$G66&lt;AW$4,(DATE(YEAR($G66)+1,MONTH($G66)+1,1))&gt;AW$4),(($D66*13.44*AW$2)+($D66*10.56*AW$3))*(AW$1/1000-($F66/1000)),0)</f>
        <v>0</v>
      </c>
      <c r="AX66" s="69" t="n">
        <f aca="false">IF(AND($F66&lt;AX$1,$G66&lt;AX$4,(DATE(YEAR($G66)+1,MONTH($G66)+1,1))&gt;AX$4),(($D66*13.44*AX$2)+($D66*10.56*AX$3))*(AX$1/1000-($F66/1000)),0)</f>
        <v>0</v>
      </c>
      <c r="AY66" s="69" t="n">
        <f aca="false">IF(AND($F66&lt;AY$1,$G66&lt;AY$4,(DATE(YEAR($G66)+1,MONTH($G66)+1,1))&gt;AY$4),(($D66*13.44*AY$2)+($D66*10.56*AY$3))*(AY$1/1000-($F66/1000)),0)</f>
        <v>0</v>
      </c>
      <c r="AZ66" s="69" t="n">
        <f aca="false">IF(AND($F66&lt;AZ$1,$G66&lt;AZ$4,(DATE(YEAR($G66)+1,MONTH($G66)+1,1))&gt;AZ$4),(($D66*13.44*AZ$2)+($D66*10.56*AZ$3))*(AZ$1/1000-($F66/1000)),0)</f>
        <v>0</v>
      </c>
      <c r="BA66" s="69" t="n">
        <f aca="false">IF(AND($F66&lt;BA$1,$G66&lt;BA$4,(DATE(YEAR($G66)+1,MONTH($G66)+1,1))&gt;BA$4),(($D66*13.44*BA$2)+($D66*10.56*BA$3))*(BA$1/1000-($F66/1000)),0)</f>
        <v>0</v>
      </c>
      <c r="BB66" s="69" t="n">
        <f aca="false">IF(AND($F66&lt;BB$1,$G66&lt;BB$4,(DATE(YEAR($G66)+1,MONTH($G66)+1,1))&gt;BB$4),(($D66*13.44*BB$2)+($D66*10.56*BB$3))*(BB$1/1000-($F66/1000)),0)</f>
        <v>0</v>
      </c>
      <c r="BC66" s="69" t="n">
        <f aca="false">IF(AND($F66&lt;BC$1,$G66&lt;BC$4,(DATE(YEAR($G66)+1,MONTH($G66)+1,1))&gt;BC$4),(($D66*13.44*BC$2)+($D66*10.56*BC$3))*(BC$1/1000-($F66/1000)),0)</f>
        <v>0</v>
      </c>
      <c r="BD66" s="69" t="n">
        <f aca="false">IF(AND($F66&lt;BD$1,$G66&lt;BD$4,(DATE(YEAR($G66)+1,MONTH($G66)+1,1))&gt;BD$4),(($D66*13.44*BD$2)+($D66*10.56*BD$3))*(BD$1/1000-($F66/1000)),0)</f>
        <v>0</v>
      </c>
    </row>
    <row r="67" customFormat="false" ht="12.75" hidden="false" customHeight="false" outlineLevel="0" collapsed="false">
      <c r="A67" s="66" t="s">
        <v>1280</v>
      </c>
      <c r="B67" s="66" t="s">
        <v>1369</v>
      </c>
      <c r="C67" s="66" t="s">
        <v>1248</v>
      </c>
      <c r="D67" s="66" t="n">
        <v>300</v>
      </c>
      <c r="E67" s="3" t="s">
        <v>1268</v>
      </c>
      <c r="F67" s="66" t="n">
        <v>7273</v>
      </c>
      <c r="G67" s="68" t="n">
        <v>37622</v>
      </c>
      <c r="H67" s="64" t="s">
        <v>1260</v>
      </c>
      <c r="I67" s="69" t="n">
        <f aca="false">IF(AND($F67&lt;I$1,$G67&lt;I$4,(DATE(YEAR($G67)+1,MONTH($G67)+1,1))&gt;I$4),(($D67*13.44*I$2)+($D67*10.56*I$3))*(I$1/1000-($F67/1000)),0)</f>
        <v>0</v>
      </c>
      <c r="J67" s="69" t="n">
        <f aca="false">IF(AND($F67&lt;J$1,$G67&lt;J$4,(DATE(YEAR($G67)+1,MONTH($G67)+1,1))&gt;J$4),(($D67*13.44*J$2)+($D67*10.56*J$3))*(J$1/1000-($F67/1000)),0)</f>
        <v>0</v>
      </c>
      <c r="K67" s="69" t="n">
        <f aca="false">IF(AND($F67&lt;K$1,$G67&lt;K$4,(DATE(YEAR($G67)+1,MONTH($G67)+1,1))&gt;K$4),(($D67*13.44*K$2)+($D67*10.56*K$3))*(K$1/1000-($F67/1000)),0)</f>
        <v>0</v>
      </c>
      <c r="L67" s="69" t="n">
        <f aca="false">IF(AND($F67&lt;L$1,$G67&lt;L$4,(DATE(YEAR($G67)+1,MONTH($G67)+1,1))&gt;L$4),(($D67*13.44*L$2)+($D67*10.56*L$3))*(L$1/1000-($F67/1000)),0)</f>
        <v>0</v>
      </c>
      <c r="M67" s="69" t="n">
        <f aca="false">IF(AND($F67&lt;M$1,$G67&lt;M$4,(DATE(YEAR($G67)+1,MONTH($G67)+1,1))&gt;M$4),(($D67*13.44*M$2)+($D67*10.56*M$3))*(M$1/1000-($F67/1000)),0)</f>
        <v>0</v>
      </c>
      <c r="N67" s="69" t="n">
        <f aca="false">IF(AND($F67&lt;N$1,$G67&lt;N$4,(DATE(YEAR($G67)+1,MONTH($G67)+1,1))&gt;N$4),(($D67*13.44*N$2)+($D67*10.56*N$3))*(N$1/1000-($F67/1000)),0)</f>
        <v>0</v>
      </c>
      <c r="O67" s="69" t="n">
        <f aca="false">IF(AND($F67&lt;O$1,$G67&lt;O$4,(DATE(YEAR($G67)+1,MONTH($G67)+1,1))&gt;O$4),(($D67*13.44*O$2)+($D67*10.56*O$3))*(O$1/1000-($F67/1000)),0)</f>
        <v>0</v>
      </c>
      <c r="P67" s="69" t="n">
        <f aca="false">IF(AND($F67&lt;P$1,$G67&lt;P$4,(DATE(YEAR($G67)+1,MONTH($G67)+1,1))&gt;P$4),(($D67*13.44*P$2)+($D67*10.56*P$3))*(P$1/1000-($F67/1000)),0)</f>
        <v>0</v>
      </c>
      <c r="Q67" s="69" t="n">
        <f aca="false">IF(AND($F67&lt;Q$1,$G67&lt;Q$4,(DATE(YEAR($G67)+1,MONTH($G67)+1,1))&gt;Q$4),(($D67*13.44*Q$2)+($D67*10.56*Q$3))*(Q$1/1000-($F67/1000)),0)</f>
        <v>0</v>
      </c>
      <c r="R67" s="69" t="n">
        <f aca="false">IF(AND($F67&lt;R$1,$G67&lt;R$4,(DATE(YEAR($G67)+1,MONTH($G67)+1,1))&gt;R$4),(($D67*13.44*R$2)+($D67*10.56*R$3))*(R$1/1000-($F67/1000)),0)</f>
        <v>0</v>
      </c>
      <c r="S67" s="69" t="n">
        <f aca="false">IF(AND($F67&lt;S$1,$G67&lt;S$4,(DATE(YEAR($G67)+1,MONTH($G67)+1,1))&gt;S$4),(($D67*13.44*S$2)+($D67*10.56*S$3))*(S$1/1000-($F67/1000)),0)</f>
        <v>0</v>
      </c>
      <c r="T67" s="69" t="n">
        <f aca="false">IF(AND($F67&lt;T$1,$G67&lt;T$4,(DATE(YEAR($G67)+1,MONTH($G67)+1,1))&gt;T$4),(($D67*13.44*T$2)+($D67*10.56*T$3))*(T$1/1000-($F67/1000)),0)</f>
        <v>0</v>
      </c>
      <c r="U67" s="69" t="n">
        <f aca="false">IF(AND($F67&lt;U$1,$G67&lt;U$4,(DATE(YEAR($G67)+1,MONTH($G67)+1,1))&gt;U$4),(($D67*13.44*U$2)+($D67*10.56*U$3))*(U$1/1000-($F67/1000)),0)</f>
        <v>0</v>
      </c>
      <c r="V67" s="69" t="n">
        <f aca="false">IF(AND($F67&lt;V$1,$G67&lt;V$4,(DATE(YEAR($G67)+1,MONTH($G67)+1,1))&gt;V$4),(($D67*13.44*V$2)+($D67*10.56*V$3))*(V$1/1000-($F67/1000)),0)</f>
        <v>0</v>
      </c>
      <c r="W67" s="69" t="n">
        <f aca="false">IF(AND($F67&lt;W$1,$G67&lt;W$4,(DATE(YEAR($G67)+1,MONTH($G67)+1,1))&gt;W$4),(($D67*13.44*W$2)+($D67*10.56*W$3))*(W$1/1000-($F67/1000)),0)</f>
        <v>0</v>
      </c>
      <c r="X67" s="69" t="n">
        <f aca="false">IF(AND($F67&lt;X$1,$G67&lt;X$4,(DATE(YEAR($G67)+1,MONTH($G67)+1,1))&gt;X$4),(($D67*13.44*X$2)+($D67*10.56*X$3))*(X$1/1000-($F67/1000)),0)</f>
        <v>0</v>
      </c>
      <c r="Y67" s="69" t="n">
        <f aca="false">IF(AND($F67&lt;Y$1,$G67&lt;Y$4,(DATE(YEAR($G67)+1,MONTH($G67)+1,1))&gt;Y$4),(($D67*13.44*Y$2)+($D67*10.56*Y$3))*(Y$1/1000-($F67/1000)),0)</f>
        <v>0</v>
      </c>
      <c r="Z67" s="69" t="n">
        <f aca="false">IF(AND($F67&lt;Z$1,$G67&lt;Z$4,(DATE(YEAR($G67)+1,MONTH($G67)+1,1))&gt;Z$4),(($D67*13.44*Z$2)+($D67*10.56*Z$3))*(Z$1/1000-($F67/1000)),0)</f>
        <v>0</v>
      </c>
      <c r="AA67" s="69" t="n">
        <f aca="false">IF(AND($F67&lt;AA$1,$G67&lt;AA$4,(DATE(YEAR($G67)+1,MONTH($G67)+1,1))&gt;AA$4),(($D67*13.44*AA$2)+($D67*10.56*AA$3))*(AA$1/1000-($F67/1000)),0)</f>
        <v>0</v>
      </c>
      <c r="AB67" s="69" t="n">
        <f aca="false">IF(AND($F67&lt;AB$1,$G67&lt;AB$4,(DATE(YEAR($G67)+1,MONTH($G67)+1,1))&gt;AB$4),(($D67*13.44*AB$2)+($D67*10.56*AB$3))*(AB$1/1000-($F67/1000)),0)</f>
        <v>0</v>
      </c>
      <c r="AC67" s="69" t="n">
        <f aca="false">IF(AND($F67&lt;AC$1,$G67&lt;AC$4,(DATE(YEAR($G67)+1,MONTH($G67)+1,1))&gt;AC$4),(($D67*13.44*AC$2)+($D67*10.56*AC$3))*(AC$1/1000-($F67/1000)),0)</f>
        <v>0</v>
      </c>
      <c r="AD67" s="69" t="n">
        <f aca="false">IF(AND($F67&lt;AD$1,$G67&lt;AD$4,(DATE(YEAR($G67)+1,MONTH($G67)+1,1))&gt;AD$4),(($D67*13.44*AD$2)+($D67*10.56*AD$3))*(AD$1/1000-($F67/1000)),0)</f>
        <v>0</v>
      </c>
      <c r="AE67" s="69" t="n">
        <f aca="false">IF(AND($F67&lt;AE$1,$G67&lt;AE$4,(DATE(YEAR($G67)+1,MONTH($G67)+1,1))&gt;AE$4),(($D67*13.44*AE$2)+($D67*10.56*AE$3))*(AE$1/1000-($F67/1000)),0)</f>
        <v>0</v>
      </c>
      <c r="AF67" s="69" t="n">
        <f aca="false">IF(AND($F67&lt;AF$1,$G67&lt;AF$4,(DATE(YEAR($G67)+1,MONTH($G67)+1,1))&gt;AF$4),(($D67*13.44*AF$2)+($D67*10.56*AF$3))*(AF$1/1000-($F67/1000)),0)</f>
        <v>0</v>
      </c>
      <c r="AG67" s="69" t="n">
        <f aca="false">IF(AND($F67&lt;AG$1,$G67&lt;AG$4,(DATE(YEAR($G67)+1,MONTH($G67)+1,1))&gt;AG$4),(($D67*13.44*AG$2)+($D67*10.56*AG$3))*(AG$1/1000-($F67/1000)),0)</f>
        <v>0</v>
      </c>
      <c r="AH67" s="69" t="n">
        <f aca="false">IF(AND($F67&lt;AH$1,$G67&lt;AH$4,(DATE(YEAR($G67)+1,MONTH($G67)+1,1))&gt;AH$4),(($D67*13.44*AH$2)+($D67*10.56*AH$3))*(AH$1/1000-($F67/1000)),0)</f>
        <v>13901.1552</v>
      </c>
      <c r="AI67" s="69" t="n">
        <f aca="false">IF(AND($F67&lt;AI$1,$G67&lt;AI$4,(DATE(YEAR($G67)+1,MONTH($G67)+1,1))&gt;AI$4),(($D67*13.44*AI$2)+($D67*10.56*AI$3))*(AI$1/1000-($F67/1000)),0)</f>
        <v>13901.1552</v>
      </c>
      <c r="AJ67" s="69" t="n">
        <f aca="false">IF(AND($F67&lt;AJ$1,$G67&lt;AJ$4,(DATE(YEAR($G67)+1,MONTH($G67)+1,1))&gt;AJ$4),(($D67*13.44*AJ$2)+($D67*10.56*AJ$3))*(AJ$1/1000-($F67/1000)),0)</f>
        <v>13901.1552</v>
      </c>
      <c r="AK67" s="69" t="n">
        <f aca="false">IF(AND($F67&lt;AK$1,$G67&lt;AK$4,(DATE(YEAR($G67)+1,MONTH($G67)+1,1))&gt;AK$4),(($D67*13.44*AK$2)+($D67*10.56*AK$3))*(AK$1/1000-($F67/1000)),0)</f>
        <v>13901.1552</v>
      </c>
      <c r="AL67" s="69" t="n">
        <f aca="false">IF(AND($F67&lt;AL$1,$G67&lt;AL$4,(DATE(YEAR($G67)+1,MONTH($G67)+1,1))&gt;AL$4),(($D67*13.44*AL$2)+($D67*10.56*AL$3))*(AL$1/1000-($F67/1000)),0)</f>
        <v>13901.1552</v>
      </c>
      <c r="AM67" s="69" t="n">
        <f aca="false">IF(AND($F67&lt;AM$1,$G67&lt;AM$4,(DATE(YEAR($G67)+1,MONTH($G67)+1,1))&gt;AM$4),(($D67*13.44*AM$2)+($D67*10.56*AM$3))*(AM$1/1000-($F67/1000)),0)</f>
        <v>13901.1552</v>
      </c>
      <c r="AN67" s="69" t="n">
        <f aca="false">IF(AND($F67&lt;AN$1,$G67&lt;AN$4,(DATE(YEAR($G67)+1,MONTH($G67)+1,1))&gt;AN$4),(($D67*13.44*AN$2)+($D67*10.56*AN$3))*(AN$1/1000-($F67/1000)),0)</f>
        <v>13901.1552</v>
      </c>
      <c r="AO67" s="69" t="n">
        <f aca="false">IF(AND($F67&lt;AO$1,$G67&lt;AO$4,(DATE(YEAR($G67)+1,MONTH($G67)+1,1))&gt;AO$4),(($D67*13.44*AO$2)+($D67*10.56*AO$3))*(AO$1/1000-($F67/1000)),0)</f>
        <v>13901.1552</v>
      </c>
      <c r="AP67" s="69" t="n">
        <f aca="false">IF(AND($F67&lt;AP$1,$G67&lt;AP$4,(DATE(YEAR($G67)+1,MONTH($G67)+1,1))&gt;AP$4),(($D67*13.44*AP$2)+($D67*10.56*AP$3))*(AP$1/1000-($F67/1000)),0)</f>
        <v>13901.1552</v>
      </c>
      <c r="AQ67" s="69" t="n">
        <f aca="false">IF(AND($F67&lt;AQ$1,$G67&lt;AQ$4,(DATE(YEAR($G67)+1,MONTH($G67)+1,1))&gt;AQ$4),(($D67*13.44*AQ$2)+($D67*10.56*AQ$3))*(AQ$1/1000-($F67/1000)),0)</f>
        <v>13901.1552</v>
      </c>
      <c r="AR67" s="69" t="n">
        <f aca="false">IF(AND($F67&lt;AR$1,$G67&lt;AR$4,(DATE(YEAR($G67)+1,MONTH($G67)+1,1))&gt;AR$4),(($D67*13.44*AR$2)+($D67*10.56*AR$3))*(AR$1/1000-($F67/1000)),0)</f>
        <v>13901.1552</v>
      </c>
      <c r="AS67" s="69" t="n">
        <f aca="false">IF(AND($F67&lt;AS$1,$G67&lt;AS$4,(DATE(YEAR($G67)+1,MONTH($G67)+1,1))&gt;AS$4),(($D67*13.44*AS$2)+($D67*10.56*AS$3))*(AS$1/1000-($F67/1000)),0)</f>
        <v>13901.1552</v>
      </c>
      <c r="AT67" s="69" t="n">
        <f aca="false">IF(AND($F67&lt;AT$1,$G67&lt;AT$4,(DATE(YEAR($G67)+1,MONTH($G67)+1,1))&gt;AT$4),(($D67*13.44*AT$2)+($D67*10.56*AT$3))*(AT$1/1000-($F67/1000)),0)</f>
        <v>0</v>
      </c>
      <c r="AU67" s="69" t="n">
        <f aca="false">IF(AND($F67&lt;AU$1,$G67&lt;AU$4,(DATE(YEAR($G67)+1,MONTH($G67)+1,1))&gt;AU$4),(($D67*13.44*AU$2)+($D67*10.56*AU$3))*(AU$1/1000-($F67/1000)),0)</f>
        <v>0</v>
      </c>
      <c r="AV67" s="69" t="n">
        <f aca="false">IF(AND($F67&lt;AV$1,$G67&lt;AV$4,(DATE(YEAR($G67)+1,MONTH($G67)+1,1))&gt;AV$4),(($D67*13.44*AV$2)+($D67*10.56*AV$3))*(AV$1/1000-($F67/1000)),0)</f>
        <v>0</v>
      </c>
      <c r="AW67" s="69" t="n">
        <f aca="false">IF(AND($F67&lt;AW$1,$G67&lt;AW$4,(DATE(YEAR($G67)+1,MONTH($G67)+1,1))&gt;AW$4),(($D67*13.44*AW$2)+($D67*10.56*AW$3))*(AW$1/1000-($F67/1000)),0)</f>
        <v>0</v>
      </c>
      <c r="AX67" s="69" t="n">
        <f aca="false">IF(AND($F67&lt;AX$1,$G67&lt;AX$4,(DATE(YEAR($G67)+1,MONTH($G67)+1,1))&gt;AX$4),(($D67*13.44*AX$2)+($D67*10.56*AX$3))*(AX$1/1000-($F67/1000)),0)</f>
        <v>0</v>
      </c>
      <c r="AY67" s="69" t="n">
        <f aca="false">IF(AND($F67&lt;AY$1,$G67&lt;AY$4,(DATE(YEAR($G67)+1,MONTH($G67)+1,1))&gt;AY$4),(($D67*13.44*AY$2)+($D67*10.56*AY$3))*(AY$1/1000-($F67/1000)),0)</f>
        <v>0</v>
      </c>
      <c r="AZ67" s="69" t="n">
        <f aca="false">IF(AND($F67&lt;AZ$1,$G67&lt;AZ$4,(DATE(YEAR($G67)+1,MONTH($G67)+1,1))&gt;AZ$4),(($D67*13.44*AZ$2)+($D67*10.56*AZ$3))*(AZ$1/1000-($F67/1000)),0)</f>
        <v>0</v>
      </c>
      <c r="BA67" s="69" t="n">
        <f aca="false">IF(AND($F67&lt;BA$1,$G67&lt;BA$4,(DATE(YEAR($G67)+1,MONTH($G67)+1,1))&gt;BA$4),(($D67*13.44*BA$2)+($D67*10.56*BA$3))*(BA$1/1000-($F67/1000)),0)</f>
        <v>0</v>
      </c>
      <c r="BB67" s="69" t="n">
        <f aca="false">IF(AND($F67&lt;BB$1,$G67&lt;BB$4,(DATE(YEAR($G67)+1,MONTH($G67)+1,1))&gt;BB$4),(($D67*13.44*BB$2)+($D67*10.56*BB$3))*(BB$1/1000-($F67/1000)),0)</f>
        <v>0</v>
      </c>
      <c r="BC67" s="69" t="n">
        <f aca="false">IF(AND($F67&lt;BC$1,$G67&lt;BC$4,(DATE(YEAR($G67)+1,MONTH($G67)+1,1))&gt;BC$4),(($D67*13.44*BC$2)+($D67*10.56*BC$3))*(BC$1/1000-($F67/1000)),0)</f>
        <v>0</v>
      </c>
      <c r="BD67" s="69" t="n">
        <f aca="false">IF(AND($F67&lt;BD$1,$G67&lt;BD$4,(DATE(YEAR($G67)+1,MONTH($G67)+1,1))&gt;BD$4),(($D67*13.44*BD$2)+($D67*10.56*BD$3))*(BD$1/1000-($F67/1000)),0)</f>
        <v>0</v>
      </c>
    </row>
    <row r="68" customFormat="false" ht="12.75" hidden="false" customHeight="false" outlineLevel="0" collapsed="false">
      <c r="A68" s="6" t="s">
        <v>1340</v>
      </c>
      <c r="B68" s="71" t="s">
        <v>1272</v>
      </c>
      <c r="C68" s="71" t="s">
        <v>1273</v>
      </c>
      <c r="D68" s="66" t="n">
        <v>80</v>
      </c>
      <c r="E68" s="66" t="s">
        <v>1268</v>
      </c>
      <c r="F68" s="66" t="n">
        <v>7860</v>
      </c>
      <c r="G68" s="7" t="n">
        <v>37742</v>
      </c>
      <c r="H68" s="64" t="s">
        <v>1260</v>
      </c>
      <c r="I68" s="69" t="n">
        <f aca="false">IF(AND($F68&lt;I$1,$G68&lt;I$4,(DATE(YEAR($G68)+1,MONTH($G68)+1,1))&gt;I$4),(($D68*13.44*I$2)+($D68*10.56*I$3))*(I$1/1000-($F68/1000)),0)</f>
        <v>0</v>
      </c>
      <c r="J68" s="69" t="n">
        <f aca="false">IF(AND($F68&lt;J$1,$G68&lt;J$4,(DATE(YEAR($G68)+1,MONTH($G68)+1,1))&gt;J$4),(($D68*13.44*J$2)+($D68*10.56*J$3))*(J$1/1000-($F68/1000)),0)</f>
        <v>0</v>
      </c>
      <c r="K68" s="69" t="n">
        <f aca="false">IF(AND($F68&lt;K$1,$G68&lt;K$4,(DATE(YEAR($G68)+1,MONTH($G68)+1,1))&gt;K$4),(($D68*13.44*K$2)+($D68*10.56*K$3))*(K$1/1000-($F68/1000)),0)</f>
        <v>0</v>
      </c>
      <c r="L68" s="69" t="n">
        <f aca="false">IF(AND($F68&lt;L$1,$G68&lt;L$4,(DATE(YEAR($G68)+1,MONTH($G68)+1,1))&gt;L$4),(($D68*13.44*L$2)+($D68*10.56*L$3))*(L$1/1000-($F68/1000)),0)</f>
        <v>0</v>
      </c>
      <c r="M68" s="69" t="n">
        <f aca="false">IF(AND($F68&lt;M$1,$G68&lt;M$4,(DATE(YEAR($G68)+1,MONTH($G68)+1,1))&gt;M$4),(($D68*13.44*M$2)+($D68*10.56*M$3))*(M$1/1000-($F68/1000)),0)</f>
        <v>0</v>
      </c>
      <c r="N68" s="69" t="n">
        <f aca="false">IF(AND($F68&lt;N$1,$G68&lt;N$4,(DATE(YEAR($G68)+1,MONTH($G68)+1,1))&gt;N$4),(($D68*13.44*N$2)+($D68*10.56*N$3))*(N$1/1000-($F68/1000)),0)</f>
        <v>0</v>
      </c>
      <c r="O68" s="69" t="n">
        <f aca="false">IF(AND($F68&lt;O$1,$G68&lt;O$4,(DATE(YEAR($G68)+1,MONTH($G68)+1,1))&gt;O$4),(($D68*13.44*O$2)+($D68*10.56*O$3))*(O$1/1000-($F68/1000)),0)</f>
        <v>0</v>
      </c>
      <c r="P68" s="69" t="n">
        <f aca="false">IF(AND($F68&lt;P$1,$G68&lt;P$4,(DATE(YEAR($G68)+1,MONTH($G68)+1,1))&gt;P$4),(($D68*13.44*P$2)+($D68*10.56*P$3))*(P$1/1000-($F68/1000)),0)</f>
        <v>0</v>
      </c>
      <c r="Q68" s="69" t="n">
        <f aca="false">IF(AND($F68&lt;Q$1,$G68&lt;Q$4,(DATE(YEAR($G68)+1,MONTH($G68)+1,1))&gt;Q$4),(($D68*13.44*Q$2)+($D68*10.56*Q$3))*(Q$1/1000-($F68/1000)),0)</f>
        <v>0</v>
      </c>
      <c r="R68" s="69" t="n">
        <f aca="false">IF(AND($F68&lt;R$1,$G68&lt;R$4,(DATE(YEAR($G68)+1,MONTH($G68)+1,1))&gt;R$4),(($D68*13.44*R$2)+($D68*10.56*R$3))*(R$1/1000-($F68/1000)),0)</f>
        <v>0</v>
      </c>
      <c r="S68" s="69" t="n">
        <f aca="false">IF(AND($F68&lt;S$1,$G68&lt;S$4,(DATE(YEAR($G68)+1,MONTH($G68)+1,1))&gt;S$4),(($D68*13.44*S$2)+($D68*10.56*S$3))*(S$1/1000-($F68/1000)),0)</f>
        <v>0</v>
      </c>
      <c r="T68" s="69" t="n">
        <f aca="false">IF(AND($F68&lt;T$1,$G68&lt;T$4,(DATE(YEAR($G68)+1,MONTH($G68)+1,1))&gt;T$4),(($D68*13.44*T$2)+($D68*10.56*T$3))*(T$1/1000-($F68/1000)),0)</f>
        <v>0</v>
      </c>
      <c r="U68" s="69" t="n">
        <f aca="false">IF(AND($F68&lt;U$1,$G68&lt;U$4,(DATE(YEAR($G68)+1,MONTH($G68)+1,1))&gt;U$4),(($D68*13.44*U$2)+($D68*10.56*U$3))*(U$1/1000-($F68/1000)),0)</f>
        <v>0</v>
      </c>
      <c r="V68" s="69" t="n">
        <f aca="false">IF(AND($F68&lt;V$1,$G68&lt;V$4,(DATE(YEAR($G68)+1,MONTH($G68)+1,1))&gt;V$4),(($D68*13.44*V$2)+($D68*10.56*V$3))*(V$1/1000-($F68/1000)),0)</f>
        <v>0</v>
      </c>
      <c r="W68" s="69" t="n">
        <f aca="false">IF(AND($F68&lt;W$1,$G68&lt;W$4,(DATE(YEAR($G68)+1,MONTH($G68)+1,1))&gt;W$4),(($D68*13.44*W$2)+($D68*10.56*W$3))*(W$1/1000-($F68/1000)),0)</f>
        <v>0</v>
      </c>
      <c r="X68" s="69" t="n">
        <f aca="false">IF(AND($F68&lt;X$1,$G68&lt;X$4,(DATE(YEAR($G68)+1,MONTH($G68)+1,1))&gt;X$4),(($D68*13.44*X$2)+($D68*10.56*X$3))*(X$1/1000-($F68/1000)),0)</f>
        <v>0</v>
      </c>
      <c r="Y68" s="69" t="n">
        <f aca="false">IF(AND($F68&lt;Y$1,$G68&lt;Y$4,(DATE(YEAR($G68)+1,MONTH($G68)+1,1))&gt;Y$4),(($D68*13.44*Y$2)+($D68*10.56*Y$3))*(Y$1/1000-($F68/1000)),0)</f>
        <v>0</v>
      </c>
      <c r="Z68" s="69" t="n">
        <f aca="false">IF(AND($F68&lt;Z$1,$G68&lt;Z$4,(DATE(YEAR($G68)+1,MONTH($G68)+1,1))&gt;Z$4),(($D68*13.44*Z$2)+($D68*10.56*Z$3))*(Z$1/1000-($F68/1000)),0)</f>
        <v>0</v>
      </c>
      <c r="AA68" s="69" t="n">
        <f aca="false">IF(AND($F68&lt;AA$1,$G68&lt;AA$4,(DATE(YEAR($G68)+1,MONTH($G68)+1,1))&gt;AA$4),(($D68*13.44*AA$2)+($D68*10.56*AA$3))*(AA$1/1000-($F68/1000)),0)</f>
        <v>0</v>
      </c>
      <c r="AB68" s="69" t="n">
        <f aca="false">IF(AND($F68&lt;AB$1,$G68&lt;AB$4,(DATE(YEAR($G68)+1,MONTH($G68)+1,1))&gt;AB$4),(($D68*13.44*AB$2)+($D68*10.56*AB$3))*(AB$1/1000-($F68/1000)),0)</f>
        <v>0</v>
      </c>
      <c r="AC68" s="69" t="n">
        <f aca="false">IF(AND($F68&lt;AC$1,$G68&lt;AC$4,(DATE(YEAR($G68)+1,MONTH($G68)+1,1))&gt;AC$4),(($D68*13.44*AC$2)+($D68*10.56*AC$3))*(AC$1/1000-($F68/1000)),0)</f>
        <v>0</v>
      </c>
      <c r="AD68" s="69" t="n">
        <f aca="false">IF(AND($F68&lt;AD$1,$G68&lt;AD$4,(DATE(YEAR($G68)+1,MONTH($G68)+1,1))&gt;AD$4),(($D68*13.44*AD$2)+($D68*10.56*AD$3))*(AD$1/1000-($F68/1000)),0)</f>
        <v>0</v>
      </c>
      <c r="AE68" s="69" t="n">
        <f aca="false">IF(AND($F68&lt;AE$1,$G68&lt;AE$4,(DATE(YEAR($G68)+1,MONTH($G68)+1,1))&gt;AE$4),(($D68*13.44*AE$2)+($D68*10.56*AE$3))*(AE$1/1000-($F68/1000)),0)</f>
        <v>0</v>
      </c>
      <c r="AF68" s="69" t="n">
        <f aca="false">IF(AND($F68&lt;AF$1,$G68&lt;AF$4,(DATE(YEAR($G68)+1,MONTH($G68)+1,1))&gt;AF$4),(($D68*13.44*AF$2)+($D68*10.56*AF$3))*(AF$1/1000-($F68/1000)),0)</f>
        <v>0</v>
      </c>
      <c r="AG68" s="69" t="n">
        <f aca="false">IF(AND($F68&lt;AG$1,$G68&lt;AG$4,(DATE(YEAR($G68)+1,MONTH($G68)+1,1))&gt;AG$4),(($D68*13.44*AG$2)+($D68*10.56*AG$3))*(AG$1/1000-($F68/1000)),0)</f>
        <v>0</v>
      </c>
      <c r="AH68" s="69" t="n">
        <f aca="false">IF(AND($F68&lt;AH$1,$G68&lt;AH$4,(DATE(YEAR($G68)+1,MONTH($G68)+1,1))&gt;AH$4),(($D68*13.44*AH$2)+($D68*10.56*AH$3))*(AH$1/1000-($F68/1000)),0)</f>
        <v>0</v>
      </c>
      <c r="AI68" s="69" t="n">
        <f aca="false">IF(AND($F68&lt;AI$1,$G68&lt;AI$4,(DATE(YEAR($G68)+1,MONTH($G68)+1,1))&gt;AI$4),(($D68*13.44*AI$2)+($D68*10.56*AI$3))*(AI$1/1000-($F68/1000)),0)</f>
        <v>0</v>
      </c>
      <c r="AJ68" s="69" t="n">
        <f aca="false">IF(AND($F68&lt;AJ$1,$G68&lt;AJ$4,(DATE(YEAR($G68)+1,MONTH($G68)+1,1))&gt;AJ$4),(($D68*13.44*AJ$2)+($D68*10.56*AJ$3))*(AJ$1/1000-($F68/1000)),0)</f>
        <v>0</v>
      </c>
      <c r="AK68" s="69" t="n">
        <f aca="false">IF(AND($F68&lt;AK$1,$G68&lt;AK$4,(DATE(YEAR($G68)+1,MONTH($G68)+1,1))&gt;AK$4),(($D68*13.44*AK$2)+($D68*10.56*AK$3))*(AK$1/1000-($F68/1000)),0)</f>
        <v>0</v>
      </c>
      <c r="AL68" s="69" t="n">
        <f aca="false">IF(AND($F68&lt;AL$1,$G68&lt;AL$4,(DATE(YEAR($G68)+1,MONTH($G68)+1,1))&gt;AL$4),(($D68*13.44*AL$2)+($D68*10.56*AL$3))*(AL$1/1000-($F68/1000)),0)</f>
        <v>2909.0304</v>
      </c>
      <c r="AM68" s="69" t="n">
        <f aca="false">IF(AND($F68&lt;AM$1,$G68&lt;AM$4,(DATE(YEAR($G68)+1,MONTH($G68)+1,1))&gt;AM$4),(($D68*13.44*AM$2)+($D68*10.56*AM$3))*(AM$1/1000-($F68/1000)),0)</f>
        <v>2909.0304</v>
      </c>
      <c r="AN68" s="69" t="n">
        <f aca="false">IF(AND($F68&lt;AN$1,$G68&lt;AN$4,(DATE(YEAR($G68)+1,MONTH($G68)+1,1))&gt;AN$4),(($D68*13.44*AN$2)+($D68*10.56*AN$3))*(AN$1/1000-($F68/1000)),0)</f>
        <v>2909.0304</v>
      </c>
      <c r="AO68" s="69" t="n">
        <f aca="false">IF(AND($F68&lt;AO$1,$G68&lt;AO$4,(DATE(YEAR($G68)+1,MONTH($G68)+1,1))&gt;AO$4),(($D68*13.44*AO$2)+($D68*10.56*AO$3))*(AO$1/1000-($F68/1000)),0)</f>
        <v>2909.0304</v>
      </c>
      <c r="AP68" s="69" t="n">
        <f aca="false">IF(AND($F68&lt;AP$1,$G68&lt;AP$4,(DATE(YEAR($G68)+1,MONTH($G68)+1,1))&gt;AP$4),(($D68*13.44*AP$2)+($D68*10.56*AP$3))*(AP$1/1000-($F68/1000)),0)</f>
        <v>2909.0304</v>
      </c>
      <c r="AQ68" s="69" t="n">
        <f aca="false">IF(AND($F68&lt;AQ$1,$G68&lt;AQ$4,(DATE(YEAR($G68)+1,MONTH($G68)+1,1))&gt;AQ$4),(($D68*13.44*AQ$2)+($D68*10.56*AQ$3))*(AQ$1/1000-($F68/1000)),0)</f>
        <v>2909.0304</v>
      </c>
      <c r="AR68" s="69" t="n">
        <f aca="false">IF(AND($F68&lt;AR$1,$G68&lt;AR$4,(DATE(YEAR($G68)+1,MONTH($G68)+1,1))&gt;AR$4),(($D68*13.44*AR$2)+($D68*10.56*AR$3))*(AR$1/1000-($F68/1000)),0)</f>
        <v>2909.0304</v>
      </c>
      <c r="AS68" s="69" t="n">
        <f aca="false">IF(AND($F68&lt;AS$1,$G68&lt;AS$4,(DATE(YEAR($G68)+1,MONTH($G68)+1,1))&gt;AS$4),(($D68*13.44*AS$2)+($D68*10.56*AS$3))*(AS$1/1000-($F68/1000)),0)</f>
        <v>2909.0304</v>
      </c>
      <c r="AT68" s="69" t="n">
        <f aca="false">IF(AND($F68&lt;AT$1,$G68&lt;AT$4,(DATE(YEAR($G68)+1,MONTH($G68)+1,1))&gt;AT$4),(($D68*13.44*AT$2)+($D68*10.56*AT$3))*(AT$1/1000-($F68/1000)),0)</f>
        <v>2909.0304</v>
      </c>
      <c r="AU68" s="69" t="n">
        <f aca="false">IF(AND($F68&lt;AU$1,$G68&lt;AU$4,(DATE(YEAR($G68)+1,MONTH($G68)+1,1))&gt;AU$4),(($D68*13.44*AU$2)+($D68*10.56*AU$3))*(AU$1/1000-($F68/1000)),0)</f>
        <v>2909.0304</v>
      </c>
      <c r="AV68" s="69" t="n">
        <f aca="false">IF(AND($F68&lt;AV$1,$G68&lt;AV$4,(DATE(YEAR($G68)+1,MONTH($G68)+1,1))&gt;AV$4),(($D68*13.44*AV$2)+($D68*10.56*AV$3))*(AV$1/1000-($F68/1000)),0)</f>
        <v>2909.0304</v>
      </c>
      <c r="AW68" s="69" t="n">
        <f aca="false">IF(AND($F68&lt;AW$1,$G68&lt;AW$4,(DATE(YEAR($G68)+1,MONTH($G68)+1,1))&gt;AW$4),(($D68*13.44*AW$2)+($D68*10.56*AW$3))*(AW$1/1000-($F68/1000)),0)</f>
        <v>2909.0304</v>
      </c>
      <c r="AX68" s="69" t="n">
        <f aca="false">IF(AND($F68&lt;AX$1,$G68&lt;AX$4,(DATE(YEAR($G68)+1,MONTH($G68)+1,1))&gt;AX$4),(($D68*13.44*AX$2)+($D68*10.56*AX$3))*(AX$1/1000-($F68/1000)),0)</f>
        <v>0</v>
      </c>
      <c r="AY68" s="69" t="n">
        <f aca="false">IF(AND($F68&lt;AY$1,$G68&lt;AY$4,(DATE(YEAR($G68)+1,MONTH($G68)+1,1))&gt;AY$4),(($D68*13.44*AY$2)+($D68*10.56*AY$3))*(AY$1/1000-($F68/1000)),0)</f>
        <v>0</v>
      </c>
      <c r="AZ68" s="69" t="n">
        <f aca="false">IF(AND($F68&lt;AZ$1,$G68&lt;AZ$4,(DATE(YEAR($G68)+1,MONTH($G68)+1,1))&gt;AZ$4),(($D68*13.44*AZ$2)+($D68*10.56*AZ$3))*(AZ$1/1000-($F68/1000)),0)</f>
        <v>0</v>
      </c>
      <c r="BA68" s="69" t="n">
        <f aca="false">IF(AND($F68&lt;BA$1,$G68&lt;BA$4,(DATE(YEAR($G68)+1,MONTH($G68)+1,1))&gt;BA$4),(($D68*13.44*BA$2)+($D68*10.56*BA$3))*(BA$1/1000-($F68/1000)),0)</f>
        <v>0</v>
      </c>
      <c r="BB68" s="69" t="n">
        <f aca="false">IF(AND($F68&lt;BB$1,$G68&lt;BB$4,(DATE(YEAR($G68)+1,MONTH($G68)+1,1))&gt;BB$4),(($D68*13.44*BB$2)+($D68*10.56*BB$3))*(BB$1/1000-($F68/1000)),0)</f>
        <v>0</v>
      </c>
      <c r="BC68" s="69" t="n">
        <f aca="false">IF(AND($F68&lt;BC$1,$G68&lt;BC$4,(DATE(YEAR($G68)+1,MONTH($G68)+1,1))&gt;BC$4),(($D68*13.44*BC$2)+($D68*10.56*BC$3))*(BC$1/1000-($F68/1000)),0)</f>
        <v>0</v>
      </c>
      <c r="BD68" s="69" t="n">
        <f aca="false">IF(AND($F68&lt;BD$1,$G68&lt;BD$4,(DATE(YEAR($G68)+1,MONTH($G68)+1,1))&gt;BD$4),(($D68*13.44*BD$2)+($D68*10.56*BD$3))*(BD$1/1000-($F68/1000)),0)</f>
        <v>0</v>
      </c>
    </row>
    <row r="69" customFormat="false" ht="12.75" hidden="false" customHeight="false" outlineLevel="0" collapsed="false">
      <c r="A69" s="71" t="s">
        <v>1338</v>
      </c>
      <c r="B69" s="71" t="s">
        <v>1204</v>
      </c>
      <c r="C69" s="71" t="s">
        <v>1273</v>
      </c>
      <c r="D69" s="2" t="n">
        <v>40</v>
      </c>
      <c r="E69" s="3" t="s">
        <v>1268</v>
      </c>
      <c r="F69" s="2" t="n">
        <v>8150</v>
      </c>
      <c r="G69" s="73" t="n">
        <v>37408</v>
      </c>
      <c r="H69" s="64" t="s">
        <v>1260</v>
      </c>
      <c r="I69" s="69" t="n">
        <f aca="false">IF(AND($F69&lt;I$1,$G69&lt;I$4,(DATE(YEAR($G69)+1,MONTH($G69)+1,1))&gt;I$4),(($D69*13.44*I$2)+($D69*10.56*I$3))*(I$1/1000-($F69/1000)),0)</f>
        <v>0</v>
      </c>
      <c r="J69" s="69" t="n">
        <f aca="false">IF(AND($F69&lt;J$1,$G69&lt;J$4,(DATE(YEAR($G69)+1,MONTH($G69)+1,1))&gt;J$4),(($D69*13.44*J$2)+($D69*10.56*J$3))*(J$1/1000-($F69/1000)),0)</f>
        <v>0</v>
      </c>
      <c r="K69" s="69" t="n">
        <f aca="false">IF(AND($F69&lt;K$1,$G69&lt;K$4,(DATE(YEAR($G69)+1,MONTH($G69)+1,1))&gt;K$4),(($D69*13.44*K$2)+($D69*10.56*K$3))*(K$1/1000-($F69/1000)),0)</f>
        <v>0</v>
      </c>
      <c r="L69" s="69" t="n">
        <f aca="false">IF(AND($F69&lt;L$1,$G69&lt;L$4,(DATE(YEAR($G69)+1,MONTH($G69)+1,1))&gt;L$4),(($D69*13.44*L$2)+($D69*10.56*L$3))*(L$1/1000-($F69/1000)),0)</f>
        <v>0</v>
      </c>
      <c r="M69" s="69" t="n">
        <f aca="false">IF(AND($F69&lt;M$1,$G69&lt;M$4,(DATE(YEAR($G69)+1,MONTH($G69)+1,1))&gt;M$4),(($D69*13.44*M$2)+($D69*10.56*M$3))*(M$1/1000-($F69/1000)),0)</f>
        <v>0</v>
      </c>
      <c r="N69" s="69" t="n">
        <f aca="false">IF(AND($F69&lt;N$1,$G69&lt;N$4,(DATE(YEAR($G69)+1,MONTH($G69)+1,1))&gt;N$4),(($D69*13.44*N$2)+($D69*10.56*N$3))*(N$1/1000-($F69/1000)),0)</f>
        <v>0</v>
      </c>
      <c r="O69" s="69" t="n">
        <f aca="false">IF(AND($F69&lt;O$1,$G69&lt;O$4,(DATE(YEAR($G69)+1,MONTH($G69)+1,1))&gt;O$4),(($D69*13.44*O$2)+($D69*10.56*O$3))*(O$1/1000-($F69/1000)),0)</f>
        <v>0</v>
      </c>
      <c r="P69" s="69" t="n">
        <f aca="false">IF(AND($F69&lt;P$1,$G69&lt;P$4,(DATE(YEAR($G69)+1,MONTH($G69)+1,1))&gt;P$4),(($D69*13.44*P$2)+($D69*10.56*P$3))*(P$1/1000-($F69/1000)),0)</f>
        <v>0</v>
      </c>
      <c r="Q69" s="69" t="n">
        <f aca="false">IF(AND($F69&lt;Q$1,$G69&lt;Q$4,(DATE(YEAR($G69)+1,MONTH($G69)+1,1))&gt;Q$4),(($D69*13.44*Q$2)+($D69*10.56*Q$3))*(Q$1/1000-($F69/1000)),0)</f>
        <v>0</v>
      </c>
      <c r="R69" s="69" t="n">
        <f aca="false">IF(AND($F69&lt;R$1,$G69&lt;R$4,(DATE(YEAR($G69)+1,MONTH($G69)+1,1))&gt;R$4),(($D69*13.44*R$2)+($D69*10.56*R$3))*(R$1/1000-($F69/1000)),0)</f>
        <v>0</v>
      </c>
      <c r="S69" s="69" t="n">
        <f aca="false">IF(AND($F69&lt;S$1,$G69&lt;S$4,(DATE(YEAR($G69)+1,MONTH($G69)+1,1))&gt;S$4),(($D69*13.44*S$2)+($D69*10.56*S$3))*(S$1/1000-($F69/1000)),0)</f>
        <v>0</v>
      </c>
      <c r="T69" s="69" t="n">
        <f aca="false">IF(AND($F69&lt;T$1,$G69&lt;T$4,(DATE(YEAR($G69)+1,MONTH($G69)+1,1))&gt;T$4),(($D69*13.44*T$2)+($D69*10.56*T$3))*(T$1/1000-($F69/1000)),0)</f>
        <v>0</v>
      </c>
      <c r="U69" s="69" t="n">
        <f aca="false">IF(AND($F69&lt;U$1,$G69&lt;U$4,(DATE(YEAR($G69)+1,MONTH($G69)+1,1))&gt;U$4),(($D69*13.44*U$2)+($D69*10.56*U$3))*(U$1/1000-($F69/1000)),0)</f>
        <v>0</v>
      </c>
      <c r="V69" s="69" t="n">
        <f aca="false">IF(AND($F69&lt;V$1,$G69&lt;V$4,(DATE(YEAR($G69)+1,MONTH($G69)+1,1))&gt;V$4),(($D69*13.44*V$2)+($D69*10.56*V$3))*(V$1/1000-($F69/1000)),0)</f>
        <v>0</v>
      </c>
      <c r="W69" s="69" t="n">
        <f aca="false">IF(AND($F69&lt;W$1,$G69&lt;W$4,(DATE(YEAR($G69)+1,MONTH($G69)+1,1))&gt;W$4),(($D69*13.44*W$2)+($D69*10.56*W$3))*(W$1/1000-($F69/1000)),0)</f>
        <v>0</v>
      </c>
      <c r="X69" s="69" t="n">
        <f aca="false">IF(AND($F69&lt;X$1,$G69&lt;X$4,(DATE(YEAR($G69)+1,MONTH($G69)+1,1))&gt;X$4),(($D69*13.44*X$2)+($D69*10.56*X$3))*(X$1/1000-($F69/1000)),0)</f>
        <v>0</v>
      </c>
      <c r="Y69" s="69" t="n">
        <f aca="false">IF(AND($F69&lt;Y$1,$G69&lt;Y$4,(DATE(YEAR($G69)+1,MONTH($G69)+1,1))&gt;Y$4),(($D69*13.44*Y$2)+($D69*10.56*Y$3))*(Y$1/1000-($F69/1000)),0)</f>
        <v>0</v>
      </c>
      <c r="Z69" s="69" t="n">
        <f aca="false">IF(AND($F69&lt;Z$1,$G69&lt;Z$4,(DATE(YEAR($G69)+1,MONTH($G69)+1,1))&gt;Z$4),(($D69*13.44*Z$2)+($D69*10.56*Z$3))*(Z$1/1000-($F69/1000)),0)</f>
        <v>0</v>
      </c>
      <c r="AA69" s="69" t="n">
        <f aca="false">IF(AND($F69&lt;AA$1,$G69&lt;AA$4,(DATE(YEAR($G69)+1,MONTH($G69)+1,1))&gt;AA$4),(($D69*13.44*AA$2)+($D69*10.56*AA$3))*(AA$1/1000-($F69/1000)),0)</f>
        <v>1257.408</v>
      </c>
      <c r="AB69" s="69" t="n">
        <f aca="false">IF(AND($F69&lt;AB$1,$G69&lt;AB$4,(DATE(YEAR($G69)+1,MONTH($G69)+1,1))&gt;AB$4),(($D69*13.44*AB$2)+($D69*10.56*AB$3))*(AB$1/1000-($F69/1000)),0)</f>
        <v>1257.408</v>
      </c>
      <c r="AC69" s="69" t="n">
        <f aca="false">IF(AND($F69&lt;AC$1,$G69&lt;AC$4,(DATE(YEAR($G69)+1,MONTH($G69)+1,1))&gt;AC$4),(($D69*13.44*AC$2)+($D69*10.56*AC$3))*(AC$1/1000-($F69/1000)),0)</f>
        <v>1257.408</v>
      </c>
      <c r="AD69" s="69" t="n">
        <f aca="false">IF(AND($F69&lt;AD$1,$G69&lt;AD$4,(DATE(YEAR($G69)+1,MONTH($G69)+1,1))&gt;AD$4),(($D69*13.44*AD$2)+($D69*10.56*AD$3))*(AD$1/1000-($F69/1000)),0)</f>
        <v>1257.408</v>
      </c>
      <c r="AE69" s="69" t="n">
        <f aca="false">IF(AND($F69&lt;AE$1,$G69&lt;AE$4,(DATE(YEAR($G69)+1,MONTH($G69)+1,1))&gt;AE$4),(($D69*13.44*AE$2)+($D69*10.56*AE$3))*(AE$1/1000-($F69/1000)),0)</f>
        <v>1257.408</v>
      </c>
      <c r="AF69" s="69" t="n">
        <f aca="false">IF(AND($F69&lt;AF$1,$G69&lt;AF$4,(DATE(YEAR($G69)+1,MONTH($G69)+1,1))&gt;AF$4),(($D69*13.44*AF$2)+($D69*10.56*AF$3))*(AF$1/1000-($F69/1000)),0)</f>
        <v>1257.408</v>
      </c>
      <c r="AG69" s="69" t="n">
        <f aca="false">IF(AND($F69&lt;AG$1,$G69&lt;AG$4,(DATE(YEAR($G69)+1,MONTH($G69)+1,1))&gt;AG$4),(($D69*13.44*AG$2)+($D69*10.56*AG$3))*(AG$1/1000-($F69/1000)),0)</f>
        <v>1257.408</v>
      </c>
      <c r="AH69" s="69" t="n">
        <f aca="false">IF(AND($F69&lt;AH$1,$G69&lt;AH$4,(DATE(YEAR($G69)+1,MONTH($G69)+1,1))&gt;AH$4),(($D69*13.44*AH$2)+($D69*10.56*AH$3))*(AH$1/1000-($F69/1000)),0)</f>
        <v>1257.408</v>
      </c>
      <c r="AI69" s="69" t="n">
        <f aca="false">IF(AND($F69&lt;AI$1,$G69&lt;AI$4,(DATE(YEAR($G69)+1,MONTH($G69)+1,1))&gt;AI$4),(($D69*13.44*AI$2)+($D69*10.56*AI$3))*(AI$1/1000-($F69/1000)),0)</f>
        <v>1257.408</v>
      </c>
      <c r="AJ69" s="69" t="n">
        <f aca="false">IF(AND($F69&lt;AJ$1,$G69&lt;AJ$4,(DATE(YEAR($G69)+1,MONTH($G69)+1,1))&gt;AJ$4),(($D69*13.44*AJ$2)+($D69*10.56*AJ$3))*(AJ$1/1000-($F69/1000)),0)</f>
        <v>1257.408</v>
      </c>
      <c r="AK69" s="69" t="n">
        <f aca="false">IF(AND($F69&lt;AK$1,$G69&lt;AK$4,(DATE(YEAR($G69)+1,MONTH($G69)+1,1))&gt;AK$4),(($D69*13.44*AK$2)+($D69*10.56*AK$3))*(AK$1/1000-($F69/1000)),0)</f>
        <v>1257.408</v>
      </c>
      <c r="AL69" s="69" t="n">
        <f aca="false">IF(AND($F69&lt;AL$1,$G69&lt;AL$4,(DATE(YEAR($G69)+1,MONTH($G69)+1,1))&gt;AL$4),(($D69*13.44*AL$2)+($D69*10.56*AL$3))*(AL$1/1000-($F69/1000)),0)</f>
        <v>1257.408</v>
      </c>
      <c r="AM69" s="69" t="n">
        <f aca="false">IF(AND($F69&lt;AM$1,$G69&lt;AM$4,(DATE(YEAR($G69)+1,MONTH($G69)+1,1))&gt;AM$4),(($D69*13.44*AM$2)+($D69*10.56*AM$3))*(AM$1/1000-($F69/1000)),0)</f>
        <v>0</v>
      </c>
      <c r="AN69" s="69" t="n">
        <f aca="false">IF(AND($F69&lt;AN$1,$G69&lt;AN$4,(DATE(YEAR($G69)+1,MONTH($G69)+1,1))&gt;AN$4),(($D69*13.44*AN$2)+($D69*10.56*AN$3))*(AN$1/1000-($F69/1000)),0)</f>
        <v>0</v>
      </c>
      <c r="AO69" s="69" t="n">
        <f aca="false">IF(AND($F69&lt;AO$1,$G69&lt;AO$4,(DATE(YEAR($G69)+1,MONTH($G69)+1,1))&gt;AO$4),(($D69*13.44*AO$2)+($D69*10.56*AO$3))*(AO$1/1000-($F69/1000)),0)</f>
        <v>0</v>
      </c>
      <c r="AP69" s="69" t="n">
        <f aca="false">IF(AND($F69&lt;AP$1,$G69&lt;AP$4,(DATE(YEAR($G69)+1,MONTH($G69)+1,1))&gt;AP$4),(($D69*13.44*AP$2)+($D69*10.56*AP$3))*(AP$1/1000-($F69/1000)),0)</f>
        <v>0</v>
      </c>
      <c r="AQ69" s="69" t="n">
        <f aca="false">IF(AND($F69&lt;AQ$1,$G69&lt;AQ$4,(DATE(YEAR($G69)+1,MONTH($G69)+1,1))&gt;AQ$4),(($D69*13.44*AQ$2)+($D69*10.56*AQ$3))*(AQ$1/1000-($F69/1000)),0)</f>
        <v>0</v>
      </c>
      <c r="AR69" s="69" t="n">
        <f aca="false">IF(AND($F69&lt;AR$1,$G69&lt;AR$4,(DATE(YEAR($G69)+1,MONTH($G69)+1,1))&gt;AR$4),(($D69*13.44*AR$2)+($D69*10.56*AR$3))*(AR$1/1000-($F69/1000)),0)</f>
        <v>0</v>
      </c>
      <c r="AS69" s="69" t="n">
        <f aca="false">IF(AND($F69&lt;AS$1,$G69&lt;AS$4,(DATE(YEAR($G69)+1,MONTH($G69)+1,1))&gt;AS$4),(($D69*13.44*AS$2)+($D69*10.56*AS$3))*(AS$1/1000-($F69/1000)),0)</f>
        <v>0</v>
      </c>
      <c r="AT69" s="69" t="n">
        <f aca="false">IF(AND($F69&lt;AT$1,$G69&lt;AT$4,(DATE(YEAR($G69)+1,MONTH($G69)+1,1))&gt;AT$4),(($D69*13.44*AT$2)+($D69*10.56*AT$3))*(AT$1/1000-($F69/1000)),0)</f>
        <v>0</v>
      </c>
      <c r="AU69" s="69" t="n">
        <f aca="false">IF(AND($F69&lt;AU$1,$G69&lt;AU$4,(DATE(YEAR($G69)+1,MONTH($G69)+1,1))&gt;AU$4),(($D69*13.44*AU$2)+($D69*10.56*AU$3))*(AU$1/1000-($F69/1000)),0)</f>
        <v>0</v>
      </c>
      <c r="AV69" s="69" t="n">
        <f aca="false">IF(AND($F69&lt;AV$1,$G69&lt;AV$4,(DATE(YEAR($G69)+1,MONTH($G69)+1,1))&gt;AV$4),(($D69*13.44*AV$2)+($D69*10.56*AV$3))*(AV$1/1000-($F69/1000)),0)</f>
        <v>0</v>
      </c>
      <c r="AW69" s="69" t="n">
        <f aca="false">IF(AND($F69&lt;AW$1,$G69&lt;AW$4,(DATE(YEAR($G69)+1,MONTH($G69)+1,1))&gt;AW$4),(($D69*13.44*AW$2)+($D69*10.56*AW$3))*(AW$1/1000-($F69/1000)),0)</f>
        <v>0</v>
      </c>
      <c r="AX69" s="69" t="n">
        <f aca="false">IF(AND($F69&lt;AX$1,$G69&lt;AX$4,(DATE(YEAR($G69)+1,MONTH($G69)+1,1))&gt;AX$4),(($D69*13.44*AX$2)+($D69*10.56*AX$3))*(AX$1/1000-($F69/1000)),0)</f>
        <v>0</v>
      </c>
      <c r="AY69" s="69" t="n">
        <f aca="false">IF(AND($F69&lt;AY$1,$G69&lt;AY$4,(DATE(YEAR($G69)+1,MONTH($G69)+1,1))&gt;AY$4),(($D69*13.44*AY$2)+($D69*10.56*AY$3))*(AY$1/1000-($F69/1000)),0)</f>
        <v>0</v>
      </c>
      <c r="AZ69" s="69" t="n">
        <f aca="false">IF(AND($F69&lt;AZ$1,$G69&lt;AZ$4,(DATE(YEAR($G69)+1,MONTH($G69)+1,1))&gt;AZ$4),(($D69*13.44*AZ$2)+($D69*10.56*AZ$3))*(AZ$1/1000-($F69/1000)),0)</f>
        <v>0</v>
      </c>
      <c r="BA69" s="69" t="n">
        <f aca="false">IF(AND($F69&lt;BA$1,$G69&lt;BA$4,(DATE(YEAR($G69)+1,MONTH($G69)+1,1))&gt;BA$4),(($D69*13.44*BA$2)+($D69*10.56*BA$3))*(BA$1/1000-($F69/1000)),0)</f>
        <v>0</v>
      </c>
      <c r="BB69" s="69" t="n">
        <f aca="false">IF(AND($F69&lt;BB$1,$G69&lt;BB$4,(DATE(YEAR($G69)+1,MONTH($G69)+1,1))&gt;BB$4),(($D69*13.44*BB$2)+($D69*10.56*BB$3))*(BB$1/1000-($F69/1000)),0)</f>
        <v>0</v>
      </c>
      <c r="BC69" s="69" t="n">
        <f aca="false">IF(AND($F69&lt;BC$1,$G69&lt;BC$4,(DATE(YEAR($G69)+1,MONTH($G69)+1,1))&gt;BC$4),(($D69*13.44*BC$2)+($D69*10.56*BC$3))*(BC$1/1000-($F69/1000)),0)</f>
        <v>0</v>
      </c>
      <c r="BD69" s="69" t="n">
        <f aca="false">IF(AND($F69&lt;BD$1,$G69&lt;BD$4,(DATE(YEAR($G69)+1,MONTH($G69)+1,1))&gt;BD$4),(($D69*13.44*BD$2)+($D69*10.56*BD$3))*(BD$1/1000-($F69/1000)),0)</f>
        <v>0</v>
      </c>
    </row>
    <row r="70" customFormat="false" ht="12.75" hidden="false" customHeight="false" outlineLevel="0" collapsed="false">
      <c r="A70" s="3" t="s">
        <v>1213</v>
      </c>
      <c r="B70" s="3" t="s">
        <v>1251</v>
      </c>
      <c r="C70" s="3" t="s">
        <v>1343</v>
      </c>
      <c r="D70" s="2" t="n">
        <v>86.8</v>
      </c>
      <c r="E70" s="66" t="s">
        <v>1268</v>
      </c>
      <c r="F70" s="2" t="n">
        <v>8396</v>
      </c>
      <c r="G70" s="70" t="n">
        <v>37137</v>
      </c>
      <c r="H70" s="64" t="s">
        <v>1260</v>
      </c>
      <c r="I70" s="69" t="n">
        <f aca="false">IF(AND($F70&lt;I$1,$G70&lt;I$4,(DATE(YEAR($G70)+1,MONTH($G70)+1,1))&gt;I$4),(($D70*13.44*I$2)+($D70*10.56*I$3))*(I$1/1000-($F70/1000)),0)</f>
        <v>0</v>
      </c>
      <c r="J70" s="69" t="n">
        <f aca="false">IF(AND($F70&lt;J$1,$G70&lt;J$4,(DATE(YEAR($G70)+1,MONTH($G70)+1,1))&gt;J$4),(($D70*13.44*J$2)+($D70*10.56*J$3))*(J$1/1000-($F70/1000)),0)</f>
        <v>0</v>
      </c>
      <c r="K70" s="69" t="n">
        <f aca="false">IF(AND($F70&lt;K$1,$G70&lt;K$4,(DATE(YEAR($G70)+1,MONTH($G70)+1,1))&gt;K$4),(($D70*13.44*K$2)+($D70*10.56*K$3))*(K$1/1000-($F70/1000)),0)</f>
        <v>0</v>
      </c>
      <c r="L70" s="69" t="n">
        <f aca="false">IF(AND($F70&lt;L$1,$G70&lt;L$4,(DATE(YEAR($G70)+1,MONTH($G70)+1,1))&gt;L$4),(($D70*13.44*L$2)+($D70*10.56*L$3))*(L$1/1000-($F70/1000)),0)</f>
        <v>0</v>
      </c>
      <c r="M70" s="69" t="n">
        <f aca="false">IF(AND($F70&lt;M$1,$G70&lt;M$4,(DATE(YEAR($G70)+1,MONTH($G70)+1,1))&gt;M$4),(($D70*13.44*M$2)+($D70*10.56*M$3))*(M$1/1000-($F70/1000)),0)</f>
        <v>0</v>
      </c>
      <c r="N70" s="69" t="n">
        <f aca="false">IF(AND($F70&lt;N$1,$G70&lt;N$4,(DATE(YEAR($G70)+1,MONTH($G70)+1,1))&gt;N$4),(($D70*13.44*N$2)+($D70*10.56*N$3))*(N$1/1000-($F70/1000)),0)</f>
        <v>0</v>
      </c>
      <c r="O70" s="69" t="n">
        <f aca="false">IF(AND($F70&lt;O$1,$G70&lt;O$4,(DATE(YEAR($G70)+1,MONTH($G70)+1,1))&gt;O$4),(($D70*13.44*O$2)+($D70*10.56*O$3))*(O$1/1000-($F70/1000)),0)</f>
        <v>0</v>
      </c>
      <c r="P70" s="69" t="n">
        <f aca="false">IF(AND($F70&lt;P$1,$G70&lt;P$4,(DATE(YEAR($G70)+1,MONTH($G70)+1,1))&gt;P$4),(($D70*13.44*P$2)+($D70*10.56*P$3))*(P$1/1000-($F70/1000)),0)</f>
        <v>0</v>
      </c>
      <c r="Q70" s="69" t="n">
        <f aca="false">IF(AND($F70&lt;Q$1,$G70&lt;Q$4,(DATE(YEAR($G70)+1,MONTH($G70)+1,1))&gt;Q$4),(($D70*13.44*Q$2)+($D70*10.56*Q$3))*(Q$1/1000-($F70/1000)),0)</f>
        <v>0</v>
      </c>
      <c r="R70" s="69" t="n">
        <f aca="false">IF(AND($F70&lt;R$1,$G70&lt;R$4,(DATE(YEAR($G70)+1,MONTH($G70)+1,1))&gt;R$4),(($D70*13.44*R$2)+($D70*10.56*R$3))*(R$1/1000-($F70/1000)),0)</f>
        <v>2365.7485824</v>
      </c>
      <c r="S70" s="69" t="n">
        <f aca="false">IF(AND($F70&lt;S$1,$G70&lt;S$4,(DATE(YEAR($G70)+1,MONTH($G70)+1,1))&gt;S$4),(($D70*13.44*S$2)+($D70*10.56*S$3))*(S$1/1000-($F70/1000)),0)</f>
        <v>2365.7485824</v>
      </c>
      <c r="T70" s="69" t="n">
        <f aca="false">IF(AND($F70&lt;T$1,$G70&lt;T$4,(DATE(YEAR($G70)+1,MONTH($G70)+1,1))&gt;T$4),(($D70*13.44*T$2)+($D70*10.56*T$3))*(T$1/1000-($F70/1000)),0)</f>
        <v>2365.7485824</v>
      </c>
      <c r="U70" s="69" t="n">
        <f aca="false">IF(AND($F70&lt;U$1,$G70&lt;U$4,(DATE(YEAR($G70)+1,MONTH($G70)+1,1))&gt;U$4),(($D70*13.44*U$2)+($D70*10.56*U$3))*(U$1/1000-($F70/1000)),0)</f>
        <v>2365.7485824</v>
      </c>
      <c r="V70" s="69" t="n">
        <f aca="false">IF(AND($F70&lt;V$1,$G70&lt;V$4,(DATE(YEAR($G70)+1,MONTH($G70)+1,1))&gt;V$4),(($D70*13.44*V$2)+($D70*10.56*V$3))*(V$1/1000-($F70/1000)),0)</f>
        <v>2365.7485824</v>
      </c>
      <c r="W70" s="69" t="n">
        <f aca="false">IF(AND($F70&lt;W$1,$G70&lt;W$4,(DATE(YEAR($G70)+1,MONTH($G70)+1,1))&gt;W$4),(($D70*13.44*W$2)+($D70*10.56*W$3))*(W$1/1000-($F70/1000)),0)</f>
        <v>2365.7485824</v>
      </c>
      <c r="X70" s="69" t="n">
        <f aca="false">IF(AND($F70&lt;X$1,$G70&lt;X$4,(DATE(YEAR($G70)+1,MONTH($G70)+1,1))&gt;X$4),(($D70*13.44*X$2)+($D70*10.56*X$3))*(X$1/1000-($F70/1000)),0)</f>
        <v>2365.7485824</v>
      </c>
      <c r="Y70" s="69" t="n">
        <f aca="false">IF(AND($F70&lt;Y$1,$G70&lt;Y$4,(DATE(YEAR($G70)+1,MONTH($G70)+1,1))&gt;Y$4),(($D70*13.44*Y$2)+($D70*10.56*Y$3))*(Y$1/1000-($F70/1000)),0)</f>
        <v>2365.7485824</v>
      </c>
      <c r="Z70" s="69" t="n">
        <f aca="false">IF(AND($F70&lt;Z$1,$G70&lt;Z$4,(DATE(YEAR($G70)+1,MONTH($G70)+1,1))&gt;Z$4),(($D70*13.44*Z$2)+($D70*10.56*Z$3))*(Z$1/1000-($F70/1000)),0)</f>
        <v>2365.7485824</v>
      </c>
      <c r="AA70" s="69" t="n">
        <f aca="false">IF(AND($F70&lt;AA$1,$G70&lt;AA$4,(DATE(YEAR($G70)+1,MONTH($G70)+1,1))&gt;AA$4),(($D70*13.44*AA$2)+($D70*10.56*AA$3))*(AA$1/1000-($F70/1000)),0)</f>
        <v>2365.7485824</v>
      </c>
      <c r="AB70" s="69" t="n">
        <f aca="false">IF(AND($F70&lt;AB$1,$G70&lt;AB$4,(DATE(YEAR($G70)+1,MONTH($G70)+1,1))&gt;AB$4),(($D70*13.44*AB$2)+($D70*10.56*AB$3))*(AB$1/1000-($F70/1000)),0)</f>
        <v>2365.7485824</v>
      </c>
      <c r="AC70" s="69" t="n">
        <f aca="false">IF(AND($F70&lt;AC$1,$G70&lt;AC$4,(DATE(YEAR($G70)+1,MONTH($G70)+1,1))&gt;AC$4),(($D70*13.44*AC$2)+($D70*10.56*AC$3))*(AC$1/1000-($F70/1000)),0)</f>
        <v>2365.7485824</v>
      </c>
      <c r="AD70" s="69" t="n">
        <f aca="false">IF(AND($F70&lt;AD$1,$G70&lt;AD$4,(DATE(YEAR($G70)+1,MONTH($G70)+1,1))&gt;AD$4),(($D70*13.44*AD$2)+($D70*10.56*AD$3))*(AD$1/1000-($F70/1000)),0)</f>
        <v>0</v>
      </c>
      <c r="AE70" s="69" t="n">
        <f aca="false">IF(AND($F70&lt;AE$1,$G70&lt;AE$4,(DATE(YEAR($G70)+1,MONTH($G70)+1,1))&gt;AE$4),(($D70*13.44*AE$2)+($D70*10.56*AE$3))*(AE$1/1000-($F70/1000)),0)</f>
        <v>0</v>
      </c>
      <c r="AF70" s="69" t="n">
        <f aca="false">IF(AND($F70&lt;AF$1,$G70&lt;AF$4,(DATE(YEAR($G70)+1,MONTH($G70)+1,1))&gt;AF$4),(($D70*13.44*AF$2)+($D70*10.56*AF$3))*(AF$1/1000-($F70/1000)),0)</f>
        <v>0</v>
      </c>
      <c r="AG70" s="69" t="n">
        <f aca="false">IF(AND($F70&lt;AG$1,$G70&lt;AG$4,(DATE(YEAR($G70)+1,MONTH($G70)+1,1))&gt;AG$4),(($D70*13.44*AG$2)+($D70*10.56*AG$3))*(AG$1/1000-($F70/1000)),0)</f>
        <v>0</v>
      </c>
      <c r="AH70" s="69" t="n">
        <f aca="false">IF(AND($F70&lt;AH$1,$G70&lt;AH$4,(DATE(YEAR($G70)+1,MONTH($G70)+1,1))&gt;AH$4),(($D70*13.44*AH$2)+($D70*10.56*AH$3))*(AH$1/1000-($F70/1000)),0)</f>
        <v>0</v>
      </c>
      <c r="AI70" s="69" t="n">
        <f aca="false">IF(AND($F70&lt;AI$1,$G70&lt;AI$4,(DATE(YEAR($G70)+1,MONTH($G70)+1,1))&gt;AI$4),(($D70*13.44*AI$2)+($D70*10.56*AI$3))*(AI$1/1000-($F70/1000)),0)</f>
        <v>0</v>
      </c>
      <c r="AJ70" s="69" t="n">
        <f aca="false">IF(AND($F70&lt;AJ$1,$G70&lt;AJ$4,(DATE(YEAR($G70)+1,MONTH($G70)+1,1))&gt;AJ$4),(($D70*13.44*AJ$2)+($D70*10.56*AJ$3))*(AJ$1/1000-($F70/1000)),0)</f>
        <v>0</v>
      </c>
      <c r="AK70" s="69" t="n">
        <f aca="false">IF(AND($F70&lt;AK$1,$G70&lt;AK$4,(DATE(YEAR($G70)+1,MONTH($G70)+1,1))&gt;AK$4),(($D70*13.44*AK$2)+($D70*10.56*AK$3))*(AK$1/1000-($F70/1000)),0)</f>
        <v>0</v>
      </c>
      <c r="AL70" s="69" t="n">
        <f aca="false">IF(AND($F70&lt;AL$1,$G70&lt;AL$4,(DATE(YEAR($G70)+1,MONTH($G70)+1,1))&gt;AL$4),(($D70*13.44*AL$2)+($D70*10.56*AL$3))*(AL$1/1000-($F70/1000)),0)</f>
        <v>0</v>
      </c>
      <c r="AM70" s="69" t="n">
        <f aca="false">IF(AND($F70&lt;AM$1,$G70&lt;AM$4,(DATE(YEAR($G70)+1,MONTH($G70)+1,1))&gt;AM$4),(($D70*13.44*AM$2)+($D70*10.56*AM$3))*(AM$1/1000-($F70/1000)),0)</f>
        <v>0</v>
      </c>
      <c r="AN70" s="69" t="n">
        <f aca="false">IF(AND($F70&lt;AN$1,$G70&lt;AN$4,(DATE(YEAR($G70)+1,MONTH($G70)+1,1))&gt;AN$4),(($D70*13.44*AN$2)+($D70*10.56*AN$3))*(AN$1/1000-($F70/1000)),0)</f>
        <v>0</v>
      </c>
      <c r="AO70" s="69" t="n">
        <f aca="false">IF(AND($F70&lt;AO$1,$G70&lt;AO$4,(DATE(YEAR($G70)+1,MONTH($G70)+1,1))&gt;AO$4),(($D70*13.44*AO$2)+($D70*10.56*AO$3))*(AO$1/1000-($F70/1000)),0)</f>
        <v>0</v>
      </c>
      <c r="AP70" s="69" t="n">
        <f aca="false">IF(AND($F70&lt;AP$1,$G70&lt;AP$4,(DATE(YEAR($G70)+1,MONTH($G70)+1,1))&gt;AP$4),(($D70*13.44*AP$2)+($D70*10.56*AP$3))*(AP$1/1000-($F70/1000)),0)</f>
        <v>0</v>
      </c>
      <c r="AQ70" s="69" t="n">
        <f aca="false">IF(AND($F70&lt;AQ$1,$G70&lt;AQ$4,(DATE(YEAR($G70)+1,MONTH($G70)+1,1))&gt;AQ$4),(($D70*13.44*AQ$2)+($D70*10.56*AQ$3))*(AQ$1/1000-($F70/1000)),0)</f>
        <v>0</v>
      </c>
      <c r="AR70" s="69" t="n">
        <f aca="false">IF(AND($F70&lt;AR$1,$G70&lt;AR$4,(DATE(YEAR($G70)+1,MONTH($G70)+1,1))&gt;AR$4),(($D70*13.44*AR$2)+($D70*10.56*AR$3))*(AR$1/1000-($F70/1000)),0)</f>
        <v>0</v>
      </c>
      <c r="AS70" s="69" t="n">
        <f aca="false">IF(AND($F70&lt;AS$1,$G70&lt;AS$4,(DATE(YEAR($G70)+1,MONTH($G70)+1,1))&gt;AS$4),(($D70*13.44*AS$2)+($D70*10.56*AS$3))*(AS$1/1000-($F70/1000)),0)</f>
        <v>0</v>
      </c>
      <c r="AT70" s="69" t="n">
        <f aca="false">IF(AND($F70&lt;AT$1,$G70&lt;AT$4,(DATE(YEAR($G70)+1,MONTH($G70)+1,1))&gt;AT$4),(($D70*13.44*AT$2)+($D70*10.56*AT$3))*(AT$1/1000-($F70/1000)),0)</f>
        <v>0</v>
      </c>
      <c r="AU70" s="69" t="n">
        <f aca="false">IF(AND($F70&lt;AU$1,$G70&lt;AU$4,(DATE(YEAR($G70)+1,MONTH($G70)+1,1))&gt;AU$4),(($D70*13.44*AU$2)+($D70*10.56*AU$3))*(AU$1/1000-($F70/1000)),0)</f>
        <v>0</v>
      </c>
      <c r="AV70" s="69" t="n">
        <f aca="false">IF(AND($F70&lt;AV$1,$G70&lt;AV$4,(DATE(YEAR($G70)+1,MONTH($G70)+1,1))&gt;AV$4),(($D70*13.44*AV$2)+($D70*10.56*AV$3))*(AV$1/1000-($F70/1000)),0)</f>
        <v>0</v>
      </c>
      <c r="AW70" s="69" t="n">
        <f aca="false">IF(AND($F70&lt;AW$1,$G70&lt;AW$4,(DATE(YEAR($G70)+1,MONTH($G70)+1,1))&gt;AW$4),(($D70*13.44*AW$2)+($D70*10.56*AW$3))*(AW$1/1000-($F70/1000)),0)</f>
        <v>0</v>
      </c>
      <c r="AX70" s="69" t="n">
        <f aca="false">IF(AND($F70&lt;AX$1,$G70&lt;AX$4,(DATE(YEAR($G70)+1,MONTH($G70)+1,1))&gt;AX$4),(($D70*13.44*AX$2)+($D70*10.56*AX$3))*(AX$1/1000-($F70/1000)),0)</f>
        <v>0</v>
      </c>
      <c r="AY70" s="69" t="n">
        <f aca="false">IF(AND($F70&lt;AY$1,$G70&lt;AY$4,(DATE(YEAR($G70)+1,MONTH($G70)+1,1))&gt;AY$4),(($D70*13.44*AY$2)+($D70*10.56*AY$3))*(AY$1/1000-($F70/1000)),0)</f>
        <v>0</v>
      </c>
      <c r="AZ70" s="69" t="n">
        <f aca="false">IF(AND($F70&lt;AZ$1,$G70&lt;AZ$4,(DATE(YEAR($G70)+1,MONTH($G70)+1,1))&gt;AZ$4),(($D70*13.44*AZ$2)+($D70*10.56*AZ$3))*(AZ$1/1000-($F70/1000)),0)</f>
        <v>0</v>
      </c>
      <c r="BA70" s="69" t="n">
        <f aca="false">IF(AND($F70&lt;BA$1,$G70&lt;BA$4,(DATE(YEAR($G70)+1,MONTH($G70)+1,1))&gt;BA$4),(($D70*13.44*BA$2)+($D70*10.56*BA$3))*(BA$1/1000-($F70/1000)),0)</f>
        <v>0</v>
      </c>
      <c r="BB70" s="69" t="n">
        <f aca="false">IF(AND($F70&lt;BB$1,$G70&lt;BB$4,(DATE(YEAR($G70)+1,MONTH($G70)+1,1))&gt;BB$4),(($D70*13.44*BB$2)+($D70*10.56*BB$3))*(BB$1/1000-($F70/1000)),0)</f>
        <v>0</v>
      </c>
      <c r="BC70" s="69" t="n">
        <f aca="false">IF(AND($F70&lt;BC$1,$G70&lt;BC$4,(DATE(YEAR($G70)+1,MONTH($G70)+1,1))&gt;BC$4),(($D70*13.44*BC$2)+($D70*10.56*BC$3))*(BC$1/1000-($F70/1000)),0)</f>
        <v>0</v>
      </c>
      <c r="BD70" s="69" t="n">
        <f aca="false">IF(AND($F70&lt;BD$1,$G70&lt;BD$4,(DATE(YEAR($G70)+1,MONTH($G70)+1,1))&gt;BD$4),(($D70*13.44*BD$2)+($D70*10.56*BD$3))*(BD$1/1000-($F70/1000)),0)</f>
        <v>0</v>
      </c>
    </row>
    <row r="71" customFormat="false" ht="13.5" hidden="false" customHeight="false" outlineLevel="0" collapsed="false">
      <c r="A71" s="45" t="s">
        <v>1858</v>
      </c>
      <c r="D71" s="74" t="n">
        <f aca="false">SUM(D5:D70)</f>
        <v>26534.3</v>
      </c>
      <c r="H71" s="45" t="s">
        <v>1858</v>
      </c>
      <c r="I71" s="74" t="n">
        <f aca="false">SUM(I5:I70)</f>
        <v>0</v>
      </c>
      <c r="J71" s="74" t="n">
        <f aca="false">SUM(J5:J70)</f>
        <v>8623.44</v>
      </c>
      <c r="K71" s="74" t="n">
        <f aca="false">SUM(K5:K70)</f>
        <v>8623.44</v>
      </c>
      <c r="L71" s="74" t="n">
        <f aca="false">SUM(L5:L70)</f>
        <v>9855.36</v>
      </c>
      <c r="M71" s="74" t="n">
        <f aca="false">SUM(M5:M70)</f>
        <v>9855.36</v>
      </c>
      <c r="N71" s="74" t="n">
        <f aca="false">SUM(N5:N70)</f>
        <v>9855.36</v>
      </c>
      <c r="O71" s="74" t="n">
        <f aca="false">SUM(O5:O70)</f>
        <v>84545.14032</v>
      </c>
      <c r="P71" s="74" t="n">
        <f aca="false">SUM(P5:P70)</f>
        <v>162042.25392</v>
      </c>
      <c r="Q71" s="74" t="n">
        <f aca="false">SUM(Q5:Q70)</f>
        <v>190864.93392</v>
      </c>
      <c r="R71" s="74" t="n">
        <f aca="false">SUM(R5:R70)</f>
        <v>210477.5625024</v>
      </c>
      <c r="S71" s="74" t="n">
        <f aca="false">SUM(S5:S70)</f>
        <v>210477.5625024</v>
      </c>
      <c r="T71" s="74" t="n">
        <f aca="false">SUM(T5:T70)</f>
        <v>224964.9417024</v>
      </c>
      <c r="U71" s="74" t="n">
        <f aca="false">SUM(U5:U70)</f>
        <v>230188.2825024</v>
      </c>
      <c r="V71" s="74" t="n">
        <f aca="false">SUM(V5:V70)</f>
        <v>221564.8425024</v>
      </c>
      <c r="W71" s="74" t="n">
        <f aca="false">SUM(W5:W70)</f>
        <v>221564.8425024</v>
      </c>
      <c r="X71" s="74" t="n">
        <f aca="false">SUM(X5:X70)</f>
        <v>220332.9225024</v>
      </c>
      <c r="Y71" s="74" t="n">
        <f aca="false">SUM(Y5:Y70)</f>
        <v>262710.9705024</v>
      </c>
      <c r="Z71" s="74" t="n">
        <f aca="false">SUM(Z5:Z70)</f>
        <v>262710.9705024</v>
      </c>
      <c r="AA71" s="74" t="n">
        <f aca="false">SUM(AA5:AA70)</f>
        <v>293538.3581664</v>
      </c>
      <c r="AB71" s="74" t="n">
        <f aca="false">SUM(AB5:AB70)</f>
        <v>352835.0686944</v>
      </c>
      <c r="AC71" s="74" t="n">
        <f aca="false">SUM(AC5:AC70)</f>
        <v>360654.6171744</v>
      </c>
      <c r="AD71" s="74" t="n">
        <f aca="false">SUM(AD5:AD70)</f>
        <v>352178.545392</v>
      </c>
      <c r="AE71" s="74" t="n">
        <f aca="false">SUM(AE5:AE70)</f>
        <v>380463.428592</v>
      </c>
      <c r="AF71" s="74" t="n">
        <f aca="false">SUM(AF5:AF70)</f>
        <v>370410.961392</v>
      </c>
      <c r="AG71" s="74" t="n">
        <f aca="false">SUM(AG5:AG70)</f>
        <v>365187.620592</v>
      </c>
      <c r="AH71" s="74" t="n">
        <f aca="false">SUM(AH5:AH70)</f>
        <v>417320.775792</v>
      </c>
      <c r="AI71" s="74" t="n">
        <f aca="false">SUM(AI5:AI70)</f>
        <v>417320.775792</v>
      </c>
      <c r="AJ71" s="74" t="n">
        <f aca="false">SUM(AJ5:AJ70)</f>
        <v>501771.015792</v>
      </c>
      <c r="AK71" s="74" t="n">
        <f aca="false">SUM(AK5:AK70)</f>
        <v>516486.087792</v>
      </c>
      <c r="AL71" s="74" t="n">
        <f aca="false">SUM(AL5:AL70)</f>
        <v>576037.525392</v>
      </c>
      <c r="AM71" s="74" t="n">
        <f aca="false">SUM(AM5:AM70)</f>
        <v>715730.601024</v>
      </c>
      <c r="AN71" s="74" t="n">
        <f aca="false">SUM(AN5:AN70)</f>
        <v>650456.104896</v>
      </c>
      <c r="AO71" s="74" t="n">
        <f aca="false">SUM(AO5:AO70)</f>
        <v>659496.443616</v>
      </c>
      <c r="AP71" s="74" t="n">
        <f aca="false">SUM(AP5:AP70)</f>
        <v>651316.494816</v>
      </c>
      <c r="AQ71" s="74" t="n">
        <f aca="false">SUM(AQ5:AQ70)</f>
        <v>683242.338816</v>
      </c>
      <c r="AR71" s="74" t="n">
        <f aca="false">SUM(AR5:AR70)</f>
        <v>705314.946816</v>
      </c>
      <c r="AS71" s="74" t="n">
        <f aca="false">SUM(AS5:AS70)</f>
        <v>705314.946816</v>
      </c>
      <c r="AT71" s="74" t="n">
        <f aca="false">SUM(AT5:AT70)</f>
        <v>686103.791616</v>
      </c>
      <c r="AU71" s="74" t="n">
        <f aca="false">SUM(AU5:AU70)</f>
        <v>686103.791616</v>
      </c>
      <c r="AV71" s="74" t="n">
        <f aca="false">SUM(AV5:AV70)</f>
        <v>601653.551616</v>
      </c>
      <c r="AW71" s="74" t="n">
        <f aca="false">SUM(AW5:AW70)</f>
        <v>544560.431616</v>
      </c>
      <c r="AX71" s="74" t="n">
        <f aca="false">SUM(AX5:AX70)</f>
        <v>485008.994016</v>
      </c>
      <c r="AY71" s="74" t="n">
        <f aca="false">SUM(AY5:AY70)</f>
        <v>239798.7504</v>
      </c>
      <c r="AZ71" s="74" t="n">
        <f aca="false">SUM(AZ5:AZ70)</f>
        <v>168279.4224</v>
      </c>
      <c r="BA71" s="74" t="n">
        <f aca="false">SUM(BA5:BA70)</f>
        <v>122596.8552</v>
      </c>
      <c r="BB71" s="74" t="n">
        <f aca="false">SUM(BB5:BB70)</f>
        <v>119640.2472</v>
      </c>
      <c r="BC71" s="74" t="n">
        <f aca="false">SUM(BC5:BC70)</f>
        <v>59429.52</v>
      </c>
      <c r="BD71" s="74" t="n">
        <f aca="false">SUM(BD5:BD70)</f>
        <v>32922</v>
      </c>
    </row>
    <row r="72" customFormat="false" ht="13.5" hidden="false" customHeight="false" outlineLevel="0" collapsed="false">
      <c r="A72" s="45"/>
      <c r="D72" s="86"/>
      <c r="H72" s="45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</row>
    <row r="73" customFormat="false" ht="12.75" hidden="false" customHeight="false" outlineLevel="0" collapsed="false">
      <c r="A73" s="45"/>
      <c r="D73" s="86"/>
      <c r="H73" s="45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</row>
    <row r="74" customFormat="false" ht="12.75" hidden="false" customHeight="false" outlineLevel="0" collapsed="false">
      <c r="A74" s="45"/>
      <c r="D74" s="86"/>
      <c r="H74" s="45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</row>
    <row r="75" customFormat="false" ht="12.75" hidden="false" customHeight="false" outlineLevel="0" collapsed="false">
      <c r="A75" s="3"/>
      <c r="B75" s="3"/>
      <c r="C75" s="3"/>
      <c r="D75" s="2"/>
      <c r="E75" s="66"/>
      <c r="F75" s="2"/>
      <c r="G75" s="70"/>
      <c r="H75" s="64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</row>
    <row r="76" customFormat="false" ht="12.75" hidden="false" customHeight="false" outlineLevel="0" collapsed="false">
      <c r="H76" s="60" t="s">
        <v>1245</v>
      </c>
      <c r="I76" s="61" t="n">
        <v>10000</v>
      </c>
      <c r="J76" s="61" t="n">
        <v>10000</v>
      </c>
      <c r="K76" s="61" t="n">
        <v>10000</v>
      </c>
      <c r="L76" s="61" t="n">
        <v>10000</v>
      </c>
      <c r="M76" s="61" t="n">
        <v>10000</v>
      </c>
      <c r="N76" s="61" t="n">
        <v>10000</v>
      </c>
      <c r="O76" s="61" t="n">
        <v>10000</v>
      </c>
      <c r="P76" s="61" t="n">
        <v>10000</v>
      </c>
      <c r="Q76" s="61" t="n">
        <v>10000</v>
      </c>
      <c r="R76" s="61" t="n">
        <v>10000</v>
      </c>
      <c r="S76" s="61" t="n">
        <v>10000</v>
      </c>
      <c r="T76" s="61" t="n">
        <v>10000</v>
      </c>
      <c r="U76" s="61" t="n">
        <v>10000</v>
      </c>
      <c r="V76" s="61" t="n">
        <v>10000</v>
      </c>
      <c r="W76" s="61" t="n">
        <v>10000</v>
      </c>
      <c r="X76" s="61" t="n">
        <v>10000</v>
      </c>
      <c r="Y76" s="61" t="n">
        <v>10000</v>
      </c>
      <c r="Z76" s="61" t="n">
        <v>10000</v>
      </c>
      <c r="AA76" s="61" t="n">
        <v>10000</v>
      </c>
      <c r="AB76" s="61" t="n">
        <v>10000</v>
      </c>
      <c r="AC76" s="61" t="n">
        <v>10000</v>
      </c>
      <c r="AD76" s="61" t="n">
        <v>10000</v>
      </c>
      <c r="AE76" s="61" t="n">
        <v>10000</v>
      </c>
      <c r="AF76" s="61" t="n">
        <v>10000</v>
      </c>
      <c r="AG76" s="61" t="n">
        <v>10000</v>
      </c>
      <c r="AH76" s="61" t="n">
        <v>10000</v>
      </c>
      <c r="AI76" s="61" t="n">
        <v>10000</v>
      </c>
      <c r="AJ76" s="61" t="n">
        <v>10000</v>
      </c>
      <c r="AK76" s="61" t="n">
        <v>10000</v>
      </c>
      <c r="AL76" s="61" t="n">
        <v>10000</v>
      </c>
      <c r="AM76" s="61" t="n">
        <v>10000</v>
      </c>
      <c r="AN76" s="61" t="n">
        <v>10000</v>
      </c>
      <c r="AO76" s="61" t="n">
        <v>10000</v>
      </c>
      <c r="AP76" s="61" t="n">
        <v>10000</v>
      </c>
      <c r="AQ76" s="61" t="n">
        <v>10000</v>
      </c>
      <c r="AR76" s="61" t="n">
        <v>10000</v>
      </c>
      <c r="AS76" s="61" t="n">
        <v>10000</v>
      </c>
      <c r="AT76" s="61" t="n">
        <v>10000</v>
      </c>
      <c r="AU76" s="61" t="n">
        <v>10000</v>
      </c>
      <c r="AV76" s="61" t="n">
        <v>10000</v>
      </c>
      <c r="AW76" s="61" t="n">
        <v>10000</v>
      </c>
      <c r="AX76" s="61" t="n">
        <v>10000</v>
      </c>
      <c r="AY76" s="61" t="n">
        <v>10000</v>
      </c>
      <c r="AZ76" s="61" t="n">
        <v>10000</v>
      </c>
      <c r="BA76" s="61" t="n">
        <v>10000</v>
      </c>
      <c r="BB76" s="61" t="n">
        <v>10000</v>
      </c>
      <c r="BC76" s="61" t="n">
        <v>10000</v>
      </c>
      <c r="BD76" s="61" t="n">
        <v>10000</v>
      </c>
    </row>
    <row r="77" customFormat="false" ht="12.75" hidden="false" customHeight="false" outlineLevel="0" collapsed="false">
      <c r="A77" s="59" t="s">
        <v>1890</v>
      </c>
      <c r="H77" s="60" t="s">
        <v>1836</v>
      </c>
      <c r="I77" s="62" t="n">
        <v>0.25</v>
      </c>
      <c r="J77" s="62" t="n">
        <v>0.25</v>
      </c>
      <c r="K77" s="62" t="n">
        <v>0.25</v>
      </c>
      <c r="L77" s="62" t="n">
        <v>0.25</v>
      </c>
      <c r="M77" s="62" t="n">
        <v>0.25</v>
      </c>
      <c r="N77" s="62" t="n">
        <v>0.25</v>
      </c>
      <c r="O77" s="62" t="n">
        <v>0.25</v>
      </c>
      <c r="P77" s="62" t="n">
        <v>0.25</v>
      </c>
      <c r="Q77" s="62" t="n">
        <v>0.25</v>
      </c>
      <c r="R77" s="62" t="n">
        <v>0.25</v>
      </c>
      <c r="S77" s="62" t="n">
        <v>0.25</v>
      </c>
      <c r="T77" s="62" t="n">
        <v>0.25</v>
      </c>
      <c r="U77" s="62" t="n">
        <v>0.25</v>
      </c>
      <c r="V77" s="62" t="n">
        <v>0.25</v>
      </c>
      <c r="W77" s="62" t="n">
        <v>0.25</v>
      </c>
      <c r="X77" s="62" t="n">
        <v>0.25</v>
      </c>
      <c r="Y77" s="62" t="n">
        <v>0.25</v>
      </c>
      <c r="Z77" s="62" t="n">
        <v>0.25</v>
      </c>
      <c r="AA77" s="62" t="n">
        <v>0.25</v>
      </c>
      <c r="AB77" s="62" t="n">
        <v>0.25</v>
      </c>
      <c r="AC77" s="62" t="n">
        <v>0.25</v>
      </c>
      <c r="AD77" s="62" t="n">
        <v>0.25</v>
      </c>
      <c r="AE77" s="62" t="n">
        <v>0.25</v>
      </c>
      <c r="AF77" s="62" t="n">
        <v>0.25</v>
      </c>
      <c r="AG77" s="62" t="n">
        <v>0.25</v>
      </c>
      <c r="AH77" s="62" t="n">
        <v>0.25</v>
      </c>
      <c r="AI77" s="62" t="n">
        <v>0.25</v>
      </c>
      <c r="AJ77" s="62" t="n">
        <v>0.25</v>
      </c>
      <c r="AK77" s="62" t="n">
        <v>0.25</v>
      </c>
      <c r="AL77" s="62" t="n">
        <v>0.25</v>
      </c>
      <c r="AM77" s="62" t="n">
        <v>0.25</v>
      </c>
      <c r="AN77" s="62" t="n">
        <v>0.25</v>
      </c>
      <c r="AO77" s="62" t="n">
        <v>0.25</v>
      </c>
      <c r="AP77" s="62" t="n">
        <v>0.25</v>
      </c>
      <c r="AQ77" s="62" t="n">
        <v>0.25</v>
      </c>
      <c r="AR77" s="62" t="n">
        <v>0.25</v>
      </c>
      <c r="AS77" s="62" t="n">
        <v>0.25</v>
      </c>
      <c r="AT77" s="62" t="n">
        <v>0.25</v>
      </c>
      <c r="AU77" s="62" t="n">
        <v>0.25</v>
      </c>
      <c r="AV77" s="62" t="n">
        <v>0.25</v>
      </c>
      <c r="AW77" s="62" t="n">
        <v>0.25</v>
      </c>
      <c r="AX77" s="62" t="n">
        <v>0.25</v>
      </c>
      <c r="AY77" s="62" t="n">
        <v>0.25</v>
      </c>
      <c r="AZ77" s="62" t="n">
        <v>0.25</v>
      </c>
      <c r="BA77" s="62" t="n">
        <v>0.25</v>
      </c>
      <c r="BB77" s="62" t="n">
        <v>0.25</v>
      </c>
      <c r="BC77" s="62" t="n">
        <v>0.25</v>
      </c>
      <c r="BD77" s="62" t="n">
        <v>0.25</v>
      </c>
    </row>
    <row r="78" customFormat="false" ht="12.75" hidden="false" customHeight="false" outlineLevel="0" collapsed="false">
      <c r="A78" s="1" t="s">
        <v>1</v>
      </c>
      <c r="B78" s="1" t="s">
        <v>1240</v>
      </c>
      <c r="C78" s="1" t="s">
        <v>5</v>
      </c>
      <c r="D78" s="1" t="s">
        <v>1837</v>
      </c>
      <c r="E78" s="1" t="s">
        <v>1244</v>
      </c>
      <c r="F78" s="1" t="s">
        <v>12</v>
      </c>
      <c r="G78" s="63" t="s">
        <v>16</v>
      </c>
      <c r="H78" s="64"/>
      <c r="I78" s="65" t="n">
        <v>36892</v>
      </c>
      <c r="J78" s="65" t="n">
        <v>36923</v>
      </c>
      <c r="K78" s="65" t="n">
        <v>36951</v>
      </c>
      <c r="L78" s="65" t="n">
        <v>36982</v>
      </c>
      <c r="M78" s="65" t="n">
        <v>37012</v>
      </c>
      <c r="N78" s="65" t="n">
        <v>37043</v>
      </c>
      <c r="O78" s="65" t="n">
        <v>37073</v>
      </c>
      <c r="P78" s="65" t="n">
        <v>37104</v>
      </c>
      <c r="Q78" s="65" t="n">
        <v>37135</v>
      </c>
      <c r="R78" s="65" t="n">
        <v>37165</v>
      </c>
      <c r="S78" s="65" t="n">
        <v>37196</v>
      </c>
      <c r="T78" s="65" t="n">
        <v>37226</v>
      </c>
      <c r="U78" s="65" t="n">
        <v>37257</v>
      </c>
      <c r="V78" s="65" t="n">
        <v>37288</v>
      </c>
      <c r="W78" s="65" t="n">
        <v>37316</v>
      </c>
      <c r="X78" s="65" t="n">
        <v>37347</v>
      </c>
      <c r="Y78" s="65" t="n">
        <v>37377</v>
      </c>
      <c r="Z78" s="65" t="n">
        <v>37408</v>
      </c>
      <c r="AA78" s="65" t="n">
        <v>37438</v>
      </c>
      <c r="AB78" s="65" t="n">
        <v>37469</v>
      </c>
      <c r="AC78" s="65" t="n">
        <v>37500</v>
      </c>
      <c r="AD78" s="65" t="n">
        <v>37530</v>
      </c>
      <c r="AE78" s="65" t="n">
        <v>37561</v>
      </c>
      <c r="AF78" s="65" t="n">
        <v>37591</v>
      </c>
      <c r="AG78" s="65" t="n">
        <v>37622</v>
      </c>
      <c r="AH78" s="65" t="n">
        <v>37653</v>
      </c>
      <c r="AI78" s="65" t="n">
        <v>37681</v>
      </c>
      <c r="AJ78" s="65" t="n">
        <v>37712</v>
      </c>
      <c r="AK78" s="65" t="n">
        <v>37742</v>
      </c>
      <c r="AL78" s="65" t="n">
        <v>37773</v>
      </c>
      <c r="AM78" s="65" t="n">
        <v>37803</v>
      </c>
      <c r="AN78" s="65" t="n">
        <v>37834</v>
      </c>
      <c r="AO78" s="65" t="n">
        <v>37865</v>
      </c>
      <c r="AP78" s="65" t="n">
        <v>37895</v>
      </c>
      <c r="AQ78" s="65" t="n">
        <v>37926</v>
      </c>
      <c r="AR78" s="65" t="n">
        <v>37956</v>
      </c>
      <c r="AS78" s="65" t="n">
        <v>37987</v>
      </c>
      <c r="AT78" s="65" t="n">
        <v>38018</v>
      </c>
      <c r="AU78" s="65" t="n">
        <v>38047</v>
      </c>
      <c r="AV78" s="65" t="n">
        <v>38078</v>
      </c>
      <c r="AW78" s="65" t="n">
        <v>38108</v>
      </c>
      <c r="AX78" s="65" t="n">
        <v>38139</v>
      </c>
      <c r="AY78" s="65" t="n">
        <v>38169</v>
      </c>
      <c r="AZ78" s="65" t="n">
        <v>38200</v>
      </c>
      <c r="BA78" s="65" t="n">
        <v>38231</v>
      </c>
      <c r="BB78" s="65" t="n">
        <v>38261</v>
      </c>
      <c r="BC78" s="65" t="n">
        <v>38292</v>
      </c>
      <c r="BD78" s="65" t="n">
        <v>38322</v>
      </c>
    </row>
    <row r="79" customFormat="false" ht="12.75" hidden="false" customHeight="false" outlineLevel="0" collapsed="false">
      <c r="A79" s="66" t="s">
        <v>1386</v>
      </c>
      <c r="B79" s="66" t="s">
        <v>1369</v>
      </c>
      <c r="C79" s="66" t="s">
        <v>1248</v>
      </c>
      <c r="D79" s="66" t="n">
        <v>46</v>
      </c>
      <c r="E79" s="3" t="s">
        <v>1268</v>
      </c>
      <c r="F79" s="67" t="n">
        <v>8891</v>
      </c>
      <c r="G79" s="8" t="n">
        <v>37254</v>
      </c>
      <c r="H79" s="64" t="s">
        <v>1260</v>
      </c>
      <c r="I79" s="69" t="n">
        <f aca="false">IF(AND($F79&lt;I$1,$G79&lt;I$4,(DATE(YEAR($G79)+1,MONTH($G79)+1,1))&gt;I$4),$D79*13.44*I$77*(I$1/1000-($F79/1000)),0)</f>
        <v>0</v>
      </c>
      <c r="J79" s="69" t="n">
        <f aca="false">IF(AND($F79&lt;J$1,$G79&lt;J$4,(DATE(YEAR($G79)+1,MONTH($G79)+1,1))&gt;J$4),$D79*13.44*J$77*(J$1/1000-($F79/1000)),0)</f>
        <v>0</v>
      </c>
      <c r="K79" s="69" t="n">
        <f aca="false">IF(AND($F79&lt;K$1,$G79&lt;K$4,(DATE(YEAR($G79)+1,MONTH($G79)+1,1))&gt;K$4),$D79*13.44*K$77*(K$1/1000-($F79/1000)),0)</f>
        <v>0</v>
      </c>
      <c r="L79" s="69" t="n">
        <f aca="false">IF(AND($F79&lt;L$1,$G79&lt;L$4,(DATE(YEAR($G79)+1,MONTH($G79)+1,1))&gt;L$4),$D79*13.44*L$77*(L$1/1000-($F79/1000)),0)</f>
        <v>0</v>
      </c>
      <c r="M79" s="69" t="n">
        <f aca="false">IF(AND($F79&lt;M$1,$G79&lt;M$4,(DATE(YEAR($G79)+1,MONTH($G79)+1,1))&gt;M$4),$D79*13.44*M$77*(M$1/1000-($F79/1000)),0)</f>
        <v>0</v>
      </c>
      <c r="N79" s="69" t="n">
        <f aca="false">IF(AND($F79&lt;N$1,$G79&lt;N$4,(DATE(YEAR($G79)+1,MONTH($G79)+1,1))&gt;N$4),$D79*13.44*N$77*(N$1/1000-($F79/1000)),0)</f>
        <v>0</v>
      </c>
      <c r="O79" s="69" t="n">
        <f aca="false">IF(AND($F79&lt;O$1,$G79&lt;O$4,(DATE(YEAR($G79)+1,MONTH($G79)+1,1))&gt;O$4),$D79*13.44*O$77*(O$1/1000-($F79/1000)),0)</f>
        <v>0</v>
      </c>
      <c r="P79" s="69" t="n">
        <f aca="false">IF(AND($F79&lt;P$1,$G79&lt;P$4,(DATE(YEAR($G79)+1,MONTH($G79)+1,1))&gt;P$4),$D79*13.44*P$77*(P$1/1000-($F79/1000)),0)</f>
        <v>0</v>
      </c>
      <c r="Q79" s="69" t="n">
        <f aca="false">IF(AND($F79&lt;Q$1,$G79&lt;Q$4,(DATE(YEAR($G79)+1,MONTH($G79)+1,1))&gt;Q$4),$D79*13.44*Q$77*(Q$1/1000-($F79/1000)),0)</f>
        <v>0</v>
      </c>
      <c r="R79" s="69" t="n">
        <f aca="false">IF(AND($F79&lt;R$1,$G79&lt;R$4,(DATE(YEAR($G79)+1,MONTH($G79)+1,1))&gt;R$4),$D79*13.44*R$77*(R$1/1000-($F79/1000)),0)</f>
        <v>0</v>
      </c>
      <c r="S79" s="69" t="n">
        <f aca="false">IF(AND($F79&lt;S$1,$G79&lt;S$4,(DATE(YEAR($G79)+1,MONTH($G79)+1,1))&gt;S$4),$D79*13.44*S$77*(S$1/1000-($F79/1000)),0)</f>
        <v>0</v>
      </c>
      <c r="T79" s="69" t="n">
        <f aca="false">IF(AND($F79&lt;T$1,$G79&lt;T$4,(DATE(YEAR($G79)+1,MONTH($G79)+1,1))&gt;T$4),$D79*13.44*T$77*(T$1/1000-($F79/1000)),0)</f>
        <v>0</v>
      </c>
      <c r="U79" s="69" t="n">
        <f aca="false">IF(AND($F79&lt;U$1,$G79&lt;U$4,(DATE(YEAR($G79)+1,MONTH($G79)+1,1))&gt;U$4),$D79*13.44*U$77*(U$1/1000-($F79/1000)),0)</f>
        <v>171.40704</v>
      </c>
      <c r="V79" s="69" t="n">
        <f aca="false">IF(AND($F79&lt;V$1,$G79&lt;V$4,(DATE(YEAR($G79)+1,MONTH($G79)+1,1))&gt;V$4),$D79*13.44*V$77*(V$1/1000-($F79/1000)),0)</f>
        <v>171.40704</v>
      </c>
      <c r="W79" s="69" t="n">
        <f aca="false">IF(AND($F79&lt;W$1,$G79&lt;W$4,(DATE(YEAR($G79)+1,MONTH($G79)+1,1))&gt;W$4),$D79*13.44*W$77*(W$1/1000-($F79/1000)),0)</f>
        <v>171.40704</v>
      </c>
      <c r="X79" s="69" t="n">
        <f aca="false">IF(AND($F79&lt;X$1,$G79&lt;X$4,(DATE(YEAR($G79)+1,MONTH($G79)+1,1))&gt;X$4),$D79*13.44*X$77*(X$1/1000-($F79/1000)),0)</f>
        <v>171.40704</v>
      </c>
      <c r="Y79" s="69" t="n">
        <f aca="false">IF(AND($F79&lt;Y$1,$G79&lt;Y$4,(DATE(YEAR($G79)+1,MONTH($G79)+1,1))&gt;Y$4),$D79*13.44*Y$77*(Y$1/1000-($F79/1000)),0)</f>
        <v>171.40704</v>
      </c>
      <c r="Z79" s="69" t="n">
        <f aca="false">IF(AND($F79&lt;Z$1,$G79&lt;Z$4,(DATE(YEAR($G79)+1,MONTH($G79)+1,1))&gt;Z$4),$D79*13.44*Z$77*(Z$1/1000-($F79/1000)),0)</f>
        <v>171.40704</v>
      </c>
      <c r="AA79" s="69" t="n">
        <f aca="false">IF(AND($F79&lt;AA$1,$G79&lt;AA$4,(DATE(YEAR($G79)+1,MONTH($G79)+1,1))&gt;AA$4),$D79*13.44*AA$77*(AA$1/1000-($F79/1000)),0)</f>
        <v>171.40704</v>
      </c>
      <c r="AB79" s="69" t="n">
        <f aca="false">IF(AND($F79&lt;AB$1,$G79&lt;AB$4,(DATE(YEAR($G79)+1,MONTH($G79)+1,1))&gt;AB$4),$D79*13.44*AB$77*(AB$1/1000-($F79/1000)),0)</f>
        <v>171.40704</v>
      </c>
      <c r="AC79" s="69" t="n">
        <f aca="false">IF(AND($F79&lt;AC$1,$G79&lt;AC$4,(DATE(YEAR($G79)+1,MONTH($G79)+1,1))&gt;AC$4),$D79*13.44*AC$77*(AC$1/1000-($F79/1000)),0)</f>
        <v>171.40704</v>
      </c>
      <c r="AD79" s="69" t="n">
        <f aca="false">IF(AND($F79&lt;AD$1,$G79&lt;AD$4,(DATE(YEAR($G79)+1,MONTH($G79)+1,1))&gt;AD$4),$D79*13.44*AD$77*(AD$1/1000-($F79/1000)),0)</f>
        <v>171.40704</v>
      </c>
      <c r="AE79" s="69" t="n">
        <f aca="false">IF(AND($F79&lt;AE$1,$G79&lt;AE$4,(DATE(YEAR($G79)+1,MONTH($G79)+1,1))&gt;AE$4),$D79*13.44*AE$77*(AE$1/1000-($F79/1000)),0)</f>
        <v>171.40704</v>
      </c>
      <c r="AF79" s="69" t="n">
        <f aca="false">IF(AND($F79&lt;AF$1,$G79&lt;AF$4,(DATE(YEAR($G79)+1,MONTH($G79)+1,1))&gt;AF$4),$D79*13.44*AF$77*(AF$1/1000-($F79/1000)),0)</f>
        <v>171.40704</v>
      </c>
      <c r="AG79" s="69" t="n">
        <f aca="false">IF(AND($F79&lt;AG$1,$G79&lt;AG$4,(DATE(YEAR($G79)+1,MONTH($G79)+1,1))&gt;AG$4),$D79*13.44*AG$77*(AG$1/1000-($F79/1000)),0)</f>
        <v>0</v>
      </c>
      <c r="AH79" s="69" t="n">
        <f aca="false">IF(AND($F79&lt;AH$1,$G79&lt;AH$4,(DATE(YEAR($G79)+1,MONTH($G79)+1,1))&gt;AH$4),$D79*13.44*AH$77*(AH$1/1000-($F79/1000)),0)</f>
        <v>0</v>
      </c>
      <c r="AI79" s="69" t="n">
        <f aca="false">IF(AND($F79&lt;AI$1,$G79&lt;AI$4,(DATE(YEAR($G79)+1,MONTH($G79)+1,1))&gt;AI$4),$D79*13.44*AI$77*(AI$1/1000-($F79/1000)),0)</f>
        <v>0</v>
      </c>
      <c r="AJ79" s="69" t="n">
        <f aca="false">IF(AND($F79&lt;AJ$1,$G79&lt;AJ$4,(DATE(YEAR($G79)+1,MONTH($G79)+1,1))&gt;AJ$4),$D79*13.44*AJ$77*(AJ$1/1000-($F79/1000)),0)</f>
        <v>0</v>
      </c>
      <c r="AK79" s="69" t="n">
        <f aca="false">IF(AND($F79&lt;AK$1,$G79&lt;AK$4,(DATE(YEAR($G79)+1,MONTH($G79)+1,1))&gt;AK$4),$D79*13.44*AK$77*(AK$1/1000-($F79/1000)),0)</f>
        <v>0</v>
      </c>
      <c r="AL79" s="69" t="n">
        <f aca="false">IF(AND($F79&lt;AL$1,$G79&lt;AL$4,(DATE(YEAR($G79)+1,MONTH($G79)+1,1))&gt;AL$4),$D79*13.44*AL$77*(AL$1/1000-($F79/1000)),0)</f>
        <v>0</v>
      </c>
      <c r="AM79" s="69" t="n">
        <f aca="false">IF(AND($F79&lt;AM$1,$G79&lt;AM$4,(DATE(YEAR($G79)+1,MONTH($G79)+1,1))&gt;AM$4),$D79*13.44*AM$77*(AM$1/1000-($F79/1000)),0)</f>
        <v>0</v>
      </c>
      <c r="AN79" s="69" t="n">
        <f aca="false">IF(AND($F79&lt;AN$1,$G79&lt;AN$4,(DATE(YEAR($G79)+1,MONTH($G79)+1,1))&gt;AN$4),$D79*13.44*AN$77*(AN$1/1000-($F79/1000)),0)</f>
        <v>0</v>
      </c>
      <c r="AO79" s="69" t="n">
        <f aca="false">IF(AND($F79&lt;AO$1,$G79&lt;AO$4,(DATE(YEAR($G79)+1,MONTH($G79)+1,1))&gt;AO$4),$D79*13.44*AO$77*(AO$1/1000-($F79/1000)),0)</f>
        <v>0</v>
      </c>
      <c r="AP79" s="69" t="n">
        <f aca="false">IF(AND($F79&lt;AP$1,$G79&lt;AP$4,(DATE(YEAR($G79)+1,MONTH($G79)+1,1))&gt;AP$4),$D79*13.44*AP$77*(AP$1/1000-($F79/1000)),0)</f>
        <v>0</v>
      </c>
      <c r="AQ79" s="69" t="n">
        <f aca="false">IF(AND($F79&lt;AQ$1,$G79&lt;AQ$4,(DATE(YEAR($G79)+1,MONTH($G79)+1,1))&gt;AQ$4),$D79*13.44*AQ$77*(AQ$1/1000-($F79/1000)),0)</f>
        <v>0</v>
      </c>
      <c r="AR79" s="69" t="n">
        <f aca="false">IF(AND($F79&lt;AR$1,$G79&lt;AR$4,(DATE(YEAR($G79)+1,MONTH($G79)+1,1))&gt;AR$4),$D79*13.44*AR$77*(AR$1/1000-($F79/1000)),0)</f>
        <v>0</v>
      </c>
      <c r="AS79" s="69" t="n">
        <f aca="false">IF(AND($F79&lt;AS$1,$G79&lt;AS$4,(DATE(YEAR($G79)+1,MONTH($G79)+1,1))&gt;AS$4),$D79*13.44*AS$77*(AS$1/1000-($F79/1000)),0)</f>
        <v>0</v>
      </c>
      <c r="AT79" s="69" t="n">
        <f aca="false">IF(AND($F79&lt;AT$1,$G79&lt;AT$4,(DATE(YEAR($G79)+1,MONTH($G79)+1,1))&gt;AT$4),$D79*13.44*AT$77*(AT$1/1000-($F79/1000)),0)</f>
        <v>0</v>
      </c>
      <c r="AU79" s="69" t="n">
        <f aca="false">IF(AND($F79&lt;AU$1,$G79&lt;AU$4,(DATE(YEAR($G79)+1,MONTH($G79)+1,1))&gt;AU$4),$D79*13.44*AU$77*(AU$1/1000-($F79/1000)),0)</f>
        <v>0</v>
      </c>
      <c r="AV79" s="69" t="n">
        <f aca="false">IF(AND($F79&lt;AV$1,$G79&lt;AV$4,(DATE(YEAR($G79)+1,MONTH($G79)+1,1))&gt;AV$4),$D79*13.44*AV$77*(AV$1/1000-($F79/1000)),0)</f>
        <v>0</v>
      </c>
      <c r="AW79" s="69" t="n">
        <f aca="false">IF(AND($F79&lt;AW$1,$G79&lt;AW$4,(DATE(YEAR($G79)+1,MONTH($G79)+1,1))&gt;AW$4),$D79*13.44*AW$77*(AW$1/1000-($F79/1000)),0)</f>
        <v>0</v>
      </c>
      <c r="AX79" s="69" t="n">
        <f aca="false">IF(AND($F79&lt;AX$1,$G79&lt;AX$4,(DATE(YEAR($G79)+1,MONTH($G79)+1,1))&gt;AX$4),$D79*13.44*AX$77*(AX$1/1000-($F79/1000)),0)</f>
        <v>0</v>
      </c>
      <c r="AY79" s="69" t="n">
        <f aca="false">IF(AND($F79&lt;AY$1,$G79&lt;AY$4,(DATE(YEAR($G79)+1,MONTH($G79)+1,1))&gt;AY$4),$D79*13.44*AY$77*(AY$1/1000-($F79/1000)),0)</f>
        <v>0</v>
      </c>
      <c r="AZ79" s="69" t="n">
        <f aca="false">IF(AND($F79&lt;AZ$1,$G79&lt;AZ$4,(DATE(YEAR($G79)+1,MONTH($G79)+1,1))&gt;AZ$4),$D79*13.44*AZ$77*(AZ$1/1000-($F79/1000)),0)</f>
        <v>0</v>
      </c>
      <c r="BA79" s="69" t="n">
        <f aca="false">IF(AND($F79&lt;BA$1,$G79&lt;BA$4,(DATE(YEAR($G79)+1,MONTH($G79)+1,1))&gt;BA$4),$D79*13.44*BA$77*(BA$1/1000-($F79/1000)),0)</f>
        <v>0</v>
      </c>
      <c r="BB79" s="69" t="n">
        <f aca="false">IF(AND($F79&lt;BB$1,$G79&lt;BB$4,(DATE(YEAR($G79)+1,MONTH($G79)+1,1))&gt;BB$4),$D79*13.44*BB$77*(BB$1/1000-($F79/1000)),0)</f>
        <v>0</v>
      </c>
      <c r="BC79" s="69" t="n">
        <f aca="false">IF(AND($F79&lt;BC$1,$G79&lt;BC$4,(DATE(YEAR($G79)+1,MONTH($G79)+1,1))&gt;BC$4),$D79*13.44*BC$77*(BC$1/1000-($F79/1000)),0)</f>
        <v>0</v>
      </c>
      <c r="BD79" s="69" t="n">
        <f aca="false">IF(AND($F79&lt;BD$1,$G79&lt;BD$4,(DATE(YEAR($G79)+1,MONTH($G79)+1,1))&gt;BD$4),$D79*13.44*BD$77*(BD$1/1000-($F79/1000)),0)</f>
        <v>0</v>
      </c>
    </row>
    <row r="80" customFormat="false" ht="12.75" hidden="false" customHeight="false" outlineLevel="0" collapsed="false">
      <c r="A80" s="6" t="s">
        <v>1400</v>
      </c>
      <c r="B80" s="71" t="s">
        <v>1272</v>
      </c>
      <c r="C80" s="71" t="s">
        <v>1273</v>
      </c>
      <c r="D80" s="6" t="n">
        <v>47.4</v>
      </c>
      <c r="E80" s="6" t="s">
        <v>1268</v>
      </c>
      <c r="F80" s="12" t="n">
        <v>9157</v>
      </c>
      <c r="G80" s="8" t="n">
        <v>37207</v>
      </c>
      <c r="H80" s="64" t="s">
        <v>1260</v>
      </c>
      <c r="I80" s="69" t="n">
        <f aca="false">IF(AND($F80&lt;I$1,$G80&lt;I$4,(DATE(YEAR($G80)+1,MONTH($G80)+1,1))&gt;I$4),$D80*13.44*I$77*(I$1/1000-($F80/1000)),0)</f>
        <v>0</v>
      </c>
      <c r="J80" s="69" t="n">
        <f aca="false">IF(AND($F80&lt;J$1,$G80&lt;J$4,(DATE(YEAR($G80)+1,MONTH($G80)+1,1))&gt;J$4),$D80*13.44*J$77*(J$1/1000-($F80/1000)),0)</f>
        <v>0</v>
      </c>
      <c r="K80" s="69" t="n">
        <f aca="false">IF(AND($F80&lt;K$1,$G80&lt;K$4,(DATE(YEAR($G80)+1,MONTH($G80)+1,1))&gt;K$4),$D80*13.44*K$77*(K$1/1000-($F80/1000)),0)</f>
        <v>0</v>
      </c>
      <c r="L80" s="69" t="n">
        <f aca="false">IF(AND($F80&lt;L$1,$G80&lt;L$4,(DATE(YEAR($G80)+1,MONTH($G80)+1,1))&gt;L$4),$D80*13.44*L$77*(L$1/1000-($F80/1000)),0)</f>
        <v>0</v>
      </c>
      <c r="M80" s="69" t="n">
        <f aca="false">IF(AND($F80&lt;M$1,$G80&lt;M$4,(DATE(YEAR($G80)+1,MONTH($G80)+1,1))&gt;M$4),$D80*13.44*M$77*(M$1/1000-($F80/1000)),0)</f>
        <v>0</v>
      </c>
      <c r="N80" s="69" t="n">
        <f aca="false">IF(AND($F80&lt;N$1,$G80&lt;N$4,(DATE(YEAR($G80)+1,MONTH($G80)+1,1))&gt;N$4),$D80*13.44*N$77*(N$1/1000-($F80/1000)),0)</f>
        <v>0</v>
      </c>
      <c r="O80" s="69" t="n">
        <f aca="false">IF(AND($F80&lt;O$1,$G80&lt;O$4,(DATE(YEAR($G80)+1,MONTH($G80)+1,1))&gt;O$4),$D80*13.44*O$77*(O$1/1000-($F80/1000)),0)</f>
        <v>0</v>
      </c>
      <c r="P80" s="69" t="n">
        <f aca="false">IF(AND($F80&lt;P$1,$G80&lt;P$4,(DATE(YEAR($G80)+1,MONTH($G80)+1,1))&gt;P$4),$D80*13.44*P$77*(P$1/1000-($F80/1000)),0)</f>
        <v>0</v>
      </c>
      <c r="Q80" s="69" t="n">
        <f aca="false">IF(AND($F80&lt;Q$1,$G80&lt;Q$4,(DATE(YEAR($G80)+1,MONTH($G80)+1,1))&gt;Q$4),$D80*13.44*Q$77*(Q$1/1000-($F80/1000)),0)</f>
        <v>0</v>
      </c>
      <c r="R80" s="69" t="n">
        <f aca="false">IF(AND($F80&lt;R$1,$G80&lt;R$4,(DATE(YEAR($G80)+1,MONTH($G80)+1,1))&gt;R$4),$D80*13.44*R$77*(R$1/1000-($F80/1000)),0)</f>
        <v>0</v>
      </c>
      <c r="S80" s="69" t="n">
        <f aca="false">IF(AND($F80&lt;S$1,$G80&lt;S$4,(DATE(YEAR($G80)+1,MONTH($G80)+1,1))&gt;S$4),$D80*13.44*S$77*(S$1/1000-($F80/1000)),0)</f>
        <v>0</v>
      </c>
      <c r="T80" s="69" t="n">
        <f aca="false">IF(AND($F80&lt;T$1,$G80&lt;T$4,(DATE(YEAR($G80)+1,MONTH($G80)+1,1))&gt;T$4),$D80*13.44*T$77*(T$1/1000-($F80/1000)),0)</f>
        <v>134.259552</v>
      </c>
      <c r="U80" s="69" t="n">
        <f aca="false">IF(AND($F80&lt;U$1,$G80&lt;U$4,(DATE(YEAR($G80)+1,MONTH($G80)+1,1))&gt;U$4),$D80*13.44*U$77*(U$1/1000-($F80/1000)),0)</f>
        <v>134.259552</v>
      </c>
      <c r="V80" s="69" t="n">
        <f aca="false">IF(AND($F80&lt;V$1,$G80&lt;V$4,(DATE(YEAR($G80)+1,MONTH($G80)+1,1))&gt;V$4),$D80*13.44*V$77*(V$1/1000-($F80/1000)),0)</f>
        <v>134.259552</v>
      </c>
      <c r="W80" s="69" t="n">
        <f aca="false">IF(AND($F80&lt;W$1,$G80&lt;W$4,(DATE(YEAR($G80)+1,MONTH($G80)+1,1))&gt;W$4),$D80*13.44*W$77*(W$1/1000-($F80/1000)),0)</f>
        <v>134.259552</v>
      </c>
      <c r="X80" s="69" t="n">
        <f aca="false">IF(AND($F80&lt;X$1,$G80&lt;X$4,(DATE(YEAR($G80)+1,MONTH($G80)+1,1))&gt;X$4),$D80*13.44*X$77*(X$1/1000-($F80/1000)),0)</f>
        <v>134.259552</v>
      </c>
      <c r="Y80" s="69" t="n">
        <f aca="false">IF(AND($F80&lt;Y$1,$G80&lt;Y$4,(DATE(YEAR($G80)+1,MONTH($G80)+1,1))&gt;Y$4),$D80*13.44*Y$77*(Y$1/1000-($F80/1000)),0)</f>
        <v>134.259552</v>
      </c>
      <c r="Z80" s="69" t="n">
        <f aca="false">IF(AND($F80&lt;Z$1,$G80&lt;Z$4,(DATE(YEAR($G80)+1,MONTH($G80)+1,1))&gt;Z$4),$D80*13.44*Z$77*(Z$1/1000-($F80/1000)),0)</f>
        <v>134.259552</v>
      </c>
      <c r="AA80" s="69" t="n">
        <f aca="false">IF(AND($F80&lt;AA$1,$G80&lt;AA$4,(DATE(YEAR($G80)+1,MONTH($G80)+1,1))&gt;AA$4),$D80*13.44*AA$77*(AA$1/1000-($F80/1000)),0)</f>
        <v>134.259552</v>
      </c>
      <c r="AB80" s="69" t="n">
        <f aca="false">IF(AND($F80&lt;AB$1,$G80&lt;AB$4,(DATE(YEAR($G80)+1,MONTH($G80)+1,1))&gt;AB$4),$D80*13.44*AB$77*(AB$1/1000-($F80/1000)),0)</f>
        <v>134.259552</v>
      </c>
      <c r="AC80" s="69" t="n">
        <f aca="false">IF(AND($F80&lt;AC$1,$G80&lt;AC$4,(DATE(YEAR($G80)+1,MONTH($G80)+1,1))&gt;AC$4),$D80*13.44*AC$77*(AC$1/1000-($F80/1000)),0)</f>
        <v>134.259552</v>
      </c>
      <c r="AD80" s="69" t="n">
        <f aca="false">IF(AND($F80&lt;AD$1,$G80&lt;AD$4,(DATE(YEAR($G80)+1,MONTH($G80)+1,1))&gt;AD$4),$D80*13.44*AD$77*(AD$1/1000-($F80/1000)),0)</f>
        <v>134.259552</v>
      </c>
      <c r="AE80" s="69" t="n">
        <f aca="false">IF(AND($F80&lt;AE$1,$G80&lt;AE$4,(DATE(YEAR($G80)+1,MONTH($G80)+1,1))&gt;AE$4),$D80*13.44*AE$77*(AE$1/1000-($F80/1000)),0)</f>
        <v>134.259552</v>
      </c>
      <c r="AF80" s="69" t="n">
        <f aca="false">IF(AND($F80&lt;AF$1,$G80&lt;AF$4,(DATE(YEAR($G80)+1,MONTH($G80)+1,1))&gt;AF$4),$D80*13.44*AF$77*(AF$1/1000-($F80/1000)),0)</f>
        <v>0</v>
      </c>
      <c r="AG80" s="69" t="n">
        <f aca="false">IF(AND($F80&lt;AG$1,$G80&lt;AG$4,(DATE(YEAR($G80)+1,MONTH($G80)+1,1))&gt;AG$4),$D80*13.44*AG$77*(AG$1/1000-($F80/1000)),0)</f>
        <v>0</v>
      </c>
      <c r="AH80" s="69" t="n">
        <f aca="false">IF(AND($F80&lt;AH$1,$G80&lt;AH$4,(DATE(YEAR($G80)+1,MONTH($G80)+1,1))&gt;AH$4),$D80*13.44*AH$77*(AH$1/1000-($F80/1000)),0)</f>
        <v>0</v>
      </c>
      <c r="AI80" s="69" t="n">
        <f aca="false">IF(AND($F80&lt;AI$1,$G80&lt;AI$4,(DATE(YEAR($G80)+1,MONTH($G80)+1,1))&gt;AI$4),$D80*13.44*AI$77*(AI$1/1000-($F80/1000)),0)</f>
        <v>0</v>
      </c>
      <c r="AJ80" s="69" t="n">
        <f aca="false">IF(AND($F80&lt;AJ$1,$G80&lt;AJ$4,(DATE(YEAR($G80)+1,MONTH($G80)+1,1))&gt;AJ$4),$D80*13.44*AJ$77*(AJ$1/1000-($F80/1000)),0)</f>
        <v>0</v>
      </c>
      <c r="AK80" s="69" t="n">
        <f aca="false">IF(AND($F80&lt;AK$1,$G80&lt;AK$4,(DATE(YEAR($G80)+1,MONTH($G80)+1,1))&gt;AK$4),$D80*13.44*AK$77*(AK$1/1000-($F80/1000)),0)</f>
        <v>0</v>
      </c>
      <c r="AL80" s="69" t="n">
        <f aca="false">IF(AND($F80&lt;AL$1,$G80&lt;AL$4,(DATE(YEAR($G80)+1,MONTH($G80)+1,1))&gt;AL$4),$D80*13.44*AL$77*(AL$1/1000-($F80/1000)),0)</f>
        <v>0</v>
      </c>
      <c r="AM80" s="69" t="n">
        <f aca="false">IF(AND($F80&lt;AM$1,$G80&lt;AM$4,(DATE(YEAR($G80)+1,MONTH($G80)+1,1))&gt;AM$4),$D80*13.44*AM$77*(AM$1/1000-($F80/1000)),0)</f>
        <v>0</v>
      </c>
      <c r="AN80" s="69" t="n">
        <f aca="false">IF(AND($F80&lt;AN$1,$G80&lt;AN$4,(DATE(YEAR($G80)+1,MONTH($G80)+1,1))&gt;AN$4),$D80*13.44*AN$77*(AN$1/1000-($F80/1000)),0)</f>
        <v>0</v>
      </c>
      <c r="AO80" s="69" t="n">
        <f aca="false">IF(AND($F80&lt;AO$1,$G80&lt;AO$4,(DATE(YEAR($G80)+1,MONTH($G80)+1,1))&gt;AO$4),$D80*13.44*AO$77*(AO$1/1000-($F80/1000)),0)</f>
        <v>0</v>
      </c>
      <c r="AP80" s="69" t="n">
        <f aca="false">IF(AND($F80&lt;AP$1,$G80&lt;AP$4,(DATE(YEAR($G80)+1,MONTH($G80)+1,1))&gt;AP$4),$D80*13.44*AP$77*(AP$1/1000-($F80/1000)),0)</f>
        <v>0</v>
      </c>
      <c r="AQ80" s="69" t="n">
        <f aca="false">IF(AND($F80&lt;AQ$1,$G80&lt;AQ$4,(DATE(YEAR($G80)+1,MONTH($G80)+1,1))&gt;AQ$4),$D80*13.44*AQ$77*(AQ$1/1000-($F80/1000)),0)</f>
        <v>0</v>
      </c>
      <c r="AR80" s="69" t="n">
        <f aca="false">IF(AND($F80&lt;AR$1,$G80&lt;AR$4,(DATE(YEAR($G80)+1,MONTH($G80)+1,1))&gt;AR$4),$D80*13.44*AR$77*(AR$1/1000-($F80/1000)),0)</f>
        <v>0</v>
      </c>
      <c r="AS80" s="69" t="n">
        <f aca="false">IF(AND($F80&lt;AS$1,$G80&lt;AS$4,(DATE(YEAR($G80)+1,MONTH($G80)+1,1))&gt;AS$4),$D80*13.44*AS$77*(AS$1/1000-($F80/1000)),0)</f>
        <v>0</v>
      </c>
      <c r="AT80" s="69" t="n">
        <f aca="false">IF(AND($F80&lt;AT$1,$G80&lt;AT$4,(DATE(YEAR($G80)+1,MONTH($G80)+1,1))&gt;AT$4),$D80*13.44*AT$77*(AT$1/1000-($F80/1000)),0)</f>
        <v>0</v>
      </c>
      <c r="AU80" s="69" t="n">
        <f aca="false">IF(AND($F80&lt;AU$1,$G80&lt;AU$4,(DATE(YEAR($G80)+1,MONTH($G80)+1,1))&gt;AU$4),$D80*13.44*AU$77*(AU$1/1000-($F80/1000)),0)</f>
        <v>0</v>
      </c>
      <c r="AV80" s="69" t="n">
        <f aca="false">IF(AND($F80&lt;AV$1,$G80&lt;AV$4,(DATE(YEAR($G80)+1,MONTH($G80)+1,1))&gt;AV$4),$D80*13.44*AV$77*(AV$1/1000-($F80/1000)),0)</f>
        <v>0</v>
      </c>
      <c r="AW80" s="69" t="n">
        <f aca="false">IF(AND($F80&lt;AW$1,$G80&lt;AW$4,(DATE(YEAR($G80)+1,MONTH($G80)+1,1))&gt;AW$4),$D80*13.44*AW$77*(AW$1/1000-($F80/1000)),0)</f>
        <v>0</v>
      </c>
      <c r="AX80" s="69" t="n">
        <f aca="false">IF(AND($F80&lt;AX$1,$G80&lt;AX$4,(DATE(YEAR($G80)+1,MONTH($G80)+1,1))&gt;AX$4),$D80*13.44*AX$77*(AX$1/1000-($F80/1000)),0)</f>
        <v>0</v>
      </c>
      <c r="AY80" s="69" t="n">
        <f aca="false">IF(AND($F80&lt;AY$1,$G80&lt;AY$4,(DATE(YEAR($G80)+1,MONTH($G80)+1,1))&gt;AY$4),$D80*13.44*AY$77*(AY$1/1000-($F80/1000)),0)</f>
        <v>0</v>
      </c>
      <c r="AZ80" s="69" t="n">
        <f aca="false">IF(AND($F80&lt;AZ$1,$G80&lt;AZ$4,(DATE(YEAR($G80)+1,MONTH($G80)+1,1))&gt;AZ$4),$D80*13.44*AZ$77*(AZ$1/1000-($F80/1000)),0)</f>
        <v>0</v>
      </c>
      <c r="BA80" s="69" t="n">
        <f aca="false">IF(AND($F80&lt;BA$1,$G80&lt;BA$4,(DATE(YEAR($G80)+1,MONTH($G80)+1,1))&gt;BA$4),$D80*13.44*BA$77*(BA$1/1000-($F80/1000)),0)</f>
        <v>0</v>
      </c>
      <c r="BB80" s="69" t="n">
        <f aca="false">IF(AND($F80&lt;BB$1,$G80&lt;BB$4,(DATE(YEAR($G80)+1,MONTH($G80)+1,1))&gt;BB$4),$D80*13.44*BB$77*(BB$1/1000-($F80/1000)),0)</f>
        <v>0</v>
      </c>
      <c r="BC80" s="69" t="n">
        <f aca="false">IF(AND($F80&lt;BC$1,$G80&lt;BC$4,(DATE(YEAR($G80)+1,MONTH($G80)+1,1))&gt;BC$4),$D80*13.44*BC$77*(BC$1/1000-($F80/1000)),0)</f>
        <v>0</v>
      </c>
      <c r="BD80" s="69" t="n">
        <f aca="false">IF(AND($F80&lt;BD$1,$G80&lt;BD$4,(DATE(YEAR($G80)+1,MONTH($G80)+1,1))&gt;BD$4),$D80*13.44*BD$77*(BD$1/1000-($F80/1000)),0)</f>
        <v>0</v>
      </c>
    </row>
    <row r="81" customFormat="false" ht="12.75" hidden="false" customHeight="false" outlineLevel="0" collapsed="false">
      <c r="A81" s="71" t="s">
        <v>1850</v>
      </c>
      <c r="B81" s="71" t="s">
        <v>1282</v>
      </c>
      <c r="C81" s="71" t="s">
        <v>1283</v>
      </c>
      <c r="D81" s="72" t="n">
        <v>450</v>
      </c>
      <c r="E81" s="71" t="s">
        <v>1268</v>
      </c>
      <c r="F81" s="72" t="n">
        <v>9160</v>
      </c>
      <c r="G81" s="8" t="n">
        <v>37408</v>
      </c>
      <c r="H81" s="64" t="s">
        <v>1260</v>
      </c>
      <c r="I81" s="69" t="n">
        <f aca="false">IF(AND($F81&lt;I$1,$G81&lt;I$4,(DATE(YEAR($G81)+1,MONTH($G81)+1,1))&gt;I$4),$D81*13.44*I$77*(I$1/1000-($F81/1000)),0)</f>
        <v>0</v>
      </c>
      <c r="J81" s="69" t="n">
        <f aca="false">IF(AND($F81&lt;J$1,$G81&lt;J$4,(DATE(YEAR($G81)+1,MONTH($G81)+1,1))&gt;J$4),$D81*13.44*J$77*(J$1/1000-($F81/1000)),0)</f>
        <v>0</v>
      </c>
      <c r="K81" s="69" t="n">
        <f aca="false">IF(AND($F81&lt;K$1,$G81&lt;K$4,(DATE(YEAR($G81)+1,MONTH($G81)+1,1))&gt;K$4),$D81*13.44*K$77*(K$1/1000-($F81/1000)),0)</f>
        <v>0</v>
      </c>
      <c r="L81" s="69" t="n">
        <f aca="false">IF(AND($F81&lt;L$1,$G81&lt;L$4,(DATE(YEAR($G81)+1,MONTH($G81)+1,1))&gt;L$4),$D81*13.44*L$77*(L$1/1000-($F81/1000)),0)</f>
        <v>0</v>
      </c>
      <c r="M81" s="69" t="n">
        <f aca="false">IF(AND($F81&lt;M$1,$G81&lt;M$4,(DATE(YEAR($G81)+1,MONTH($G81)+1,1))&gt;M$4),$D81*13.44*M$77*(M$1/1000-($F81/1000)),0)</f>
        <v>0</v>
      </c>
      <c r="N81" s="69" t="n">
        <f aca="false">IF(AND($F81&lt;N$1,$G81&lt;N$4,(DATE(YEAR($G81)+1,MONTH($G81)+1,1))&gt;N$4),$D81*13.44*N$77*(N$1/1000-($F81/1000)),0)</f>
        <v>0</v>
      </c>
      <c r="O81" s="69" t="n">
        <f aca="false">IF(AND($F81&lt;O$1,$G81&lt;O$4,(DATE(YEAR($G81)+1,MONTH($G81)+1,1))&gt;O$4),$D81*13.44*O$77*(O$1/1000-($F81/1000)),0)</f>
        <v>0</v>
      </c>
      <c r="P81" s="69" t="n">
        <f aca="false">IF(AND($F81&lt;P$1,$G81&lt;P$4,(DATE(YEAR($G81)+1,MONTH($G81)+1,1))&gt;P$4),$D81*13.44*P$77*(P$1/1000-($F81/1000)),0)</f>
        <v>0</v>
      </c>
      <c r="Q81" s="69" t="n">
        <f aca="false">IF(AND($F81&lt;Q$1,$G81&lt;Q$4,(DATE(YEAR($G81)+1,MONTH($G81)+1,1))&gt;Q$4),$D81*13.44*Q$77*(Q$1/1000-($F81/1000)),0)</f>
        <v>0</v>
      </c>
      <c r="R81" s="69" t="n">
        <f aca="false">IF(AND($F81&lt;R$1,$G81&lt;R$4,(DATE(YEAR($G81)+1,MONTH($G81)+1,1))&gt;R$4),$D81*13.44*R$77*(R$1/1000-($F81/1000)),0)</f>
        <v>0</v>
      </c>
      <c r="S81" s="69" t="n">
        <f aca="false">IF(AND($F81&lt;S$1,$G81&lt;S$4,(DATE(YEAR($G81)+1,MONTH($G81)+1,1))&gt;S$4),$D81*13.44*S$77*(S$1/1000-($F81/1000)),0)</f>
        <v>0</v>
      </c>
      <c r="T81" s="69" t="n">
        <f aca="false">IF(AND($F81&lt;T$1,$G81&lt;T$4,(DATE(YEAR($G81)+1,MONTH($G81)+1,1))&gt;T$4),$D81*13.44*T$77*(T$1/1000-($F81/1000)),0)</f>
        <v>0</v>
      </c>
      <c r="U81" s="69" t="n">
        <f aca="false">IF(AND($F81&lt;U$1,$G81&lt;U$4,(DATE(YEAR($G81)+1,MONTH($G81)+1,1))&gt;U$4),$D81*13.44*U$77*(U$1/1000-($F81/1000)),0)</f>
        <v>0</v>
      </c>
      <c r="V81" s="69" t="n">
        <f aca="false">IF(AND($F81&lt;V$1,$G81&lt;V$4,(DATE(YEAR($G81)+1,MONTH($G81)+1,1))&gt;V$4),$D81*13.44*V$77*(V$1/1000-($F81/1000)),0)</f>
        <v>0</v>
      </c>
      <c r="W81" s="69" t="n">
        <f aca="false">IF(AND($F81&lt;W$1,$G81&lt;W$4,(DATE(YEAR($G81)+1,MONTH($G81)+1,1))&gt;W$4),$D81*13.44*W$77*(W$1/1000-($F81/1000)),0)</f>
        <v>0</v>
      </c>
      <c r="X81" s="69" t="n">
        <f aca="false">IF(AND($F81&lt;X$1,$G81&lt;X$4,(DATE(YEAR($G81)+1,MONTH($G81)+1,1))&gt;X$4),$D81*13.44*X$77*(X$1/1000-($F81/1000)),0)</f>
        <v>0</v>
      </c>
      <c r="Y81" s="69" t="n">
        <f aca="false">IF(AND($F81&lt;Y$1,$G81&lt;Y$4,(DATE(YEAR($G81)+1,MONTH($G81)+1,1))&gt;Y$4),$D81*13.44*Y$77*(Y$1/1000-($F81/1000)),0)</f>
        <v>0</v>
      </c>
      <c r="Z81" s="69" t="n">
        <f aca="false">IF(AND($F81&lt;Z$1,$G81&lt;Z$4,(DATE(YEAR($G81)+1,MONTH($G81)+1,1))&gt;Z$4),$D81*13.44*Z$77*(Z$1/1000-($F81/1000)),0)</f>
        <v>0</v>
      </c>
      <c r="AA81" s="69" t="n">
        <f aca="false">IF(AND($F81&lt;AA$1,$G81&lt;AA$4,(DATE(YEAR($G81)+1,MONTH($G81)+1,1))&gt;AA$4),$D81*13.44*AA$77*(AA$1/1000-($F81/1000)),0)</f>
        <v>1270.08</v>
      </c>
      <c r="AB81" s="69" t="n">
        <f aca="false">IF(AND($F81&lt;AB$1,$G81&lt;AB$4,(DATE(YEAR($G81)+1,MONTH($G81)+1,1))&gt;AB$4),$D81*13.44*AB$77*(AB$1/1000-($F81/1000)),0)</f>
        <v>1270.08</v>
      </c>
      <c r="AC81" s="69" t="n">
        <f aca="false">IF(AND($F81&lt;AC$1,$G81&lt;AC$4,(DATE(YEAR($G81)+1,MONTH($G81)+1,1))&gt;AC$4),$D81*13.44*AC$77*(AC$1/1000-($F81/1000)),0)</f>
        <v>1270.08</v>
      </c>
      <c r="AD81" s="69" t="n">
        <f aca="false">IF(AND($F81&lt;AD$1,$G81&lt;AD$4,(DATE(YEAR($G81)+1,MONTH($G81)+1,1))&gt;AD$4),$D81*13.44*AD$77*(AD$1/1000-($F81/1000)),0)</f>
        <v>1270.08</v>
      </c>
      <c r="AE81" s="69" t="n">
        <f aca="false">IF(AND($F81&lt;AE$1,$G81&lt;AE$4,(DATE(YEAR($G81)+1,MONTH($G81)+1,1))&gt;AE$4),$D81*13.44*AE$77*(AE$1/1000-($F81/1000)),0)</f>
        <v>1270.08</v>
      </c>
      <c r="AF81" s="69" t="n">
        <f aca="false">IF(AND($F81&lt;AF$1,$G81&lt;AF$4,(DATE(YEAR($G81)+1,MONTH($G81)+1,1))&gt;AF$4),$D81*13.44*AF$77*(AF$1/1000-($F81/1000)),0)</f>
        <v>1270.08</v>
      </c>
      <c r="AG81" s="69" t="n">
        <f aca="false">IF(AND($F81&lt;AG$1,$G81&lt;AG$4,(DATE(YEAR($G81)+1,MONTH($G81)+1,1))&gt;AG$4),$D81*13.44*AG$77*(AG$1/1000-($F81/1000)),0)</f>
        <v>1270.08</v>
      </c>
      <c r="AH81" s="69" t="n">
        <f aca="false">IF(AND($F81&lt;AH$1,$G81&lt;AH$4,(DATE(YEAR($G81)+1,MONTH($G81)+1,1))&gt;AH$4),$D81*13.44*AH$77*(AH$1/1000-($F81/1000)),0)</f>
        <v>1270.08</v>
      </c>
      <c r="AI81" s="69" t="n">
        <f aca="false">IF(AND($F81&lt;AI$1,$G81&lt;AI$4,(DATE(YEAR($G81)+1,MONTH($G81)+1,1))&gt;AI$4),$D81*13.44*AI$77*(AI$1/1000-($F81/1000)),0)</f>
        <v>1270.08</v>
      </c>
      <c r="AJ81" s="69" t="n">
        <f aca="false">IF(AND($F81&lt;AJ$1,$G81&lt;AJ$4,(DATE(YEAR($G81)+1,MONTH($G81)+1,1))&gt;AJ$4),$D81*13.44*AJ$77*(AJ$1/1000-($F81/1000)),0)</f>
        <v>1270.08</v>
      </c>
      <c r="AK81" s="69" t="n">
        <f aca="false">IF(AND($F81&lt;AK$1,$G81&lt;AK$4,(DATE(YEAR($G81)+1,MONTH($G81)+1,1))&gt;AK$4),$D81*13.44*AK$77*(AK$1/1000-($F81/1000)),0)</f>
        <v>1270.08</v>
      </c>
      <c r="AL81" s="69" t="n">
        <f aca="false">IF(AND($F81&lt;AL$1,$G81&lt;AL$4,(DATE(YEAR($G81)+1,MONTH($G81)+1,1))&gt;AL$4),$D81*13.44*AL$77*(AL$1/1000-($F81/1000)),0)</f>
        <v>1270.08</v>
      </c>
      <c r="AM81" s="69" t="n">
        <f aca="false">IF(AND($F81&lt;AM$1,$G81&lt;AM$4,(DATE(YEAR($G81)+1,MONTH($G81)+1,1))&gt;AM$4),$D81*13.44*AM$77*(AM$1/1000-($F81/1000)),0)</f>
        <v>0</v>
      </c>
      <c r="AN81" s="69" t="n">
        <f aca="false">IF(AND($F81&lt;AN$1,$G81&lt;AN$4,(DATE(YEAR($G81)+1,MONTH($G81)+1,1))&gt;AN$4),$D81*13.44*AN$77*(AN$1/1000-($F81/1000)),0)</f>
        <v>0</v>
      </c>
      <c r="AO81" s="69" t="n">
        <f aca="false">IF(AND($F81&lt;AO$1,$G81&lt;AO$4,(DATE(YEAR($G81)+1,MONTH($G81)+1,1))&gt;AO$4),$D81*13.44*AO$77*(AO$1/1000-($F81/1000)),0)</f>
        <v>0</v>
      </c>
      <c r="AP81" s="69" t="n">
        <f aca="false">IF(AND($F81&lt;AP$1,$G81&lt;AP$4,(DATE(YEAR($G81)+1,MONTH($G81)+1,1))&gt;AP$4),$D81*13.44*AP$77*(AP$1/1000-($F81/1000)),0)</f>
        <v>0</v>
      </c>
      <c r="AQ81" s="69" t="n">
        <f aca="false">IF(AND($F81&lt;AQ$1,$G81&lt;AQ$4,(DATE(YEAR($G81)+1,MONTH($G81)+1,1))&gt;AQ$4),$D81*13.44*AQ$77*(AQ$1/1000-($F81/1000)),0)</f>
        <v>0</v>
      </c>
      <c r="AR81" s="69" t="n">
        <f aca="false">IF(AND($F81&lt;AR$1,$G81&lt;AR$4,(DATE(YEAR($G81)+1,MONTH($G81)+1,1))&gt;AR$4),$D81*13.44*AR$77*(AR$1/1000-($F81/1000)),0)</f>
        <v>0</v>
      </c>
      <c r="AS81" s="69" t="n">
        <f aca="false">IF(AND($F81&lt;AS$1,$G81&lt;AS$4,(DATE(YEAR($G81)+1,MONTH($G81)+1,1))&gt;AS$4),$D81*13.44*AS$77*(AS$1/1000-($F81/1000)),0)</f>
        <v>0</v>
      </c>
      <c r="AT81" s="69" t="n">
        <f aca="false">IF(AND($F81&lt;AT$1,$G81&lt;AT$4,(DATE(YEAR($G81)+1,MONTH($G81)+1,1))&gt;AT$4),$D81*13.44*AT$77*(AT$1/1000-($F81/1000)),0)</f>
        <v>0</v>
      </c>
      <c r="AU81" s="69" t="n">
        <f aca="false">IF(AND($F81&lt;AU$1,$G81&lt;AU$4,(DATE(YEAR($G81)+1,MONTH($G81)+1,1))&gt;AU$4),$D81*13.44*AU$77*(AU$1/1000-($F81/1000)),0)</f>
        <v>0</v>
      </c>
      <c r="AV81" s="69" t="n">
        <f aca="false">IF(AND($F81&lt;AV$1,$G81&lt;AV$4,(DATE(YEAR($G81)+1,MONTH($G81)+1,1))&gt;AV$4),$D81*13.44*AV$77*(AV$1/1000-($F81/1000)),0)</f>
        <v>0</v>
      </c>
      <c r="AW81" s="69" t="n">
        <f aca="false">IF(AND($F81&lt;AW$1,$G81&lt;AW$4,(DATE(YEAR($G81)+1,MONTH($G81)+1,1))&gt;AW$4),$D81*13.44*AW$77*(AW$1/1000-($F81/1000)),0)</f>
        <v>0</v>
      </c>
      <c r="AX81" s="69" t="n">
        <f aca="false">IF(AND($F81&lt;AX$1,$G81&lt;AX$4,(DATE(YEAR($G81)+1,MONTH($G81)+1,1))&gt;AX$4),$D81*13.44*AX$77*(AX$1/1000-($F81/1000)),0)</f>
        <v>0</v>
      </c>
      <c r="AY81" s="69" t="n">
        <f aca="false">IF(AND($F81&lt;AY$1,$G81&lt;AY$4,(DATE(YEAR($G81)+1,MONTH($G81)+1,1))&gt;AY$4),$D81*13.44*AY$77*(AY$1/1000-($F81/1000)),0)</f>
        <v>0</v>
      </c>
      <c r="AZ81" s="69" t="n">
        <f aca="false">IF(AND($F81&lt;AZ$1,$G81&lt;AZ$4,(DATE(YEAR($G81)+1,MONTH($G81)+1,1))&gt;AZ$4),$D81*13.44*AZ$77*(AZ$1/1000-($F81/1000)),0)</f>
        <v>0</v>
      </c>
      <c r="BA81" s="69" t="n">
        <f aca="false">IF(AND($F81&lt;BA$1,$G81&lt;BA$4,(DATE(YEAR($G81)+1,MONTH($G81)+1,1))&gt;BA$4),$D81*13.44*BA$77*(BA$1/1000-($F81/1000)),0)</f>
        <v>0</v>
      </c>
      <c r="BB81" s="69" t="n">
        <f aca="false">IF(AND($F81&lt;BB$1,$G81&lt;BB$4,(DATE(YEAR($G81)+1,MONTH($G81)+1,1))&gt;BB$4),$D81*13.44*BB$77*(BB$1/1000-($F81/1000)),0)</f>
        <v>0</v>
      </c>
      <c r="BC81" s="69" t="n">
        <f aca="false">IF(AND($F81&lt;BC$1,$G81&lt;BC$4,(DATE(YEAR($G81)+1,MONTH($G81)+1,1))&gt;BC$4),$D81*13.44*BC$77*(BC$1/1000-($F81/1000)),0)</f>
        <v>0</v>
      </c>
      <c r="BD81" s="69" t="n">
        <f aca="false">IF(AND($F81&lt;BD$1,$G81&lt;BD$4,(DATE(YEAR($G81)+1,MONTH($G81)+1,1))&gt;BD$4),$D81*13.44*BD$77*(BD$1/1000-($F81/1000)),0)</f>
        <v>0</v>
      </c>
    </row>
    <row r="82" customFormat="false" ht="12.75" hidden="false" customHeight="false" outlineLevel="0" collapsed="false">
      <c r="A82" s="6" t="s">
        <v>1401</v>
      </c>
      <c r="B82" s="6" t="s">
        <v>1204</v>
      </c>
      <c r="C82" s="6" t="s">
        <v>1273</v>
      </c>
      <c r="D82" s="6" t="n">
        <v>48</v>
      </c>
      <c r="E82" s="3" t="s">
        <v>1268</v>
      </c>
      <c r="F82" s="12" t="n">
        <v>9468</v>
      </c>
      <c r="G82" s="8" t="n">
        <v>37135</v>
      </c>
      <c r="H82" s="64" t="s">
        <v>1260</v>
      </c>
      <c r="I82" s="69" t="n">
        <f aca="false">IF(AND($F82&lt;I$1,$G82&lt;I$4,(DATE(YEAR($G82)+1,MONTH($G82)+1,1))&gt;I$4),$D82*13.44*I$77*(I$1/1000-($F82/1000)),0)</f>
        <v>0</v>
      </c>
      <c r="J82" s="69" t="n">
        <f aca="false">IF(AND($F82&lt;J$1,$G82&lt;J$4,(DATE(YEAR($G82)+1,MONTH($G82)+1,1))&gt;J$4),$D82*13.44*J$77*(J$1/1000-($F82/1000)),0)</f>
        <v>0</v>
      </c>
      <c r="K82" s="69" t="n">
        <f aca="false">IF(AND($F82&lt;K$1,$G82&lt;K$4,(DATE(YEAR($G82)+1,MONTH($G82)+1,1))&gt;K$4),$D82*13.44*K$77*(K$1/1000-($F82/1000)),0)</f>
        <v>0</v>
      </c>
      <c r="L82" s="69" t="n">
        <f aca="false">IF(AND($F82&lt;L$1,$G82&lt;L$4,(DATE(YEAR($G82)+1,MONTH($G82)+1,1))&gt;L$4),$D82*13.44*L$77*(L$1/1000-($F82/1000)),0)</f>
        <v>0</v>
      </c>
      <c r="M82" s="69" t="n">
        <f aca="false">IF(AND($F82&lt;M$1,$G82&lt;M$4,(DATE(YEAR($G82)+1,MONTH($G82)+1,1))&gt;M$4),$D82*13.44*M$77*(M$1/1000-($F82/1000)),0)</f>
        <v>0</v>
      </c>
      <c r="N82" s="69" t="n">
        <f aca="false">IF(AND($F82&lt;N$1,$G82&lt;N$4,(DATE(YEAR($G82)+1,MONTH($G82)+1,1))&gt;N$4),$D82*13.44*N$77*(N$1/1000-($F82/1000)),0)</f>
        <v>0</v>
      </c>
      <c r="O82" s="69" t="n">
        <f aca="false">IF(AND($F82&lt;O$1,$G82&lt;O$4,(DATE(YEAR($G82)+1,MONTH($G82)+1,1))&gt;O$4),$D82*13.44*O$77*(O$1/1000-($F82/1000)),0)</f>
        <v>0</v>
      </c>
      <c r="P82" s="69" t="n">
        <f aca="false">IF(AND($F82&lt;P$1,$G82&lt;P$4,(DATE(YEAR($G82)+1,MONTH($G82)+1,1))&gt;P$4),$D82*13.44*P$77*(P$1/1000-($F82/1000)),0)</f>
        <v>0</v>
      </c>
      <c r="Q82" s="69" t="n">
        <f aca="false">IF(AND($F82&lt;Q$1,$G82&lt;Q$4,(DATE(YEAR($G82)+1,MONTH($G82)+1,1))&gt;Q$4),$D82*13.44*Q$77*(Q$1/1000-($F82/1000)),0)</f>
        <v>0</v>
      </c>
      <c r="R82" s="69" t="n">
        <f aca="false">IF(AND($F82&lt;R$1,$G82&lt;R$4,(DATE(YEAR($G82)+1,MONTH($G82)+1,1))&gt;R$4),$D82*13.44*R$77*(R$1/1000-($F82/1000)),0)</f>
        <v>85.80096</v>
      </c>
      <c r="S82" s="69" t="n">
        <f aca="false">IF(AND($F82&lt;S$1,$G82&lt;S$4,(DATE(YEAR($G82)+1,MONTH($G82)+1,1))&gt;S$4),$D82*13.44*S$77*(S$1/1000-($F82/1000)),0)</f>
        <v>85.80096</v>
      </c>
      <c r="T82" s="69" t="n">
        <f aca="false">IF(AND($F82&lt;T$1,$G82&lt;T$4,(DATE(YEAR($G82)+1,MONTH($G82)+1,1))&gt;T$4),$D82*13.44*T$77*(T$1/1000-($F82/1000)),0)</f>
        <v>85.80096</v>
      </c>
      <c r="U82" s="69" t="n">
        <f aca="false">IF(AND($F82&lt;U$1,$G82&lt;U$4,(DATE(YEAR($G82)+1,MONTH($G82)+1,1))&gt;U$4),$D82*13.44*U$77*(U$1/1000-($F82/1000)),0)</f>
        <v>85.80096</v>
      </c>
      <c r="V82" s="69" t="n">
        <f aca="false">IF(AND($F82&lt;V$1,$G82&lt;V$4,(DATE(YEAR($G82)+1,MONTH($G82)+1,1))&gt;V$4),$D82*13.44*V$77*(V$1/1000-($F82/1000)),0)</f>
        <v>85.80096</v>
      </c>
      <c r="W82" s="69" t="n">
        <f aca="false">IF(AND($F82&lt;W$1,$G82&lt;W$4,(DATE(YEAR($G82)+1,MONTH($G82)+1,1))&gt;W$4),$D82*13.44*W$77*(W$1/1000-($F82/1000)),0)</f>
        <v>85.80096</v>
      </c>
      <c r="X82" s="69" t="n">
        <f aca="false">IF(AND($F82&lt;X$1,$G82&lt;X$4,(DATE(YEAR($G82)+1,MONTH($G82)+1,1))&gt;X$4),$D82*13.44*X$77*(X$1/1000-($F82/1000)),0)</f>
        <v>85.80096</v>
      </c>
      <c r="Y82" s="69" t="n">
        <f aca="false">IF(AND($F82&lt;Y$1,$G82&lt;Y$4,(DATE(YEAR($G82)+1,MONTH($G82)+1,1))&gt;Y$4),$D82*13.44*Y$77*(Y$1/1000-($F82/1000)),0)</f>
        <v>85.80096</v>
      </c>
      <c r="Z82" s="69" t="n">
        <f aca="false">IF(AND($F82&lt;Z$1,$G82&lt;Z$4,(DATE(YEAR($G82)+1,MONTH($G82)+1,1))&gt;Z$4),$D82*13.44*Z$77*(Z$1/1000-($F82/1000)),0)</f>
        <v>85.80096</v>
      </c>
      <c r="AA82" s="69" t="n">
        <f aca="false">IF(AND($F82&lt;AA$1,$G82&lt;AA$4,(DATE(YEAR($G82)+1,MONTH($G82)+1,1))&gt;AA$4),$D82*13.44*AA$77*(AA$1/1000-($F82/1000)),0)</f>
        <v>85.80096</v>
      </c>
      <c r="AB82" s="69" t="n">
        <f aca="false">IF(AND($F82&lt;AB$1,$G82&lt;AB$4,(DATE(YEAR($G82)+1,MONTH($G82)+1,1))&gt;AB$4),$D82*13.44*AB$77*(AB$1/1000-($F82/1000)),0)</f>
        <v>85.80096</v>
      </c>
      <c r="AC82" s="69" t="n">
        <f aca="false">IF(AND($F82&lt;AC$1,$G82&lt;AC$4,(DATE(YEAR($G82)+1,MONTH($G82)+1,1))&gt;AC$4),$D82*13.44*AC$77*(AC$1/1000-($F82/1000)),0)</f>
        <v>85.80096</v>
      </c>
      <c r="AD82" s="69" t="n">
        <f aca="false">IF(AND($F82&lt;AD$1,$G82&lt;AD$4,(DATE(YEAR($G82)+1,MONTH($G82)+1,1))&gt;AD$4),$D82*13.44*AD$77*(AD$1/1000-($F82/1000)),0)</f>
        <v>0</v>
      </c>
      <c r="AE82" s="69" t="n">
        <f aca="false">IF(AND($F82&lt;AE$1,$G82&lt;AE$4,(DATE(YEAR($G82)+1,MONTH($G82)+1,1))&gt;AE$4),$D82*13.44*AE$77*(AE$1/1000-($F82/1000)),0)</f>
        <v>0</v>
      </c>
      <c r="AF82" s="69" t="n">
        <f aca="false">IF(AND($F82&lt;AF$1,$G82&lt;AF$4,(DATE(YEAR($G82)+1,MONTH($G82)+1,1))&gt;AF$4),$D82*13.44*AF$77*(AF$1/1000-($F82/1000)),0)</f>
        <v>0</v>
      </c>
      <c r="AG82" s="69" t="n">
        <f aca="false">IF(AND($F82&lt;AG$1,$G82&lt;AG$4,(DATE(YEAR($G82)+1,MONTH($G82)+1,1))&gt;AG$4),$D82*13.44*AG$77*(AG$1/1000-($F82/1000)),0)</f>
        <v>0</v>
      </c>
      <c r="AH82" s="69" t="n">
        <f aca="false">IF(AND($F82&lt;AH$1,$G82&lt;AH$4,(DATE(YEAR($G82)+1,MONTH($G82)+1,1))&gt;AH$4),$D82*13.44*AH$77*(AH$1/1000-($F82/1000)),0)</f>
        <v>0</v>
      </c>
      <c r="AI82" s="69" t="n">
        <f aca="false">IF(AND($F82&lt;AI$1,$G82&lt;AI$4,(DATE(YEAR($G82)+1,MONTH($G82)+1,1))&gt;AI$4),$D82*13.44*AI$77*(AI$1/1000-($F82/1000)),0)</f>
        <v>0</v>
      </c>
      <c r="AJ82" s="69" t="n">
        <f aca="false">IF(AND($F82&lt;AJ$1,$G82&lt;AJ$4,(DATE(YEAR($G82)+1,MONTH($G82)+1,1))&gt;AJ$4),$D82*13.44*AJ$77*(AJ$1/1000-($F82/1000)),0)</f>
        <v>0</v>
      </c>
      <c r="AK82" s="69" t="n">
        <f aca="false">IF(AND($F82&lt;AK$1,$G82&lt;AK$4,(DATE(YEAR($G82)+1,MONTH($G82)+1,1))&gt;AK$4),$D82*13.44*AK$77*(AK$1/1000-($F82/1000)),0)</f>
        <v>0</v>
      </c>
      <c r="AL82" s="69" t="n">
        <f aca="false">IF(AND($F82&lt;AL$1,$G82&lt;AL$4,(DATE(YEAR($G82)+1,MONTH($G82)+1,1))&gt;AL$4),$D82*13.44*AL$77*(AL$1/1000-($F82/1000)),0)</f>
        <v>0</v>
      </c>
      <c r="AM82" s="69" t="n">
        <f aca="false">IF(AND($F82&lt;AM$1,$G82&lt;AM$4,(DATE(YEAR($G82)+1,MONTH($G82)+1,1))&gt;AM$4),$D82*13.44*AM$77*(AM$1/1000-($F82/1000)),0)</f>
        <v>0</v>
      </c>
      <c r="AN82" s="69" t="n">
        <f aca="false">IF(AND($F82&lt;AN$1,$G82&lt;AN$4,(DATE(YEAR($G82)+1,MONTH($G82)+1,1))&gt;AN$4),$D82*13.44*AN$77*(AN$1/1000-($F82/1000)),0)</f>
        <v>0</v>
      </c>
      <c r="AO82" s="69" t="n">
        <f aca="false">IF(AND($F82&lt;AO$1,$G82&lt;AO$4,(DATE(YEAR($G82)+1,MONTH($G82)+1,1))&gt;AO$4),$D82*13.44*AO$77*(AO$1/1000-($F82/1000)),0)</f>
        <v>0</v>
      </c>
      <c r="AP82" s="69" t="n">
        <f aca="false">IF(AND($F82&lt;AP$1,$G82&lt;AP$4,(DATE(YEAR($G82)+1,MONTH($G82)+1,1))&gt;AP$4),$D82*13.44*AP$77*(AP$1/1000-($F82/1000)),0)</f>
        <v>0</v>
      </c>
      <c r="AQ82" s="69" t="n">
        <f aca="false">IF(AND($F82&lt;AQ$1,$G82&lt;AQ$4,(DATE(YEAR($G82)+1,MONTH($G82)+1,1))&gt;AQ$4),$D82*13.44*AQ$77*(AQ$1/1000-($F82/1000)),0)</f>
        <v>0</v>
      </c>
      <c r="AR82" s="69" t="n">
        <f aca="false">IF(AND($F82&lt;AR$1,$G82&lt;AR$4,(DATE(YEAR($G82)+1,MONTH($G82)+1,1))&gt;AR$4),$D82*13.44*AR$77*(AR$1/1000-($F82/1000)),0)</f>
        <v>0</v>
      </c>
      <c r="AS82" s="69" t="n">
        <f aca="false">IF(AND($F82&lt;AS$1,$G82&lt;AS$4,(DATE(YEAR($G82)+1,MONTH($G82)+1,1))&gt;AS$4),$D82*13.44*AS$77*(AS$1/1000-($F82/1000)),0)</f>
        <v>0</v>
      </c>
      <c r="AT82" s="69" t="n">
        <f aca="false">IF(AND($F82&lt;AT$1,$G82&lt;AT$4,(DATE(YEAR($G82)+1,MONTH($G82)+1,1))&gt;AT$4),$D82*13.44*AT$77*(AT$1/1000-($F82/1000)),0)</f>
        <v>0</v>
      </c>
      <c r="AU82" s="69" t="n">
        <f aca="false">IF(AND($F82&lt;AU$1,$G82&lt;AU$4,(DATE(YEAR($G82)+1,MONTH($G82)+1,1))&gt;AU$4),$D82*13.44*AU$77*(AU$1/1000-($F82/1000)),0)</f>
        <v>0</v>
      </c>
      <c r="AV82" s="69" t="n">
        <f aca="false">IF(AND($F82&lt;AV$1,$G82&lt;AV$4,(DATE(YEAR($G82)+1,MONTH($G82)+1,1))&gt;AV$4),$D82*13.44*AV$77*(AV$1/1000-($F82/1000)),0)</f>
        <v>0</v>
      </c>
      <c r="AW82" s="69" t="n">
        <f aca="false">IF(AND($F82&lt;AW$1,$G82&lt;AW$4,(DATE(YEAR($G82)+1,MONTH($G82)+1,1))&gt;AW$4),$D82*13.44*AW$77*(AW$1/1000-($F82/1000)),0)</f>
        <v>0</v>
      </c>
      <c r="AX82" s="69" t="n">
        <f aca="false">IF(AND($F82&lt;AX$1,$G82&lt;AX$4,(DATE(YEAR($G82)+1,MONTH($G82)+1,1))&gt;AX$4),$D82*13.44*AX$77*(AX$1/1000-($F82/1000)),0)</f>
        <v>0</v>
      </c>
      <c r="AY82" s="69" t="n">
        <f aca="false">IF(AND($F82&lt;AY$1,$G82&lt;AY$4,(DATE(YEAR($G82)+1,MONTH($G82)+1,1))&gt;AY$4),$D82*13.44*AY$77*(AY$1/1000-($F82/1000)),0)</f>
        <v>0</v>
      </c>
      <c r="AZ82" s="69" t="n">
        <f aca="false">IF(AND($F82&lt;AZ$1,$G82&lt;AZ$4,(DATE(YEAR($G82)+1,MONTH($G82)+1,1))&gt;AZ$4),$D82*13.44*AZ$77*(AZ$1/1000-($F82/1000)),0)</f>
        <v>0</v>
      </c>
      <c r="BA82" s="69" t="n">
        <f aca="false">IF(AND($F82&lt;BA$1,$G82&lt;BA$4,(DATE(YEAR($G82)+1,MONTH($G82)+1,1))&gt;BA$4),$D82*13.44*BA$77*(BA$1/1000-($F82/1000)),0)</f>
        <v>0</v>
      </c>
      <c r="BB82" s="69" t="n">
        <f aca="false">IF(AND($F82&lt;BB$1,$G82&lt;BB$4,(DATE(YEAR($G82)+1,MONTH($G82)+1,1))&gt;BB$4),$D82*13.44*BB$77*(BB$1/1000-($F82/1000)),0)</f>
        <v>0</v>
      </c>
      <c r="BC82" s="69" t="n">
        <f aca="false">IF(AND($F82&lt;BC$1,$G82&lt;BC$4,(DATE(YEAR($G82)+1,MONTH($G82)+1,1))&gt;BC$4),$D82*13.44*BC$77*(BC$1/1000-($F82/1000)),0)</f>
        <v>0</v>
      </c>
      <c r="BD82" s="69" t="n">
        <f aca="false">IF(AND($F82&lt;BD$1,$G82&lt;BD$4,(DATE(YEAR($G82)+1,MONTH($G82)+1,1))&gt;BD$4),$D82*13.44*BD$77*(BD$1/1000-($F82/1000)),0)</f>
        <v>0</v>
      </c>
    </row>
    <row r="83" customFormat="false" ht="12.75" hidden="false" customHeight="false" outlineLevel="0" collapsed="false">
      <c r="A83" s="6" t="s">
        <v>1345</v>
      </c>
      <c r="B83" s="6" t="s">
        <v>1251</v>
      </c>
      <c r="C83" s="6" t="s">
        <v>1277</v>
      </c>
      <c r="D83" s="6" t="n">
        <v>24.6</v>
      </c>
      <c r="E83" s="6" t="s">
        <v>1268</v>
      </c>
      <c r="F83" s="6" t="n">
        <v>9468</v>
      </c>
      <c r="G83" s="8" t="n">
        <v>36982</v>
      </c>
      <c r="H83" s="64" t="s">
        <v>1260</v>
      </c>
      <c r="I83" s="69" t="n">
        <f aca="false">IF(AND($F83&lt;I$1,$G83&lt;I$4,(DATE(YEAR($G83)+1,MONTH($G83)+1,1))&gt;I$4),$D83*13.44*I$77*(I$1/1000-($F83/1000)),0)</f>
        <v>0</v>
      </c>
      <c r="J83" s="69" t="n">
        <f aca="false">IF(AND($F83&lt;J$1,$G83&lt;J$4,(DATE(YEAR($G83)+1,MONTH($G83)+1,1))&gt;J$4),$D83*13.44*J$77*(J$1/1000-($F83/1000)),0)</f>
        <v>0</v>
      </c>
      <c r="K83" s="69" t="n">
        <f aca="false">IF(AND($F83&lt;K$1,$G83&lt;K$4,(DATE(YEAR($G83)+1,MONTH($G83)+1,1))&gt;K$4),$D83*13.44*K$77*(K$1/1000-($F83/1000)),0)</f>
        <v>0</v>
      </c>
      <c r="L83" s="69" t="n">
        <f aca="false">IF(AND($F83&lt;L$1,$G83&lt;L$4,(DATE(YEAR($G83)+1,MONTH($G83)+1,1))&gt;L$4),$D83*13.44*L$77*(L$1/1000-($F83/1000)),0)</f>
        <v>0</v>
      </c>
      <c r="M83" s="69" t="n">
        <f aca="false">IF(AND($F83&lt;M$1,$G83&lt;M$4,(DATE(YEAR($G83)+1,MONTH($G83)+1,1))&gt;M$4),$D83*13.44*M$77*(M$1/1000-($F83/1000)),0)</f>
        <v>43.972992</v>
      </c>
      <c r="N83" s="69" t="n">
        <f aca="false">IF(AND($F83&lt;N$1,$G83&lt;N$4,(DATE(YEAR($G83)+1,MONTH($G83)+1,1))&gt;N$4),$D83*13.44*N$77*(N$1/1000-($F83/1000)),0)</f>
        <v>43.972992</v>
      </c>
      <c r="O83" s="69" t="n">
        <f aca="false">IF(AND($F83&lt;O$1,$G83&lt;O$4,(DATE(YEAR($G83)+1,MONTH($G83)+1,1))&gt;O$4),$D83*13.44*O$77*(O$1/1000-($F83/1000)),0)</f>
        <v>43.972992</v>
      </c>
      <c r="P83" s="69" t="n">
        <f aca="false">IF(AND($F83&lt;P$1,$G83&lt;P$4,(DATE(YEAR($G83)+1,MONTH($G83)+1,1))&gt;P$4),$D83*13.44*P$77*(P$1/1000-($F83/1000)),0)</f>
        <v>43.972992</v>
      </c>
      <c r="Q83" s="69" t="n">
        <f aca="false">IF(AND($F83&lt;Q$1,$G83&lt;Q$4,(DATE(YEAR($G83)+1,MONTH($G83)+1,1))&gt;Q$4),$D83*13.44*Q$77*(Q$1/1000-($F83/1000)),0)</f>
        <v>43.972992</v>
      </c>
      <c r="R83" s="69" t="n">
        <f aca="false">IF(AND($F83&lt;R$1,$G83&lt;R$4,(DATE(YEAR($G83)+1,MONTH($G83)+1,1))&gt;R$4),$D83*13.44*R$77*(R$1/1000-($F83/1000)),0)</f>
        <v>43.972992</v>
      </c>
      <c r="S83" s="69" t="n">
        <f aca="false">IF(AND($F83&lt;S$1,$G83&lt;S$4,(DATE(YEAR($G83)+1,MONTH($G83)+1,1))&gt;S$4),$D83*13.44*S$77*(S$1/1000-($F83/1000)),0)</f>
        <v>43.972992</v>
      </c>
      <c r="T83" s="69" t="n">
        <f aca="false">IF(AND($F83&lt;T$1,$G83&lt;T$4,(DATE(YEAR($G83)+1,MONTH($G83)+1,1))&gt;T$4),$D83*13.44*T$77*(T$1/1000-($F83/1000)),0)</f>
        <v>43.972992</v>
      </c>
      <c r="U83" s="69" t="n">
        <f aca="false">IF(AND($F83&lt;U$1,$G83&lt;U$4,(DATE(YEAR($G83)+1,MONTH($G83)+1,1))&gt;U$4),$D83*13.44*U$77*(U$1/1000-($F83/1000)),0)</f>
        <v>43.972992</v>
      </c>
      <c r="V83" s="69" t="n">
        <f aca="false">IF(AND($F83&lt;V$1,$G83&lt;V$4,(DATE(YEAR($G83)+1,MONTH($G83)+1,1))&gt;V$4),$D83*13.44*V$77*(V$1/1000-($F83/1000)),0)</f>
        <v>43.972992</v>
      </c>
      <c r="W83" s="69" t="n">
        <f aca="false">IF(AND($F83&lt;W$1,$G83&lt;W$4,(DATE(YEAR($G83)+1,MONTH($G83)+1,1))&gt;W$4),$D83*13.44*W$77*(W$1/1000-($F83/1000)),0)</f>
        <v>43.972992</v>
      </c>
      <c r="X83" s="69" t="n">
        <f aca="false">IF(AND($F83&lt;X$1,$G83&lt;X$4,(DATE(YEAR($G83)+1,MONTH($G83)+1,1))&gt;X$4),$D83*13.44*X$77*(X$1/1000-($F83/1000)),0)</f>
        <v>43.972992</v>
      </c>
      <c r="Y83" s="69" t="n">
        <f aca="false">IF(AND($F83&lt;Y$1,$G83&lt;Y$4,(DATE(YEAR($G83)+1,MONTH($G83)+1,1))&gt;Y$4),$D83*13.44*Y$77*(Y$1/1000-($F83/1000)),0)</f>
        <v>0</v>
      </c>
      <c r="Z83" s="69" t="n">
        <f aca="false">IF(AND($F83&lt;Z$1,$G83&lt;Z$4,(DATE(YEAR($G83)+1,MONTH($G83)+1,1))&gt;Z$4),$D83*13.44*Z$77*(Z$1/1000-($F83/1000)),0)</f>
        <v>0</v>
      </c>
      <c r="AA83" s="69" t="n">
        <f aca="false">IF(AND($F83&lt;AA$1,$G83&lt;AA$4,(DATE(YEAR($G83)+1,MONTH($G83)+1,1))&gt;AA$4),$D83*13.44*AA$77*(AA$1/1000-($F83/1000)),0)</f>
        <v>0</v>
      </c>
      <c r="AB83" s="69" t="n">
        <f aca="false">IF(AND($F83&lt;AB$1,$G83&lt;AB$4,(DATE(YEAR($G83)+1,MONTH($G83)+1,1))&gt;AB$4),$D83*13.44*AB$77*(AB$1/1000-($F83/1000)),0)</f>
        <v>0</v>
      </c>
      <c r="AC83" s="69" t="n">
        <f aca="false">IF(AND($F83&lt;AC$1,$G83&lt;AC$4,(DATE(YEAR($G83)+1,MONTH($G83)+1,1))&gt;AC$4),$D83*13.44*AC$77*(AC$1/1000-($F83/1000)),0)</f>
        <v>0</v>
      </c>
      <c r="AD83" s="69" t="n">
        <f aca="false">IF(AND($F83&lt;AD$1,$G83&lt;AD$4,(DATE(YEAR($G83)+1,MONTH($G83)+1,1))&gt;AD$4),$D83*13.44*AD$77*(AD$1/1000-($F83/1000)),0)</f>
        <v>0</v>
      </c>
      <c r="AE83" s="69" t="n">
        <f aca="false">IF(AND($F83&lt;AE$1,$G83&lt;AE$4,(DATE(YEAR($G83)+1,MONTH($G83)+1,1))&gt;AE$4),$D83*13.44*AE$77*(AE$1/1000-($F83/1000)),0)</f>
        <v>0</v>
      </c>
      <c r="AF83" s="69" t="n">
        <f aca="false">IF(AND($F83&lt;AF$1,$G83&lt;AF$4,(DATE(YEAR($G83)+1,MONTH($G83)+1,1))&gt;AF$4),$D83*13.44*AF$77*(AF$1/1000-($F83/1000)),0)</f>
        <v>0</v>
      </c>
      <c r="AG83" s="69" t="n">
        <f aca="false">IF(AND($F83&lt;AG$1,$G83&lt;AG$4,(DATE(YEAR($G83)+1,MONTH($G83)+1,1))&gt;AG$4),$D83*13.44*AG$77*(AG$1/1000-($F83/1000)),0)</f>
        <v>0</v>
      </c>
      <c r="AH83" s="69" t="n">
        <f aca="false">IF(AND($F83&lt;AH$1,$G83&lt;AH$4,(DATE(YEAR($G83)+1,MONTH($G83)+1,1))&gt;AH$4),$D83*13.44*AH$77*(AH$1/1000-($F83/1000)),0)</f>
        <v>0</v>
      </c>
      <c r="AI83" s="69" t="n">
        <f aca="false">IF(AND($F83&lt;AI$1,$G83&lt;AI$4,(DATE(YEAR($G83)+1,MONTH($G83)+1,1))&gt;AI$4),$D83*13.44*AI$77*(AI$1/1000-($F83/1000)),0)</f>
        <v>0</v>
      </c>
      <c r="AJ83" s="69" t="n">
        <f aca="false">IF(AND($F83&lt;AJ$1,$G83&lt;AJ$4,(DATE(YEAR($G83)+1,MONTH($G83)+1,1))&gt;AJ$4),$D83*13.44*AJ$77*(AJ$1/1000-($F83/1000)),0)</f>
        <v>0</v>
      </c>
      <c r="AK83" s="69" t="n">
        <f aca="false">IF(AND($F83&lt;AK$1,$G83&lt;AK$4,(DATE(YEAR($G83)+1,MONTH($G83)+1,1))&gt;AK$4),$D83*13.44*AK$77*(AK$1/1000-($F83/1000)),0)</f>
        <v>0</v>
      </c>
      <c r="AL83" s="69" t="n">
        <f aca="false">IF(AND($F83&lt;AL$1,$G83&lt;AL$4,(DATE(YEAR($G83)+1,MONTH($G83)+1,1))&gt;AL$4),$D83*13.44*AL$77*(AL$1/1000-($F83/1000)),0)</f>
        <v>0</v>
      </c>
      <c r="AM83" s="69" t="n">
        <f aca="false">IF(AND($F83&lt;AM$1,$G83&lt;AM$4,(DATE(YEAR($G83)+1,MONTH($G83)+1,1))&gt;AM$4),$D83*13.44*AM$77*(AM$1/1000-($F83/1000)),0)</f>
        <v>0</v>
      </c>
      <c r="AN83" s="69" t="n">
        <f aca="false">IF(AND($F83&lt;AN$1,$G83&lt;AN$4,(DATE(YEAR($G83)+1,MONTH($G83)+1,1))&gt;AN$4),$D83*13.44*AN$77*(AN$1/1000-($F83/1000)),0)</f>
        <v>0</v>
      </c>
      <c r="AO83" s="69" t="n">
        <f aca="false">IF(AND($F83&lt;AO$1,$G83&lt;AO$4,(DATE(YEAR($G83)+1,MONTH($G83)+1,1))&gt;AO$4),$D83*13.44*AO$77*(AO$1/1000-($F83/1000)),0)</f>
        <v>0</v>
      </c>
      <c r="AP83" s="69" t="n">
        <f aca="false">IF(AND($F83&lt;AP$1,$G83&lt;AP$4,(DATE(YEAR($G83)+1,MONTH($G83)+1,1))&gt;AP$4),$D83*13.44*AP$77*(AP$1/1000-($F83/1000)),0)</f>
        <v>0</v>
      </c>
      <c r="AQ83" s="69" t="n">
        <f aca="false">IF(AND($F83&lt;AQ$1,$G83&lt;AQ$4,(DATE(YEAR($G83)+1,MONTH($G83)+1,1))&gt;AQ$4),$D83*13.44*AQ$77*(AQ$1/1000-($F83/1000)),0)</f>
        <v>0</v>
      </c>
      <c r="AR83" s="69" t="n">
        <f aca="false">IF(AND($F83&lt;AR$1,$G83&lt;AR$4,(DATE(YEAR($G83)+1,MONTH($G83)+1,1))&gt;AR$4),$D83*13.44*AR$77*(AR$1/1000-($F83/1000)),0)</f>
        <v>0</v>
      </c>
      <c r="AS83" s="69" t="n">
        <f aca="false">IF(AND($F83&lt;AS$1,$G83&lt;AS$4,(DATE(YEAR($G83)+1,MONTH($G83)+1,1))&gt;AS$4),$D83*13.44*AS$77*(AS$1/1000-($F83/1000)),0)</f>
        <v>0</v>
      </c>
      <c r="AT83" s="69" t="n">
        <f aca="false">IF(AND($F83&lt;AT$1,$G83&lt;AT$4,(DATE(YEAR($G83)+1,MONTH($G83)+1,1))&gt;AT$4),$D83*13.44*AT$77*(AT$1/1000-($F83/1000)),0)</f>
        <v>0</v>
      </c>
      <c r="AU83" s="69" t="n">
        <f aca="false">IF(AND($F83&lt;AU$1,$G83&lt;AU$4,(DATE(YEAR($G83)+1,MONTH($G83)+1,1))&gt;AU$4),$D83*13.44*AU$77*(AU$1/1000-($F83/1000)),0)</f>
        <v>0</v>
      </c>
      <c r="AV83" s="69" t="n">
        <f aca="false">IF(AND($F83&lt;AV$1,$G83&lt;AV$4,(DATE(YEAR($G83)+1,MONTH($G83)+1,1))&gt;AV$4),$D83*13.44*AV$77*(AV$1/1000-($F83/1000)),0)</f>
        <v>0</v>
      </c>
      <c r="AW83" s="69" t="n">
        <f aca="false">IF(AND($F83&lt;AW$1,$G83&lt;AW$4,(DATE(YEAR($G83)+1,MONTH($G83)+1,1))&gt;AW$4),$D83*13.44*AW$77*(AW$1/1000-($F83/1000)),0)</f>
        <v>0</v>
      </c>
      <c r="AX83" s="69" t="n">
        <f aca="false">IF(AND($F83&lt;AX$1,$G83&lt;AX$4,(DATE(YEAR($G83)+1,MONTH($G83)+1,1))&gt;AX$4),$D83*13.44*AX$77*(AX$1/1000-($F83/1000)),0)</f>
        <v>0</v>
      </c>
      <c r="AY83" s="69" t="n">
        <f aca="false">IF(AND($F83&lt;AY$1,$G83&lt;AY$4,(DATE(YEAR($G83)+1,MONTH($G83)+1,1))&gt;AY$4),$D83*13.44*AY$77*(AY$1/1000-($F83/1000)),0)</f>
        <v>0</v>
      </c>
      <c r="AZ83" s="69" t="n">
        <f aca="false">IF(AND($F83&lt;AZ$1,$G83&lt;AZ$4,(DATE(YEAR($G83)+1,MONTH($G83)+1,1))&gt;AZ$4),$D83*13.44*AZ$77*(AZ$1/1000-($F83/1000)),0)</f>
        <v>0</v>
      </c>
      <c r="BA83" s="69" t="n">
        <f aca="false">IF(AND($F83&lt;BA$1,$G83&lt;BA$4,(DATE(YEAR($G83)+1,MONTH($G83)+1,1))&gt;BA$4),$D83*13.44*BA$77*(BA$1/1000-($F83/1000)),0)</f>
        <v>0</v>
      </c>
      <c r="BB83" s="69" t="n">
        <f aca="false">IF(AND($F83&lt;BB$1,$G83&lt;BB$4,(DATE(YEAR($G83)+1,MONTH($G83)+1,1))&gt;BB$4),$D83*13.44*BB$77*(BB$1/1000-($F83/1000)),0)</f>
        <v>0</v>
      </c>
      <c r="BC83" s="69" t="n">
        <f aca="false">IF(AND($F83&lt;BC$1,$G83&lt;BC$4,(DATE(YEAR($G83)+1,MONTH($G83)+1,1))&gt;BC$4),$D83*13.44*BC$77*(BC$1/1000-($F83/1000)),0)</f>
        <v>0</v>
      </c>
      <c r="BD83" s="69" t="n">
        <f aca="false">IF(AND($F83&lt;BD$1,$G83&lt;BD$4,(DATE(YEAR($G83)+1,MONTH($G83)+1,1))&gt;BD$4),$D83*13.44*BD$77*(BD$1/1000-($F83/1000)),0)</f>
        <v>0</v>
      </c>
    </row>
    <row r="84" customFormat="false" ht="12.75" hidden="false" customHeight="false" outlineLevel="0" collapsed="false">
      <c r="A84" s="71" t="s">
        <v>1305</v>
      </c>
      <c r="B84" s="71" t="s">
        <v>1282</v>
      </c>
      <c r="C84" s="71" t="s">
        <v>1306</v>
      </c>
      <c r="D84" s="72" t="n">
        <v>80</v>
      </c>
      <c r="E84" s="71" t="s">
        <v>1268</v>
      </c>
      <c r="F84" s="72" t="n">
        <v>9611</v>
      </c>
      <c r="G84" s="8" t="n">
        <v>37438</v>
      </c>
      <c r="H84" s="64" t="s">
        <v>1260</v>
      </c>
      <c r="I84" s="69" t="n">
        <f aca="false">IF(AND($F84&lt;I$1,$G84&lt;I$4,(DATE(YEAR($G84)+1,MONTH($G84)+1,1))&gt;I$4),$D84*13.44*I$77*(I$1/1000-($F84/1000)),0)</f>
        <v>0</v>
      </c>
      <c r="J84" s="69" t="n">
        <f aca="false">IF(AND($F84&lt;J$1,$G84&lt;J$4,(DATE(YEAR($G84)+1,MONTH($G84)+1,1))&gt;J$4),$D84*13.44*J$77*(J$1/1000-($F84/1000)),0)</f>
        <v>0</v>
      </c>
      <c r="K84" s="69" t="n">
        <f aca="false">IF(AND($F84&lt;K$1,$G84&lt;K$4,(DATE(YEAR($G84)+1,MONTH($G84)+1,1))&gt;K$4),$D84*13.44*K$77*(K$1/1000-($F84/1000)),0)</f>
        <v>0</v>
      </c>
      <c r="L84" s="69" t="n">
        <f aca="false">IF(AND($F84&lt;L$1,$G84&lt;L$4,(DATE(YEAR($G84)+1,MONTH($G84)+1,1))&gt;L$4),$D84*13.44*L$77*(L$1/1000-($F84/1000)),0)</f>
        <v>0</v>
      </c>
      <c r="M84" s="69" t="n">
        <f aca="false">IF(AND($F84&lt;M$1,$G84&lt;M$4,(DATE(YEAR($G84)+1,MONTH($G84)+1,1))&gt;M$4),$D84*13.44*M$77*(M$1/1000-($F84/1000)),0)</f>
        <v>0</v>
      </c>
      <c r="N84" s="69" t="n">
        <f aca="false">IF(AND($F84&lt;N$1,$G84&lt;N$4,(DATE(YEAR($G84)+1,MONTH($G84)+1,1))&gt;N$4),$D84*13.44*N$77*(N$1/1000-($F84/1000)),0)</f>
        <v>0</v>
      </c>
      <c r="O84" s="69" t="n">
        <f aca="false">IF(AND($F84&lt;O$1,$G84&lt;O$4,(DATE(YEAR($G84)+1,MONTH($G84)+1,1))&gt;O$4),$D84*13.44*O$77*(O$1/1000-($F84/1000)),0)</f>
        <v>0</v>
      </c>
      <c r="P84" s="69" t="n">
        <f aca="false">IF(AND($F84&lt;P$1,$G84&lt;P$4,(DATE(YEAR($G84)+1,MONTH($G84)+1,1))&gt;P$4),$D84*13.44*P$77*(P$1/1000-($F84/1000)),0)</f>
        <v>0</v>
      </c>
      <c r="Q84" s="69" t="n">
        <f aca="false">IF(AND($F84&lt;Q$1,$G84&lt;Q$4,(DATE(YEAR($G84)+1,MONTH($G84)+1,1))&gt;Q$4),$D84*13.44*Q$77*(Q$1/1000-($F84/1000)),0)</f>
        <v>0</v>
      </c>
      <c r="R84" s="69" t="n">
        <f aca="false">IF(AND($F84&lt;R$1,$G84&lt;R$4,(DATE(YEAR($G84)+1,MONTH($G84)+1,1))&gt;R$4),$D84*13.44*R$77*(R$1/1000-($F84/1000)),0)</f>
        <v>0</v>
      </c>
      <c r="S84" s="69" t="n">
        <f aca="false">IF(AND($F84&lt;S$1,$G84&lt;S$4,(DATE(YEAR($G84)+1,MONTH($G84)+1,1))&gt;S$4),$D84*13.44*S$77*(S$1/1000-($F84/1000)),0)</f>
        <v>0</v>
      </c>
      <c r="T84" s="69" t="n">
        <f aca="false">IF(AND($F84&lt;T$1,$G84&lt;T$4,(DATE(YEAR($G84)+1,MONTH($G84)+1,1))&gt;T$4),$D84*13.44*T$77*(T$1/1000-($F84/1000)),0)</f>
        <v>0</v>
      </c>
      <c r="U84" s="69" t="n">
        <f aca="false">IF(AND($F84&lt;U$1,$G84&lt;U$4,(DATE(YEAR($G84)+1,MONTH($G84)+1,1))&gt;U$4),$D84*13.44*U$77*(U$1/1000-($F84/1000)),0)</f>
        <v>0</v>
      </c>
      <c r="V84" s="69" t="n">
        <f aca="false">IF(AND($F84&lt;V$1,$G84&lt;V$4,(DATE(YEAR($G84)+1,MONTH($G84)+1,1))&gt;V$4),$D84*13.44*V$77*(V$1/1000-($F84/1000)),0)</f>
        <v>0</v>
      </c>
      <c r="W84" s="69" t="n">
        <f aca="false">IF(AND($F84&lt;W$1,$G84&lt;W$4,(DATE(YEAR($G84)+1,MONTH($G84)+1,1))&gt;W$4),$D84*13.44*W$77*(W$1/1000-($F84/1000)),0)</f>
        <v>0</v>
      </c>
      <c r="X84" s="69" t="n">
        <f aca="false">IF(AND($F84&lt;X$1,$G84&lt;X$4,(DATE(YEAR($G84)+1,MONTH($G84)+1,1))&gt;X$4),$D84*13.44*X$77*(X$1/1000-($F84/1000)),0)</f>
        <v>0</v>
      </c>
      <c r="Y84" s="69" t="n">
        <f aca="false">IF(AND($F84&lt;Y$1,$G84&lt;Y$4,(DATE(YEAR($G84)+1,MONTH($G84)+1,1))&gt;Y$4),$D84*13.44*Y$77*(Y$1/1000-($F84/1000)),0)</f>
        <v>0</v>
      </c>
      <c r="Z84" s="69" t="n">
        <f aca="false">IF(AND($F84&lt;Z$1,$G84&lt;Z$4,(DATE(YEAR($G84)+1,MONTH($G84)+1,1))&gt;Z$4),$D84*13.44*Z$77*(Z$1/1000-($F84/1000)),0)</f>
        <v>0</v>
      </c>
      <c r="AA84" s="69" t="n">
        <f aca="false">IF(AND($F84&lt;AA$1,$G84&lt;AA$4,(DATE(YEAR($G84)+1,MONTH($G84)+1,1))&gt;AA$4),$D84*13.44*AA$77*(AA$1/1000-($F84/1000)),0)</f>
        <v>0</v>
      </c>
      <c r="AB84" s="69" t="n">
        <f aca="false">IF(AND($F84&lt;AB$1,$G84&lt;AB$4,(DATE(YEAR($G84)+1,MONTH($G84)+1,1))&gt;AB$4),$D84*13.44*AB$77*(AB$1/1000-($F84/1000)),0)</f>
        <v>104.5632</v>
      </c>
      <c r="AC84" s="69" t="n">
        <f aca="false">IF(AND($F84&lt;AC$1,$G84&lt;AC$4,(DATE(YEAR($G84)+1,MONTH($G84)+1,1))&gt;AC$4),$D84*13.44*AC$77*(AC$1/1000-($F84/1000)),0)</f>
        <v>104.5632</v>
      </c>
      <c r="AD84" s="69" t="n">
        <f aca="false">IF(AND($F84&lt;AD$1,$G84&lt;AD$4,(DATE(YEAR($G84)+1,MONTH($G84)+1,1))&gt;AD$4),$D84*13.44*AD$77*(AD$1/1000-($F84/1000)),0)</f>
        <v>104.5632</v>
      </c>
      <c r="AE84" s="69" t="n">
        <f aca="false">IF(AND($F84&lt;AE$1,$G84&lt;AE$4,(DATE(YEAR($G84)+1,MONTH($G84)+1,1))&gt;AE$4),$D84*13.44*AE$77*(AE$1/1000-($F84/1000)),0)</f>
        <v>104.5632</v>
      </c>
      <c r="AF84" s="69" t="n">
        <f aca="false">IF(AND($F84&lt;AF$1,$G84&lt;AF$4,(DATE(YEAR($G84)+1,MONTH($G84)+1,1))&gt;AF$4),$D84*13.44*AF$77*(AF$1/1000-($F84/1000)),0)</f>
        <v>104.5632</v>
      </c>
      <c r="AG84" s="69" t="n">
        <f aca="false">IF(AND($F84&lt;AG$1,$G84&lt;AG$4,(DATE(YEAR($G84)+1,MONTH($G84)+1,1))&gt;AG$4),$D84*13.44*AG$77*(AG$1/1000-($F84/1000)),0)</f>
        <v>104.5632</v>
      </c>
      <c r="AH84" s="69" t="n">
        <f aca="false">IF(AND($F84&lt;AH$1,$G84&lt;AH$4,(DATE(YEAR($G84)+1,MONTH($G84)+1,1))&gt;AH$4),$D84*13.44*AH$77*(AH$1/1000-($F84/1000)),0)</f>
        <v>104.5632</v>
      </c>
      <c r="AI84" s="69" t="n">
        <f aca="false">IF(AND($F84&lt;AI$1,$G84&lt;AI$4,(DATE(YEAR($G84)+1,MONTH($G84)+1,1))&gt;AI$4),$D84*13.44*AI$77*(AI$1/1000-($F84/1000)),0)</f>
        <v>104.5632</v>
      </c>
      <c r="AJ84" s="69" t="n">
        <f aca="false">IF(AND($F84&lt;AJ$1,$G84&lt;AJ$4,(DATE(YEAR($G84)+1,MONTH($G84)+1,1))&gt;AJ$4),$D84*13.44*AJ$77*(AJ$1/1000-($F84/1000)),0)</f>
        <v>104.5632</v>
      </c>
      <c r="AK84" s="69" t="n">
        <f aca="false">IF(AND($F84&lt;AK$1,$G84&lt;AK$4,(DATE(YEAR($G84)+1,MONTH($G84)+1,1))&gt;AK$4),$D84*13.44*AK$77*(AK$1/1000-($F84/1000)),0)</f>
        <v>104.5632</v>
      </c>
      <c r="AL84" s="69" t="n">
        <f aca="false">IF(AND($F84&lt;AL$1,$G84&lt;AL$4,(DATE(YEAR($G84)+1,MONTH($G84)+1,1))&gt;AL$4),$D84*13.44*AL$77*(AL$1/1000-($F84/1000)),0)</f>
        <v>104.5632</v>
      </c>
      <c r="AM84" s="69" t="n">
        <f aca="false">IF(AND($F84&lt;AM$1,$G84&lt;AM$4,(DATE(YEAR($G84)+1,MONTH($G84)+1,1))&gt;AM$4),$D84*13.44*AM$77*(AM$1/1000-($F84/1000)),0)</f>
        <v>104.5632</v>
      </c>
      <c r="AN84" s="69" t="n">
        <f aca="false">IF(AND($F84&lt;AN$1,$G84&lt;AN$4,(DATE(YEAR($G84)+1,MONTH($G84)+1,1))&gt;AN$4),$D84*13.44*AN$77*(AN$1/1000-($F84/1000)),0)</f>
        <v>0</v>
      </c>
      <c r="AO84" s="69" t="n">
        <f aca="false">IF(AND($F84&lt;AO$1,$G84&lt;AO$4,(DATE(YEAR($G84)+1,MONTH($G84)+1,1))&gt;AO$4),$D84*13.44*AO$77*(AO$1/1000-($F84/1000)),0)</f>
        <v>0</v>
      </c>
      <c r="AP84" s="69" t="n">
        <f aca="false">IF(AND($F84&lt;AP$1,$G84&lt;AP$4,(DATE(YEAR($G84)+1,MONTH($G84)+1,1))&gt;AP$4),$D84*13.44*AP$77*(AP$1/1000-($F84/1000)),0)</f>
        <v>0</v>
      </c>
      <c r="AQ84" s="69" t="n">
        <f aca="false">IF(AND($F84&lt;AQ$1,$G84&lt;AQ$4,(DATE(YEAR($G84)+1,MONTH($G84)+1,1))&gt;AQ$4),$D84*13.44*AQ$77*(AQ$1/1000-($F84/1000)),0)</f>
        <v>0</v>
      </c>
      <c r="AR84" s="69" t="n">
        <f aca="false">IF(AND($F84&lt;AR$1,$G84&lt;AR$4,(DATE(YEAR($G84)+1,MONTH($G84)+1,1))&gt;AR$4),$D84*13.44*AR$77*(AR$1/1000-($F84/1000)),0)</f>
        <v>0</v>
      </c>
      <c r="AS84" s="69" t="n">
        <f aca="false">IF(AND($F84&lt;AS$1,$G84&lt;AS$4,(DATE(YEAR($G84)+1,MONTH($G84)+1,1))&gt;AS$4),$D84*13.44*AS$77*(AS$1/1000-($F84/1000)),0)</f>
        <v>0</v>
      </c>
      <c r="AT84" s="69" t="n">
        <f aca="false">IF(AND($F84&lt;AT$1,$G84&lt;AT$4,(DATE(YEAR($G84)+1,MONTH($G84)+1,1))&gt;AT$4),$D84*13.44*AT$77*(AT$1/1000-($F84/1000)),0)</f>
        <v>0</v>
      </c>
      <c r="AU84" s="69" t="n">
        <f aca="false">IF(AND($F84&lt;AU$1,$G84&lt;AU$4,(DATE(YEAR($G84)+1,MONTH($G84)+1,1))&gt;AU$4),$D84*13.44*AU$77*(AU$1/1000-($F84/1000)),0)</f>
        <v>0</v>
      </c>
      <c r="AV84" s="69" t="n">
        <f aca="false">IF(AND($F84&lt;AV$1,$G84&lt;AV$4,(DATE(YEAR($G84)+1,MONTH($G84)+1,1))&gt;AV$4),$D84*13.44*AV$77*(AV$1/1000-($F84/1000)),0)</f>
        <v>0</v>
      </c>
      <c r="AW84" s="69" t="n">
        <f aca="false">IF(AND($F84&lt;AW$1,$G84&lt;AW$4,(DATE(YEAR($G84)+1,MONTH($G84)+1,1))&gt;AW$4),$D84*13.44*AW$77*(AW$1/1000-($F84/1000)),0)</f>
        <v>0</v>
      </c>
      <c r="AX84" s="69" t="n">
        <f aca="false">IF(AND($F84&lt;AX$1,$G84&lt;AX$4,(DATE(YEAR($G84)+1,MONTH($G84)+1,1))&gt;AX$4),$D84*13.44*AX$77*(AX$1/1000-($F84/1000)),0)</f>
        <v>0</v>
      </c>
      <c r="AY84" s="69" t="n">
        <f aca="false">IF(AND($F84&lt;AY$1,$G84&lt;AY$4,(DATE(YEAR($G84)+1,MONTH($G84)+1,1))&gt;AY$4),$D84*13.44*AY$77*(AY$1/1000-($F84/1000)),0)</f>
        <v>0</v>
      </c>
      <c r="AZ84" s="69" t="n">
        <f aca="false">IF(AND($F84&lt;AZ$1,$G84&lt;AZ$4,(DATE(YEAR($G84)+1,MONTH($G84)+1,1))&gt;AZ$4),$D84*13.44*AZ$77*(AZ$1/1000-($F84/1000)),0)</f>
        <v>0</v>
      </c>
      <c r="BA84" s="69" t="n">
        <f aca="false">IF(AND($F84&lt;BA$1,$G84&lt;BA$4,(DATE(YEAR($G84)+1,MONTH($G84)+1,1))&gt;BA$4),$D84*13.44*BA$77*(BA$1/1000-($F84/1000)),0)</f>
        <v>0</v>
      </c>
      <c r="BB84" s="69" t="n">
        <f aca="false">IF(AND($F84&lt;BB$1,$G84&lt;BB$4,(DATE(YEAR($G84)+1,MONTH($G84)+1,1))&gt;BB$4),$D84*13.44*BB$77*(BB$1/1000-($F84/1000)),0)</f>
        <v>0</v>
      </c>
      <c r="BC84" s="69" t="n">
        <f aca="false">IF(AND($F84&lt;BC$1,$G84&lt;BC$4,(DATE(YEAR($G84)+1,MONTH($G84)+1,1))&gt;BC$4),$D84*13.44*BC$77*(BC$1/1000-($F84/1000)),0)</f>
        <v>0</v>
      </c>
      <c r="BD84" s="69" t="n">
        <f aca="false">IF(AND($F84&lt;BD$1,$G84&lt;BD$4,(DATE(YEAR($G84)+1,MONTH($G84)+1,1))&gt;BD$4),$D84*13.44*BD$77*(BD$1/1000-($F84/1000)),0)</f>
        <v>0</v>
      </c>
    </row>
    <row r="85" customFormat="false" ht="12.75" hidden="false" customHeight="false" outlineLevel="0" collapsed="false">
      <c r="A85" s="0" t="s">
        <v>1380</v>
      </c>
      <c r="B85" s="6" t="s">
        <v>1369</v>
      </c>
      <c r="C85" s="6" t="s">
        <v>1248</v>
      </c>
      <c r="D85" s="6" t="n">
        <v>80</v>
      </c>
      <c r="E85" s="3" t="s">
        <v>1268</v>
      </c>
      <c r="F85" s="12" t="n">
        <v>9700</v>
      </c>
      <c r="G85" s="8" t="n">
        <v>37104</v>
      </c>
      <c r="H85" s="64" t="s">
        <v>1260</v>
      </c>
      <c r="I85" s="69" t="n">
        <f aca="false">IF(AND($F85&lt;I$1,$G85&lt;I$4,(DATE(YEAR($G85)+1,MONTH($G85)+1,1))&gt;I$4),$D85*13.44*I$77*(I$1/1000-($F85/1000)),0)</f>
        <v>0</v>
      </c>
      <c r="J85" s="69" t="n">
        <f aca="false">IF(AND($F85&lt;J$1,$G85&lt;J$4,(DATE(YEAR($G85)+1,MONTH($G85)+1,1))&gt;J$4),$D85*13.44*J$77*(J$1/1000-($F85/1000)),0)</f>
        <v>0</v>
      </c>
      <c r="K85" s="69" t="n">
        <f aca="false">IF(AND($F85&lt;K$1,$G85&lt;K$4,(DATE(YEAR($G85)+1,MONTH($G85)+1,1))&gt;K$4),$D85*13.44*K$77*(K$1/1000-($F85/1000)),0)</f>
        <v>0</v>
      </c>
      <c r="L85" s="69" t="n">
        <f aca="false">IF(AND($F85&lt;L$1,$G85&lt;L$4,(DATE(YEAR($G85)+1,MONTH($G85)+1,1))&gt;L$4),$D85*13.44*L$77*(L$1/1000-($F85/1000)),0)</f>
        <v>0</v>
      </c>
      <c r="M85" s="69" t="n">
        <f aca="false">IF(AND($F85&lt;M$1,$G85&lt;M$4,(DATE(YEAR($G85)+1,MONTH($G85)+1,1))&gt;M$4),$D85*13.44*M$77*(M$1/1000-($F85/1000)),0)</f>
        <v>0</v>
      </c>
      <c r="N85" s="69" t="n">
        <f aca="false">IF(AND($F85&lt;N$1,$G85&lt;N$4,(DATE(YEAR($G85)+1,MONTH($G85)+1,1))&gt;N$4),$D85*13.44*N$77*(N$1/1000-($F85/1000)),0)</f>
        <v>0</v>
      </c>
      <c r="O85" s="69" t="n">
        <f aca="false">IF(AND($F85&lt;O$1,$G85&lt;O$4,(DATE(YEAR($G85)+1,MONTH($G85)+1,1))&gt;O$4),$D85*13.44*O$77*(O$1/1000-($F85/1000)),0)</f>
        <v>0</v>
      </c>
      <c r="P85" s="69" t="n">
        <f aca="false">IF(AND($F85&lt;P$1,$G85&lt;P$4,(DATE(YEAR($G85)+1,MONTH($G85)+1,1))&gt;P$4),$D85*13.44*P$77*(P$1/1000-($F85/1000)),0)</f>
        <v>0</v>
      </c>
      <c r="Q85" s="69" t="n">
        <f aca="false">IF(AND($F85&lt;Q$1,$G85&lt;Q$4,(DATE(YEAR($G85)+1,MONTH($G85)+1,1))&gt;Q$4),$D85*13.44*Q$77*(Q$1/1000-($F85/1000)),0)</f>
        <v>80.6400000000002</v>
      </c>
      <c r="R85" s="69" t="n">
        <f aca="false">IF(AND($F85&lt;R$1,$G85&lt;R$4,(DATE(YEAR($G85)+1,MONTH($G85)+1,1))&gt;R$4),$D85*13.44*R$77*(R$1/1000-($F85/1000)),0)</f>
        <v>80.6400000000002</v>
      </c>
      <c r="S85" s="69" t="n">
        <f aca="false">IF(AND($F85&lt;S$1,$G85&lt;S$4,(DATE(YEAR($G85)+1,MONTH($G85)+1,1))&gt;S$4),$D85*13.44*S$77*(S$1/1000-($F85/1000)),0)</f>
        <v>80.6400000000002</v>
      </c>
      <c r="T85" s="69" t="n">
        <f aca="false">IF(AND($F85&lt;T$1,$G85&lt;T$4,(DATE(YEAR($G85)+1,MONTH($G85)+1,1))&gt;T$4),$D85*13.44*T$77*(T$1/1000-($F85/1000)),0)</f>
        <v>80.6400000000002</v>
      </c>
      <c r="U85" s="69" t="n">
        <f aca="false">IF(AND($F85&lt;U$1,$G85&lt;U$4,(DATE(YEAR($G85)+1,MONTH($G85)+1,1))&gt;U$4),$D85*13.44*U$77*(U$1/1000-($F85/1000)),0)</f>
        <v>80.6400000000002</v>
      </c>
      <c r="V85" s="69" t="n">
        <f aca="false">IF(AND($F85&lt;V$1,$G85&lt;V$4,(DATE(YEAR($G85)+1,MONTH($G85)+1,1))&gt;V$4),$D85*13.44*V$77*(V$1/1000-($F85/1000)),0)</f>
        <v>80.6400000000002</v>
      </c>
      <c r="W85" s="69" t="n">
        <f aca="false">IF(AND($F85&lt;W$1,$G85&lt;W$4,(DATE(YEAR($G85)+1,MONTH($G85)+1,1))&gt;W$4),$D85*13.44*W$77*(W$1/1000-($F85/1000)),0)</f>
        <v>80.6400000000002</v>
      </c>
      <c r="X85" s="69" t="n">
        <f aca="false">IF(AND($F85&lt;X$1,$G85&lt;X$4,(DATE(YEAR($G85)+1,MONTH($G85)+1,1))&gt;X$4),$D85*13.44*X$77*(X$1/1000-($F85/1000)),0)</f>
        <v>80.6400000000002</v>
      </c>
      <c r="Y85" s="69" t="n">
        <f aca="false">IF(AND($F85&lt;Y$1,$G85&lt;Y$4,(DATE(YEAR($G85)+1,MONTH($G85)+1,1))&gt;Y$4),$D85*13.44*Y$77*(Y$1/1000-($F85/1000)),0)</f>
        <v>80.6400000000002</v>
      </c>
      <c r="Z85" s="69" t="n">
        <f aca="false">IF(AND($F85&lt;Z$1,$G85&lt;Z$4,(DATE(YEAR($G85)+1,MONTH($G85)+1,1))&gt;Z$4),$D85*13.44*Z$77*(Z$1/1000-($F85/1000)),0)</f>
        <v>80.6400000000002</v>
      </c>
      <c r="AA85" s="69" t="n">
        <f aca="false">IF(AND($F85&lt;AA$1,$G85&lt;AA$4,(DATE(YEAR($G85)+1,MONTH($G85)+1,1))&gt;AA$4),$D85*13.44*AA$77*(AA$1/1000-($F85/1000)),0)</f>
        <v>80.6400000000002</v>
      </c>
      <c r="AB85" s="69" t="n">
        <f aca="false">IF(AND($F85&lt;AB$1,$G85&lt;AB$4,(DATE(YEAR($G85)+1,MONTH($G85)+1,1))&gt;AB$4),$D85*13.44*AB$77*(AB$1/1000-($F85/1000)),0)</f>
        <v>80.6400000000002</v>
      </c>
      <c r="AC85" s="69" t="n">
        <f aca="false">IF(AND($F85&lt;AC$1,$G85&lt;AC$4,(DATE(YEAR($G85)+1,MONTH($G85)+1,1))&gt;AC$4),$D85*13.44*AC$77*(AC$1/1000-($F85/1000)),0)</f>
        <v>0</v>
      </c>
      <c r="AD85" s="69" t="n">
        <f aca="false">IF(AND($F85&lt;AD$1,$G85&lt;AD$4,(DATE(YEAR($G85)+1,MONTH($G85)+1,1))&gt;AD$4),$D85*13.44*AD$77*(AD$1/1000-($F85/1000)),0)</f>
        <v>0</v>
      </c>
      <c r="AE85" s="69" t="n">
        <f aca="false">IF(AND($F85&lt;AE$1,$G85&lt;AE$4,(DATE(YEAR($G85)+1,MONTH($G85)+1,1))&gt;AE$4),$D85*13.44*AE$77*(AE$1/1000-($F85/1000)),0)</f>
        <v>0</v>
      </c>
      <c r="AF85" s="69" t="n">
        <f aca="false">IF(AND($F85&lt;AF$1,$G85&lt;AF$4,(DATE(YEAR($G85)+1,MONTH($G85)+1,1))&gt;AF$4),$D85*13.44*AF$77*(AF$1/1000-($F85/1000)),0)</f>
        <v>0</v>
      </c>
      <c r="AG85" s="69" t="n">
        <f aca="false">IF(AND($F85&lt;AG$1,$G85&lt;AG$4,(DATE(YEAR($G85)+1,MONTH($G85)+1,1))&gt;AG$4),$D85*13.44*AG$77*(AG$1/1000-($F85/1000)),0)</f>
        <v>0</v>
      </c>
      <c r="AH85" s="69" t="n">
        <f aca="false">IF(AND($F85&lt;AH$1,$G85&lt;AH$4,(DATE(YEAR($G85)+1,MONTH($G85)+1,1))&gt;AH$4),$D85*13.44*AH$77*(AH$1/1000-($F85/1000)),0)</f>
        <v>0</v>
      </c>
      <c r="AI85" s="69" t="n">
        <f aca="false">IF(AND($F85&lt;AI$1,$G85&lt;AI$4,(DATE(YEAR($G85)+1,MONTH($G85)+1,1))&gt;AI$4),$D85*13.44*AI$77*(AI$1/1000-($F85/1000)),0)</f>
        <v>0</v>
      </c>
      <c r="AJ85" s="69" t="n">
        <f aca="false">IF(AND($F85&lt;AJ$1,$G85&lt;AJ$4,(DATE(YEAR($G85)+1,MONTH($G85)+1,1))&gt;AJ$4),$D85*13.44*AJ$77*(AJ$1/1000-($F85/1000)),0)</f>
        <v>0</v>
      </c>
      <c r="AK85" s="69" t="n">
        <f aca="false">IF(AND($F85&lt;AK$1,$G85&lt;AK$4,(DATE(YEAR($G85)+1,MONTH($G85)+1,1))&gt;AK$4),$D85*13.44*AK$77*(AK$1/1000-($F85/1000)),0)</f>
        <v>0</v>
      </c>
      <c r="AL85" s="69" t="n">
        <f aca="false">IF(AND($F85&lt;AL$1,$G85&lt;AL$4,(DATE(YEAR($G85)+1,MONTH($G85)+1,1))&gt;AL$4),$D85*13.44*AL$77*(AL$1/1000-($F85/1000)),0)</f>
        <v>0</v>
      </c>
      <c r="AM85" s="69" t="n">
        <f aca="false">IF(AND($F85&lt;AM$1,$G85&lt;AM$4,(DATE(YEAR($G85)+1,MONTH($G85)+1,1))&gt;AM$4),$D85*13.44*AM$77*(AM$1/1000-($F85/1000)),0)</f>
        <v>0</v>
      </c>
      <c r="AN85" s="69" t="n">
        <f aca="false">IF(AND($F85&lt;AN$1,$G85&lt;AN$4,(DATE(YEAR($G85)+1,MONTH($G85)+1,1))&gt;AN$4),$D85*13.44*AN$77*(AN$1/1000-($F85/1000)),0)</f>
        <v>0</v>
      </c>
      <c r="AO85" s="69" t="n">
        <f aca="false">IF(AND($F85&lt;AO$1,$G85&lt;AO$4,(DATE(YEAR($G85)+1,MONTH($G85)+1,1))&gt;AO$4),$D85*13.44*AO$77*(AO$1/1000-($F85/1000)),0)</f>
        <v>0</v>
      </c>
      <c r="AP85" s="69" t="n">
        <f aca="false">IF(AND($F85&lt;AP$1,$G85&lt;AP$4,(DATE(YEAR($G85)+1,MONTH($G85)+1,1))&gt;AP$4),$D85*13.44*AP$77*(AP$1/1000-($F85/1000)),0)</f>
        <v>0</v>
      </c>
      <c r="AQ85" s="69" t="n">
        <f aca="false">IF(AND($F85&lt;AQ$1,$G85&lt;AQ$4,(DATE(YEAR($G85)+1,MONTH($G85)+1,1))&gt;AQ$4),$D85*13.44*AQ$77*(AQ$1/1000-($F85/1000)),0)</f>
        <v>0</v>
      </c>
      <c r="AR85" s="69" t="n">
        <f aca="false">IF(AND($F85&lt;AR$1,$G85&lt;AR$4,(DATE(YEAR($G85)+1,MONTH($G85)+1,1))&gt;AR$4),$D85*13.44*AR$77*(AR$1/1000-($F85/1000)),0)</f>
        <v>0</v>
      </c>
      <c r="AS85" s="69" t="n">
        <f aca="false">IF(AND($F85&lt;AS$1,$G85&lt;AS$4,(DATE(YEAR($G85)+1,MONTH($G85)+1,1))&gt;AS$4),$D85*13.44*AS$77*(AS$1/1000-($F85/1000)),0)</f>
        <v>0</v>
      </c>
      <c r="AT85" s="69" t="n">
        <f aca="false">IF(AND($F85&lt;AT$1,$G85&lt;AT$4,(DATE(YEAR($G85)+1,MONTH($G85)+1,1))&gt;AT$4),$D85*13.44*AT$77*(AT$1/1000-($F85/1000)),0)</f>
        <v>0</v>
      </c>
      <c r="AU85" s="69" t="n">
        <f aca="false">IF(AND($F85&lt;AU$1,$G85&lt;AU$4,(DATE(YEAR($G85)+1,MONTH($G85)+1,1))&gt;AU$4),$D85*13.44*AU$77*(AU$1/1000-($F85/1000)),0)</f>
        <v>0</v>
      </c>
      <c r="AV85" s="69" t="n">
        <f aca="false">IF(AND($F85&lt;AV$1,$G85&lt;AV$4,(DATE(YEAR($G85)+1,MONTH($G85)+1,1))&gt;AV$4),$D85*13.44*AV$77*(AV$1/1000-($F85/1000)),0)</f>
        <v>0</v>
      </c>
      <c r="AW85" s="69" t="n">
        <f aca="false">IF(AND($F85&lt;AW$1,$G85&lt;AW$4,(DATE(YEAR($G85)+1,MONTH($G85)+1,1))&gt;AW$4),$D85*13.44*AW$77*(AW$1/1000-($F85/1000)),0)</f>
        <v>0</v>
      </c>
      <c r="AX85" s="69" t="n">
        <f aca="false">IF(AND($F85&lt;AX$1,$G85&lt;AX$4,(DATE(YEAR($G85)+1,MONTH($G85)+1,1))&gt;AX$4),$D85*13.44*AX$77*(AX$1/1000-($F85/1000)),0)</f>
        <v>0</v>
      </c>
      <c r="AY85" s="69" t="n">
        <f aca="false">IF(AND($F85&lt;AY$1,$G85&lt;AY$4,(DATE(YEAR($G85)+1,MONTH($G85)+1,1))&gt;AY$4),$D85*13.44*AY$77*(AY$1/1000-($F85/1000)),0)</f>
        <v>0</v>
      </c>
      <c r="AZ85" s="69" t="n">
        <f aca="false">IF(AND($F85&lt;AZ$1,$G85&lt;AZ$4,(DATE(YEAR($G85)+1,MONTH($G85)+1,1))&gt;AZ$4),$D85*13.44*AZ$77*(AZ$1/1000-($F85/1000)),0)</f>
        <v>0</v>
      </c>
      <c r="BA85" s="69" t="n">
        <f aca="false">IF(AND($F85&lt;BA$1,$G85&lt;BA$4,(DATE(YEAR($G85)+1,MONTH($G85)+1,1))&gt;BA$4),$D85*13.44*BA$77*(BA$1/1000-($F85/1000)),0)</f>
        <v>0</v>
      </c>
      <c r="BB85" s="69" t="n">
        <f aca="false">IF(AND($F85&lt;BB$1,$G85&lt;BB$4,(DATE(YEAR($G85)+1,MONTH($G85)+1,1))&gt;BB$4),$D85*13.44*BB$77*(BB$1/1000-($F85/1000)),0)</f>
        <v>0</v>
      </c>
      <c r="BC85" s="69" t="n">
        <f aca="false">IF(AND($F85&lt;BC$1,$G85&lt;BC$4,(DATE(YEAR($G85)+1,MONTH($G85)+1,1))&gt;BC$4),$D85*13.44*BC$77*(BC$1/1000-($F85/1000)),0)</f>
        <v>0</v>
      </c>
      <c r="BD85" s="69" t="n">
        <f aca="false">IF(AND($F85&lt;BD$1,$G85&lt;BD$4,(DATE(YEAR($G85)+1,MONTH($G85)+1,1))&gt;BD$4),$D85*13.44*BD$77*(BD$1/1000-($F85/1000)),0)</f>
        <v>0</v>
      </c>
    </row>
    <row r="86" customFormat="false" ht="12.75" hidden="false" customHeight="false" outlineLevel="0" collapsed="false">
      <c r="A86" s="6" t="s">
        <v>1388</v>
      </c>
      <c r="B86" s="0" t="s">
        <v>1369</v>
      </c>
      <c r="C86" s="6" t="s">
        <v>1248</v>
      </c>
      <c r="D86" s="6" t="n">
        <v>46</v>
      </c>
      <c r="E86" s="71" t="s">
        <v>1268</v>
      </c>
      <c r="F86" s="12" t="n">
        <v>9700</v>
      </c>
      <c r="G86" s="8" t="n">
        <v>37236</v>
      </c>
      <c r="H86" s="64" t="s">
        <v>1260</v>
      </c>
      <c r="I86" s="69" t="n">
        <f aca="false">IF(AND($F86&lt;I$1,$G86&lt;I$4,(DATE(YEAR($G86)+1,MONTH($G86)+1,1))&gt;I$4),$D86*13.44*I$77*(I$1/1000-($F86/1000)),0)</f>
        <v>0</v>
      </c>
      <c r="J86" s="69" t="n">
        <f aca="false">IF(AND($F86&lt;J$1,$G86&lt;J$4,(DATE(YEAR($G86)+1,MONTH($G86)+1,1))&gt;J$4),$D86*13.44*J$77*(J$1/1000-($F86/1000)),0)</f>
        <v>0</v>
      </c>
      <c r="K86" s="69" t="n">
        <f aca="false">IF(AND($F86&lt;K$1,$G86&lt;K$4,(DATE(YEAR($G86)+1,MONTH($G86)+1,1))&gt;K$4),$D86*13.44*K$77*(K$1/1000-($F86/1000)),0)</f>
        <v>0</v>
      </c>
      <c r="L86" s="69" t="n">
        <f aca="false">IF(AND($F86&lt;L$1,$G86&lt;L$4,(DATE(YEAR($G86)+1,MONTH($G86)+1,1))&gt;L$4),$D86*13.44*L$77*(L$1/1000-($F86/1000)),0)</f>
        <v>0</v>
      </c>
      <c r="M86" s="69" t="n">
        <f aca="false">IF(AND($F86&lt;M$1,$G86&lt;M$4,(DATE(YEAR($G86)+1,MONTH($G86)+1,1))&gt;M$4),$D86*13.44*M$77*(M$1/1000-($F86/1000)),0)</f>
        <v>0</v>
      </c>
      <c r="N86" s="69" t="n">
        <f aca="false">IF(AND($F86&lt;N$1,$G86&lt;N$4,(DATE(YEAR($G86)+1,MONTH($G86)+1,1))&gt;N$4),$D86*13.44*N$77*(N$1/1000-($F86/1000)),0)</f>
        <v>0</v>
      </c>
      <c r="O86" s="69" t="n">
        <f aca="false">IF(AND($F86&lt;O$1,$G86&lt;O$4,(DATE(YEAR($G86)+1,MONTH($G86)+1,1))&gt;O$4),$D86*13.44*O$77*(O$1/1000-($F86/1000)),0)</f>
        <v>0</v>
      </c>
      <c r="P86" s="69" t="n">
        <f aca="false">IF(AND($F86&lt;P$1,$G86&lt;P$4,(DATE(YEAR($G86)+1,MONTH($G86)+1,1))&gt;P$4),$D86*13.44*P$77*(P$1/1000-($F86/1000)),0)</f>
        <v>0</v>
      </c>
      <c r="Q86" s="69" t="n">
        <f aca="false">IF(AND($F86&lt;Q$1,$G86&lt;Q$4,(DATE(YEAR($G86)+1,MONTH($G86)+1,1))&gt;Q$4),$D86*13.44*Q$77*(Q$1/1000-($F86/1000)),0)</f>
        <v>0</v>
      </c>
      <c r="R86" s="69" t="n">
        <f aca="false">IF(AND($F86&lt;R$1,$G86&lt;R$4,(DATE(YEAR($G86)+1,MONTH($G86)+1,1))&gt;R$4),$D86*13.44*R$77*(R$1/1000-($F86/1000)),0)</f>
        <v>0</v>
      </c>
      <c r="S86" s="69" t="n">
        <f aca="false">IF(AND($F86&lt;S$1,$G86&lt;S$4,(DATE(YEAR($G86)+1,MONTH($G86)+1,1))&gt;S$4),$D86*13.44*S$77*(S$1/1000-($F86/1000)),0)</f>
        <v>0</v>
      </c>
      <c r="T86" s="69" t="n">
        <f aca="false">IF(AND($F86&lt;T$1,$G86&lt;T$4,(DATE(YEAR($G86)+1,MONTH($G86)+1,1))&gt;T$4),$D86*13.44*T$77*(T$1/1000-($F86/1000)),0)</f>
        <v>0</v>
      </c>
      <c r="U86" s="69" t="n">
        <f aca="false">IF(AND($F86&lt;U$1,$G86&lt;U$4,(DATE(YEAR($G86)+1,MONTH($G86)+1,1))&gt;U$4),$D86*13.44*U$77*(U$1/1000-($F86/1000)),0)</f>
        <v>46.3680000000001</v>
      </c>
      <c r="V86" s="69" t="n">
        <f aca="false">IF(AND($F86&lt;V$1,$G86&lt;V$4,(DATE(YEAR($G86)+1,MONTH($G86)+1,1))&gt;V$4),$D86*13.44*V$77*(V$1/1000-($F86/1000)),0)</f>
        <v>46.3680000000001</v>
      </c>
      <c r="W86" s="69" t="n">
        <f aca="false">IF(AND($F86&lt;W$1,$G86&lt;W$4,(DATE(YEAR($G86)+1,MONTH($G86)+1,1))&gt;W$4),$D86*13.44*W$77*(W$1/1000-($F86/1000)),0)</f>
        <v>46.3680000000001</v>
      </c>
      <c r="X86" s="69" t="n">
        <f aca="false">IF(AND($F86&lt;X$1,$G86&lt;X$4,(DATE(YEAR($G86)+1,MONTH($G86)+1,1))&gt;X$4),$D86*13.44*X$77*(X$1/1000-($F86/1000)),0)</f>
        <v>46.3680000000001</v>
      </c>
      <c r="Y86" s="69" t="n">
        <f aca="false">IF(AND($F86&lt;Y$1,$G86&lt;Y$4,(DATE(YEAR($G86)+1,MONTH($G86)+1,1))&gt;Y$4),$D86*13.44*Y$77*(Y$1/1000-($F86/1000)),0)</f>
        <v>46.3680000000001</v>
      </c>
      <c r="Z86" s="69" t="n">
        <f aca="false">IF(AND($F86&lt;Z$1,$G86&lt;Z$4,(DATE(YEAR($G86)+1,MONTH($G86)+1,1))&gt;Z$4),$D86*13.44*Z$77*(Z$1/1000-($F86/1000)),0)</f>
        <v>46.3680000000001</v>
      </c>
      <c r="AA86" s="69" t="n">
        <f aca="false">IF(AND($F86&lt;AA$1,$G86&lt;AA$4,(DATE(YEAR($G86)+1,MONTH($G86)+1,1))&gt;AA$4),$D86*13.44*AA$77*(AA$1/1000-($F86/1000)),0)</f>
        <v>46.3680000000001</v>
      </c>
      <c r="AB86" s="69" t="n">
        <f aca="false">IF(AND($F86&lt;AB$1,$G86&lt;AB$4,(DATE(YEAR($G86)+1,MONTH($G86)+1,1))&gt;AB$4),$D86*13.44*AB$77*(AB$1/1000-($F86/1000)),0)</f>
        <v>46.3680000000001</v>
      </c>
      <c r="AC86" s="69" t="n">
        <f aca="false">IF(AND($F86&lt;AC$1,$G86&lt;AC$4,(DATE(YEAR($G86)+1,MONTH($G86)+1,1))&gt;AC$4),$D86*13.44*AC$77*(AC$1/1000-($F86/1000)),0)</f>
        <v>46.3680000000001</v>
      </c>
      <c r="AD86" s="69" t="n">
        <f aca="false">IF(AND($F86&lt;AD$1,$G86&lt;AD$4,(DATE(YEAR($G86)+1,MONTH($G86)+1,1))&gt;AD$4),$D86*13.44*AD$77*(AD$1/1000-($F86/1000)),0)</f>
        <v>46.3680000000001</v>
      </c>
      <c r="AE86" s="69" t="n">
        <f aca="false">IF(AND($F86&lt;AE$1,$G86&lt;AE$4,(DATE(YEAR($G86)+1,MONTH($G86)+1,1))&gt;AE$4),$D86*13.44*AE$77*(AE$1/1000-($F86/1000)),0)</f>
        <v>46.3680000000001</v>
      </c>
      <c r="AF86" s="69" t="n">
        <f aca="false">IF(AND($F86&lt;AF$1,$G86&lt;AF$4,(DATE(YEAR($G86)+1,MONTH($G86)+1,1))&gt;AF$4),$D86*13.44*AF$77*(AF$1/1000-($F86/1000)),0)</f>
        <v>46.3680000000001</v>
      </c>
      <c r="AG86" s="69" t="n">
        <f aca="false">IF(AND($F86&lt;AG$1,$G86&lt;AG$4,(DATE(YEAR($G86)+1,MONTH($G86)+1,1))&gt;AG$4),$D86*13.44*AG$77*(AG$1/1000-($F86/1000)),0)</f>
        <v>0</v>
      </c>
      <c r="AH86" s="69" t="n">
        <f aca="false">IF(AND($F86&lt;AH$1,$G86&lt;AH$4,(DATE(YEAR($G86)+1,MONTH($G86)+1,1))&gt;AH$4),$D86*13.44*AH$77*(AH$1/1000-($F86/1000)),0)</f>
        <v>0</v>
      </c>
      <c r="AI86" s="69" t="n">
        <f aca="false">IF(AND($F86&lt;AI$1,$G86&lt;AI$4,(DATE(YEAR($G86)+1,MONTH($G86)+1,1))&gt;AI$4),$D86*13.44*AI$77*(AI$1/1000-($F86/1000)),0)</f>
        <v>0</v>
      </c>
      <c r="AJ86" s="69" t="n">
        <f aca="false">IF(AND($F86&lt;AJ$1,$G86&lt;AJ$4,(DATE(YEAR($G86)+1,MONTH($G86)+1,1))&gt;AJ$4),$D86*13.44*AJ$77*(AJ$1/1000-($F86/1000)),0)</f>
        <v>0</v>
      </c>
      <c r="AK86" s="69" t="n">
        <f aca="false">IF(AND($F86&lt;AK$1,$G86&lt;AK$4,(DATE(YEAR($G86)+1,MONTH($G86)+1,1))&gt;AK$4),$D86*13.44*AK$77*(AK$1/1000-($F86/1000)),0)</f>
        <v>0</v>
      </c>
      <c r="AL86" s="69" t="n">
        <f aca="false">IF(AND($F86&lt;AL$1,$G86&lt;AL$4,(DATE(YEAR($G86)+1,MONTH($G86)+1,1))&gt;AL$4),$D86*13.44*AL$77*(AL$1/1000-($F86/1000)),0)</f>
        <v>0</v>
      </c>
      <c r="AM86" s="69" t="n">
        <f aca="false">IF(AND($F86&lt;AM$1,$G86&lt;AM$4,(DATE(YEAR($G86)+1,MONTH($G86)+1,1))&gt;AM$4),$D86*13.44*AM$77*(AM$1/1000-($F86/1000)),0)</f>
        <v>0</v>
      </c>
      <c r="AN86" s="69" t="n">
        <f aca="false">IF(AND($F86&lt;AN$1,$G86&lt;AN$4,(DATE(YEAR($G86)+1,MONTH($G86)+1,1))&gt;AN$4),$D86*13.44*AN$77*(AN$1/1000-($F86/1000)),0)</f>
        <v>0</v>
      </c>
      <c r="AO86" s="69" t="n">
        <f aca="false">IF(AND($F86&lt;AO$1,$G86&lt;AO$4,(DATE(YEAR($G86)+1,MONTH($G86)+1,1))&gt;AO$4),$D86*13.44*AO$77*(AO$1/1000-($F86/1000)),0)</f>
        <v>0</v>
      </c>
      <c r="AP86" s="69" t="n">
        <f aca="false">IF(AND($F86&lt;AP$1,$G86&lt;AP$4,(DATE(YEAR($G86)+1,MONTH($G86)+1,1))&gt;AP$4),$D86*13.44*AP$77*(AP$1/1000-($F86/1000)),0)</f>
        <v>0</v>
      </c>
      <c r="AQ86" s="69" t="n">
        <f aca="false">IF(AND($F86&lt;AQ$1,$G86&lt;AQ$4,(DATE(YEAR($G86)+1,MONTH($G86)+1,1))&gt;AQ$4),$D86*13.44*AQ$77*(AQ$1/1000-($F86/1000)),0)</f>
        <v>0</v>
      </c>
      <c r="AR86" s="69" t="n">
        <f aca="false">IF(AND($F86&lt;AR$1,$G86&lt;AR$4,(DATE(YEAR($G86)+1,MONTH($G86)+1,1))&gt;AR$4),$D86*13.44*AR$77*(AR$1/1000-($F86/1000)),0)</f>
        <v>0</v>
      </c>
      <c r="AS86" s="69" t="n">
        <f aca="false">IF(AND($F86&lt;AS$1,$G86&lt;AS$4,(DATE(YEAR($G86)+1,MONTH($G86)+1,1))&gt;AS$4),$D86*13.44*AS$77*(AS$1/1000-($F86/1000)),0)</f>
        <v>0</v>
      </c>
      <c r="AT86" s="69" t="n">
        <f aca="false">IF(AND($F86&lt;AT$1,$G86&lt;AT$4,(DATE(YEAR($G86)+1,MONTH($G86)+1,1))&gt;AT$4),$D86*13.44*AT$77*(AT$1/1000-($F86/1000)),0)</f>
        <v>0</v>
      </c>
      <c r="AU86" s="69" t="n">
        <f aca="false">IF(AND($F86&lt;AU$1,$G86&lt;AU$4,(DATE(YEAR($G86)+1,MONTH($G86)+1,1))&gt;AU$4),$D86*13.44*AU$77*(AU$1/1000-($F86/1000)),0)</f>
        <v>0</v>
      </c>
      <c r="AV86" s="69" t="n">
        <f aca="false">IF(AND($F86&lt;AV$1,$G86&lt;AV$4,(DATE(YEAR($G86)+1,MONTH($G86)+1,1))&gt;AV$4),$D86*13.44*AV$77*(AV$1/1000-($F86/1000)),0)</f>
        <v>0</v>
      </c>
      <c r="AW86" s="69" t="n">
        <f aca="false">IF(AND($F86&lt;AW$1,$G86&lt;AW$4,(DATE(YEAR($G86)+1,MONTH($G86)+1,1))&gt;AW$4),$D86*13.44*AW$77*(AW$1/1000-($F86/1000)),0)</f>
        <v>0</v>
      </c>
      <c r="AX86" s="69" t="n">
        <f aca="false">IF(AND($F86&lt;AX$1,$G86&lt;AX$4,(DATE(YEAR($G86)+1,MONTH($G86)+1,1))&gt;AX$4),$D86*13.44*AX$77*(AX$1/1000-($F86/1000)),0)</f>
        <v>0</v>
      </c>
      <c r="AY86" s="69" t="n">
        <f aca="false">IF(AND($F86&lt;AY$1,$G86&lt;AY$4,(DATE(YEAR($G86)+1,MONTH($G86)+1,1))&gt;AY$4),$D86*13.44*AY$77*(AY$1/1000-($F86/1000)),0)</f>
        <v>0</v>
      </c>
      <c r="AZ86" s="69" t="n">
        <f aca="false">IF(AND($F86&lt;AZ$1,$G86&lt;AZ$4,(DATE(YEAR($G86)+1,MONTH($G86)+1,1))&gt;AZ$4),$D86*13.44*AZ$77*(AZ$1/1000-($F86/1000)),0)</f>
        <v>0</v>
      </c>
      <c r="BA86" s="69" t="n">
        <f aca="false">IF(AND($F86&lt;BA$1,$G86&lt;BA$4,(DATE(YEAR($G86)+1,MONTH($G86)+1,1))&gt;BA$4),$D86*13.44*BA$77*(BA$1/1000-($F86/1000)),0)</f>
        <v>0</v>
      </c>
      <c r="BB86" s="69" t="n">
        <f aca="false">IF(AND($F86&lt;BB$1,$G86&lt;BB$4,(DATE(YEAR($G86)+1,MONTH($G86)+1,1))&gt;BB$4),$D86*13.44*BB$77*(BB$1/1000-($F86/1000)),0)</f>
        <v>0</v>
      </c>
      <c r="BC86" s="69" t="n">
        <f aca="false">IF(AND($F86&lt;BC$1,$G86&lt;BC$4,(DATE(YEAR($G86)+1,MONTH($G86)+1,1))&gt;BC$4),$D86*13.44*BC$77*(BC$1/1000-($F86/1000)),0)</f>
        <v>0</v>
      </c>
      <c r="BD86" s="69" t="n">
        <f aca="false">IF(AND($F86&lt;BD$1,$G86&lt;BD$4,(DATE(YEAR($G86)+1,MONTH($G86)+1,1))&gt;BD$4),$D86*13.44*BD$77*(BD$1/1000-($F86/1000)),0)</f>
        <v>0</v>
      </c>
    </row>
    <row r="87" customFormat="false" ht="12.75" hidden="false" customHeight="false" outlineLevel="0" collapsed="false">
      <c r="A87" s="0" t="s">
        <v>1402</v>
      </c>
      <c r="B87" s="0" t="s">
        <v>1204</v>
      </c>
      <c r="C87" s="6" t="s">
        <v>1273</v>
      </c>
      <c r="D87" s="6" t="n">
        <v>22</v>
      </c>
      <c r="E87" s="71" t="s">
        <v>1268</v>
      </c>
      <c r="F87" s="12" t="n">
        <v>9700</v>
      </c>
      <c r="G87" s="8" t="n">
        <v>36963</v>
      </c>
      <c r="H87" s="64" t="s">
        <v>1260</v>
      </c>
      <c r="I87" s="69" t="n">
        <f aca="false">IF(AND($F87&lt;I$1,$G87&lt;I$4,(DATE(YEAR($G87)+1,MONTH($G87)+1,1))&gt;I$4),$D87*13.44*I$77*(I$1/1000-($F87/1000)),0)</f>
        <v>0</v>
      </c>
      <c r="J87" s="69" t="n">
        <f aca="false">IF(AND($F87&lt;J$1,$G87&lt;J$4,(DATE(YEAR($G87)+1,MONTH($G87)+1,1))&gt;J$4),$D87*13.44*J$77*(J$1/1000-($F87/1000)),0)</f>
        <v>0</v>
      </c>
      <c r="K87" s="69" t="n">
        <f aca="false">IF(AND($F87&lt;K$1,$G87&lt;K$4,(DATE(YEAR($G87)+1,MONTH($G87)+1,1))&gt;K$4),$D87*13.44*K$77*(K$1/1000-($F87/1000)),0)</f>
        <v>0</v>
      </c>
      <c r="L87" s="69" t="n">
        <f aca="false">IF(AND($F87&lt;L$1,$G87&lt;L$4,(DATE(YEAR($G87)+1,MONTH($G87)+1,1))&gt;L$4),$D87*13.44*L$77*(L$1/1000-($F87/1000)),0)</f>
        <v>22.1760000000001</v>
      </c>
      <c r="M87" s="69" t="n">
        <f aca="false">IF(AND($F87&lt;M$1,$G87&lt;M$4,(DATE(YEAR($G87)+1,MONTH($G87)+1,1))&gt;M$4),$D87*13.44*M$77*(M$1/1000-($F87/1000)),0)</f>
        <v>22.1760000000001</v>
      </c>
      <c r="N87" s="69" t="n">
        <f aca="false">IF(AND($F87&lt;N$1,$G87&lt;N$4,(DATE(YEAR($G87)+1,MONTH($G87)+1,1))&gt;N$4),$D87*13.44*N$77*(N$1/1000-($F87/1000)),0)</f>
        <v>22.1760000000001</v>
      </c>
      <c r="O87" s="69" t="n">
        <f aca="false">IF(AND($F87&lt;O$1,$G87&lt;O$4,(DATE(YEAR($G87)+1,MONTH($G87)+1,1))&gt;O$4),$D87*13.44*O$77*(O$1/1000-($F87/1000)),0)</f>
        <v>22.1760000000001</v>
      </c>
      <c r="P87" s="69" t="n">
        <f aca="false">IF(AND($F87&lt;P$1,$G87&lt;P$4,(DATE(YEAR($G87)+1,MONTH($G87)+1,1))&gt;P$4),$D87*13.44*P$77*(P$1/1000-($F87/1000)),0)</f>
        <v>22.1760000000001</v>
      </c>
      <c r="Q87" s="69" t="n">
        <f aca="false">IF(AND($F87&lt;Q$1,$G87&lt;Q$4,(DATE(YEAR($G87)+1,MONTH($G87)+1,1))&gt;Q$4),$D87*13.44*Q$77*(Q$1/1000-($F87/1000)),0)</f>
        <v>22.1760000000001</v>
      </c>
      <c r="R87" s="69" t="n">
        <f aca="false">IF(AND($F87&lt;R$1,$G87&lt;R$4,(DATE(YEAR($G87)+1,MONTH($G87)+1,1))&gt;R$4),$D87*13.44*R$77*(R$1/1000-($F87/1000)),0)</f>
        <v>22.1760000000001</v>
      </c>
      <c r="S87" s="69" t="n">
        <f aca="false">IF(AND($F87&lt;S$1,$G87&lt;S$4,(DATE(YEAR($G87)+1,MONTH($G87)+1,1))&gt;S$4),$D87*13.44*S$77*(S$1/1000-($F87/1000)),0)</f>
        <v>22.1760000000001</v>
      </c>
      <c r="T87" s="69" t="n">
        <f aca="false">IF(AND($F87&lt;T$1,$G87&lt;T$4,(DATE(YEAR($G87)+1,MONTH($G87)+1,1))&gt;T$4),$D87*13.44*T$77*(T$1/1000-($F87/1000)),0)</f>
        <v>22.1760000000001</v>
      </c>
      <c r="U87" s="69" t="n">
        <f aca="false">IF(AND($F87&lt;U$1,$G87&lt;U$4,(DATE(YEAR($G87)+1,MONTH($G87)+1,1))&gt;U$4),$D87*13.44*U$77*(U$1/1000-($F87/1000)),0)</f>
        <v>22.1760000000001</v>
      </c>
      <c r="V87" s="69" t="n">
        <f aca="false">IF(AND($F87&lt;V$1,$G87&lt;V$4,(DATE(YEAR($G87)+1,MONTH($G87)+1,1))&gt;V$4),$D87*13.44*V$77*(V$1/1000-($F87/1000)),0)</f>
        <v>22.1760000000001</v>
      </c>
      <c r="W87" s="69" t="n">
        <f aca="false">IF(AND($F87&lt;W$1,$G87&lt;W$4,(DATE(YEAR($G87)+1,MONTH($G87)+1,1))&gt;W$4),$D87*13.44*W$77*(W$1/1000-($F87/1000)),0)</f>
        <v>22.1760000000001</v>
      </c>
      <c r="X87" s="69" t="n">
        <f aca="false">IF(AND($F87&lt;X$1,$G87&lt;X$4,(DATE(YEAR($G87)+1,MONTH($G87)+1,1))&gt;X$4),$D87*13.44*X$77*(X$1/1000-($F87/1000)),0)</f>
        <v>0</v>
      </c>
      <c r="Y87" s="69" t="n">
        <f aca="false">IF(AND($F87&lt;Y$1,$G87&lt;Y$4,(DATE(YEAR($G87)+1,MONTH($G87)+1,1))&gt;Y$4),$D87*13.44*Y$77*(Y$1/1000-($F87/1000)),0)</f>
        <v>0</v>
      </c>
      <c r="Z87" s="69" t="n">
        <f aca="false">IF(AND($F87&lt;Z$1,$G87&lt;Z$4,(DATE(YEAR($G87)+1,MONTH($G87)+1,1))&gt;Z$4),$D87*13.44*Z$77*(Z$1/1000-($F87/1000)),0)</f>
        <v>0</v>
      </c>
      <c r="AA87" s="69" t="n">
        <f aca="false">IF(AND($F87&lt;AA$1,$G87&lt;AA$4,(DATE(YEAR($G87)+1,MONTH($G87)+1,1))&gt;AA$4),$D87*13.44*AA$77*(AA$1/1000-($F87/1000)),0)</f>
        <v>0</v>
      </c>
      <c r="AB87" s="69" t="n">
        <f aca="false">IF(AND($F87&lt;AB$1,$G87&lt;AB$4,(DATE(YEAR($G87)+1,MONTH($G87)+1,1))&gt;AB$4),$D87*13.44*AB$77*(AB$1/1000-($F87/1000)),0)</f>
        <v>0</v>
      </c>
      <c r="AC87" s="69" t="n">
        <f aca="false">IF(AND($F87&lt;AC$1,$G87&lt;AC$4,(DATE(YEAR($G87)+1,MONTH($G87)+1,1))&gt;AC$4),$D87*13.44*AC$77*(AC$1/1000-($F87/1000)),0)</f>
        <v>0</v>
      </c>
      <c r="AD87" s="69" t="n">
        <f aca="false">IF(AND($F87&lt;AD$1,$G87&lt;AD$4,(DATE(YEAR($G87)+1,MONTH($G87)+1,1))&gt;AD$4),$D87*13.44*AD$77*(AD$1/1000-($F87/1000)),0)</f>
        <v>0</v>
      </c>
      <c r="AE87" s="69" t="n">
        <f aca="false">IF(AND($F87&lt;AE$1,$G87&lt;AE$4,(DATE(YEAR($G87)+1,MONTH($G87)+1,1))&gt;AE$4),$D87*13.44*AE$77*(AE$1/1000-($F87/1000)),0)</f>
        <v>0</v>
      </c>
      <c r="AF87" s="69" t="n">
        <f aca="false">IF(AND($F87&lt;AF$1,$G87&lt;AF$4,(DATE(YEAR($G87)+1,MONTH($G87)+1,1))&gt;AF$4),$D87*13.44*AF$77*(AF$1/1000-($F87/1000)),0)</f>
        <v>0</v>
      </c>
      <c r="AG87" s="69" t="n">
        <f aca="false">IF(AND($F87&lt;AG$1,$G87&lt;AG$4,(DATE(YEAR($G87)+1,MONTH($G87)+1,1))&gt;AG$4),$D87*13.44*AG$77*(AG$1/1000-($F87/1000)),0)</f>
        <v>0</v>
      </c>
      <c r="AH87" s="69" t="n">
        <f aca="false">IF(AND($F87&lt;AH$1,$G87&lt;AH$4,(DATE(YEAR($G87)+1,MONTH($G87)+1,1))&gt;AH$4),$D87*13.44*AH$77*(AH$1/1000-($F87/1000)),0)</f>
        <v>0</v>
      </c>
      <c r="AI87" s="69" t="n">
        <f aca="false">IF(AND($F87&lt;AI$1,$G87&lt;AI$4,(DATE(YEAR($G87)+1,MONTH($G87)+1,1))&gt;AI$4),$D87*13.44*AI$77*(AI$1/1000-($F87/1000)),0)</f>
        <v>0</v>
      </c>
      <c r="AJ87" s="69" t="n">
        <f aca="false">IF(AND($F87&lt;AJ$1,$G87&lt;AJ$4,(DATE(YEAR($G87)+1,MONTH($G87)+1,1))&gt;AJ$4),$D87*13.44*AJ$77*(AJ$1/1000-($F87/1000)),0)</f>
        <v>0</v>
      </c>
      <c r="AK87" s="69" t="n">
        <f aca="false">IF(AND($F87&lt;AK$1,$G87&lt;AK$4,(DATE(YEAR($G87)+1,MONTH($G87)+1,1))&gt;AK$4),$D87*13.44*AK$77*(AK$1/1000-($F87/1000)),0)</f>
        <v>0</v>
      </c>
      <c r="AL87" s="69" t="n">
        <f aca="false">IF(AND($F87&lt;AL$1,$G87&lt;AL$4,(DATE(YEAR($G87)+1,MONTH($G87)+1,1))&gt;AL$4),$D87*13.44*AL$77*(AL$1/1000-($F87/1000)),0)</f>
        <v>0</v>
      </c>
      <c r="AM87" s="69" t="n">
        <f aca="false">IF(AND($F87&lt;AM$1,$G87&lt;AM$4,(DATE(YEAR($G87)+1,MONTH($G87)+1,1))&gt;AM$4),$D87*13.44*AM$77*(AM$1/1000-($F87/1000)),0)</f>
        <v>0</v>
      </c>
      <c r="AN87" s="69" t="n">
        <f aca="false">IF(AND($F87&lt;AN$1,$G87&lt;AN$4,(DATE(YEAR($G87)+1,MONTH($G87)+1,1))&gt;AN$4),$D87*13.44*AN$77*(AN$1/1000-($F87/1000)),0)</f>
        <v>0</v>
      </c>
      <c r="AO87" s="69" t="n">
        <f aca="false">IF(AND($F87&lt;AO$1,$G87&lt;AO$4,(DATE(YEAR($G87)+1,MONTH($G87)+1,1))&gt;AO$4),$D87*13.44*AO$77*(AO$1/1000-($F87/1000)),0)</f>
        <v>0</v>
      </c>
      <c r="AP87" s="69" t="n">
        <f aca="false">IF(AND($F87&lt;AP$1,$G87&lt;AP$4,(DATE(YEAR($G87)+1,MONTH($G87)+1,1))&gt;AP$4),$D87*13.44*AP$77*(AP$1/1000-($F87/1000)),0)</f>
        <v>0</v>
      </c>
      <c r="AQ87" s="69" t="n">
        <f aca="false">IF(AND($F87&lt;AQ$1,$G87&lt;AQ$4,(DATE(YEAR($G87)+1,MONTH($G87)+1,1))&gt;AQ$4),$D87*13.44*AQ$77*(AQ$1/1000-($F87/1000)),0)</f>
        <v>0</v>
      </c>
      <c r="AR87" s="69" t="n">
        <f aca="false">IF(AND($F87&lt;AR$1,$G87&lt;AR$4,(DATE(YEAR($G87)+1,MONTH($G87)+1,1))&gt;AR$4),$D87*13.44*AR$77*(AR$1/1000-($F87/1000)),0)</f>
        <v>0</v>
      </c>
      <c r="AS87" s="69" t="n">
        <f aca="false">IF(AND($F87&lt;AS$1,$G87&lt;AS$4,(DATE(YEAR($G87)+1,MONTH($G87)+1,1))&gt;AS$4),$D87*13.44*AS$77*(AS$1/1000-($F87/1000)),0)</f>
        <v>0</v>
      </c>
      <c r="AT87" s="69" t="n">
        <f aca="false">IF(AND($F87&lt;AT$1,$G87&lt;AT$4,(DATE(YEAR($G87)+1,MONTH($G87)+1,1))&gt;AT$4),$D87*13.44*AT$77*(AT$1/1000-($F87/1000)),0)</f>
        <v>0</v>
      </c>
      <c r="AU87" s="69" t="n">
        <f aca="false">IF(AND($F87&lt;AU$1,$G87&lt;AU$4,(DATE(YEAR($G87)+1,MONTH($G87)+1,1))&gt;AU$4),$D87*13.44*AU$77*(AU$1/1000-($F87/1000)),0)</f>
        <v>0</v>
      </c>
      <c r="AV87" s="69" t="n">
        <f aca="false">IF(AND($F87&lt;AV$1,$G87&lt;AV$4,(DATE(YEAR($G87)+1,MONTH($G87)+1,1))&gt;AV$4),$D87*13.44*AV$77*(AV$1/1000-($F87/1000)),0)</f>
        <v>0</v>
      </c>
      <c r="AW87" s="69" t="n">
        <f aca="false">IF(AND($F87&lt;AW$1,$G87&lt;AW$4,(DATE(YEAR($G87)+1,MONTH($G87)+1,1))&gt;AW$4),$D87*13.44*AW$77*(AW$1/1000-($F87/1000)),0)</f>
        <v>0</v>
      </c>
      <c r="AX87" s="69" t="n">
        <f aca="false">IF(AND($F87&lt;AX$1,$G87&lt;AX$4,(DATE(YEAR($G87)+1,MONTH($G87)+1,1))&gt;AX$4),$D87*13.44*AX$77*(AX$1/1000-($F87/1000)),0)</f>
        <v>0</v>
      </c>
      <c r="AY87" s="69" t="n">
        <f aca="false">IF(AND($F87&lt;AY$1,$G87&lt;AY$4,(DATE(YEAR($G87)+1,MONTH($G87)+1,1))&gt;AY$4),$D87*13.44*AY$77*(AY$1/1000-($F87/1000)),0)</f>
        <v>0</v>
      </c>
      <c r="AZ87" s="69" t="n">
        <f aca="false">IF(AND($F87&lt;AZ$1,$G87&lt;AZ$4,(DATE(YEAR($G87)+1,MONTH($G87)+1,1))&gt;AZ$4),$D87*13.44*AZ$77*(AZ$1/1000-($F87/1000)),0)</f>
        <v>0</v>
      </c>
      <c r="BA87" s="69" t="n">
        <f aca="false">IF(AND($F87&lt;BA$1,$G87&lt;BA$4,(DATE(YEAR($G87)+1,MONTH($G87)+1,1))&gt;BA$4),$D87*13.44*BA$77*(BA$1/1000-($F87/1000)),0)</f>
        <v>0</v>
      </c>
      <c r="BB87" s="69" t="n">
        <f aca="false">IF(AND($F87&lt;BB$1,$G87&lt;BB$4,(DATE(YEAR($G87)+1,MONTH($G87)+1,1))&gt;BB$4),$D87*13.44*BB$77*(BB$1/1000-($F87/1000)),0)</f>
        <v>0</v>
      </c>
      <c r="BC87" s="69" t="n">
        <f aca="false">IF(AND($F87&lt;BC$1,$G87&lt;BC$4,(DATE(YEAR($G87)+1,MONTH($G87)+1,1))&gt;BC$4),$D87*13.44*BC$77*(BC$1/1000-($F87/1000)),0)</f>
        <v>0</v>
      </c>
      <c r="BD87" s="69" t="n">
        <f aca="false">IF(AND($F87&lt;BD$1,$G87&lt;BD$4,(DATE(YEAR($G87)+1,MONTH($G87)+1,1))&gt;BD$4),$D87*13.44*BD$77*(BD$1/1000-($F87/1000)),0)</f>
        <v>0</v>
      </c>
    </row>
    <row r="88" customFormat="false" ht="12.75" hidden="false" customHeight="false" outlineLevel="0" collapsed="false">
      <c r="A88" s="0" t="s">
        <v>1404</v>
      </c>
      <c r="B88" s="0" t="s">
        <v>1204</v>
      </c>
      <c r="C88" s="6" t="s">
        <v>1273</v>
      </c>
      <c r="D88" s="6" t="n">
        <v>44</v>
      </c>
      <c r="E88" s="71" t="s">
        <v>1268</v>
      </c>
      <c r="F88" s="12" t="n">
        <v>9700</v>
      </c>
      <c r="G88" s="8" t="n">
        <v>37021</v>
      </c>
      <c r="H88" s="64" t="s">
        <v>1260</v>
      </c>
      <c r="I88" s="69" t="n">
        <f aca="false">IF(AND($F88&lt;I$1,$G88&lt;I$4,(DATE(YEAR($G88)+1,MONTH($G88)+1,1))&gt;I$4),$D88*13.44*I$77*(I$1/1000-($F88/1000)),0)</f>
        <v>0</v>
      </c>
      <c r="J88" s="69" t="n">
        <f aca="false">IF(AND($F88&lt;J$1,$G88&lt;J$4,(DATE(YEAR($G88)+1,MONTH($G88)+1,1))&gt;J$4),$D88*13.44*J$77*(J$1/1000-($F88/1000)),0)</f>
        <v>0</v>
      </c>
      <c r="K88" s="69" t="n">
        <f aca="false">IF(AND($F88&lt;K$1,$G88&lt;K$4,(DATE(YEAR($G88)+1,MONTH($G88)+1,1))&gt;K$4),$D88*13.44*K$77*(K$1/1000-($F88/1000)),0)</f>
        <v>0</v>
      </c>
      <c r="L88" s="69" t="n">
        <f aca="false">IF(AND($F88&lt;L$1,$G88&lt;L$4,(DATE(YEAR($G88)+1,MONTH($G88)+1,1))&gt;L$4),$D88*13.44*L$77*(L$1/1000-($F88/1000)),0)</f>
        <v>0</v>
      </c>
      <c r="M88" s="69" t="n">
        <f aca="false">IF(AND($F88&lt;M$1,$G88&lt;M$4,(DATE(YEAR($G88)+1,MONTH($G88)+1,1))&gt;M$4),$D88*13.44*M$77*(M$1/1000-($F88/1000)),0)</f>
        <v>0</v>
      </c>
      <c r="N88" s="69" t="n">
        <f aca="false">IF(AND($F88&lt;N$1,$G88&lt;N$4,(DATE(YEAR($G88)+1,MONTH($G88)+1,1))&gt;N$4),$D88*13.44*N$77*(N$1/1000-($F88/1000)),0)</f>
        <v>44.3520000000001</v>
      </c>
      <c r="O88" s="69" t="n">
        <f aca="false">IF(AND($F88&lt;O$1,$G88&lt;O$4,(DATE(YEAR($G88)+1,MONTH($G88)+1,1))&gt;O$4),$D88*13.44*O$77*(O$1/1000-($F88/1000)),0)</f>
        <v>44.3520000000001</v>
      </c>
      <c r="P88" s="69" t="n">
        <f aca="false">IF(AND($F88&lt;P$1,$G88&lt;P$4,(DATE(YEAR($G88)+1,MONTH($G88)+1,1))&gt;P$4),$D88*13.44*P$77*(P$1/1000-($F88/1000)),0)</f>
        <v>44.3520000000001</v>
      </c>
      <c r="Q88" s="69" t="n">
        <f aca="false">IF(AND($F88&lt;Q$1,$G88&lt;Q$4,(DATE(YEAR($G88)+1,MONTH($G88)+1,1))&gt;Q$4),$D88*13.44*Q$77*(Q$1/1000-($F88/1000)),0)</f>
        <v>44.3520000000001</v>
      </c>
      <c r="R88" s="69" t="n">
        <f aca="false">IF(AND($F88&lt;R$1,$G88&lt;R$4,(DATE(YEAR($G88)+1,MONTH($G88)+1,1))&gt;R$4),$D88*13.44*R$77*(R$1/1000-($F88/1000)),0)</f>
        <v>44.3520000000001</v>
      </c>
      <c r="S88" s="69" t="n">
        <f aca="false">IF(AND($F88&lt;S$1,$G88&lt;S$4,(DATE(YEAR($G88)+1,MONTH($G88)+1,1))&gt;S$4),$D88*13.44*S$77*(S$1/1000-($F88/1000)),0)</f>
        <v>44.3520000000001</v>
      </c>
      <c r="T88" s="69" t="n">
        <f aca="false">IF(AND($F88&lt;T$1,$G88&lt;T$4,(DATE(YEAR($G88)+1,MONTH($G88)+1,1))&gt;T$4),$D88*13.44*T$77*(T$1/1000-($F88/1000)),0)</f>
        <v>44.3520000000001</v>
      </c>
      <c r="U88" s="69" t="n">
        <f aca="false">IF(AND($F88&lt;U$1,$G88&lt;U$4,(DATE(YEAR($G88)+1,MONTH($G88)+1,1))&gt;U$4),$D88*13.44*U$77*(U$1/1000-($F88/1000)),0)</f>
        <v>44.3520000000001</v>
      </c>
      <c r="V88" s="69" t="n">
        <f aca="false">IF(AND($F88&lt;V$1,$G88&lt;V$4,(DATE(YEAR($G88)+1,MONTH($G88)+1,1))&gt;V$4),$D88*13.44*V$77*(V$1/1000-($F88/1000)),0)</f>
        <v>44.3520000000001</v>
      </c>
      <c r="W88" s="69" t="n">
        <f aca="false">IF(AND($F88&lt;W$1,$G88&lt;W$4,(DATE(YEAR($G88)+1,MONTH($G88)+1,1))&gt;W$4),$D88*13.44*W$77*(W$1/1000-($F88/1000)),0)</f>
        <v>44.3520000000001</v>
      </c>
      <c r="X88" s="69" t="n">
        <f aca="false">IF(AND($F88&lt;X$1,$G88&lt;X$4,(DATE(YEAR($G88)+1,MONTH($G88)+1,1))&gt;X$4),$D88*13.44*X$77*(X$1/1000-($F88/1000)),0)</f>
        <v>44.3520000000001</v>
      </c>
      <c r="Y88" s="69" t="n">
        <f aca="false">IF(AND($F88&lt;Y$1,$G88&lt;Y$4,(DATE(YEAR($G88)+1,MONTH($G88)+1,1))&gt;Y$4),$D88*13.44*Y$77*(Y$1/1000-($F88/1000)),0)</f>
        <v>44.3520000000001</v>
      </c>
      <c r="Z88" s="69" t="n">
        <f aca="false">IF(AND($F88&lt;Z$1,$G88&lt;Z$4,(DATE(YEAR($G88)+1,MONTH($G88)+1,1))&gt;Z$4),$D88*13.44*Z$77*(Z$1/1000-($F88/1000)),0)</f>
        <v>0</v>
      </c>
      <c r="AA88" s="69" t="n">
        <f aca="false">IF(AND($F88&lt;AA$1,$G88&lt;AA$4,(DATE(YEAR($G88)+1,MONTH($G88)+1,1))&gt;AA$4),$D88*13.44*AA$77*(AA$1/1000-($F88/1000)),0)</f>
        <v>0</v>
      </c>
      <c r="AB88" s="69" t="n">
        <f aca="false">IF(AND($F88&lt;AB$1,$G88&lt;AB$4,(DATE(YEAR($G88)+1,MONTH($G88)+1,1))&gt;AB$4),$D88*13.44*AB$77*(AB$1/1000-($F88/1000)),0)</f>
        <v>0</v>
      </c>
      <c r="AC88" s="69" t="n">
        <f aca="false">IF(AND($F88&lt;AC$1,$G88&lt;AC$4,(DATE(YEAR($G88)+1,MONTH($G88)+1,1))&gt;AC$4),$D88*13.44*AC$77*(AC$1/1000-($F88/1000)),0)</f>
        <v>0</v>
      </c>
      <c r="AD88" s="69" t="n">
        <f aca="false">IF(AND($F88&lt;AD$1,$G88&lt;AD$4,(DATE(YEAR($G88)+1,MONTH($G88)+1,1))&gt;AD$4),$D88*13.44*AD$77*(AD$1/1000-($F88/1000)),0)</f>
        <v>0</v>
      </c>
      <c r="AE88" s="69" t="n">
        <f aca="false">IF(AND($F88&lt;AE$1,$G88&lt;AE$4,(DATE(YEAR($G88)+1,MONTH($G88)+1,1))&gt;AE$4),$D88*13.44*AE$77*(AE$1/1000-($F88/1000)),0)</f>
        <v>0</v>
      </c>
      <c r="AF88" s="69" t="n">
        <f aca="false">IF(AND($F88&lt;AF$1,$G88&lt;AF$4,(DATE(YEAR($G88)+1,MONTH($G88)+1,1))&gt;AF$4),$D88*13.44*AF$77*(AF$1/1000-($F88/1000)),0)</f>
        <v>0</v>
      </c>
      <c r="AG88" s="69" t="n">
        <f aca="false">IF(AND($F88&lt;AG$1,$G88&lt;AG$4,(DATE(YEAR($G88)+1,MONTH($G88)+1,1))&gt;AG$4),$D88*13.44*AG$77*(AG$1/1000-($F88/1000)),0)</f>
        <v>0</v>
      </c>
      <c r="AH88" s="69" t="n">
        <f aca="false">IF(AND($F88&lt;AH$1,$G88&lt;AH$4,(DATE(YEAR($G88)+1,MONTH($G88)+1,1))&gt;AH$4),$D88*13.44*AH$77*(AH$1/1000-($F88/1000)),0)</f>
        <v>0</v>
      </c>
      <c r="AI88" s="69" t="n">
        <f aca="false">IF(AND($F88&lt;AI$1,$G88&lt;AI$4,(DATE(YEAR($G88)+1,MONTH($G88)+1,1))&gt;AI$4),$D88*13.44*AI$77*(AI$1/1000-($F88/1000)),0)</f>
        <v>0</v>
      </c>
      <c r="AJ88" s="69" t="n">
        <f aca="false">IF(AND($F88&lt;AJ$1,$G88&lt;AJ$4,(DATE(YEAR($G88)+1,MONTH($G88)+1,1))&gt;AJ$4),$D88*13.44*AJ$77*(AJ$1/1000-($F88/1000)),0)</f>
        <v>0</v>
      </c>
      <c r="AK88" s="69" t="n">
        <f aca="false">IF(AND($F88&lt;AK$1,$G88&lt;AK$4,(DATE(YEAR($G88)+1,MONTH($G88)+1,1))&gt;AK$4),$D88*13.44*AK$77*(AK$1/1000-($F88/1000)),0)</f>
        <v>0</v>
      </c>
      <c r="AL88" s="69" t="n">
        <f aca="false">IF(AND($F88&lt;AL$1,$G88&lt;AL$4,(DATE(YEAR($G88)+1,MONTH($G88)+1,1))&gt;AL$4),$D88*13.44*AL$77*(AL$1/1000-($F88/1000)),0)</f>
        <v>0</v>
      </c>
      <c r="AM88" s="69" t="n">
        <f aca="false">IF(AND($F88&lt;AM$1,$G88&lt;AM$4,(DATE(YEAR($G88)+1,MONTH($G88)+1,1))&gt;AM$4),$D88*13.44*AM$77*(AM$1/1000-($F88/1000)),0)</f>
        <v>0</v>
      </c>
      <c r="AN88" s="69" t="n">
        <f aca="false">IF(AND($F88&lt;AN$1,$G88&lt;AN$4,(DATE(YEAR($G88)+1,MONTH($G88)+1,1))&gt;AN$4),$D88*13.44*AN$77*(AN$1/1000-($F88/1000)),0)</f>
        <v>0</v>
      </c>
      <c r="AO88" s="69" t="n">
        <f aca="false">IF(AND($F88&lt;AO$1,$G88&lt;AO$4,(DATE(YEAR($G88)+1,MONTH($G88)+1,1))&gt;AO$4),$D88*13.44*AO$77*(AO$1/1000-($F88/1000)),0)</f>
        <v>0</v>
      </c>
      <c r="AP88" s="69" t="n">
        <f aca="false">IF(AND($F88&lt;AP$1,$G88&lt;AP$4,(DATE(YEAR($G88)+1,MONTH($G88)+1,1))&gt;AP$4),$D88*13.44*AP$77*(AP$1/1000-($F88/1000)),0)</f>
        <v>0</v>
      </c>
      <c r="AQ88" s="69" t="n">
        <f aca="false">IF(AND($F88&lt;AQ$1,$G88&lt;AQ$4,(DATE(YEAR($G88)+1,MONTH($G88)+1,1))&gt;AQ$4),$D88*13.44*AQ$77*(AQ$1/1000-($F88/1000)),0)</f>
        <v>0</v>
      </c>
      <c r="AR88" s="69" t="n">
        <f aca="false">IF(AND($F88&lt;AR$1,$G88&lt;AR$4,(DATE(YEAR($G88)+1,MONTH($G88)+1,1))&gt;AR$4),$D88*13.44*AR$77*(AR$1/1000-($F88/1000)),0)</f>
        <v>0</v>
      </c>
      <c r="AS88" s="69" t="n">
        <f aca="false">IF(AND($F88&lt;AS$1,$G88&lt;AS$4,(DATE(YEAR($G88)+1,MONTH($G88)+1,1))&gt;AS$4),$D88*13.44*AS$77*(AS$1/1000-($F88/1000)),0)</f>
        <v>0</v>
      </c>
      <c r="AT88" s="69" t="n">
        <f aca="false">IF(AND($F88&lt;AT$1,$G88&lt;AT$4,(DATE(YEAR($G88)+1,MONTH($G88)+1,1))&gt;AT$4),$D88*13.44*AT$77*(AT$1/1000-($F88/1000)),0)</f>
        <v>0</v>
      </c>
      <c r="AU88" s="69" t="n">
        <f aca="false">IF(AND($F88&lt;AU$1,$G88&lt;AU$4,(DATE(YEAR($G88)+1,MONTH($G88)+1,1))&gt;AU$4),$D88*13.44*AU$77*(AU$1/1000-($F88/1000)),0)</f>
        <v>0</v>
      </c>
      <c r="AV88" s="69" t="n">
        <f aca="false">IF(AND($F88&lt;AV$1,$G88&lt;AV$4,(DATE(YEAR($G88)+1,MONTH($G88)+1,1))&gt;AV$4),$D88*13.44*AV$77*(AV$1/1000-($F88/1000)),0)</f>
        <v>0</v>
      </c>
      <c r="AW88" s="69" t="n">
        <f aca="false">IF(AND($F88&lt;AW$1,$G88&lt;AW$4,(DATE(YEAR($G88)+1,MONTH($G88)+1,1))&gt;AW$4),$D88*13.44*AW$77*(AW$1/1000-($F88/1000)),0)</f>
        <v>0</v>
      </c>
      <c r="AX88" s="69" t="n">
        <f aca="false">IF(AND($F88&lt;AX$1,$G88&lt;AX$4,(DATE(YEAR($G88)+1,MONTH($G88)+1,1))&gt;AX$4),$D88*13.44*AX$77*(AX$1/1000-($F88/1000)),0)</f>
        <v>0</v>
      </c>
      <c r="AY88" s="69" t="n">
        <f aca="false">IF(AND($F88&lt;AY$1,$G88&lt;AY$4,(DATE(YEAR($G88)+1,MONTH($G88)+1,1))&gt;AY$4),$D88*13.44*AY$77*(AY$1/1000-($F88/1000)),0)</f>
        <v>0</v>
      </c>
      <c r="AZ88" s="69" t="n">
        <f aca="false">IF(AND($F88&lt;AZ$1,$G88&lt;AZ$4,(DATE(YEAR($G88)+1,MONTH($G88)+1,1))&gt;AZ$4),$D88*13.44*AZ$77*(AZ$1/1000-($F88/1000)),0)</f>
        <v>0</v>
      </c>
      <c r="BA88" s="69" t="n">
        <f aca="false">IF(AND($F88&lt;BA$1,$G88&lt;BA$4,(DATE(YEAR($G88)+1,MONTH($G88)+1,1))&gt;BA$4),$D88*13.44*BA$77*(BA$1/1000-($F88/1000)),0)</f>
        <v>0</v>
      </c>
      <c r="BB88" s="69" t="n">
        <f aca="false">IF(AND($F88&lt;BB$1,$G88&lt;BB$4,(DATE(YEAR($G88)+1,MONTH($G88)+1,1))&gt;BB$4),$D88*13.44*BB$77*(BB$1/1000-($F88/1000)),0)</f>
        <v>0</v>
      </c>
      <c r="BC88" s="69" t="n">
        <f aca="false">IF(AND($F88&lt;BC$1,$G88&lt;BC$4,(DATE(YEAR($G88)+1,MONTH($G88)+1,1))&gt;BC$4),$D88*13.44*BC$77*(BC$1/1000-($F88/1000)),0)</f>
        <v>0</v>
      </c>
      <c r="BD88" s="69" t="n">
        <f aca="false">IF(AND($F88&lt;BD$1,$G88&lt;BD$4,(DATE(YEAR($G88)+1,MONTH($G88)+1,1))&gt;BD$4),$D88*13.44*BD$77*(BD$1/1000-($F88/1000)),0)</f>
        <v>0</v>
      </c>
    </row>
    <row r="89" customFormat="false" ht="12.75" hidden="false" customHeight="false" outlineLevel="0" collapsed="false">
      <c r="A89" s="0" t="s">
        <v>1405</v>
      </c>
      <c r="B89" s="0" t="s">
        <v>1204</v>
      </c>
      <c r="C89" s="0" t="s">
        <v>1273</v>
      </c>
      <c r="D89" s="0" t="n">
        <v>21.3</v>
      </c>
      <c r="E89" s="71" t="s">
        <v>1268</v>
      </c>
      <c r="F89" s="13" t="n">
        <v>9700</v>
      </c>
      <c r="G89" s="8" t="n">
        <v>37119</v>
      </c>
      <c r="H89" s="64" t="s">
        <v>1260</v>
      </c>
      <c r="I89" s="69" t="n">
        <f aca="false">IF(AND($F89&lt;I$1,$G89&lt;I$4,(DATE(YEAR($G89)+1,MONTH($G89)+1,1))&gt;I$4),$D89*13.44*I$77*(I$1/1000-($F89/1000)),0)</f>
        <v>0</v>
      </c>
      <c r="J89" s="69" t="n">
        <f aca="false">IF(AND($F89&lt;J$1,$G89&lt;J$4,(DATE(YEAR($G89)+1,MONTH($G89)+1,1))&gt;J$4),$D89*13.44*J$77*(J$1/1000-($F89/1000)),0)</f>
        <v>0</v>
      </c>
      <c r="K89" s="69" t="n">
        <f aca="false">IF(AND($F89&lt;K$1,$G89&lt;K$4,(DATE(YEAR($G89)+1,MONTH($G89)+1,1))&gt;K$4),$D89*13.44*K$77*(K$1/1000-($F89/1000)),0)</f>
        <v>0</v>
      </c>
      <c r="L89" s="69" t="n">
        <f aca="false">IF(AND($F89&lt;L$1,$G89&lt;L$4,(DATE(YEAR($G89)+1,MONTH($G89)+1,1))&gt;L$4),$D89*13.44*L$77*(L$1/1000-($F89/1000)),0)</f>
        <v>0</v>
      </c>
      <c r="M89" s="69" t="n">
        <f aca="false">IF(AND($F89&lt;M$1,$G89&lt;M$4,(DATE(YEAR($G89)+1,MONTH($G89)+1,1))&gt;M$4),$D89*13.44*M$77*(M$1/1000-($F89/1000)),0)</f>
        <v>0</v>
      </c>
      <c r="N89" s="69" t="n">
        <f aca="false">IF(AND($F89&lt;N$1,$G89&lt;N$4,(DATE(YEAR($G89)+1,MONTH($G89)+1,1))&gt;N$4),$D89*13.44*N$77*(N$1/1000-($F89/1000)),0)</f>
        <v>0</v>
      </c>
      <c r="O89" s="69" t="n">
        <f aca="false">IF(AND($F89&lt;O$1,$G89&lt;O$4,(DATE(YEAR($G89)+1,MONTH($G89)+1,1))&gt;O$4),$D89*13.44*O$77*(O$1/1000-($F89/1000)),0)</f>
        <v>0</v>
      </c>
      <c r="P89" s="69" t="n">
        <f aca="false">IF(AND($F89&lt;P$1,$G89&lt;P$4,(DATE(YEAR($G89)+1,MONTH($G89)+1,1))&gt;P$4),$D89*13.44*P$77*(P$1/1000-($F89/1000)),0)</f>
        <v>0</v>
      </c>
      <c r="Q89" s="69" t="n">
        <f aca="false">IF(AND($F89&lt;Q$1,$G89&lt;Q$4,(DATE(YEAR($G89)+1,MONTH($G89)+1,1))&gt;Q$4),$D89*13.44*Q$77*(Q$1/1000-($F89/1000)),0)</f>
        <v>21.4704000000001</v>
      </c>
      <c r="R89" s="69" t="n">
        <f aca="false">IF(AND($F89&lt;R$1,$G89&lt;R$4,(DATE(YEAR($G89)+1,MONTH($G89)+1,1))&gt;R$4),$D89*13.44*R$77*(R$1/1000-($F89/1000)),0)</f>
        <v>21.4704000000001</v>
      </c>
      <c r="S89" s="69" t="n">
        <f aca="false">IF(AND($F89&lt;S$1,$G89&lt;S$4,(DATE(YEAR($G89)+1,MONTH($G89)+1,1))&gt;S$4),$D89*13.44*S$77*(S$1/1000-($F89/1000)),0)</f>
        <v>21.4704000000001</v>
      </c>
      <c r="T89" s="69" t="n">
        <f aca="false">IF(AND($F89&lt;T$1,$G89&lt;T$4,(DATE(YEAR($G89)+1,MONTH($G89)+1,1))&gt;T$4),$D89*13.44*T$77*(T$1/1000-($F89/1000)),0)</f>
        <v>21.4704000000001</v>
      </c>
      <c r="U89" s="69" t="n">
        <f aca="false">IF(AND($F89&lt;U$1,$G89&lt;U$4,(DATE(YEAR($G89)+1,MONTH($G89)+1,1))&gt;U$4),$D89*13.44*U$77*(U$1/1000-($F89/1000)),0)</f>
        <v>21.4704000000001</v>
      </c>
      <c r="V89" s="69" t="n">
        <f aca="false">IF(AND($F89&lt;V$1,$G89&lt;V$4,(DATE(YEAR($G89)+1,MONTH($G89)+1,1))&gt;V$4),$D89*13.44*V$77*(V$1/1000-($F89/1000)),0)</f>
        <v>21.4704000000001</v>
      </c>
      <c r="W89" s="69" t="n">
        <f aca="false">IF(AND($F89&lt;W$1,$G89&lt;W$4,(DATE(YEAR($G89)+1,MONTH($G89)+1,1))&gt;W$4),$D89*13.44*W$77*(W$1/1000-($F89/1000)),0)</f>
        <v>21.4704000000001</v>
      </c>
      <c r="X89" s="69" t="n">
        <f aca="false">IF(AND($F89&lt;X$1,$G89&lt;X$4,(DATE(YEAR($G89)+1,MONTH($G89)+1,1))&gt;X$4),$D89*13.44*X$77*(X$1/1000-($F89/1000)),0)</f>
        <v>21.4704000000001</v>
      </c>
      <c r="Y89" s="69" t="n">
        <f aca="false">IF(AND($F89&lt;Y$1,$G89&lt;Y$4,(DATE(YEAR($G89)+1,MONTH($G89)+1,1))&gt;Y$4),$D89*13.44*Y$77*(Y$1/1000-($F89/1000)),0)</f>
        <v>21.4704000000001</v>
      </c>
      <c r="Z89" s="69" t="n">
        <f aca="false">IF(AND($F89&lt;Z$1,$G89&lt;Z$4,(DATE(YEAR($G89)+1,MONTH($G89)+1,1))&gt;Z$4),$D89*13.44*Z$77*(Z$1/1000-($F89/1000)),0)</f>
        <v>21.4704000000001</v>
      </c>
      <c r="AA89" s="69" t="n">
        <f aca="false">IF(AND($F89&lt;AA$1,$G89&lt;AA$4,(DATE(YEAR($G89)+1,MONTH($G89)+1,1))&gt;AA$4),$D89*13.44*AA$77*(AA$1/1000-($F89/1000)),0)</f>
        <v>21.4704000000001</v>
      </c>
      <c r="AB89" s="69" t="n">
        <f aca="false">IF(AND($F89&lt;AB$1,$G89&lt;AB$4,(DATE(YEAR($G89)+1,MONTH($G89)+1,1))&gt;AB$4),$D89*13.44*AB$77*(AB$1/1000-($F89/1000)),0)</f>
        <v>21.4704000000001</v>
      </c>
      <c r="AC89" s="69" t="n">
        <f aca="false">IF(AND($F89&lt;AC$1,$G89&lt;AC$4,(DATE(YEAR($G89)+1,MONTH($G89)+1,1))&gt;AC$4),$D89*13.44*AC$77*(AC$1/1000-($F89/1000)),0)</f>
        <v>0</v>
      </c>
      <c r="AD89" s="69" t="n">
        <f aca="false">IF(AND($F89&lt;AD$1,$G89&lt;AD$4,(DATE(YEAR($G89)+1,MONTH($G89)+1,1))&gt;AD$4),$D89*13.44*AD$77*(AD$1/1000-($F89/1000)),0)</f>
        <v>0</v>
      </c>
      <c r="AE89" s="69" t="n">
        <f aca="false">IF(AND($F89&lt;AE$1,$G89&lt;AE$4,(DATE(YEAR($G89)+1,MONTH($G89)+1,1))&gt;AE$4),$D89*13.44*AE$77*(AE$1/1000-($F89/1000)),0)</f>
        <v>0</v>
      </c>
      <c r="AF89" s="69" t="n">
        <f aca="false">IF(AND($F89&lt;AF$1,$G89&lt;AF$4,(DATE(YEAR($G89)+1,MONTH($G89)+1,1))&gt;AF$4),$D89*13.44*AF$77*(AF$1/1000-($F89/1000)),0)</f>
        <v>0</v>
      </c>
      <c r="AG89" s="69" t="n">
        <f aca="false">IF(AND($F89&lt;AG$1,$G89&lt;AG$4,(DATE(YEAR($G89)+1,MONTH($G89)+1,1))&gt;AG$4),$D89*13.44*AG$77*(AG$1/1000-($F89/1000)),0)</f>
        <v>0</v>
      </c>
      <c r="AH89" s="69" t="n">
        <f aca="false">IF(AND($F89&lt;AH$1,$G89&lt;AH$4,(DATE(YEAR($G89)+1,MONTH($G89)+1,1))&gt;AH$4),$D89*13.44*AH$77*(AH$1/1000-($F89/1000)),0)</f>
        <v>0</v>
      </c>
      <c r="AI89" s="69" t="n">
        <f aca="false">IF(AND($F89&lt;AI$1,$G89&lt;AI$4,(DATE(YEAR($G89)+1,MONTH($G89)+1,1))&gt;AI$4),$D89*13.44*AI$77*(AI$1/1000-($F89/1000)),0)</f>
        <v>0</v>
      </c>
      <c r="AJ89" s="69" t="n">
        <f aca="false">IF(AND($F89&lt;AJ$1,$G89&lt;AJ$4,(DATE(YEAR($G89)+1,MONTH($G89)+1,1))&gt;AJ$4),$D89*13.44*AJ$77*(AJ$1/1000-($F89/1000)),0)</f>
        <v>0</v>
      </c>
      <c r="AK89" s="69" t="n">
        <f aca="false">IF(AND($F89&lt;AK$1,$G89&lt;AK$4,(DATE(YEAR($G89)+1,MONTH($G89)+1,1))&gt;AK$4),$D89*13.44*AK$77*(AK$1/1000-($F89/1000)),0)</f>
        <v>0</v>
      </c>
      <c r="AL89" s="69" t="n">
        <f aca="false">IF(AND($F89&lt;AL$1,$G89&lt;AL$4,(DATE(YEAR($G89)+1,MONTH($G89)+1,1))&gt;AL$4),$D89*13.44*AL$77*(AL$1/1000-($F89/1000)),0)</f>
        <v>0</v>
      </c>
      <c r="AM89" s="69" t="n">
        <f aca="false">IF(AND($F89&lt;AM$1,$G89&lt;AM$4,(DATE(YEAR($G89)+1,MONTH($G89)+1,1))&gt;AM$4),$D89*13.44*AM$77*(AM$1/1000-($F89/1000)),0)</f>
        <v>0</v>
      </c>
      <c r="AN89" s="69" t="n">
        <f aca="false">IF(AND($F89&lt;AN$1,$G89&lt;AN$4,(DATE(YEAR($G89)+1,MONTH($G89)+1,1))&gt;AN$4),$D89*13.44*AN$77*(AN$1/1000-($F89/1000)),0)</f>
        <v>0</v>
      </c>
      <c r="AO89" s="69" t="n">
        <f aca="false">IF(AND($F89&lt;AO$1,$G89&lt;AO$4,(DATE(YEAR($G89)+1,MONTH($G89)+1,1))&gt;AO$4),$D89*13.44*AO$77*(AO$1/1000-($F89/1000)),0)</f>
        <v>0</v>
      </c>
      <c r="AP89" s="69" t="n">
        <f aca="false">IF(AND($F89&lt;AP$1,$G89&lt;AP$4,(DATE(YEAR($G89)+1,MONTH($G89)+1,1))&gt;AP$4),$D89*13.44*AP$77*(AP$1/1000-($F89/1000)),0)</f>
        <v>0</v>
      </c>
      <c r="AQ89" s="69" t="n">
        <f aca="false">IF(AND($F89&lt;AQ$1,$G89&lt;AQ$4,(DATE(YEAR($G89)+1,MONTH($G89)+1,1))&gt;AQ$4),$D89*13.44*AQ$77*(AQ$1/1000-($F89/1000)),0)</f>
        <v>0</v>
      </c>
      <c r="AR89" s="69" t="n">
        <f aca="false">IF(AND($F89&lt;AR$1,$G89&lt;AR$4,(DATE(YEAR($G89)+1,MONTH($G89)+1,1))&gt;AR$4),$D89*13.44*AR$77*(AR$1/1000-($F89/1000)),0)</f>
        <v>0</v>
      </c>
      <c r="AS89" s="69" t="n">
        <f aca="false">IF(AND($F89&lt;AS$1,$G89&lt;AS$4,(DATE(YEAR($G89)+1,MONTH($G89)+1,1))&gt;AS$4),$D89*13.44*AS$77*(AS$1/1000-($F89/1000)),0)</f>
        <v>0</v>
      </c>
      <c r="AT89" s="69" t="n">
        <f aca="false">IF(AND($F89&lt;AT$1,$G89&lt;AT$4,(DATE(YEAR($G89)+1,MONTH($G89)+1,1))&gt;AT$4),$D89*13.44*AT$77*(AT$1/1000-($F89/1000)),0)</f>
        <v>0</v>
      </c>
      <c r="AU89" s="69" t="n">
        <f aca="false">IF(AND($F89&lt;AU$1,$G89&lt;AU$4,(DATE(YEAR($G89)+1,MONTH($G89)+1,1))&gt;AU$4),$D89*13.44*AU$77*(AU$1/1000-($F89/1000)),0)</f>
        <v>0</v>
      </c>
      <c r="AV89" s="69" t="n">
        <f aca="false">IF(AND($F89&lt;AV$1,$G89&lt;AV$4,(DATE(YEAR($G89)+1,MONTH($G89)+1,1))&gt;AV$4),$D89*13.44*AV$77*(AV$1/1000-($F89/1000)),0)</f>
        <v>0</v>
      </c>
      <c r="AW89" s="69" t="n">
        <f aca="false">IF(AND($F89&lt;AW$1,$G89&lt;AW$4,(DATE(YEAR($G89)+1,MONTH($G89)+1,1))&gt;AW$4),$D89*13.44*AW$77*(AW$1/1000-($F89/1000)),0)</f>
        <v>0</v>
      </c>
      <c r="AX89" s="69" t="n">
        <f aca="false">IF(AND($F89&lt;AX$1,$G89&lt;AX$4,(DATE(YEAR($G89)+1,MONTH($G89)+1,1))&gt;AX$4),$D89*13.44*AX$77*(AX$1/1000-($F89/1000)),0)</f>
        <v>0</v>
      </c>
      <c r="AY89" s="69" t="n">
        <f aca="false">IF(AND($F89&lt;AY$1,$G89&lt;AY$4,(DATE(YEAR($G89)+1,MONTH($G89)+1,1))&gt;AY$4),$D89*13.44*AY$77*(AY$1/1000-($F89/1000)),0)</f>
        <v>0</v>
      </c>
      <c r="AZ89" s="69" t="n">
        <f aca="false">IF(AND($F89&lt;AZ$1,$G89&lt;AZ$4,(DATE(YEAR($G89)+1,MONTH($G89)+1,1))&gt;AZ$4),$D89*13.44*AZ$77*(AZ$1/1000-($F89/1000)),0)</f>
        <v>0</v>
      </c>
      <c r="BA89" s="69" t="n">
        <f aca="false">IF(AND($F89&lt;BA$1,$G89&lt;BA$4,(DATE(YEAR($G89)+1,MONTH($G89)+1,1))&gt;BA$4),$D89*13.44*BA$77*(BA$1/1000-($F89/1000)),0)</f>
        <v>0</v>
      </c>
      <c r="BB89" s="69" t="n">
        <f aca="false">IF(AND($F89&lt;BB$1,$G89&lt;BB$4,(DATE(YEAR($G89)+1,MONTH($G89)+1,1))&gt;BB$4),$D89*13.44*BB$77*(BB$1/1000-($F89/1000)),0)</f>
        <v>0</v>
      </c>
      <c r="BC89" s="69" t="n">
        <f aca="false">IF(AND($F89&lt;BC$1,$G89&lt;BC$4,(DATE(YEAR($G89)+1,MONTH($G89)+1,1))&gt;BC$4),$D89*13.44*BC$77*(BC$1/1000-($F89/1000)),0)</f>
        <v>0</v>
      </c>
      <c r="BD89" s="69" t="n">
        <f aca="false">IF(AND($F89&lt;BD$1,$G89&lt;BD$4,(DATE(YEAR($G89)+1,MONTH($G89)+1,1))&gt;BD$4),$D89*13.44*BD$77*(BD$1/1000-($F89/1000)),0)</f>
        <v>0</v>
      </c>
    </row>
    <row r="90" customFormat="false" ht="12.75" hidden="false" customHeight="false" outlineLevel="0" collapsed="false">
      <c r="A90" s="0" t="s">
        <v>1406</v>
      </c>
      <c r="B90" s="0" t="s">
        <v>1204</v>
      </c>
      <c r="C90" s="0" t="s">
        <v>1273</v>
      </c>
      <c r="D90" s="0" t="n">
        <v>49.9</v>
      </c>
      <c r="E90" s="71" t="s">
        <v>1268</v>
      </c>
      <c r="F90" s="13" t="n">
        <v>9700</v>
      </c>
      <c r="G90" s="8" t="n">
        <v>37240</v>
      </c>
      <c r="H90" s="64" t="s">
        <v>1260</v>
      </c>
      <c r="I90" s="69" t="n">
        <f aca="false">IF(AND($F90&lt;I$1,$G90&lt;I$4,(DATE(YEAR($G90)+1,MONTH($G90)+1,1))&gt;I$4),$D90*13.44*I$77*(I$1/1000-($F90/1000)),0)</f>
        <v>0</v>
      </c>
      <c r="J90" s="69" t="n">
        <f aca="false">IF(AND($F90&lt;J$1,$G90&lt;J$4,(DATE(YEAR($G90)+1,MONTH($G90)+1,1))&gt;J$4),$D90*13.44*J$77*(J$1/1000-($F90/1000)),0)</f>
        <v>0</v>
      </c>
      <c r="K90" s="69" t="n">
        <f aca="false">IF(AND($F90&lt;K$1,$G90&lt;K$4,(DATE(YEAR($G90)+1,MONTH($G90)+1,1))&gt;K$4),$D90*13.44*K$77*(K$1/1000-($F90/1000)),0)</f>
        <v>0</v>
      </c>
      <c r="L90" s="69" t="n">
        <f aca="false">IF(AND($F90&lt;L$1,$G90&lt;L$4,(DATE(YEAR($G90)+1,MONTH($G90)+1,1))&gt;L$4),$D90*13.44*L$77*(L$1/1000-($F90/1000)),0)</f>
        <v>0</v>
      </c>
      <c r="M90" s="69" t="n">
        <f aca="false">IF(AND($F90&lt;M$1,$G90&lt;M$4,(DATE(YEAR($G90)+1,MONTH($G90)+1,1))&gt;M$4),$D90*13.44*M$77*(M$1/1000-($F90/1000)),0)</f>
        <v>0</v>
      </c>
      <c r="N90" s="69" t="n">
        <f aca="false">IF(AND($F90&lt;N$1,$G90&lt;N$4,(DATE(YEAR($G90)+1,MONTH($G90)+1,1))&gt;N$4),$D90*13.44*N$77*(N$1/1000-($F90/1000)),0)</f>
        <v>0</v>
      </c>
      <c r="O90" s="69" t="n">
        <f aca="false">IF(AND($F90&lt;O$1,$G90&lt;O$4,(DATE(YEAR($G90)+1,MONTH($G90)+1,1))&gt;O$4),$D90*13.44*O$77*(O$1/1000-($F90/1000)),0)</f>
        <v>0</v>
      </c>
      <c r="P90" s="69" t="n">
        <f aca="false">IF(AND($F90&lt;P$1,$G90&lt;P$4,(DATE(YEAR($G90)+1,MONTH($G90)+1,1))&gt;P$4),$D90*13.44*P$77*(P$1/1000-($F90/1000)),0)</f>
        <v>0</v>
      </c>
      <c r="Q90" s="69" t="n">
        <f aca="false">IF(AND($F90&lt;Q$1,$G90&lt;Q$4,(DATE(YEAR($G90)+1,MONTH($G90)+1,1))&gt;Q$4),$D90*13.44*Q$77*(Q$1/1000-($F90/1000)),0)</f>
        <v>0</v>
      </c>
      <c r="R90" s="69" t="n">
        <f aca="false">IF(AND($F90&lt;R$1,$G90&lt;R$4,(DATE(YEAR($G90)+1,MONTH($G90)+1,1))&gt;R$4),$D90*13.44*R$77*(R$1/1000-($F90/1000)),0)</f>
        <v>0</v>
      </c>
      <c r="S90" s="69" t="n">
        <f aca="false">IF(AND($F90&lt;S$1,$G90&lt;S$4,(DATE(YEAR($G90)+1,MONTH($G90)+1,1))&gt;S$4),$D90*13.44*S$77*(S$1/1000-($F90/1000)),0)</f>
        <v>0</v>
      </c>
      <c r="T90" s="69" t="n">
        <f aca="false">IF(AND($F90&lt;T$1,$G90&lt;T$4,(DATE(YEAR($G90)+1,MONTH($G90)+1,1))&gt;T$4),$D90*13.44*T$77*(T$1/1000-($F90/1000)),0)</f>
        <v>0</v>
      </c>
      <c r="U90" s="69" t="n">
        <f aca="false">IF(AND($F90&lt;U$1,$G90&lt;U$4,(DATE(YEAR($G90)+1,MONTH($G90)+1,1))&gt;U$4),$D90*13.44*U$77*(U$1/1000-($F90/1000)),0)</f>
        <v>50.2992000000001</v>
      </c>
      <c r="V90" s="69" t="n">
        <f aca="false">IF(AND($F90&lt;V$1,$G90&lt;V$4,(DATE(YEAR($G90)+1,MONTH($G90)+1,1))&gt;V$4),$D90*13.44*V$77*(V$1/1000-($F90/1000)),0)</f>
        <v>50.2992000000001</v>
      </c>
      <c r="W90" s="69" t="n">
        <f aca="false">IF(AND($F90&lt;W$1,$G90&lt;W$4,(DATE(YEAR($G90)+1,MONTH($G90)+1,1))&gt;W$4),$D90*13.44*W$77*(W$1/1000-($F90/1000)),0)</f>
        <v>50.2992000000001</v>
      </c>
      <c r="X90" s="69" t="n">
        <f aca="false">IF(AND($F90&lt;X$1,$G90&lt;X$4,(DATE(YEAR($G90)+1,MONTH($G90)+1,1))&gt;X$4),$D90*13.44*X$77*(X$1/1000-($F90/1000)),0)</f>
        <v>50.2992000000001</v>
      </c>
      <c r="Y90" s="69" t="n">
        <f aca="false">IF(AND($F90&lt;Y$1,$G90&lt;Y$4,(DATE(YEAR($G90)+1,MONTH($G90)+1,1))&gt;Y$4),$D90*13.44*Y$77*(Y$1/1000-($F90/1000)),0)</f>
        <v>50.2992000000001</v>
      </c>
      <c r="Z90" s="69" t="n">
        <f aca="false">IF(AND($F90&lt;Z$1,$G90&lt;Z$4,(DATE(YEAR($G90)+1,MONTH($G90)+1,1))&gt;Z$4),$D90*13.44*Z$77*(Z$1/1000-($F90/1000)),0)</f>
        <v>50.2992000000001</v>
      </c>
      <c r="AA90" s="69" t="n">
        <f aca="false">IF(AND($F90&lt;AA$1,$G90&lt;AA$4,(DATE(YEAR($G90)+1,MONTH($G90)+1,1))&gt;AA$4),$D90*13.44*AA$77*(AA$1/1000-($F90/1000)),0)</f>
        <v>50.2992000000001</v>
      </c>
      <c r="AB90" s="69" t="n">
        <f aca="false">IF(AND($F90&lt;AB$1,$G90&lt;AB$4,(DATE(YEAR($G90)+1,MONTH($G90)+1,1))&gt;AB$4),$D90*13.44*AB$77*(AB$1/1000-($F90/1000)),0)</f>
        <v>50.2992000000001</v>
      </c>
      <c r="AC90" s="69" t="n">
        <f aca="false">IF(AND($F90&lt;AC$1,$G90&lt;AC$4,(DATE(YEAR($G90)+1,MONTH($G90)+1,1))&gt;AC$4),$D90*13.44*AC$77*(AC$1/1000-($F90/1000)),0)</f>
        <v>50.2992000000001</v>
      </c>
      <c r="AD90" s="69" t="n">
        <f aca="false">IF(AND($F90&lt;AD$1,$G90&lt;AD$4,(DATE(YEAR($G90)+1,MONTH($G90)+1,1))&gt;AD$4),$D90*13.44*AD$77*(AD$1/1000-($F90/1000)),0)</f>
        <v>50.2992000000001</v>
      </c>
      <c r="AE90" s="69" t="n">
        <f aca="false">IF(AND($F90&lt;AE$1,$G90&lt;AE$4,(DATE(YEAR($G90)+1,MONTH($G90)+1,1))&gt;AE$4),$D90*13.44*AE$77*(AE$1/1000-($F90/1000)),0)</f>
        <v>50.2992000000001</v>
      </c>
      <c r="AF90" s="69" t="n">
        <f aca="false">IF(AND($F90&lt;AF$1,$G90&lt;AF$4,(DATE(YEAR($G90)+1,MONTH($G90)+1,1))&gt;AF$4),$D90*13.44*AF$77*(AF$1/1000-($F90/1000)),0)</f>
        <v>50.2992000000001</v>
      </c>
      <c r="AG90" s="69" t="n">
        <f aca="false">IF(AND($F90&lt;AG$1,$G90&lt;AG$4,(DATE(YEAR($G90)+1,MONTH($G90)+1,1))&gt;AG$4),$D90*13.44*AG$77*(AG$1/1000-($F90/1000)),0)</f>
        <v>0</v>
      </c>
      <c r="AH90" s="69" t="n">
        <f aca="false">IF(AND($F90&lt;AH$1,$G90&lt;AH$4,(DATE(YEAR($G90)+1,MONTH($G90)+1,1))&gt;AH$4),$D90*13.44*AH$77*(AH$1/1000-($F90/1000)),0)</f>
        <v>0</v>
      </c>
      <c r="AI90" s="69" t="n">
        <f aca="false">IF(AND($F90&lt;AI$1,$G90&lt;AI$4,(DATE(YEAR($G90)+1,MONTH($G90)+1,1))&gt;AI$4),$D90*13.44*AI$77*(AI$1/1000-($F90/1000)),0)</f>
        <v>0</v>
      </c>
      <c r="AJ90" s="69" t="n">
        <f aca="false">IF(AND($F90&lt;AJ$1,$G90&lt;AJ$4,(DATE(YEAR($G90)+1,MONTH($G90)+1,1))&gt;AJ$4),$D90*13.44*AJ$77*(AJ$1/1000-($F90/1000)),0)</f>
        <v>0</v>
      </c>
      <c r="AK90" s="69" t="n">
        <f aca="false">IF(AND($F90&lt;AK$1,$G90&lt;AK$4,(DATE(YEAR($G90)+1,MONTH($G90)+1,1))&gt;AK$4),$D90*13.44*AK$77*(AK$1/1000-($F90/1000)),0)</f>
        <v>0</v>
      </c>
      <c r="AL90" s="69" t="n">
        <f aca="false">IF(AND($F90&lt;AL$1,$G90&lt;AL$4,(DATE(YEAR($G90)+1,MONTH($G90)+1,1))&gt;AL$4),$D90*13.44*AL$77*(AL$1/1000-($F90/1000)),0)</f>
        <v>0</v>
      </c>
      <c r="AM90" s="69" t="n">
        <f aca="false">IF(AND($F90&lt;AM$1,$G90&lt;AM$4,(DATE(YEAR($G90)+1,MONTH($G90)+1,1))&gt;AM$4),$D90*13.44*AM$77*(AM$1/1000-($F90/1000)),0)</f>
        <v>0</v>
      </c>
      <c r="AN90" s="69" t="n">
        <f aca="false">IF(AND($F90&lt;AN$1,$G90&lt;AN$4,(DATE(YEAR($G90)+1,MONTH($G90)+1,1))&gt;AN$4),$D90*13.44*AN$77*(AN$1/1000-($F90/1000)),0)</f>
        <v>0</v>
      </c>
      <c r="AO90" s="69" t="n">
        <f aca="false">IF(AND($F90&lt;AO$1,$G90&lt;AO$4,(DATE(YEAR($G90)+1,MONTH($G90)+1,1))&gt;AO$4),$D90*13.44*AO$77*(AO$1/1000-($F90/1000)),0)</f>
        <v>0</v>
      </c>
      <c r="AP90" s="69" t="n">
        <f aca="false">IF(AND($F90&lt;AP$1,$G90&lt;AP$4,(DATE(YEAR($G90)+1,MONTH($G90)+1,1))&gt;AP$4),$D90*13.44*AP$77*(AP$1/1000-($F90/1000)),0)</f>
        <v>0</v>
      </c>
      <c r="AQ90" s="69" t="n">
        <f aca="false">IF(AND($F90&lt;AQ$1,$G90&lt;AQ$4,(DATE(YEAR($G90)+1,MONTH($G90)+1,1))&gt;AQ$4),$D90*13.44*AQ$77*(AQ$1/1000-($F90/1000)),0)</f>
        <v>0</v>
      </c>
      <c r="AR90" s="69" t="n">
        <f aca="false">IF(AND($F90&lt;AR$1,$G90&lt;AR$4,(DATE(YEAR($G90)+1,MONTH($G90)+1,1))&gt;AR$4),$D90*13.44*AR$77*(AR$1/1000-($F90/1000)),0)</f>
        <v>0</v>
      </c>
      <c r="AS90" s="69" t="n">
        <f aca="false">IF(AND($F90&lt;AS$1,$G90&lt;AS$4,(DATE(YEAR($G90)+1,MONTH($G90)+1,1))&gt;AS$4),$D90*13.44*AS$77*(AS$1/1000-($F90/1000)),0)</f>
        <v>0</v>
      </c>
      <c r="AT90" s="69" t="n">
        <f aca="false">IF(AND($F90&lt;AT$1,$G90&lt;AT$4,(DATE(YEAR($G90)+1,MONTH($G90)+1,1))&gt;AT$4),$D90*13.44*AT$77*(AT$1/1000-($F90/1000)),0)</f>
        <v>0</v>
      </c>
      <c r="AU90" s="69" t="n">
        <f aca="false">IF(AND($F90&lt;AU$1,$G90&lt;AU$4,(DATE(YEAR($G90)+1,MONTH($G90)+1,1))&gt;AU$4),$D90*13.44*AU$77*(AU$1/1000-($F90/1000)),0)</f>
        <v>0</v>
      </c>
      <c r="AV90" s="69" t="n">
        <f aca="false">IF(AND($F90&lt;AV$1,$G90&lt;AV$4,(DATE(YEAR($G90)+1,MONTH($G90)+1,1))&gt;AV$4),$D90*13.44*AV$77*(AV$1/1000-($F90/1000)),0)</f>
        <v>0</v>
      </c>
      <c r="AW90" s="69" t="n">
        <f aca="false">IF(AND($F90&lt;AW$1,$G90&lt;AW$4,(DATE(YEAR($G90)+1,MONTH($G90)+1,1))&gt;AW$4),$D90*13.44*AW$77*(AW$1/1000-($F90/1000)),0)</f>
        <v>0</v>
      </c>
      <c r="AX90" s="69" t="n">
        <f aca="false">IF(AND($F90&lt;AX$1,$G90&lt;AX$4,(DATE(YEAR($G90)+1,MONTH($G90)+1,1))&gt;AX$4),$D90*13.44*AX$77*(AX$1/1000-($F90/1000)),0)</f>
        <v>0</v>
      </c>
      <c r="AY90" s="69" t="n">
        <f aca="false">IF(AND($F90&lt;AY$1,$G90&lt;AY$4,(DATE(YEAR($G90)+1,MONTH($G90)+1,1))&gt;AY$4),$D90*13.44*AY$77*(AY$1/1000-($F90/1000)),0)</f>
        <v>0</v>
      </c>
      <c r="AZ90" s="69" t="n">
        <f aca="false">IF(AND($F90&lt;AZ$1,$G90&lt;AZ$4,(DATE(YEAR($G90)+1,MONTH($G90)+1,1))&gt;AZ$4),$D90*13.44*AZ$77*(AZ$1/1000-($F90/1000)),0)</f>
        <v>0</v>
      </c>
      <c r="BA90" s="69" t="n">
        <f aca="false">IF(AND($F90&lt;BA$1,$G90&lt;BA$4,(DATE(YEAR($G90)+1,MONTH($G90)+1,1))&gt;BA$4),$D90*13.44*BA$77*(BA$1/1000-($F90/1000)),0)</f>
        <v>0</v>
      </c>
      <c r="BB90" s="69" t="n">
        <f aca="false">IF(AND($F90&lt;BB$1,$G90&lt;BB$4,(DATE(YEAR($G90)+1,MONTH($G90)+1,1))&gt;BB$4),$D90*13.44*BB$77*(BB$1/1000-($F90/1000)),0)</f>
        <v>0</v>
      </c>
      <c r="BC90" s="69" t="n">
        <f aca="false">IF(AND($F90&lt;BC$1,$G90&lt;BC$4,(DATE(YEAR($G90)+1,MONTH($G90)+1,1))&gt;BC$4),$D90*13.44*BC$77*(BC$1/1000-($F90/1000)),0)</f>
        <v>0</v>
      </c>
      <c r="BD90" s="69" t="n">
        <f aca="false">IF(AND($F90&lt;BD$1,$G90&lt;BD$4,(DATE(YEAR($G90)+1,MONTH($G90)+1,1))&gt;BD$4),$D90*13.44*BD$77*(BD$1/1000-($F90/1000)),0)</f>
        <v>0</v>
      </c>
    </row>
    <row r="91" customFormat="false" ht="12.75" hidden="false" customHeight="false" outlineLevel="0" collapsed="false">
      <c r="A91" s="66" t="s">
        <v>1407</v>
      </c>
      <c r="B91" s="66" t="s">
        <v>1204</v>
      </c>
      <c r="C91" s="66" t="s">
        <v>1273</v>
      </c>
      <c r="D91" s="66" t="n">
        <v>49</v>
      </c>
      <c r="E91" s="3" t="s">
        <v>1268</v>
      </c>
      <c r="F91" s="67" t="n">
        <v>9700</v>
      </c>
      <c r="G91" s="8" t="n">
        <v>37240</v>
      </c>
      <c r="H91" s="64" t="s">
        <v>1260</v>
      </c>
      <c r="I91" s="69" t="n">
        <f aca="false">IF(AND($F91&lt;I$1,$G91&lt;I$4,(DATE(YEAR($G91)+1,MONTH($G91)+1,1))&gt;I$4),$D91*13.44*I$77*(I$1/1000-($F91/1000)),0)</f>
        <v>0</v>
      </c>
      <c r="J91" s="69" t="n">
        <f aca="false">IF(AND($F91&lt;J$1,$G91&lt;J$4,(DATE(YEAR($G91)+1,MONTH($G91)+1,1))&gt;J$4),$D91*13.44*J$77*(J$1/1000-($F91/1000)),0)</f>
        <v>0</v>
      </c>
      <c r="K91" s="69" t="n">
        <f aca="false">IF(AND($F91&lt;K$1,$G91&lt;K$4,(DATE(YEAR($G91)+1,MONTH($G91)+1,1))&gt;K$4),$D91*13.44*K$77*(K$1/1000-($F91/1000)),0)</f>
        <v>0</v>
      </c>
      <c r="L91" s="69" t="n">
        <f aca="false">IF(AND($F91&lt;L$1,$G91&lt;L$4,(DATE(YEAR($G91)+1,MONTH($G91)+1,1))&gt;L$4),$D91*13.44*L$77*(L$1/1000-($F91/1000)),0)</f>
        <v>0</v>
      </c>
      <c r="M91" s="69" t="n">
        <f aca="false">IF(AND($F91&lt;M$1,$G91&lt;M$4,(DATE(YEAR($G91)+1,MONTH($G91)+1,1))&gt;M$4),$D91*13.44*M$77*(M$1/1000-($F91/1000)),0)</f>
        <v>0</v>
      </c>
      <c r="N91" s="69" t="n">
        <f aca="false">IF(AND($F91&lt;N$1,$G91&lt;N$4,(DATE(YEAR($G91)+1,MONTH($G91)+1,1))&gt;N$4),$D91*13.44*N$77*(N$1/1000-($F91/1000)),0)</f>
        <v>0</v>
      </c>
      <c r="O91" s="69" t="n">
        <f aca="false">IF(AND($F91&lt;O$1,$G91&lt;O$4,(DATE(YEAR($G91)+1,MONTH($G91)+1,1))&gt;O$4),$D91*13.44*O$77*(O$1/1000-($F91/1000)),0)</f>
        <v>0</v>
      </c>
      <c r="P91" s="69" t="n">
        <f aca="false">IF(AND($F91&lt;P$1,$G91&lt;P$4,(DATE(YEAR($G91)+1,MONTH($G91)+1,1))&gt;P$4),$D91*13.44*P$77*(P$1/1000-($F91/1000)),0)</f>
        <v>0</v>
      </c>
      <c r="Q91" s="69" t="n">
        <f aca="false">IF(AND($F91&lt;Q$1,$G91&lt;Q$4,(DATE(YEAR($G91)+1,MONTH($G91)+1,1))&gt;Q$4),$D91*13.44*Q$77*(Q$1/1000-($F91/1000)),0)</f>
        <v>0</v>
      </c>
      <c r="R91" s="69" t="n">
        <f aca="false">IF(AND($F91&lt;R$1,$G91&lt;R$4,(DATE(YEAR($G91)+1,MONTH($G91)+1,1))&gt;R$4),$D91*13.44*R$77*(R$1/1000-($F91/1000)),0)</f>
        <v>0</v>
      </c>
      <c r="S91" s="69" t="n">
        <f aca="false">IF(AND($F91&lt;S$1,$G91&lt;S$4,(DATE(YEAR($G91)+1,MONTH($G91)+1,1))&gt;S$4),$D91*13.44*S$77*(S$1/1000-($F91/1000)),0)</f>
        <v>0</v>
      </c>
      <c r="T91" s="69" t="n">
        <f aca="false">IF(AND($F91&lt;T$1,$G91&lt;T$4,(DATE(YEAR($G91)+1,MONTH($G91)+1,1))&gt;T$4),$D91*13.44*T$77*(T$1/1000-($F91/1000)),0)</f>
        <v>0</v>
      </c>
      <c r="U91" s="69" t="n">
        <f aca="false">IF(AND($F91&lt;U$1,$G91&lt;U$4,(DATE(YEAR($G91)+1,MONTH($G91)+1,1))&gt;U$4),$D91*13.44*U$77*(U$1/1000-($F91/1000)),0)</f>
        <v>49.3920000000001</v>
      </c>
      <c r="V91" s="69" t="n">
        <f aca="false">IF(AND($F91&lt;V$1,$G91&lt;V$4,(DATE(YEAR($G91)+1,MONTH($G91)+1,1))&gt;V$4),$D91*13.44*V$77*(V$1/1000-($F91/1000)),0)</f>
        <v>49.3920000000001</v>
      </c>
      <c r="W91" s="69" t="n">
        <f aca="false">IF(AND($F91&lt;W$1,$G91&lt;W$4,(DATE(YEAR($G91)+1,MONTH($G91)+1,1))&gt;W$4),$D91*13.44*W$77*(W$1/1000-($F91/1000)),0)</f>
        <v>49.3920000000001</v>
      </c>
      <c r="X91" s="69" t="n">
        <f aca="false">IF(AND($F91&lt;X$1,$G91&lt;X$4,(DATE(YEAR($G91)+1,MONTH($G91)+1,1))&gt;X$4),$D91*13.44*X$77*(X$1/1000-($F91/1000)),0)</f>
        <v>49.3920000000001</v>
      </c>
      <c r="Y91" s="69" t="n">
        <f aca="false">IF(AND($F91&lt;Y$1,$G91&lt;Y$4,(DATE(YEAR($G91)+1,MONTH($G91)+1,1))&gt;Y$4),$D91*13.44*Y$77*(Y$1/1000-($F91/1000)),0)</f>
        <v>49.3920000000001</v>
      </c>
      <c r="Z91" s="69" t="n">
        <f aca="false">IF(AND($F91&lt;Z$1,$G91&lt;Z$4,(DATE(YEAR($G91)+1,MONTH($G91)+1,1))&gt;Z$4),$D91*13.44*Z$77*(Z$1/1000-($F91/1000)),0)</f>
        <v>49.3920000000001</v>
      </c>
      <c r="AA91" s="69" t="n">
        <f aca="false">IF(AND($F91&lt;AA$1,$G91&lt;AA$4,(DATE(YEAR($G91)+1,MONTH($G91)+1,1))&gt;AA$4),$D91*13.44*AA$77*(AA$1/1000-($F91/1000)),0)</f>
        <v>49.3920000000001</v>
      </c>
      <c r="AB91" s="69" t="n">
        <f aca="false">IF(AND($F91&lt;AB$1,$G91&lt;AB$4,(DATE(YEAR($G91)+1,MONTH($G91)+1,1))&gt;AB$4),$D91*13.44*AB$77*(AB$1/1000-($F91/1000)),0)</f>
        <v>49.3920000000001</v>
      </c>
      <c r="AC91" s="69" t="n">
        <f aca="false">IF(AND($F91&lt;AC$1,$G91&lt;AC$4,(DATE(YEAR($G91)+1,MONTH($G91)+1,1))&gt;AC$4),$D91*13.44*AC$77*(AC$1/1000-($F91/1000)),0)</f>
        <v>49.3920000000001</v>
      </c>
      <c r="AD91" s="69" t="n">
        <f aca="false">IF(AND($F91&lt;AD$1,$G91&lt;AD$4,(DATE(YEAR($G91)+1,MONTH($G91)+1,1))&gt;AD$4),$D91*13.44*AD$77*(AD$1/1000-($F91/1000)),0)</f>
        <v>49.3920000000001</v>
      </c>
      <c r="AE91" s="69" t="n">
        <f aca="false">IF(AND($F91&lt;AE$1,$G91&lt;AE$4,(DATE(YEAR($G91)+1,MONTH($G91)+1,1))&gt;AE$4),$D91*13.44*AE$77*(AE$1/1000-($F91/1000)),0)</f>
        <v>49.3920000000001</v>
      </c>
      <c r="AF91" s="69" t="n">
        <f aca="false">IF(AND($F91&lt;AF$1,$G91&lt;AF$4,(DATE(YEAR($G91)+1,MONTH($G91)+1,1))&gt;AF$4),$D91*13.44*AF$77*(AF$1/1000-($F91/1000)),0)</f>
        <v>49.3920000000001</v>
      </c>
      <c r="AG91" s="69" t="n">
        <f aca="false">IF(AND($F91&lt;AG$1,$G91&lt;AG$4,(DATE(YEAR($G91)+1,MONTH($G91)+1,1))&gt;AG$4),$D91*13.44*AG$77*(AG$1/1000-($F91/1000)),0)</f>
        <v>0</v>
      </c>
      <c r="AH91" s="69" t="n">
        <f aca="false">IF(AND($F91&lt;AH$1,$G91&lt;AH$4,(DATE(YEAR($G91)+1,MONTH($G91)+1,1))&gt;AH$4),$D91*13.44*AH$77*(AH$1/1000-($F91/1000)),0)</f>
        <v>0</v>
      </c>
      <c r="AI91" s="69" t="n">
        <f aca="false">IF(AND($F91&lt;AI$1,$G91&lt;AI$4,(DATE(YEAR($G91)+1,MONTH($G91)+1,1))&gt;AI$4),$D91*13.44*AI$77*(AI$1/1000-($F91/1000)),0)</f>
        <v>0</v>
      </c>
      <c r="AJ91" s="69" t="n">
        <f aca="false">IF(AND($F91&lt;AJ$1,$G91&lt;AJ$4,(DATE(YEAR($G91)+1,MONTH($G91)+1,1))&gt;AJ$4),$D91*13.44*AJ$77*(AJ$1/1000-($F91/1000)),0)</f>
        <v>0</v>
      </c>
      <c r="AK91" s="69" t="n">
        <f aca="false">IF(AND($F91&lt;AK$1,$G91&lt;AK$4,(DATE(YEAR($G91)+1,MONTH($G91)+1,1))&gt;AK$4),$D91*13.44*AK$77*(AK$1/1000-($F91/1000)),0)</f>
        <v>0</v>
      </c>
      <c r="AL91" s="69" t="n">
        <f aca="false">IF(AND($F91&lt;AL$1,$G91&lt;AL$4,(DATE(YEAR($G91)+1,MONTH($G91)+1,1))&gt;AL$4),$D91*13.44*AL$77*(AL$1/1000-($F91/1000)),0)</f>
        <v>0</v>
      </c>
      <c r="AM91" s="69" t="n">
        <f aca="false">IF(AND($F91&lt;AM$1,$G91&lt;AM$4,(DATE(YEAR($G91)+1,MONTH($G91)+1,1))&gt;AM$4),$D91*13.44*AM$77*(AM$1/1000-($F91/1000)),0)</f>
        <v>0</v>
      </c>
      <c r="AN91" s="69" t="n">
        <f aca="false">IF(AND($F91&lt;AN$1,$G91&lt;AN$4,(DATE(YEAR($G91)+1,MONTH($G91)+1,1))&gt;AN$4),$D91*13.44*AN$77*(AN$1/1000-($F91/1000)),0)</f>
        <v>0</v>
      </c>
      <c r="AO91" s="69" t="n">
        <f aca="false">IF(AND($F91&lt;AO$1,$G91&lt;AO$4,(DATE(YEAR($G91)+1,MONTH($G91)+1,1))&gt;AO$4),$D91*13.44*AO$77*(AO$1/1000-($F91/1000)),0)</f>
        <v>0</v>
      </c>
      <c r="AP91" s="69" t="n">
        <f aca="false">IF(AND($F91&lt;AP$1,$G91&lt;AP$4,(DATE(YEAR($G91)+1,MONTH($G91)+1,1))&gt;AP$4),$D91*13.44*AP$77*(AP$1/1000-($F91/1000)),0)</f>
        <v>0</v>
      </c>
      <c r="AQ91" s="69" t="n">
        <f aca="false">IF(AND($F91&lt;AQ$1,$G91&lt;AQ$4,(DATE(YEAR($G91)+1,MONTH($G91)+1,1))&gt;AQ$4),$D91*13.44*AQ$77*(AQ$1/1000-($F91/1000)),0)</f>
        <v>0</v>
      </c>
      <c r="AR91" s="69" t="n">
        <f aca="false">IF(AND($F91&lt;AR$1,$G91&lt;AR$4,(DATE(YEAR($G91)+1,MONTH($G91)+1,1))&gt;AR$4),$D91*13.44*AR$77*(AR$1/1000-($F91/1000)),0)</f>
        <v>0</v>
      </c>
      <c r="AS91" s="69" t="n">
        <f aca="false">IF(AND($F91&lt;AS$1,$G91&lt;AS$4,(DATE(YEAR($G91)+1,MONTH($G91)+1,1))&gt;AS$4),$D91*13.44*AS$77*(AS$1/1000-($F91/1000)),0)</f>
        <v>0</v>
      </c>
      <c r="AT91" s="69" t="n">
        <f aca="false">IF(AND($F91&lt;AT$1,$G91&lt;AT$4,(DATE(YEAR($G91)+1,MONTH($G91)+1,1))&gt;AT$4),$D91*13.44*AT$77*(AT$1/1000-($F91/1000)),0)</f>
        <v>0</v>
      </c>
      <c r="AU91" s="69" t="n">
        <f aca="false">IF(AND($F91&lt;AU$1,$G91&lt;AU$4,(DATE(YEAR($G91)+1,MONTH($G91)+1,1))&gt;AU$4),$D91*13.44*AU$77*(AU$1/1000-($F91/1000)),0)</f>
        <v>0</v>
      </c>
      <c r="AV91" s="69" t="n">
        <f aca="false">IF(AND($F91&lt;AV$1,$G91&lt;AV$4,(DATE(YEAR($G91)+1,MONTH($G91)+1,1))&gt;AV$4),$D91*13.44*AV$77*(AV$1/1000-($F91/1000)),0)</f>
        <v>0</v>
      </c>
      <c r="AW91" s="69" t="n">
        <f aca="false">IF(AND($F91&lt;AW$1,$G91&lt;AW$4,(DATE(YEAR($G91)+1,MONTH($G91)+1,1))&gt;AW$4),$D91*13.44*AW$77*(AW$1/1000-($F91/1000)),0)</f>
        <v>0</v>
      </c>
      <c r="AX91" s="69" t="n">
        <f aca="false">IF(AND($F91&lt;AX$1,$G91&lt;AX$4,(DATE(YEAR($G91)+1,MONTH($G91)+1,1))&gt;AX$4),$D91*13.44*AX$77*(AX$1/1000-($F91/1000)),0)</f>
        <v>0</v>
      </c>
      <c r="AY91" s="69" t="n">
        <f aca="false">IF(AND($F91&lt;AY$1,$G91&lt;AY$4,(DATE(YEAR($G91)+1,MONTH($G91)+1,1))&gt;AY$4),$D91*13.44*AY$77*(AY$1/1000-($F91/1000)),0)</f>
        <v>0</v>
      </c>
      <c r="AZ91" s="69" t="n">
        <f aca="false">IF(AND($F91&lt;AZ$1,$G91&lt;AZ$4,(DATE(YEAR($G91)+1,MONTH($G91)+1,1))&gt;AZ$4),$D91*13.44*AZ$77*(AZ$1/1000-($F91/1000)),0)</f>
        <v>0</v>
      </c>
      <c r="BA91" s="69" t="n">
        <f aca="false">IF(AND($F91&lt;BA$1,$G91&lt;BA$4,(DATE(YEAR($G91)+1,MONTH($G91)+1,1))&gt;BA$4),$D91*13.44*BA$77*(BA$1/1000-($F91/1000)),0)</f>
        <v>0</v>
      </c>
      <c r="BB91" s="69" t="n">
        <f aca="false">IF(AND($F91&lt;BB$1,$G91&lt;BB$4,(DATE(YEAR($G91)+1,MONTH($G91)+1,1))&gt;BB$4),$D91*13.44*BB$77*(BB$1/1000-($F91/1000)),0)</f>
        <v>0</v>
      </c>
      <c r="BC91" s="69" t="n">
        <f aca="false">IF(AND($F91&lt;BC$1,$G91&lt;BC$4,(DATE(YEAR($G91)+1,MONTH($G91)+1,1))&gt;BC$4),$D91*13.44*BC$77*(BC$1/1000-($F91/1000)),0)</f>
        <v>0</v>
      </c>
      <c r="BD91" s="69" t="n">
        <f aca="false">IF(AND($F91&lt;BD$1,$G91&lt;BD$4,(DATE(YEAR($G91)+1,MONTH($G91)+1,1))&gt;BD$4),$D91*13.44*BD$77*(BD$1/1000-($F91/1000)),0)</f>
        <v>0</v>
      </c>
    </row>
    <row r="92" customFormat="false" ht="12.75" hidden="false" customHeight="false" outlineLevel="0" collapsed="false">
      <c r="A92" s="66" t="s">
        <v>1408</v>
      </c>
      <c r="B92" s="66" t="s">
        <v>1204</v>
      </c>
      <c r="C92" s="66" t="s">
        <v>1273</v>
      </c>
      <c r="D92" s="66" t="n">
        <v>49</v>
      </c>
      <c r="E92" s="3" t="s">
        <v>1268</v>
      </c>
      <c r="F92" s="67" t="n">
        <v>9700</v>
      </c>
      <c r="G92" s="8" t="n">
        <v>37256</v>
      </c>
      <c r="H92" s="64" t="s">
        <v>1260</v>
      </c>
      <c r="I92" s="69" t="n">
        <f aca="false">IF(AND($F92&lt;I$1,$G92&lt;I$4,(DATE(YEAR($G92)+1,MONTH($G92)+1,1))&gt;I$4),$D92*13.44*I$77*(I$1/1000-($F92/1000)),0)</f>
        <v>0</v>
      </c>
      <c r="J92" s="69" t="n">
        <f aca="false">IF(AND($F92&lt;J$1,$G92&lt;J$4,(DATE(YEAR($G92)+1,MONTH($G92)+1,1))&gt;J$4),$D92*13.44*J$77*(J$1/1000-($F92/1000)),0)</f>
        <v>0</v>
      </c>
      <c r="K92" s="69" t="n">
        <f aca="false">IF(AND($F92&lt;K$1,$G92&lt;K$4,(DATE(YEAR($G92)+1,MONTH($G92)+1,1))&gt;K$4),$D92*13.44*K$77*(K$1/1000-($F92/1000)),0)</f>
        <v>0</v>
      </c>
      <c r="L92" s="69" t="n">
        <f aca="false">IF(AND($F92&lt;L$1,$G92&lt;L$4,(DATE(YEAR($G92)+1,MONTH($G92)+1,1))&gt;L$4),$D92*13.44*L$77*(L$1/1000-($F92/1000)),0)</f>
        <v>0</v>
      </c>
      <c r="M92" s="69" t="n">
        <f aca="false">IF(AND($F92&lt;M$1,$G92&lt;M$4,(DATE(YEAR($G92)+1,MONTH($G92)+1,1))&gt;M$4),$D92*13.44*M$77*(M$1/1000-($F92/1000)),0)</f>
        <v>0</v>
      </c>
      <c r="N92" s="69" t="n">
        <f aca="false">IF(AND($F92&lt;N$1,$G92&lt;N$4,(DATE(YEAR($G92)+1,MONTH($G92)+1,1))&gt;N$4),$D92*13.44*N$77*(N$1/1000-($F92/1000)),0)</f>
        <v>0</v>
      </c>
      <c r="O92" s="69" t="n">
        <f aca="false">IF(AND($F92&lt;O$1,$G92&lt;O$4,(DATE(YEAR($G92)+1,MONTH($G92)+1,1))&gt;O$4),$D92*13.44*O$77*(O$1/1000-($F92/1000)),0)</f>
        <v>0</v>
      </c>
      <c r="P92" s="69" t="n">
        <f aca="false">IF(AND($F92&lt;P$1,$G92&lt;P$4,(DATE(YEAR($G92)+1,MONTH($G92)+1,1))&gt;P$4),$D92*13.44*P$77*(P$1/1000-($F92/1000)),0)</f>
        <v>0</v>
      </c>
      <c r="Q92" s="69" t="n">
        <f aca="false">IF(AND($F92&lt;Q$1,$G92&lt;Q$4,(DATE(YEAR($G92)+1,MONTH($G92)+1,1))&gt;Q$4),$D92*13.44*Q$77*(Q$1/1000-($F92/1000)),0)</f>
        <v>0</v>
      </c>
      <c r="R92" s="69" t="n">
        <f aca="false">IF(AND($F92&lt;R$1,$G92&lt;R$4,(DATE(YEAR($G92)+1,MONTH($G92)+1,1))&gt;R$4),$D92*13.44*R$77*(R$1/1000-($F92/1000)),0)</f>
        <v>0</v>
      </c>
      <c r="S92" s="69" t="n">
        <f aca="false">IF(AND($F92&lt;S$1,$G92&lt;S$4,(DATE(YEAR($G92)+1,MONTH($G92)+1,1))&gt;S$4),$D92*13.44*S$77*(S$1/1000-($F92/1000)),0)</f>
        <v>0</v>
      </c>
      <c r="T92" s="69" t="n">
        <f aca="false">IF(AND($F92&lt;T$1,$G92&lt;T$4,(DATE(YEAR($G92)+1,MONTH($G92)+1,1))&gt;T$4),$D92*13.44*T$77*(T$1/1000-($F92/1000)),0)</f>
        <v>0</v>
      </c>
      <c r="U92" s="69" t="n">
        <f aca="false">IF(AND($F92&lt;U$1,$G92&lt;U$4,(DATE(YEAR($G92)+1,MONTH($G92)+1,1))&gt;U$4),$D92*13.44*U$77*(U$1/1000-($F92/1000)),0)</f>
        <v>49.3920000000001</v>
      </c>
      <c r="V92" s="69" t="n">
        <f aca="false">IF(AND($F92&lt;V$1,$G92&lt;V$4,(DATE(YEAR($G92)+1,MONTH($G92)+1,1))&gt;V$4),$D92*13.44*V$77*(V$1/1000-($F92/1000)),0)</f>
        <v>49.3920000000001</v>
      </c>
      <c r="W92" s="69" t="n">
        <f aca="false">IF(AND($F92&lt;W$1,$G92&lt;W$4,(DATE(YEAR($G92)+1,MONTH($G92)+1,1))&gt;W$4),$D92*13.44*W$77*(W$1/1000-($F92/1000)),0)</f>
        <v>49.3920000000001</v>
      </c>
      <c r="X92" s="69" t="n">
        <f aca="false">IF(AND($F92&lt;X$1,$G92&lt;X$4,(DATE(YEAR($G92)+1,MONTH($G92)+1,1))&gt;X$4),$D92*13.44*X$77*(X$1/1000-($F92/1000)),0)</f>
        <v>49.3920000000001</v>
      </c>
      <c r="Y92" s="69" t="n">
        <f aca="false">IF(AND($F92&lt;Y$1,$G92&lt;Y$4,(DATE(YEAR($G92)+1,MONTH($G92)+1,1))&gt;Y$4),$D92*13.44*Y$77*(Y$1/1000-($F92/1000)),0)</f>
        <v>49.3920000000001</v>
      </c>
      <c r="Z92" s="69" t="n">
        <f aca="false">IF(AND($F92&lt;Z$1,$G92&lt;Z$4,(DATE(YEAR($G92)+1,MONTH($G92)+1,1))&gt;Z$4),$D92*13.44*Z$77*(Z$1/1000-($F92/1000)),0)</f>
        <v>49.3920000000001</v>
      </c>
      <c r="AA92" s="69" t="n">
        <f aca="false">IF(AND($F92&lt;AA$1,$G92&lt;AA$4,(DATE(YEAR($G92)+1,MONTH($G92)+1,1))&gt;AA$4),$D92*13.44*AA$77*(AA$1/1000-($F92/1000)),0)</f>
        <v>49.3920000000001</v>
      </c>
      <c r="AB92" s="69" t="n">
        <f aca="false">IF(AND($F92&lt;AB$1,$G92&lt;AB$4,(DATE(YEAR($G92)+1,MONTH($G92)+1,1))&gt;AB$4),$D92*13.44*AB$77*(AB$1/1000-($F92/1000)),0)</f>
        <v>49.3920000000001</v>
      </c>
      <c r="AC92" s="69" t="n">
        <f aca="false">IF(AND($F92&lt;AC$1,$G92&lt;AC$4,(DATE(YEAR($G92)+1,MONTH($G92)+1,1))&gt;AC$4),$D92*13.44*AC$77*(AC$1/1000-($F92/1000)),0)</f>
        <v>49.3920000000001</v>
      </c>
      <c r="AD92" s="69" t="n">
        <f aca="false">IF(AND($F92&lt;AD$1,$G92&lt;AD$4,(DATE(YEAR($G92)+1,MONTH($G92)+1,1))&gt;AD$4),$D92*13.44*AD$77*(AD$1/1000-($F92/1000)),0)</f>
        <v>49.3920000000001</v>
      </c>
      <c r="AE92" s="69" t="n">
        <f aca="false">IF(AND($F92&lt;AE$1,$G92&lt;AE$4,(DATE(YEAR($G92)+1,MONTH($G92)+1,1))&gt;AE$4),$D92*13.44*AE$77*(AE$1/1000-($F92/1000)),0)</f>
        <v>49.3920000000001</v>
      </c>
      <c r="AF92" s="69" t="n">
        <f aca="false">IF(AND($F92&lt;AF$1,$G92&lt;AF$4,(DATE(YEAR($G92)+1,MONTH($G92)+1,1))&gt;AF$4),$D92*13.44*AF$77*(AF$1/1000-($F92/1000)),0)</f>
        <v>49.3920000000001</v>
      </c>
      <c r="AG92" s="69" t="n">
        <f aca="false">IF(AND($F92&lt;AG$1,$G92&lt;AG$4,(DATE(YEAR($G92)+1,MONTH($G92)+1,1))&gt;AG$4),$D92*13.44*AG$77*(AG$1/1000-($F92/1000)),0)</f>
        <v>0</v>
      </c>
      <c r="AH92" s="69" t="n">
        <f aca="false">IF(AND($F92&lt;AH$1,$G92&lt;AH$4,(DATE(YEAR($G92)+1,MONTH($G92)+1,1))&gt;AH$4),$D92*13.44*AH$77*(AH$1/1000-($F92/1000)),0)</f>
        <v>0</v>
      </c>
      <c r="AI92" s="69" t="n">
        <f aca="false">IF(AND($F92&lt;AI$1,$G92&lt;AI$4,(DATE(YEAR($G92)+1,MONTH($G92)+1,1))&gt;AI$4),$D92*13.44*AI$77*(AI$1/1000-($F92/1000)),0)</f>
        <v>0</v>
      </c>
      <c r="AJ92" s="69" t="n">
        <f aca="false">IF(AND($F92&lt;AJ$1,$G92&lt;AJ$4,(DATE(YEAR($G92)+1,MONTH($G92)+1,1))&gt;AJ$4),$D92*13.44*AJ$77*(AJ$1/1000-($F92/1000)),0)</f>
        <v>0</v>
      </c>
      <c r="AK92" s="69" t="n">
        <f aca="false">IF(AND($F92&lt;AK$1,$G92&lt;AK$4,(DATE(YEAR($G92)+1,MONTH($G92)+1,1))&gt;AK$4),$D92*13.44*AK$77*(AK$1/1000-($F92/1000)),0)</f>
        <v>0</v>
      </c>
      <c r="AL92" s="69" t="n">
        <f aca="false">IF(AND($F92&lt;AL$1,$G92&lt;AL$4,(DATE(YEAR($G92)+1,MONTH($G92)+1,1))&gt;AL$4),$D92*13.44*AL$77*(AL$1/1000-($F92/1000)),0)</f>
        <v>0</v>
      </c>
      <c r="AM92" s="69" t="n">
        <f aca="false">IF(AND($F92&lt;AM$1,$G92&lt;AM$4,(DATE(YEAR($G92)+1,MONTH($G92)+1,1))&gt;AM$4),$D92*13.44*AM$77*(AM$1/1000-($F92/1000)),0)</f>
        <v>0</v>
      </c>
      <c r="AN92" s="69" t="n">
        <f aca="false">IF(AND($F92&lt;AN$1,$G92&lt;AN$4,(DATE(YEAR($G92)+1,MONTH($G92)+1,1))&gt;AN$4),$D92*13.44*AN$77*(AN$1/1000-($F92/1000)),0)</f>
        <v>0</v>
      </c>
      <c r="AO92" s="69" t="n">
        <f aca="false">IF(AND($F92&lt;AO$1,$G92&lt;AO$4,(DATE(YEAR($G92)+1,MONTH($G92)+1,1))&gt;AO$4),$D92*13.44*AO$77*(AO$1/1000-($F92/1000)),0)</f>
        <v>0</v>
      </c>
      <c r="AP92" s="69" t="n">
        <f aca="false">IF(AND($F92&lt;AP$1,$G92&lt;AP$4,(DATE(YEAR($G92)+1,MONTH($G92)+1,1))&gt;AP$4),$D92*13.44*AP$77*(AP$1/1000-($F92/1000)),0)</f>
        <v>0</v>
      </c>
      <c r="AQ92" s="69" t="n">
        <f aca="false">IF(AND($F92&lt;AQ$1,$G92&lt;AQ$4,(DATE(YEAR($G92)+1,MONTH($G92)+1,1))&gt;AQ$4),$D92*13.44*AQ$77*(AQ$1/1000-($F92/1000)),0)</f>
        <v>0</v>
      </c>
      <c r="AR92" s="69" t="n">
        <f aca="false">IF(AND($F92&lt;AR$1,$G92&lt;AR$4,(DATE(YEAR($G92)+1,MONTH($G92)+1,1))&gt;AR$4),$D92*13.44*AR$77*(AR$1/1000-($F92/1000)),0)</f>
        <v>0</v>
      </c>
      <c r="AS92" s="69" t="n">
        <f aca="false">IF(AND($F92&lt;AS$1,$G92&lt;AS$4,(DATE(YEAR($G92)+1,MONTH($G92)+1,1))&gt;AS$4),$D92*13.44*AS$77*(AS$1/1000-($F92/1000)),0)</f>
        <v>0</v>
      </c>
      <c r="AT92" s="69" t="n">
        <f aca="false">IF(AND($F92&lt;AT$1,$G92&lt;AT$4,(DATE(YEAR($G92)+1,MONTH($G92)+1,1))&gt;AT$4),$D92*13.44*AT$77*(AT$1/1000-($F92/1000)),0)</f>
        <v>0</v>
      </c>
      <c r="AU92" s="69" t="n">
        <f aca="false">IF(AND($F92&lt;AU$1,$G92&lt;AU$4,(DATE(YEAR($G92)+1,MONTH($G92)+1,1))&gt;AU$4),$D92*13.44*AU$77*(AU$1/1000-($F92/1000)),0)</f>
        <v>0</v>
      </c>
      <c r="AV92" s="69" t="n">
        <f aca="false">IF(AND($F92&lt;AV$1,$G92&lt;AV$4,(DATE(YEAR($G92)+1,MONTH($G92)+1,1))&gt;AV$4),$D92*13.44*AV$77*(AV$1/1000-($F92/1000)),0)</f>
        <v>0</v>
      </c>
      <c r="AW92" s="69" t="n">
        <f aca="false">IF(AND($F92&lt;AW$1,$G92&lt;AW$4,(DATE(YEAR($G92)+1,MONTH($G92)+1,1))&gt;AW$4),$D92*13.44*AW$77*(AW$1/1000-($F92/1000)),0)</f>
        <v>0</v>
      </c>
      <c r="AX92" s="69" t="n">
        <f aca="false">IF(AND($F92&lt;AX$1,$G92&lt;AX$4,(DATE(YEAR($G92)+1,MONTH($G92)+1,1))&gt;AX$4),$D92*13.44*AX$77*(AX$1/1000-($F92/1000)),0)</f>
        <v>0</v>
      </c>
      <c r="AY92" s="69" t="n">
        <f aca="false">IF(AND($F92&lt;AY$1,$G92&lt;AY$4,(DATE(YEAR($G92)+1,MONTH($G92)+1,1))&gt;AY$4),$D92*13.44*AY$77*(AY$1/1000-($F92/1000)),0)</f>
        <v>0</v>
      </c>
      <c r="AZ92" s="69" t="n">
        <f aca="false">IF(AND($F92&lt;AZ$1,$G92&lt;AZ$4,(DATE(YEAR($G92)+1,MONTH($G92)+1,1))&gt;AZ$4),$D92*13.44*AZ$77*(AZ$1/1000-($F92/1000)),0)</f>
        <v>0</v>
      </c>
      <c r="BA92" s="69" t="n">
        <f aca="false">IF(AND($F92&lt;BA$1,$G92&lt;BA$4,(DATE(YEAR($G92)+1,MONTH($G92)+1,1))&gt;BA$4),$D92*13.44*BA$77*(BA$1/1000-($F92/1000)),0)</f>
        <v>0</v>
      </c>
      <c r="BB92" s="69" t="n">
        <f aca="false">IF(AND($F92&lt;BB$1,$G92&lt;BB$4,(DATE(YEAR($G92)+1,MONTH($G92)+1,1))&gt;BB$4),$D92*13.44*BB$77*(BB$1/1000-($F92/1000)),0)</f>
        <v>0</v>
      </c>
      <c r="BC92" s="69" t="n">
        <f aca="false">IF(AND($F92&lt;BC$1,$G92&lt;BC$4,(DATE(YEAR($G92)+1,MONTH($G92)+1,1))&gt;BC$4),$D92*13.44*BC$77*(BC$1/1000-($F92/1000)),0)</f>
        <v>0</v>
      </c>
      <c r="BD92" s="69" t="n">
        <f aca="false">IF(AND($F92&lt;BD$1,$G92&lt;BD$4,(DATE(YEAR($G92)+1,MONTH($G92)+1,1))&gt;BD$4),$D92*13.44*BD$77*(BD$1/1000-($F92/1000)),0)</f>
        <v>0</v>
      </c>
    </row>
    <row r="93" customFormat="false" ht="12.75" hidden="false" customHeight="false" outlineLevel="0" collapsed="false">
      <c r="A93" s="66" t="s">
        <v>1339</v>
      </c>
      <c r="B93" s="3" t="s">
        <v>1204</v>
      </c>
      <c r="C93" s="71" t="s">
        <v>1273</v>
      </c>
      <c r="D93" s="2" t="n">
        <v>45</v>
      </c>
      <c r="E93" s="3" t="s">
        <v>1268</v>
      </c>
      <c r="F93" s="2" t="n">
        <v>9700</v>
      </c>
      <c r="G93" s="8" t="n">
        <v>37408</v>
      </c>
      <c r="H93" s="64" t="s">
        <v>1260</v>
      </c>
      <c r="I93" s="69" t="n">
        <f aca="false">IF(AND($F93&lt;I$1,$G93&lt;I$4,(DATE(YEAR($G93)+1,MONTH($G93)+1,1))&gt;I$4),$D93*13.44*I$77*(I$1/1000-($F93/1000)),0)</f>
        <v>0</v>
      </c>
      <c r="J93" s="69" t="n">
        <f aca="false">IF(AND($F93&lt;J$1,$G93&lt;J$4,(DATE(YEAR($G93)+1,MONTH($G93)+1,1))&gt;J$4),$D93*13.44*J$77*(J$1/1000-($F93/1000)),0)</f>
        <v>0</v>
      </c>
      <c r="K93" s="69" t="n">
        <f aca="false">IF(AND($F93&lt;K$1,$G93&lt;K$4,(DATE(YEAR($G93)+1,MONTH($G93)+1,1))&gt;K$4),$D93*13.44*K$77*(K$1/1000-($F93/1000)),0)</f>
        <v>0</v>
      </c>
      <c r="L93" s="69" t="n">
        <f aca="false">IF(AND($F93&lt;L$1,$G93&lt;L$4,(DATE(YEAR($G93)+1,MONTH($G93)+1,1))&gt;L$4),$D93*13.44*L$77*(L$1/1000-($F93/1000)),0)</f>
        <v>0</v>
      </c>
      <c r="M93" s="69" t="n">
        <f aca="false">IF(AND($F93&lt;M$1,$G93&lt;M$4,(DATE(YEAR($G93)+1,MONTH($G93)+1,1))&gt;M$4),$D93*13.44*M$77*(M$1/1000-($F93/1000)),0)</f>
        <v>0</v>
      </c>
      <c r="N93" s="69" t="n">
        <f aca="false">IF(AND($F93&lt;N$1,$G93&lt;N$4,(DATE(YEAR($G93)+1,MONTH($G93)+1,1))&gt;N$4),$D93*13.44*N$77*(N$1/1000-($F93/1000)),0)</f>
        <v>0</v>
      </c>
      <c r="O93" s="69" t="n">
        <f aca="false">IF(AND($F93&lt;O$1,$G93&lt;O$4,(DATE(YEAR($G93)+1,MONTH($G93)+1,1))&gt;O$4),$D93*13.44*O$77*(O$1/1000-($F93/1000)),0)</f>
        <v>0</v>
      </c>
      <c r="P93" s="69" t="n">
        <f aca="false">IF(AND($F93&lt;P$1,$G93&lt;P$4,(DATE(YEAR($G93)+1,MONTH($G93)+1,1))&gt;P$4),$D93*13.44*P$77*(P$1/1000-($F93/1000)),0)</f>
        <v>0</v>
      </c>
      <c r="Q93" s="69" t="n">
        <f aca="false">IF(AND($F93&lt;Q$1,$G93&lt;Q$4,(DATE(YEAR($G93)+1,MONTH($G93)+1,1))&gt;Q$4),$D93*13.44*Q$77*(Q$1/1000-($F93/1000)),0)</f>
        <v>0</v>
      </c>
      <c r="R93" s="69" t="n">
        <f aca="false">IF(AND($F93&lt;R$1,$G93&lt;R$4,(DATE(YEAR($G93)+1,MONTH($G93)+1,1))&gt;R$4),$D93*13.44*R$77*(R$1/1000-($F93/1000)),0)</f>
        <v>0</v>
      </c>
      <c r="S93" s="69" t="n">
        <f aca="false">IF(AND($F93&lt;S$1,$G93&lt;S$4,(DATE(YEAR($G93)+1,MONTH($G93)+1,1))&gt;S$4),$D93*13.44*S$77*(S$1/1000-($F93/1000)),0)</f>
        <v>0</v>
      </c>
      <c r="T93" s="69" t="n">
        <f aca="false">IF(AND($F93&lt;T$1,$G93&lt;T$4,(DATE(YEAR($G93)+1,MONTH($G93)+1,1))&gt;T$4),$D93*13.44*T$77*(T$1/1000-($F93/1000)),0)</f>
        <v>0</v>
      </c>
      <c r="U93" s="69" t="n">
        <f aca="false">IF(AND($F93&lt;U$1,$G93&lt;U$4,(DATE(YEAR($G93)+1,MONTH($G93)+1,1))&gt;U$4),$D93*13.44*U$77*(U$1/1000-($F93/1000)),0)</f>
        <v>0</v>
      </c>
      <c r="V93" s="69" t="n">
        <f aca="false">IF(AND($F93&lt;V$1,$G93&lt;V$4,(DATE(YEAR($G93)+1,MONTH($G93)+1,1))&gt;V$4),$D93*13.44*V$77*(V$1/1000-($F93/1000)),0)</f>
        <v>0</v>
      </c>
      <c r="W93" s="69" t="n">
        <f aca="false">IF(AND($F93&lt;W$1,$G93&lt;W$4,(DATE(YEAR($G93)+1,MONTH($G93)+1,1))&gt;W$4),$D93*13.44*W$77*(W$1/1000-($F93/1000)),0)</f>
        <v>0</v>
      </c>
      <c r="X93" s="69" t="n">
        <f aca="false">IF(AND($F93&lt;X$1,$G93&lt;X$4,(DATE(YEAR($G93)+1,MONTH($G93)+1,1))&gt;X$4),$D93*13.44*X$77*(X$1/1000-($F93/1000)),0)</f>
        <v>0</v>
      </c>
      <c r="Y93" s="69" t="n">
        <f aca="false">IF(AND($F93&lt;Y$1,$G93&lt;Y$4,(DATE(YEAR($G93)+1,MONTH($G93)+1,1))&gt;Y$4),$D93*13.44*Y$77*(Y$1/1000-($F93/1000)),0)</f>
        <v>0</v>
      </c>
      <c r="Z93" s="69" t="n">
        <f aca="false">IF(AND($F93&lt;Z$1,$G93&lt;Z$4,(DATE(YEAR($G93)+1,MONTH($G93)+1,1))&gt;Z$4),$D93*13.44*Z$77*(Z$1/1000-($F93/1000)),0)</f>
        <v>0</v>
      </c>
      <c r="AA93" s="69" t="n">
        <f aca="false">IF(AND($F93&lt;AA$1,$G93&lt;AA$4,(DATE(YEAR($G93)+1,MONTH($G93)+1,1))&gt;AA$4),$D93*13.44*AA$77*(AA$1/1000-($F93/1000)),0)</f>
        <v>45.3600000000001</v>
      </c>
      <c r="AB93" s="69" t="n">
        <f aca="false">IF(AND($F93&lt;AB$1,$G93&lt;AB$4,(DATE(YEAR($G93)+1,MONTH($G93)+1,1))&gt;AB$4),$D93*13.44*AB$77*(AB$1/1000-($F93/1000)),0)</f>
        <v>45.3600000000001</v>
      </c>
      <c r="AC93" s="69" t="n">
        <f aca="false">IF(AND($F93&lt;AC$1,$G93&lt;AC$4,(DATE(YEAR($G93)+1,MONTH($G93)+1,1))&gt;AC$4),$D93*13.44*AC$77*(AC$1/1000-($F93/1000)),0)</f>
        <v>45.3600000000001</v>
      </c>
      <c r="AD93" s="69" t="n">
        <f aca="false">IF(AND($F93&lt;AD$1,$G93&lt;AD$4,(DATE(YEAR($G93)+1,MONTH($G93)+1,1))&gt;AD$4),$D93*13.44*AD$77*(AD$1/1000-($F93/1000)),0)</f>
        <v>45.3600000000001</v>
      </c>
      <c r="AE93" s="69" t="n">
        <f aca="false">IF(AND($F93&lt;AE$1,$G93&lt;AE$4,(DATE(YEAR($G93)+1,MONTH($G93)+1,1))&gt;AE$4),$D93*13.44*AE$77*(AE$1/1000-($F93/1000)),0)</f>
        <v>45.3600000000001</v>
      </c>
      <c r="AF93" s="69" t="n">
        <f aca="false">IF(AND($F93&lt;AF$1,$G93&lt;AF$4,(DATE(YEAR($G93)+1,MONTH($G93)+1,1))&gt;AF$4),$D93*13.44*AF$77*(AF$1/1000-($F93/1000)),0)</f>
        <v>45.3600000000001</v>
      </c>
      <c r="AG93" s="69" t="n">
        <f aca="false">IF(AND($F93&lt;AG$1,$G93&lt;AG$4,(DATE(YEAR($G93)+1,MONTH($G93)+1,1))&gt;AG$4),$D93*13.44*AG$77*(AG$1/1000-($F93/1000)),0)</f>
        <v>45.3600000000001</v>
      </c>
      <c r="AH93" s="69" t="n">
        <f aca="false">IF(AND($F93&lt;AH$1,$G93&lt;AH$4,(DATE(YEAR($G93)+1,MONTH($G93)+1,1))&gt;AH$4),$D93*13.44*AH$77*(AH$1/1000-($F93/1000)),0)</f>
        <v>45.3600000000001</v>
      </c>
      <c r="AI93" s="69" t="n">
        <f aca="false">IF(AND($F93&lt;AI$1,$G93&lt;AI$4,(DATE(YEAR($G93)+1,MONTH($G93)+1,1))&gt;AI$4),$D93*13.44*AI$77*(AI$1/1000-($F93/1000)),0)</f>
        <v>45.3600000000001</v>
      </c>
      <c r="AJ93" s="69" t="n">
        <f aca="false">IF(AND($F93&lt;AJ$1,$G93&lt;AJ$4,(DATE(YEAR($G93)+1,MONTH($G93)+1,1))&gt;AJ$4),$D93*13.44*AJ$77*(AJ$1/1000-($F93/1000)),0)</f>
        <v>45.3600000000001</v>
      </c>
      <c r="AK93" s="69" t="n">
        <f aca="false">IF(AND($F93&lt;AK$1,$G93&lt;AK$4,(DATE(YEAR($G93)+1,MONTH($G93)+1,1))&gt;AK$4),$D93*13.44*AK$77*(AK$1/1000-($F93/1000)),0)</f>
        <v>45.3600000000001</v>
      </c>
      <c r="AL93" s="69" t="n">
        <f aca="false">IF(AND($F93&lt;AL$1,$G93&lt;AL$4,(DATE(YEAR($G93)+1,MONTH($G93)+1,1))&gt;AL$4),$D93*13.44*AL$77*(AL$1/1000-($F93/1000)),0)</f>
        <v>45.3600000000001</v>
      </c>
      <c r="AM93" s="69" t="n">
        <f aca="false">IF(AND($F93&lt;AM$1,$G93&lt;AM$4,(DATE(YEAR($G93)+1,MONTH($G93)+1,1))&gt;AM$4),$D93*13.44*AM$77*(AM$1/1000-($F93/1000)),0)</f>
        <v>0</v>
      </c>
      <c r="AN93" s="69" t="n">
        <f aca="false">IF(AND($F93&lt;AN$1,$G93&lt;AN$4,(DATE(YEAR($G93)+1,MONTH($G93)+1,1))&gt;AN$4),$D93*13.44*AN$77*(AN$1/1000-($F93/1000)),0)</f>
        <v>0</v>
      </c>
      <c r="AO93" s="69" t="n">
        <f aca="false">IF(AND($F93&lt;AO$1,$G93&lt;AO$4,(DATE(YEAR($G93)+1,MONTH($G93)+1,1))&gt;AO$4),$D93*13.44*AO$77*(AO$1/1000-($F93/1000)),0)</f>
        <v>0</v>
      </c>
      <c r="AP93" s="69" t="n">
        <f aca="false">IF(AND($F93&lt;AP$1,$G93&lt;AP$4,(DATE(YEAR($G93)+1,MONTH($G93)+1,1))&gt;AP$4),$D93*13.44*AP$77*(AP$1/1000-($F93/1000)),0)</f>
        <v>0</v>
      </c>
      <c r="AQ93" s="69" t="n">
        <f aca="false">IF(AND($F93&lt;AQ$1,$G93&lt;AQ$4,(DATE(YEAR($G93)+1,MONTH($G93)+1,1))&gt;AQ$4),$D93*13.44*AQ$77*(AQ$1/1000-($F93/1000)),0)</f>
        <v>0</v>
      </c>
      <c r="AR93" s="69" t="n">
        <f aca="false">IF(AND($F93&lt;AR$1,$G93&lt;AR$4,(DATE(YEAR($G93)+1,MONTH($G93)+1,1))&gt;AR$4),$D93*13.44*AR$77*(AR$1/1000-($F93/1000)),0)</f>
        <v>0</v>
      </c>
      <c r="AS93" s="69" t="n">
        <f aca="false">IF(AND($F93&lt;AS$1,$G93&lt;AS$4,(DATE(YEAR($G93)+1,MONTH($G93)+1,1))&gt;AS$4),$D93*13.44*AS$77*(AS$1/1000-($F93/1000)),0)</f>
        <v>0</v>
      </c>
      <c r="AT93" s="69" t="n">
        <f aca="false">IF(AND($F93&lt;AT$1,$G93&lt;AT$4,(DATE(YEAR($G93)+1,MONTH($G93)+1,1))&gt;AT$4),$D93*13.44*AT$77*(AT$1/1000-($F93/1000)),0)</f>
        <v>0</v>
      </c>
      <c r="AU93" s="69" t="n">
        <f aca="false">IF(AND($F93&lt;AU$1,$G93&lt;AU$4,(DATE(YEAR($G93)+1,MONTH($G93)+1,1))&gt;AU$4),$D93*13.44*AU$77*(AU$1/1000-($F93/1000)),0)</f>
        <v>0</v>
      </c>
      <c r="AV93" s="69" t="n">
        <f aca="false">IF(AND($F93&lt;AV$1,$G93&lt;AV$4,(DATE(YEAR($G93)+1,MONTH($G93)+1,1))&gt;AV$4),$D93*13.44*AV$77*(AV$1/1000-($F93/1000)),0)</f>
        <v>0</v>
      </c>
      <c r="AW93" s="69" t="n">
        <f aca="false">IF(AND($F93&lt;AW$1,$G93&lt;AW$4,(DATE(YEAR($G93)+1,MONTH($G93)+1,1))&gt;AW$4),$D93*13.44*AW$77*(AW$1/1000-($F93/1000)),0)</f>
        <v>0</v>
      </c>
      <c r="AX93" s="69" t="n">
        <f aca="false">IF(AND($F93&lt;AX$1,$G93&lt;AX$4,(DATE(YEAR($G93)+1,MONTH($G93)+1,1))&gt;AX$4),$D93*13.44*AX$77*(AX$1/1000-($F93/1000)),0)</f>
        <v>0</v>
      </c>
      <c r="AY93" s="69" t="n">
        <f aca="false">IF(AND($F93&lt;AY$1,$G93&lt;AY$4,(DATE(YEAR($G93)+1,MONTH($G93)+1,1))&gt;AY$4),$D93*13.44*AY$77*(AY$1/1000-($F93/1000)),0)</f>
        <v>0</v>
      </c>
      <c r="AZ93" s="69" t="n">
        <f aca="false">IF(AND($F93&lt;AZ$1,$G93&lt;AZ$4,(DATE(YEAR($G93)+1,MONTH($G93)+1,1))&gt;AZ$4),$D93*13.44*AZ$77*(AZ$1/1000-($F93/1000)),0)</f>
        <v>0</v>
      </c>
      <c r="BA93" s="69" t="n">
        <f aca="false">IF(AND($F93&lt;BA$1,$G93&lt;BA$4,(DATE(YEAR($G93)+1,MONTH($G93)+1,1))&gt;BA$4),$D93*13.44*BA$77*(BA$1/1000-($F93/1000)),0)</f>
        <v>0</v>
      </c>
      <c r="BB93" s="69" t="n">
        <f aca="false">IF(AND($F93&lt;BB$1,$G93&lt;BB$4,(DATE(YEAR($G93)+1,MONTH($G93)+1,1))&gt;BB$4),$D93*13.44*BB$77*(BB$1/1000-($F93/1000)),0)</f>
        <v>0</v>
      </c>
      <c r="BC93" s="69" t="n">
        <f aca="false">IF(AND($F93&lt;BC$1,$G93&lt;BC$4,(DATE(YEAR($G93)+1,MONTH($G93)+1,1))&gt;BC$4),$D93*13.44*BC$77*(BC$1/1000-($F93/1000)),0)</f>
        <v>0</v>
      </c>
      <c r="BD93" s="69" t="n">
        <f aca="false">IF(AND($F93&lt;BD$1,$G93&lt;BD$4,(DATE(YEAR($G93)+1,MONTH($G93)+1,1))&gt;BD$4),$D93*13.44*BD$77*(BD$1/1000-($F93/1000)),0)</f>
        <v>0</v>
      </c>
    </row>
    <row r="94" customFormat="false" ht="12.75" hidden="false" customHeight="false" outlineLevel="0" collapsed="false">
      <c r="A94" s="66" t="s">
        <v>1341</v>
      </c>
      <c r="B94" s="3" t="s">
        <v>1204</v>
      </c>
      <c r="C94" s="71" t="s">
        <v>1273</v>
      </c>
      <c r="D94" s="2" t="n">
        <v>48.7</v>
      </c>
      <c r="E94" s="3" t="s">
        <v>1268</v>
      </c>
      <c r="F94" s="2" t="n">
        <v>9700</v>
      </c>
      <c r="G94" s="8" t="n">
        <v>37408</v>
      </c>
      <c r="H94" s="64" t="s">
        <v>1260</v>
      </c>
      <c r="I94" s="69" t="n">
        <f aca="false">IF(AND($F94&lt;I$1,$G94&lt;I$4,(DATE(YEAR($G94)+1,MONTH($G94)+1,1))&gt;I$4),$D94*13.44*I$77*(I$1/1000-($F94/1000)),0)</f>
        <v>0</v>
      </c>
      <c r="J94" s="69" t="n">
        <f aca="false">IF(AND($F94&lt;J$1,$G94&lt;J$4,(DATE(YEAR($G94)+1,MONTH($G94)+1,1))&gt;J$4),$D94*13.44*J$77*(J$1/1000-($F94/1000)),0)</f>
        <v>0</v>
      </c>
      <c r="K94" s="69" t="n">
        <f aca="false">IF(AND($F94&lt;K$1,$G94&lt;K$4,(DATE(YEAR($G94)+1,MONTH($G94)+1,1))&gt;K$4),$D94*13.44*K$77*(K$1/1000-($F94/1000)),0)</f>
        <v>0</v>
      </c>
      <c r="L94" s="69" t="n">
        <f aca="false">IF(AND($F94&lt;L$1,$G94&lt;L$4,(DATE(YEAR($G94)+1,MONTH($G94)+1,1))&gt;L$4),$D94*13.44*L$77*(L$1/1000-($F94/1000)),0)</f>
        <v>0</v>
      </c>
      <c r="M94" s="69" t="n">
        <f aca="false">IF(AND($F94&lt;M$1,$G94&lt;M$4,(DATE(YEAR($G94)+1,MONTH($G94)+1,1))&gt;M$4),$D94*13.44*M$77*(M$1/1000-($F94/1000)),0)</f>
        <v>0</v>
      </c>
      <c r="N94" s="69" t="n">
        <f aca="false">IF(AND($F94&lt;N$1,$G94&lt;N$4,(DATE(YEAR($G94)+1,MONTH($G94)+1,1))&gt;N$4),$D94*13.44*N$77*(N$1/1000-($F94/1000)),0)</f>
        <v>0</v>
      </c>
      <c r="O94" s="69" t="n">
        <f aca="false">IF(AND($F94&lt;O$1,$G94&lt;O$4,(DATE(YEAR($G94)+1,MONTH($G94)+1,1))&gt;O$4),$D94*13.44*O$77*(O$1/1000-($F94/1000)),0)</f>
        <v>0</v>
      </c>
      <c r="P94" s="69" t="n">
        <f aca="false">IF(AND($F94&lt;P$1,$G94&lt;P$4,(DATE(YEAR($G94)+1,MONTH($G94)+1,1))&gt;P$4),$D94*13.44*P$77*(P$1/1000-($F94/1000)),0)</f>
        <v>0</v>
      </c>
      <c r="Q94" s="69" t="n">
        <f aca="false">IF(AND($F94&lt;Q$1,$G94&lt;Q$4,(DATE(YEAR($G94)+1,MONTH($G94)+1,1))&gt;Q$4),$D94*13.44*Q$77*(Q$1/1000-($F94/1000)),0)</f>
        <v>0</v>
      </c>
      <c r="R94" s="69" t="n">
        <f aca="false">IF(AND($F94&lt;R$1,$G94&lt;R$4,(DATE(YEAR($G94)+1,MONTH($G94)+1,1))&gt;R$4),$D94*13.44*R$77*(R$1/1000-($F94/1000)),0)</f>
        <v>0</v>
      </c>
      <c r="S94" s="69" t="n">
        <f aca="false">IF(AND($F94&lt;S$1,$G94&lt;S$4,(DATE(YEAR($G94)+1,MONTH($G94)+1,1))&gt;S$4),$D94*13.44*S$77*(S$1/1000-($F94/1000)),0)</f>
        <v>0</v>
      </c>
      <c r="T94" s="69" t="n">
        <f aca="false">IF(AND($F94&lt;T$1,$G94&lt;T$4,(DATE(YEAR($G94)+1,MONTH($G94)+1,1))&gt;T$4),$D94*13.44*T$77*(T$1/1000-($F94/1000)),0)</f>
        <v>0</v>
      </c>
      <c r="U94" s="69" t="n">
        <f aca="false">IF(AND($F94&lt;U$1,$G94&lt;U$4,(DATE(YEAR($G94)+1,MONTH($G94)+1,1))&gt;U$4),$D94*13.44*U$77*(U$1/1000-($F94/1000)),0)</f>
        <v>0</v>
      </c>
      <c r="V94" s="69" t="n">
        <f aca="false">IF(AND($F94&lt;V$1,$G94&lt;V$4,(DATE(YEAR($G94)+1,MONTH($G94)+1,1))&gt;V$4),$D94*13.44*V$77*(V$1/1000-($F94/1000)),0)</f>
        <v>0</v>
      </c>
      <c r="W94" s="69" t="n">
        <f aca="false">IF(AND($F94&lt;W$1,$G94&lt;W$4,(DATE(YEAR($G94)+1,MONTH($G94)+1,1))&gt;W$4),$D94*13.44*W$77*(W$1/1000-($F94/1000)),0)</f>
        <v>0</v>
      </c>
      <c r="X94" s="69" t="n">
        <f aca="false">IF(AND($F94&lt;X$1,$G94&lt;X$4,(DATE(YEAR($G94)+1,MONTH($G94)+1,1))&gt;X$4),$D94*13.44*X$77*(X$1/1000-($F94/1000)),0)</f>
        <v>0</v>
      </c>
      <c r="Y94" s="69" t="n">
        <f aca="false">IF(AND($F94&lt;Y$1,$G94&lt;Y$4,(DATE(YEAR($G94)+1,MONTH($G94)+1,1))&gt;Y$4),$D94*13.44*Y$77*(Y$1/1000-($F94/1000)),0)</f>
        <v>0</v>
      </c>
      <c r="Z94" s="69" t="n">
        <f aca="false">IF(AND($F94&lt;Z$1,$G94&lt;Z$4,(DATE(YEAR($G94)+1,MONTH($G94)+1,1))&gt;Z$4),$D94*13.44*Z$77*(Z$1/1000-($F94/1000)),0)</f>
        <v>0</v>
      </c>
      <c r="AA94" s="69" t="n">
        <f aca="false">IF(AND($F94&lt;AA$1,$G94&lt;AA$4,(DATE(YEAR($G94)+1,MONTH($G94)+1,1))&gt;AA$4),$D94*13.44*AA$77*(AA$1/1000-($F94/1000)),0)</f>
        <v>49.0896000000001</v>
      </c>
      <c r="AB94" s="69" t="n">
        <f aca="false">IF(AND($F94&lt;AB$1,$G94&lt;AB$4,(DATE(YEAR($G94)+1,MONTH($G94)+1,1))&gt;AB$4),$D94*13.44*AB$77*(AB$1/1000-($F94/1000)),0)</f>
        <v>49.0896000000001</v>
      </c>
      <c r="AC94" s="69" t="n">
        <f aca="false">IF(AND($F94&lt;AC$1,$G94&lt;AC$4,(DATE(YEAR($G94)+1,MONTH($G94)+1,1))&gt;AC$4),$D94*13.44*AC$77*(AC$1/1000-($F94/1000)),0)</f>
        <v>49.0896000000001</v>
      </c>
      <c r="AD94" s="69" t="n">
        <f aca="false">IF(AND($F94&lt;AD$1,$G94&lt;AD$4,(DATE(YEAR($G94)+1,MONTH($G94)+1,1))&gt;AD$4),$D94*13.44*AD$77*(AD$1/1000-($F94/1000)),0)</f>
        <v>49.0896000000001</v>
      </c>
      <c r="AE94" s="69" t="n">
        <f aca="false">IF(AND($F94&lt;AE$1,$G94&lt;AE$4,(DATE(YEAR($G94)+1,MONTH($G94)+1,1))&gt;AE$4),$D94*13.44*AE$77*(AE$1/1000-($F94/1000)),0)</f>
        <v>49.0896000000001</v>
      </c>
      <c r="AF94" s="69" t="n">
        <f aca="false">IF(AND($F94&lt;AF$1,$G94&lt;AF$4,(DATE(YEAR($G94)+1,MONTH($G94)+1,1))&gt;AF$4),$D94*13.44*AF$77*(AF$1/1000-($F94/1000)),0)</f>
        <v>49.0896000000001</v>
      </c>
      <c r="AG94" s="69" t="n">
        <f aca="false">IF(AND($F94&lt;AG$1,$G94&lt;AG$4,(DATE(YEAR($G94)+1,MONTH($G94)+1,1))&gt;AG$4),$D94*13.44*AG$77*(AG$1/1000-($F94/1000)),0)</f>
        <v>49.0896000000001</v>
      </c>
      <c r="AH94" s="69" t="n">
        <f aca="false">IF(AND($F94&lt;AH$1,$G94&lt;AH$4,(DATE(YEAR($G94)+1,MONTH($G94)+1,1))&gt;AH$4),$D94*13.44*AH$77*(AH$1/1000-($F94/1000)),0)</f>
        <v>49.0896000000001</v>
      </c>
      <c r="AI94" s="69" t="n">
        <f aca="false">IF(AND($F94&lt;AI$1,$G94&lt;AI$4,(DATE(YEAR($G94)+1,MONTH($G94)+1,1))&gt;AI$4),$D94*13.44*AI$77*(AI$1/1000-($F94/1000)),0)</f>
        <v>49.0896000000001</v>
      </c>
      <c r="AJ94" s="69" t="n">
        <f aca="false">IF(AND($F94&lt;AJ$1,$G94&lt;AJ$4,(DATE(YEAR($G94)+1,MONTH($G94)+1,1))&gt;AJ$4),$D94*13.44*AJ$77*(AJ$1/1000-($F94/1000)),0)</f>
        <v>49.0896000000001</v>
      </c>
      <c r="AK94" s="69" t="n">
        <f aca="false">IF(AND($F94&lt;AK$1,$G94&lt;AK$4,(DATE(YEAR($G94)+1,MONTH($G94)+1,1))&gt;AK$4),$D94*13.44*AK$77*(AK$1/1000-($F94/1000)),0)</f>
        <v>49.0896000000001</v>
      </c>
      <c r="AL94" s="69" t="n">
        <f aca="false">IF(AND($F94&lt;AL$1,$G94&lt;AL$4,(DATE(YEAR($G94)+1,MONTH($G94)+1,1))&gt;AL$4),$D94*13.44*AL$77*(AL$1/1000-($F94/1000)),0)</f>
        <v>49.0896000000001</v>
      </c>
      <c r="AM94" s="69" t="n">
        <f aca="false">IF(AND($F94&lt;AM$1,$G94&lt;AM$4,(DATE(YEAR($G94)+1,MONTH($G94)+1,1))&gt;AM$4),$D94*13.44*AM$77*(AM$1/1000-($F94/1000)),0)</f>
        <v>0</v>
      </c>
      <c r="AN94" s="69" t="n">
        <f aca="false">IF(AND($F94&lt;AN$1,$G94&lt;AN$4,(DATE(YEAR($G94)+1,MONTH($G94)+1,1))&gt;AN$4),$D94*13.44*AN$77*(AN$1/1000-($F94/1000)),0)</f>
        <v>0</v>
      </c>
      <c r="AO94" s="69" t="n">
        <f aca="false">IF(AND($F94&lt;AO$1,$G94&lt;AO$4,(DATE(YEAR($G94)+1,MONTH($G94)+1,1))&gt;AO$4),$D94*13.44*AO$77*(AO$1/1000-($F94/1000)),0)</f>
        <v>0</v>
      </c>
      <c r="AP94" s="69" t="n">
        <f aca="false">IF(AND($F94&lt;AP$1,$G94&lt;AP$4,(DATE(YEAR($G94)+1,MONTH($G94)+1,1))&gt;AP$4),$D94*13.44*AP$77*(AP$1/1000-($F94/1000)),0)</f>
        <v>0</v>
      </c>
      <c r="AQ94" s="69" t="n">
        <f aca="false">IF(AND($F94&lt;AQ$1,$G94&lt;AQ$4,(DATE(YEAR($G94)+1,MONTH($G94)+1,1))&gt;AQ$4),$D94*13.44*AQ$77*(AQ$1/1000-($F94/1000)),0)</f>
        <v>0</v>
      </c>
      <c r="AR94" s="69" t="n">
        <f aca="false">IF(AND($F94&lt;AR$1,$G94&lt;AR$4,(DATE(YEAR($G94)+1,MONTH($G94)+1,1))&gt;AR$4),$D94*13.44*AR$77*(AR$1/1000-($F94/1000)),0)</f>
        <v>0</v>
      </c>
      <c r="AS94" s="69" t="n">
        <f aca="false">IF(AND($F94&lt;AS$1,$G94&lt;AS$4,(DATE(YEAR($G94)+1,MONTH($G94)+1,1))&gt;AS$4),$D94*13.44*AS$77*(AS$1/1000-($F94/1000)),0)</f>
        <v>0</v>
      </c>
      <c r="AT94" s="69" t="n">
        <f aca="false">IF(AND($F94&lt;AT$1,$G94&lt;AT$4,(DATE(YEAR($G94)+1,MONTH($G94)+1,1))&gt;AT$4),$D94*13.44*AT$77*(AT$1/1000-($F94/1000)),0)</f>
        <v>0</v>
      </c>
      <c r="AU94" s="69" t="n">
        <f aca="false">IF(AND($F94&lt;AU$1,$G94&lt;AU$4,(DATE(YEAR($G94)+1,MONTH($G94)+1,1))&gt;AU$4),$D94*13.44*AU$77*(AU$1/1000-($F94/1000)),0)</f>
        <v>0</v>
      </c>
      <c r="AV94" s="69" t="n">
        <f aca="false">IF(AND($F94&lt;AV$1,$G94&lt;AV$4,(DATE(YEAR($G94)+1,MONTH($G94)+1,1))&gt;AV$4),$D94*13.44*AV$77*(AV$1/1000-($F94/1000)),0)</f>
        <v>0</v>
      </c>
      <c r="AW94" s="69" t="n">
        <f aca="false">IF(AND($F94&lt;AW$1,$G94&lt;AW$4,(DATE(YEAR($G94)+1,MONTH($G94)+1,1))&gt;AW$4),$D94*13.44*AW$77*(AW$1/1000-($F94/1000)),0)</f>
        <v>0</v>
      </c>
      <c r="AX94" s="69" t="n">
        <f aca="false">IF(AND($F94&lt;AX$1,$G94&lt;AX$4,(DATE(YEAR($G94)+1,MONTH($G94)+1,1))&gt;AX$4),$D94*13.44*AX$77*(AX$1/1000-($F94/1000)),0)</f>
        <v>0</v>
      </c>
      <c r="AY94" s="69" t="n">
        <f aca="false">IF(AND($F94&lt;AY$1,$G94&lt;AY$4,(DATE(YEAR($G94)+1,MONTH($G94)+1,1))&gt;AY$4),$D94*13.44*AY$77*(AY$1/1000-($F94/1000)),0)</f>
        <v>0</v>
      </c>
      <c r="AZ94" s="69" t="n">
        <f aca="false">IF(AND($F94&lt;AZ$1,$G94&lt;AZ$4,(DATE(YEAR($G94)+1,MONTH($G94)+1,1))&gt;AZ$4),$D94*13.44*AZ$77*(AZ$1/1000-($F94/1000)),0)</f>
        <v>0</v>
      </c>
      <c r="BA94" s="69" t="n">
        <f aca="false">IF(AND($F94&lt;BA$1,$G94&lt;BA$4,(DATE(YEAR($G94)+1,MONTH($G94)+1,1))&gt;BA$4),$D94*13.44*BA$77*(BA$1/1000-($F94/1000)),0)</f>
        <v>0</v>
      </c>
      <c r="BB94" s="69" t="n">
        <f aca="false">IF(AND($F94&lt;BB$1,$G94&lt;BB$4,(DATE(YEAR($G94)+1,MONTH($G94)+1,1))&gt;BB$4),$D94*13.44*BB$77*(BB$1/1000-($F94/1000)),0)</f>
        <v>0</v>
      </c>
      <c r="BC94" s="69" t="n">
        <f aca="false">IF(AND($F94&lt;BC$1,$G94&lt;BC$4,(DATE(YEAR($G94)+1,MONTH($G94)+1,1))&gt;BC$4),$D94*13.44*BC$77*(BC$1/1000-($F94/1000)),0)</f>
        <v>0</v>
      </c>
      <c r="BD94" s="69" t="n">
        <f aca="false">IF(AND($F94&lt;BD$1,$G94&lt;BD$4,(DATE(YEAR($G94)+1,MONTH($G94)+1,1))&gt;BD$4),$D94*13.44*BD$77*(BD$1/1000-($F94/1000)),0)</f>
        <v>0</v>
      </c>
    </row>
    <row r="95" customFormat="false" ht="12.75" hidden="false" customHeight="false" outlineLevel="0" collapsed="false">
      <c r="A95" s="66" t="s">
        <v>1342</v>
      </c>
      <c r="B95" s="3" t="s">
        <v>1204</v>
      </c>
      <c r="C95" s="3" t="s">
        <v>1273</v>
      </c>
      <c r="D95" s="2" t="n">
        <v>49</v>
      </c>
      <c r="E95" s="3" t="s">
        <v>1268</v>
      </c>
      <c r="F95" s="2" t="n">
        <v>9700</v>
      </c>
      <c r="G95" s="8" t="n">
        <v>37437</v>
      </c>
      <c r="H95" s="64" t="s">
        <v>1260</v>
      </c>
      <c r="I95" s="69" t="n">
        <f aca="false">IF(AND($F95&lt;I$1,$G95&lt;I$4,(DATE(YEAR($G95)+1,MONTH($G95)+1,1))&gt;I$4),$D95*13.44*I$77*(I$1/1000-($F95/1000)),0)</f>
        <v>0</v>
      </c>
      <c r="J95" s="69" t="n">
        <f aca="false">IF(AND($F95&lt;J$1,$G95&lt;J$4,(DATE(YEAR($G95)+1,MONTH($G95)+1,1))&gt;J$4),$D95*13.44*J$77*(J$1/1000-($F95/1000)),0)</f>
        <v>0</v>
      </c>
      <c r="K95" s="69" t="n">
        <f aca="false">IF(AND($F95&lt;K$1,$G95&lt;K$4,(DATE(YEAR($G95)+1,MONTH($G95)+1,1))&gt;K$4),$D95*13.44*K$77*(K$1/1000-($F95/1000)),0)</f>
        <v>0</v>
      </c>
      <c r="L95" s="69" t="n">
        <f aca="false">IF(AND($F95&lt;L$1,$G95&lt;L$4,(DATE(YEAR($G95)+1,MONTH($G95)+1,1))&gt;L$4),$D95*13.44*L$77*(L$1/1000-($F95/1000)),0)</f>
        <v>0</v>
      </c>
      <c r="M95" s="69" t="n">
        <f aca="false">IF(AND($F95&lt;M$1,$G95&lt;M$4,(DATE(YEAR($G95)+1,MONTH($G95)+1,1))&gt;M$4),$D95*13.44*M$77*(M$1/1000-($F95/1000)),0)</f>
        <v>0</v>
      </c>
      <c r="N95" s="69" t="n">
        <f aca="false">IF(AND($F95&lt;N$1,$G95&lt;N$4,(DATE(YEAR($G95)+1,MONTH($G95)+1,1))&gt;N$4),$D95*13.44*N$77*(N$1/1000-($F95/1000)),0)</f>
        <v>0</v>
      </c>
      <c r="O95" s="69" t="n">
        <f aca="false">IF(AND($F95&lt;O$1,$G95&lt;O$4,(DATE(YEAR($G95)+1,MONTH($G95)+1,1))&gt;O$4),$D95*13.44*O$77*(O$1/1000-($F95/1000)),0)</f>
        <v>0</v>
      </c>
      <c r="P95" s="69" t="n">
        <f aca="false">IF(AND($F95&lt;P$1,$G95&lt;P$4,(DATE(YEAR($G95)+1,MONTH($G95)+1,1))&gt;P$4),$D95*13.44*P$77*(P$1/1000-($F95/1000)),0)</f>
        <v>0</v>
      </c>
      <c r="Q95" s="69" t="n">
        <f aca="false">IF(AND($F95&lt;Q$1,$G95&lt;Q$4,(DATE(YEAR($G95)+1,MONTH($G95)+1,1))&gt;Q$4),$D95*13.44*Q$77*(Q$1/1000-($F95/1000)),0)</f>
        <v>0</v>
      </c>
      <c r="R95" s="69" t="n">
        <f aca="false">IF(AND($F95&lt;R$1,$G95&lt;R$4,(DATE(YEAR($G95)+1,MONTH($G95)+1,1))&gt;R$4),$D95*13.44*R$77*(R$1/1000-($F95/1000)),0)</f>
        <v>0</v>
      </c>
      <c r="S95" s="69" t="n">
        <f aca="false">IF(AND($F95&lt;S$1,$G95&lt;S$4,(DATE(YEAR($G95)+1,MONTH($G95)+1,1))&gt;S$4),$D95*13.44*S$77*(S$1/1000-($F95/1000)),0)</f>
        <v>0</v>
      </c>
      <c r="T95" s="69" t="n">
        <f aca="false">IF(AND($F95&lt;T$1,$G95&lt;T$4,(DATE(YEAR($G95)+1,MONTH($G95)+1,1))&gt;T$4),$D95*13.44*T$77*(T$1/1000-($F95/1000)),0)</f>
        <v>0</v>
      </c>
      <c r="U95" s="69" t="n">
        <f aca="false">IF(AND($F95&lt;U$1,$G95&lt;U$4,(DATE(YEAR($G95)+1,MONTH($G95)+1,1))&gt;U$4),$D95*13.44*U$77*(U$1/1000-($F95/1000)),0)</f>
        <v>0</v>
      </c>
      <c r="V95" s="69" t="n">
        <f aca="false">IF(AND($F95&lt;V$1,$G95&lt;V$4,(DATE(YEAR($G95)+1,MONTH($G95)+1,1))&gt;V$4),$D95*13.44*V$77*(V$1/1000-($F95/1000)),0)</f>
        <v>0</v>
      </c>
      <c r="W95" s="69" t="n">
        <f aca="false">IF(AND($F95&lt;W$1,$G95&lt;W$4,(DATE(YEAR($G95)+1,MONTH($G95)+1,1))&gt;W$4),$D95*13.44*W$77*(W$1/1000-($F95/1000)),0)</f>
        <v>0</v>
      </c>
      <c r="X95" s="69" t="n">
        <f aca="false">IF(AND($F95&lt;X$1,$G95&lt;X$4,(DATE(YEAR($G95)+1,MONTH($G95)+1,1))&gt;X$4),$D95*13.44*X$77*(X$1/1000-($F95/1000)),0)</f>
        <v>0</v>
      </c>
      <c r="Y95" s="69" t="n">
        <f aca="false">IF(AND($F95&lt;Y$1,$G95&lt;Y$4,(DATE(YEAR($G95)+1,MONTH($G95)+1,1))&gt;Y$4),$D95*13.44*Y$77*(Y$1/1000-($F95/1000)),0)</f>
        <v>0</v>
      </c>
      <c r="Z95" s="69" t="n">
        <f aca="false">IF(AND($F95&lt;Z$1,$G95&lt;Z$4,(DATE(YEAR($G95)+1,MONTH($G95)+1,1))&gt;Z$4),$D95*13.44*Z$77*(Z$1/1000-($F95/1000)),0)</f>
        <v>0</v>
      </c>
      <c r="AA95" s="69" t="n">
        <f aca="false">IF(AND($F95&lt;AA$1,$G95&lt;AA$4,(DATE(YEAR($G95)+1,MONTH($G95)+1,1))&gt;AA$4),$D95*13.44*AA$77*(AA$1/1000-($F95/1000)),0)</f>
        <v>49.3920000000001</v>
      </c>
      <c r="AB95" s="69" t="n">
        <f aca="false">IF(AND($F95&lt;AB$1,$G95&lt;AB$4,(DATE(YEAR($G95)+1,MONTH($G95)+1,1))&gt;AB$4),$D95*13.44*AB$77*(AB$1/1000-($F95/1000)),0)</f>
        <v>49.3920000000001</v>
      </c>
      <c r="AC95" s="69" t="n">
        <f aca="false">IF(AND($F95&lt;AC$1,$G95&lt;AC$4,(DATE(YEAR($G95)+1,MONTH($G95)+1,1))&gt;AC$4),$D95*13.44*AC$77*(AC$1/1000-($F95/1000)),0)</f>
        <v>49.3920000000001</v>
      </c>
      <c r="AD95" s="69" t="n">
        <f aca="false">IF(AND($F95&lt;AD$1,$G95&lt;AD$4,(DATE(YEAR($G95)+1,MONTH($G95)+1,1))&gt;AD$4),$D95*13.44*AD$77*(AD$1/1000-($F95/1000)),0)</f>
        <v>49.3920000000001</v>
      </c>
      <c r="AE95" s="69" t="n">
        <f aca="false">IF(AND($F95&lt;AE$1,$G95&lt;AE$4,(DATE(YEAR($G95)+1,MONTH($G95)+1,1))&gt;AE$4),$D95*13.44*AE$77*(AE$1/1000-($F95/1000)),0)</f>
        <v>49.3920000000001</v>
      </c>
      <c r="AF95" s="69" t="n">
        <f aca="false">IF(AND($F95&lt;AF$1,$G95&lt;AF$4,(DATE(YEAR($G95)+1,MONTH($G95)+1,1))&gt;AF$4),$D95*13.44*AF$77*(AF$1/1000-($F95/1000)),0)</f>
        <v>49.3920000000001</v>
      </c>
      <c r="AG95" s="69" t="n">
        <f aca="false">IF(AND($F95&lt;AG$1,$G95&lt;AG$4,(DATE(YEAR($G95)+1,MONTH($G95)+1,1))&gt;AG$4),$D95*13.44*AG$77*(AG$1/1000-($F95/1000)),0)</f>
        <v>49.3920000000001</v>
      </c>
      <c r="AH95" s="69" t="n">
        <f aca="false">IF(AND($F95&lt;AH$1,$G95&lt;AH$4,(DATE(YEAR($G95)+1,MONTH($G95)+1,1))&gt;AH$4),$D95*13.44*AH$77*(AH$1/1000-($F95/1000)),0)</f>
        <v>49.3920000000001</v>
      </c>
      <c r="AI95" s="69" t="n">
        <f aca="false">IF(AND($F95&lt;AI$1,$G95&lt;AI$4,(DATE(YEAR($G95)+1,MONTH($G95)+1,1))&gt;AI$4),$D95*13.44*AI$77*(AI$1/1000-($F95/1000)),0)</f>
        <v>49.3920000000001</v>
      </c>
      <c r="AJ95" s="69" t="n">
        <f aca="false">IF(AND($F95&lt;AJ$1,$G95&lt;AJ$4,(DATE(YEAR($G95)+1,MONTH($G95)+1,1))&gt;AJ$4),$D95*13.44*AJ$77*(AJ$1/1000-($F95/1000)),0)</f>
        <v>49.3920000000001</v>
      </c>
      <c r="AK95" s="69" t="n">
        <f aca="false">IF(AND($F95&lt;AK$1,$G95&lt;AK$4,(DATE(YEAR($G95)+1,MONTH($G95)+1,1))&gt;AK$4),$D95*13.44*AK$77*(AK$1/1000-($F95/1000)),0)</f>
        <v>49.3920000000001</v>
      </c>
      <c r="AL95" s="69" t="n">
        <f aca="false">IF(AND($F95&lt;AL$1,$G95&lt;AL$4,(DATE(YEAR($G95)+1,MONTH($G95)+1,1))&gt;AL$4),$D95*13.44*AL$77*(AL$1/1000-($F95/1000)),0)</f>
        <v>49.3920000000001</v>
      </c>
      <c r="AM95" s="69" t="n">
        <f aca="false">IF(AND($F95&lt;AM$1,$G95&lt;AM$4,(DATE(YEAR($G95)+1,MONTH($G95)+1,1))&gt;AM$4),$D95*13.44*AM$77*(AM$1/1000-($F95/1000)),0)</f>
        <v>0</v>
      </c>
      <c r="AN95" s="69" t="n">
        <f aca="false">IF(AND($F95&lt;AN$1,$G95&lt;AN$4,(DATE(YEAR($G95)+1,MONTH($G95)+1,1))&gt;AN$4),$D95*13.44*AN$77*(AN$1/1000-($F95/1000)),0)</f>
        <v>0</v>
      </c>
      <c r="AO95" s="69" t="n">
        <f aca="false">IF(AND($F95&lt;AO$1,$G95&lt;AO$4,(DATE(YEAR($G95)+1,MONTH($G95)+1,1))&gt;AO$4),$D95*13.44*AO$77*(AO$1/1000-($F95/1000)),0)</f>
        <v>0</v>
      </c>
      <c r="AP95" s="69" t="n">
        <f aca="false">IF(AND($F95&lt;AP$1,$G95&lt;AP$4,(DATE(YEAR($G95)+1,MONTH($G95)+1,1))&gt;AP$4),$D95*13.44*AP$77*(AP$1/1000-($F95/1000)),0)</f>
        <v>0</v>
      </c>
      <c r="AQ95" s="69" t="n">
        <f aca="false">IF(AND($F95&lt;AQ$1,$G95&lt;AQ$4,(DATE(YEAR($G95)+1,MONTH($G95)+1,1))&gt;AQ$4),$D95*13.44*AQ$77*(AQ$1/1000-($F95/1000)),0)</f>
        <v>0</v>
      </c>
      <c r="AR95" s="69" t="n">
        <f aca="false">IF(AND($F95&lt;AR$1,$G95&lt;AR$4,(DATE(YEAR($G95)+1,MONTH($G95)+1,1))&gt;AR$4),$D95*13.44*AR$77*(AR$1/1000-($F95/1000)),0)</f>
        <v>0</v>
      </c>
      <c r="AS95" s="69" t="n">
        <f aca="false">IF(AND($F95&lt;AS$1,$G95&lt;AS$4,(DATE(YEAR($G95)+1,MONTH($G95)+1,1))&gt;AS$4),$D95*13.44*AS$77*(AS$1/1000-($F95/1000)),0)</f>
        <v>0</v>
      </c>
      <c r="AT95" s="69" t="n">
        <f aca="false">IF(AND($F95&lt;AT$1,$G95&lt;AT$4,(DATE(YEAR($G95)+1,MONTH($G95)+1,1))&gt;AT$4),$D95*13.44*AT$77*(AT$1/1000-($F95/1000)),0)</f>
        <v>0</v>
      </c>
      <c r="AU95" s="69" t="n">
        <f aca="false">IF(AND($F95&lt;AU$1,$G95&lt;AU$4,(DATE(YEAR($G95)+1,MONTH($G95)+1,1))&gt;AU$4),$D95*13.44*AU$77*(AU$1/1000-($F95/1000)),0)</f>
        <v>0</v>
      </c>
      <c r="AV95" s="69" t="n">
        <f aca="false">IF(AND($F95&lt;AV$1,$G95&lt;AV$4,(DATE(YEAR($G95)+1,MONTH($G95)+1,1))&gt;AV$4),$D95*13.44*AV$77*(AV$1/1000-($F95/1000)),0)</f>
        <v>0</v>
      </c>
      <c r="AW95" s="69" t="n">
        <f aca="false">IF(AND($F95&lt;AW$1,$G95&lt;AW$4,(DATE(YEAR($G95)+1,MONTH($G95)+1,1))&gt;AW$4),$D95*13.44*AW$77*(AW$1/1000-($F95/1000)),0)</f>
        <v>0</v>
      </c>
      <c r="AX95" s="69" t="n">
        <f aca="false">IF(AND($F95&lt;AX$1,$G95&lt;AX$4,(DATE(YEAR($G95)+1,MONTH($G95)+1,1))&gt;AX$4),$D95*13.44*AX$77*(AX$1/1000-($F95/1000)),0)</f>
        <v>0</v>
      </c>
      <c r="AY95" s="69" t="n">
        <f aca="false">IF(AND($F95&lt;AY$1,$G95&lt;AY$4,(DATE(YEAR($G95)+1,MONTH($G95)+1,1))&gt;AY$4),$D95*13.44*AY$77*(AY$1/1000-($F95/1000)),0)</f>
        <v>0</v>
      </c>
      <c r="AZ95" s="69" t="n">
        <f aca="false">IF(AND($F95&lt;AZ$1,$G95&lt;AZ$4,(DATE(YEAR($G95)+1,MONTH($G95)+1,1))&gt;AZ$4),$D95*13.44*AZ$77*(AZ$1/1000-($F95/1000)),0)</f>
        <v>0</v>
      </c>
      <c r="BA95" s="69" t="n">
        <f aca="false">IF(AND($F95&lt;BA$1,$G95&lt;BA$4,(DATE(YEAR($G95)+1,MONTH($G95)+1,1))&gt;BA$4),$D95*13.44*BA$77*(BA$1/1000-($F95/1000)),0)</f>
        <v>0</v>
      </c>
      <c r="BB95" s="69" t="n">
        <f aca="false">IF(AND($F95&lt;BB$1,$G95&lt;BB$4,(DATE(YEAR($G95)+1,MONTH($G95)+1,1))&gt;BB$4),$D95*13.44*BB$77*(BB$1/1000-($F95/1000)),0)</f>
        <v>0</v>
      </c>
      <c r="BC95" s="69" t="n">
        <f aca="false">IF(AND($F95&lt;BC$1,$G95&lt;BC$4,(DATE(YEAR($G95)+1,MONTH($G95)+1,1))&gt;BC$4),$D95*13.44*BC$77*(BC$1/1000-($F95/1000)),0)</f>
        <v>0</v>
      </c>
      <c r="BD95" s="69" t="n">
        <f aca="false">IF(AND($F95&lt;BD$1,$G95&lt;BD$4,(DATE(YEAR($G95)+1,MONTH($G95)+1,1))&gt;BD$4),$D95*13.44*BD$77*(BD$1/1000-($F95/1000)),0)</f>
        <v>0</v>
      </c>
    </row>
    <row r="96" customFormat="false" ht="12.75" hidden="false" customHeight="false" outlineLevel="0" collapsed="false">
      <c r="A96" s="0" t="s">
        <v>1409</v>
      </c>
      <c r="B96" s="0" t="s">
        <v>1251</v>
      </c>
      <c r="C96" s="0" t="s">
        <v>1252</v>
      </c>
      <c r="D96" s="0" t="n">
        <v>40</v>
      </c>
      <c r="E96" s="3" t="s">
        <v>1268</v>
      </c>
      <c r="F96" s="13" t="n">
        <v>9700</v>
      </c>
      <c r="G96" s="8" t="n">
        <v>37012</v>
      </c>
      <c r="H96" s="64" t="s">
        <v>1260</v>
      </c>
      <c r="I96" s="69" t="n">
        <f aca="false">IF(AND($F96&lt;I$1,$G96&lt;I$4,(DATE(YEAR($G96)+1,MONTH($G96)+1,1))&gt;I$4),$D96*13.44*I$77*(I$1/1000-($F96/1000)),0)</f>
        <v>0</v>
      </c>
      <c r="J96" s="69" t="n">
        <f aca="false">IF(AND($F96&lt;J$1,$G96&lt;J$4,(DATE(YEAR($G96)+1,MONTH($G96)+1,1))&gt;J$4),$D96*13.44*J$77*(J$1/1000-($F96/1000)),0)</f>
        <v>0</v>
      </c>
      <c r="K96" s="69" t="n">
        <f aca="false">IF(AND($F96&lt;K$1,$G96&lt;K$4,(DATE(YEAR($G96)+1,MONTH($G96)+1,1))&gt;K$4),$D96*13.44*K$77*(K$1/1000-($F96/1000)),0)</f>
        <v>0</v>
      </c>
      <c r="L96" s="69" t="n">
        <f aca="false">IF(AND($F96&lt;L$1,$G96&lt;L$4,(DATE(YEAR($G96)+1,MONTH($G96)+1,1))&gt;L$4),$D96*13.44*L$77*(L$1/1000-($F96/1000)),0)</f>
        <v>0</v>
      </c>
      <c r="M96" s="69" t="n">
        <f aca="false">IF(AND($F96&lt;M$1,$G96&lt;M$4,(DATE(YEAR($G96)+1,MONTH($G96)+1,1))&gt;M$4),$D96*13.44*M$77*(M$1/1000-($F96/1000)),0)</f>
        <v>0</v>
      </c>
      <c r="N96" s="69" t="n">
        <f aca="false">IF(AND($F96&lt;N$1,$G96&lt;N$4,(DATE(YEAR($G96)+1,MONTH($G96)+1,1))&gt;N$4),$D96*13.44*N$77*(N$1/1000-($F96/1000)),0)</f>
        <v>40.3200000000001</v>
      </c>
      <c r="O96" s="69" t="n">
        <f aca="false">IF(AND($F96&lt;O$1,$G96&lt;O$4,(DATE(YEAR($G96)+1,MONTH($G96)+1,1))&gt;O$4),$D96*13.44*O$77*(O$1/1000-($F96/1000)),0)</f>
        <v>40.3200000000001</v>
      </c>
      <c r="P96" s="69" t="n">
        <f aca="false">IF(AND($F96&lt;P$1,$G96&lt;P$4,(DATE(YEAR($G96)+1,MONTH($G96)+1,1))&gt;P$4),$D96*13.44*P$77*(P$1/1000-($F96/1000)),0)</f>
        <v>40.3200000000001</v>
      </c>
      <c r="Q96" s="69" t="n">
        <f aca="false">IF(AND($F96&lt;Q$1,$G96&lt;Q$4,(DATE(YEAR($G96)+1,MONTH($G96)+1,1))&gt;Q$4),$D96*13.44*Q$77*(Q$1/1000-($F96/1000)),0)</f>
        <v>40.3200000000001</v>
      </c>
      <c r="R96" s="69" t="n">
        <f aca="false">IF(AND($F96&lt;R$1,$G96&lt;R$4,(DATE(YEAR($G96)+1,MONTH($G96)+1,1))&gt;R$4),$D96*13.44*R$77*(R$1/1000-($F96/1000)),0)</f>
        <v>40.3200000000001</v>
      </c>
      <c r="S96" s="69" t="n">
        <f aca="false">IF(AND($F96&lt;S$1,$G96&lt;S$4,(DATE(YEAR($G96)+1,MONTH($G96)+1,1))&gt;S$4),$D96*13.44*S$77*(S$1/1000-($F96/1000)),0)</f>
        <v>40.3200000000001</v>
      </c>
      <c r="T96" s="69" t="n">
        <f aca="false">IF(AND($F96&lt;T$1,$G96&lt;T$4,(DATE(YEAR($G96)+1,MONTH($G96)+1,1))&gt;T$4),$D96*13.44*T$77*(T$1/1000-($F96/1000)),0)</f>
        <v>40.3200000000001</v>
      </c>
      <c r="U96" s="69" t="n">
        <f aca="false">IF(AND($F96&lt;U$1,$G96&lt;U$4,(DATE(YEAR($G96)+1,MONTH($G96)+1,1))&gt;U$4),$D96*13.44*U$77*(U$1/1000-($F96/1000)),0)</f>
        <v>40.3200000000001</v>
      </c>
      <c r="V96" s="69" t="n">
        <f aca="false">IF(AND($F96&lt;V$1,$G96&lt;V$4,(DATE(YEAR($G96)+1,MONTH($G96)+1,1))&gt;V$4),$D96*13.44*V$77*(V$1/1000-($F96/1000)),0)</f>
        <v>40.3200000000001</v>
      </c>
      <c r="W96" s="69" t="n">
        <f aca="false">IF(AND($F96&lt;W$1,$G96&lt;W$4,(DATE(YEAR($G96)+1,MONTH($G96)+1,1))&gt;W$4),$D96*13.44*W$77*(W$1/1000-($F96/1000)),0)</f>
        <v>40.3200000000001</v>
      </c>
      <c r="X96" s="69" t="n">
        <f aca="false">IF(AND($F96&lt;X$1,$G96&lt;X$4,(DATE(YEAR($G96)+1,MONTH($G96)+1,1))&gt;X$4),$D96*13.44*X$77*(X$1/1000-($F96/1000)),0)</f>
        <v>40.3200000000001</v>
      </c>
      <c r="Y96" s="69" t="n">
        <f aca="false">IF(AND($F96&lt;Y$1,$G96&lt;Y$4,(DATE(YEAR($G96)+1,MONTH($G96)+1,1))&gt;Y$4),$D96*13.44*Y$77*(Y$1/1000-($F96/1000)),0)</f>
        <v>40.3200000000001</v>
      </c>
      <c r="Z96" s="69" t="n">
        <f aca="false">IF(AND($F96&lt;Z$1,$G96&lt;Z$4,(DATE(YEAR($G96)+1,MONTH($G96)+1,1))&gt;Z$4),$D96*13.44*Z$77*(Z$1/1000-($F96/1000)),0)</f>
        <v>0</v>
      </c>
      <c r="AA96" s="69" t="n">
        <f aca="false">IF(AND($F96&lt;AA$1,$G96&lt;AA$4,(DATE(YEAR($G96)+1,MONTH($G96)+1,1))&gt;AA$4),$D96*13.44*AA$77*(AA$1/1000-($F96/1000)),0)</f>
        <v>0</v>
      </c>
      <c r="AB96" s="69" t="n">
        <f aca="false">IF(AND($F96&lt;AB$1,$G96&lt;AB$4,(DATE(YEAR($G96)+1,MONTH($G96)+1,1))&gt;AB$4),$D96*13.44*AB$77*(AB$1/1000-($F96/1000)),0)</f>
        <v>0</v>
      </c>
      <c r="AC96" s="69" t="n">
        <f aca="false">IF(AND($F96&lt;AC$1,$G96&lt;AC$4,(DATE(YEAR($G96)+1,MONTH($G96)+1,1))&gt;AC$4),$D96*13.44*AC$77*(AC$1/1000-($F96/1000)),0)</f>
        <v>0</v>
      </c>
      <c r="AD96" s="69" t="n">
        <f aca="false">IF(AND($F96&lt;AD$1,$G96&lt;AD$4,(DATE(YEAR($G96)+1,MONTH($G96)+1,1))&gt;AD$4),$D96*13.44*AD$77*(AD$1/1000-($F96/1000)),0)</f>
        <v>0</v>
      </c>
      <c r="AE96" s="69" t="n">
        <f aca="false">IF(AND($F96&lt;AE$1,$G96&lt;AE$4,(DATE(YEAR($G96)+1,MONTH($G96)+1,1))&gt;AE$4),$D96*13.44*AE$77*(AE$1/1000-($F96/1000)),0)</f>
        <v>0</v>
      </c>
      <c r="AF96" s="69" t="n">
        <f aca="false">IF(AND($F96&lt;AF$1,$G96&lt;AF$4,(DATE(YEAR($G96)+1,MONTH($G96)+1,1))&gt;AF$4),$D96*13.44*AF$77*(AF$1/1000-($F96/1000)),0)</f>
        <v>0</v>
      </c>
      <c r="AG96" s="69" t="n">
        <f aca="false">IF(AND($F96&lt;AG$1,$G96&lt;AG$4,(DATE(YEAR($G96)+1,MONTH($G96)+1,1))&gt;AG$4),$D96*13.44*AG$77*(AG$1/1000-($F96/1000)),0)</f>
        <v>0</v>
      </c>
      <c r="AH96" s="69" t="n">
        <f aca="false">IF(AND($F96&lt;AH$1,$G96&lt;AH$4,(DATE(YEAR($G96)+1,MONTH($G96)+1,1))&gt;AH$4),$D96*13.44*AH$77*(AH$1/1000-($F96/1000)),0)</f>
        <v>0</v>
      </c>
      <c r="AI96" s="69" t="n">
        <f aca="false">IF(AND($F96&lt;AI$1,$G96&lt;AI$4,(DATE(YEAR($G96)+1,MONTH($G96)+1,1))&gt;AI$4),$D96*13.44*AI$77*(AI$1/1000-($F96/1000)),0)</f>
        <v>0</v>
      </c>
      <c r="AJ96" s="69" t="n">
        <f aca="false">IF(AND($F96&lt;AJ$1,$G96&lt;AJ$4,(DATE(YEAR($G96)+1,MONTH($G96)+1,1))&gt;AJ$4),$D96*13.44*AJ$77*(AJ$1/1000-($F96/1000)),0)</f>
        <v>0</v>
      </c>
      <c r="AK96" s="69" t="n">
        <f aca="false">IF(AND($F96&lt;AK$1,$G96&lt;AK$4,(DATE(YEAR($G96)+1,MONTH($G96)+1,1))&gt;AK$4),$D96*13.44*AK$77*(AK$1/1000-($F96/1000)),0)</f>
        <v>0</v>
      </c>
      <c r="AL96" s="69" t="n">
        <f aca="false">IF(AND($F96&lt;AL$1,$G96&lt;AL$4,(DATE(YEAR($G96)+1,MONTH($G96)+1,1))&gt;AL$4),$D96*13.44*AL$77*(AL$1/1000-($F96/1000)),0)</f>
        <v>0</v>
      </c>
      <c r="AM96" s="69" t="n">
        <f aca="false">IF(AND($F96&lt;AM$1,$G96&lt;AM$4,(DATE(YEAR($G96)+1,MONTH($G96)+1,1))&gt;AM$4),$D96*13.44*AM$77*(AM$1/1000-($F96/1000)),0)</f>
        <v>0</v>
      </c>
      <c r="AN96" s="69" t="n">
        <f aca="false">IF(AND($F96&lt;AN$1,$G96&lt;AN$4,(DATE(YEAR($G96)+1,MONTH($G96)+1,1))&gt;AN$4),$D96*13.44*AN$77*(AN$1/1000-($F96/1000)),0)</f>
        <v>0</v>
      </c>
      <c r="AO96" s="69" t="n">
        <f aca="false">IF(AND($F96&lt;AO$1,$G96&lt;AO$4,(DATE(YEAR($G96)+1,MONTH($G96)+1,1))&gt;AO$4),$D96*13.44*AO$77*(AO$1/1000-($F96/1000)),0)</f>
        <v>0</v>
      </c>
      <c r="AP96" s="69" t="n">
        <f aca="false">IF(AND($F96&lt;AP$1,$G96&lt;AP$4,(DATE(YEAR($G96)+1,MONTH($G96)+1,1))&gt;AP$4),$D96*13.44*AP$77*(AP$1/1000-($F96/1000)),0)</f>
        <v>0</v>
      </c>
      <c r="AQ96" s="69" t="n">
        <f aca="false">IF(AND($F96&lt;AQ$1,$G96&lt;AQ$4,(DATE(YEAR($G96)+1,MONTH($G96)+1,1))&gt;AQ$4),$D96*13.44*AQ$77*(AQ$1/1000-($F96/1000)),0)</f>
        <v>0</v>
      </c>
      <c r="AR96" s="69" t="n">
        <f aca="false">IF(AND($F96&lt;AR$1,$G96&lt;AR$4,(DATE(YEAR($G96)+1,MONTH($G96)+1,1))&gt;AR$4),$D96*13.44*AR$77*(AR$1/1000-($F96/1000)),0)</f>
        <v>0</v>
      </c>
      <c r="AS96" s="69" t="n">
        <f aca="false">IF(AND($F96&lt;AS$1,$G96&lt;AS$4,(DATE(YEAR($G96)+1,MONTH($G96)+1,1))&gt;AS$4),$D96*13.44*AS$77*(AS$1/1000-($F96/1000)),0)</f>
        <v>0</v>
      </c>
      <c r="AT96" s="69" t="n">
        <f aca="false">IF(AND($F96&lt;AT$1,$G96&lt;AT$4,(DATE(YEAR($G96)+1,MONTH($G96)+1,1))&gt;AT$4),$D96*13.44*AT$77*(AT$1/1000-($F96/1000)),0)</f>
        <v>0</v>
      </c>
      <c r="AU96" s="69" t="n">
        <f aca="false">IF(AND($F96&lt;AU$1,$G96&lt;AU$4,(DATE(YEAR($G96)+1,MONTH($G96)+1,1))&gt;AU$4),$D96*13.44*AU$77*(AU$1/1000-($F96/1000)),0)</f>
        <v>0</v>
      </c>
      <c r="AV96" s="69" t="n">
        <f aca="false">IF(AND($F96&lt;AV$1,$G96&lt;AV$4,(DATE(YEAR($G96)+1,MONTH($G96)+1,1))&gt;AV$4),$D96*13.44*AV$77*(AV$1/1000-($F96/1000)),0)</f>
        <v>0</v>
      </c>
      <c r="AW96" s="69" t="n">
        <f aca="false">IF(AND($F96&lt;AW$1,$G96&lt;AW$4,(DATE(YEAR($G96)+1,MONTH($G96)+1,1))&gt;AW$4),$D96*13.44*AW$77*(AW$1/1000-($F96/1000)),0)</f>
        <v>0</v>
      </c>
      <c r="AX96" s="69" t="n">
        <f aca="false">IF(AND($F96&lt;AX$1,$G96&lt;AX$4,(DATE(YEAR($G96)+1,MONTH($G96)+1,1))&gt;AX$4),$D96*13.44*AX$77*(AX$1/1000-($F96/1000)),0)</f>
        <v>0</v>
      </c>
      <c r="AY96" s="69" t="n">
        <f aca="false">IF(AND($F96&lt;AY$1,$G96&lt;AY$4,(DATE(YEAR($G96)+1,MONTH($G96)+1,1))&gt;AY$4),$D96*13.44*AY$77*(AY$1/1000-($F96/1000)),0)</f>
        <v>0</v>
      </c>
      <c r="AZ96" s="69" t="n">
        <f aca="false">IF(AND($F96&lt;AZ$1,$G96&lt;AZ$4,(DATE(YEAR($G96)+1,MONTH($G96)+1,1))&gt;AZ$4),$D96*13.44*AZ$77*(AZ$1/1000-($F96/1000)),0)</f>
        <v>0</v>
      </c>
      <c r="BA96" s="69" t="n">
        <f aca="false">IF(AND($F96&lt;BA$1,$G96&lt;BA$4,(DATE(YEAR($G96)+1,MONTH($G96)+1,1))&gt;BA$4),$D96*13.44*BA$77*(BA$1/1000-($F96/1000)),0)</f>
        <v>0</v>
      </c>
      <c r="BB96" s="69" t="n">
        <f aca="false">IF(AND($F96&lt;BB$1,$G96&lt;BB$4,(DATE(YEAR($G96)+1,MONTH($G96)+1,1))&gt;BB$4),$D96*13.44*BB$77*(BB$1/1000-($F96/1000)),0)</f>
        <v>0</v>
      </c>
      <c r="BC96" s="69" t="n">
        <f aca="false">IF(AND($F96&lt;BC$1,$G96&lt;BC$4,(DATE(YEAR($G96)+1,MONTH($G96)+1,1))&gt;BC$4),$D96*13.44*BC$77*(BC$1/1000-($F96/1000)),0)</f>
        <v>0</v>
      </c>
      <c r="BD96" s="69" t="n">
        <f aca="false">IF(AND($F96&lt;BD$1,$G96&lt;BD$4,(DATE(YEAR($G96)+1,MONTH($G96)+1,1))&gt;BD$4),$D96*13.44*BD$77*(BD$1/1000-($F96/1000)),0)</f>
        <v>0</v>
      </c>
    </row>
    <row r="97" customFormat="false" ht="12.75" hidden="false" customHeight="false" outlineLevel="0" collapsed="false">
      <c r="A97" s="0" t="s">
        <v>1410</v>
      </c>
      <c r="B97" s="6" t="s">
        <v>1251</v>
      </c>
      <c r="C97" s="0" t="s">
        <v>1343</v>
      </c>
      <c r="D97" s="0" t="n">
        <v>10</v>
      </c>
      <c r="E97" s="71" t="s">
        <v>1268</v>
      </c>
      <c r="F97" s="13" t="n">
        <v>9700</v>
      </c>
      <c r="G97" s="8" t="n">
        <v>37057</v>
      </c>
      <c r="H97" s="64" t="s">
        <v>1260</v>
      </c>
      <c r="I97" s="69" t="n">
        <f aca="false">IF(AND($F97&lt;I$1,$G97&lt;I$4,(DATE(YEAR($G97)+1,MONTH($G97)+1,1))&gt;I$4),$D97*13.44*I$77*(I$1/1000-($F97/1000)),0)</f>
        <v>0</v>
      </c>
      <c r="J97" s="69" t="n">
        <f aca="false">IF(AND($F97&lt;J$1,$G97&lt;J$4,(DATE(YEAR($G97)+1,MONTH($G97)+1,1))&gt;J$4),$D97*13.44*J$77*(J$1/1000-($F97/1000)),0)</f>
        <v>0</v>
      </c>
      <c r="K97" s="69" t="n">
        <f aca="false">IF(AND($F97&lt;K$1,$G97&lt;K$4,(DATE(YEAR($G97)+1,MONTH($G97)+1,1))&gt;K$4),$D97*13.44*K$77*(K$1/1000-($F97/1000)),0)</f>
        <v>0</v>
      </c>
      <c r="L97" s="69" t="n">
        <f aca="false">IF(AND($F97&lt;L$1,$G97&lt;L$4,(DATE(YEAR($G97)+1,MONTH($G97)+1,1))&gt;L$4),$D97*13.44*L$77*(L$1/1000-($F97/1000)),0)</f>
        <v>0</v>
      </c>
      <c r="M97" s="69" t="n">
        <f aca="false">IF(AND($F97&lt;M$1,$G97&lt;M$4,(DATE(YEAR($G97)+1,MONTH($G97)+1,1))&gt;M$4),$D97*13.44*M$77*(M$1/1000-($F97/1000)),0)</f>
        <v>0</v>
      </c>
      <c r="N97" s="69" t="n">
        <f aca="false">IF(AND($F97&lt;N$1,$G97&lt;N$4,(DATE(YEAR($G97)+1,MONTH($G97)+1,1))&gt;N$4),$D97*13.44*N$77*(N$1/1000-($F97/1000)),0)</f>
        <v>0</v>
      </c>
      <c r="O97" s="69" t="n">
        <f aca="false">IF(AND($F97&lt;O$1,$G97&lt;O$4,(DATE(YEAR($G97)+1,MONTH($G97)+1,1))&gt;O$4),$D97*13.44*O$77*(O$1/1000-($F97/1000)),0)</f>
        <v>10.08</v>
      </c>
      <c r="P97" s="69" t="n">
        <f aca="false">IF(AND($F97&lt;P$1,$G97&lt;P$4,(DATE(YEAR($G97)+1,MONTH($G97)+1,1))&gt;P$4),$D97*13.44*P$77*(P$1/1000-($F97/1000)),0)</f>
        <v>10.08</v>
      </c>
      <c r="Q97" s="69" t="n">
        <f aca="false">IF(AND($F97&lt;Q$1,$G97&lt;Q$4,(DATE(YEAR($G97)+1,MONTH($G97)+1,1))&gt;Q$4),$D97*13.44*Q$77*(Q$1/1000-($F97/1000)),0)</f>
        <v>10.08</v>
      </c>
      <c r="R97" s="69" t="n">
        <f aca="false">IF(AND($F97&lt;R$1,$G97&lt;R$4,(DATE(YEAR($G97)+1,MONTH($G97)+1,1))&gt;R$4),$D97*13.44*R$77*(R$1/1000-($F97/1000)),0)</f>
        <v>10.08</v>
      </c>
      <c r="S97" s="69" t="n">
        <f aca="false">IF(AND($F97&lt;S$1,$G97&lt;S$4,(DATE(YEAR($G97)+1,MONTH($G97)+1,1))&gt;S$4),$D97*13.44*S$77*(S$1/1000-($F97/1000)),0)</f>
        <v>10.08</v>
      </c>
      <c r="T97" s="69" t="n">
        <f aca="false">IF(AND($F97&lt;T$1,$G97&lt;T$4,(DATE(YEAR($G97)+1,MONTH($G97)+1,1))&gt;T$4),$D97*13.44*T$77*(T$1/1000-($F97/1000)),0)</f>
        <v>10.08</v>
      </c>
      <c r="U97" s="69" t="n">
        <f aca="false">IF(AND($F97&lt;U$1,$G97&lt;U$4,(DATE(YEAR($G97)+1,MONTH($G97)+1,1))&gt;U$4),$D97*13.44*U$77*(U$1/1000-($F97/1000)),0)</f>
        <v>10.08</v>
      </c>
      <c r="V97" s="69" t="n">
        <f aca="false">IF(AND($F97&lt;V$1,$G97&lt;V$4,(DATE(YEAR($G97)+1,MONTH($G97)+1,1))&gt;V$4),$D97*13.44*V$77*(V$1/1000-($F97/1000)),0)</f>
        <v>10.08</v>
      </c>
      <c r="W97" s="69" t="n">
        <f aca="false">IF(AND($F97&lt;W$1,$G97&lt;W$4,(DATE(YEAR($G97)+1,MONTH($G97)+1,1))&gt;W$4),$D97*13.44*W$77*(W$1/1000-($F97/1000)),0)</f>
        <v>10.08</v>
      </c>
      <c r="X97" s="69" t="n">
        <f aca="false">IF(AND($F97&lt;X$1,$G97&lt;X$4,(DATE(YEAR($G97)+1,MONTH($G97)+1,1))&gt;X$4),$D97*13.44*X$77*(X$1/1000-($F97/1000)),0)</f>
        <v>10.08</v>
      </c>
      <c r="Y97" s="69" t="n">
        <f aca="false">IF(AND($F97&lt;Y$1,$G97&lt;Y$4,(DATE(YEAR($G97)+1,MONTH($G97)+1,1))&gt;Y$4),$D97*13.44*Y$77*(Y$1/1000-($F97/1000)),0)</f>
        <v>10.08</v>
      </c>
      <c r="Z97" s="69" t="n">
        <f aca="false">IF(AND($F97&lt;Z$1,$G97&lt;Z$4,(DATE(YEAR($G97)+1,MONTH($G97)+1,1))&gt;Z$4),$D97*13.44*Z$77*(Z$1/1000-($F97/1000)),0)</f>
        <v>10.08</v>
      </c>
      <c r="AA97" s="69" t="n">
        <f aca="false">IF(AND($F97&lt;AA$1,$G97&lt;AA$4,(DATE(YEAR($G97)+1,MONTH($G97)+1,1))&gt;AA$4),$D97*13.44*AA$77*(AA$1/1000-($F97/1000)),0)</f>
        <v>0</v>
      </c>
      <c r="AB97" s="69" t="n">
        <f aca="false">IF(AND($F97&lt;AB$1,$G97&lt;AB$4,(DATE(YEAR($G97)+1,MONTH($G97)+1,1))&gt;AB$4),$D97*13.44*AB$77*(AB$1/1000-($F97/1000)),0)</f>
        <v>0</v>
      </c>
      <c r="AC97" s="69" t="n">
        <f aca="false">IF(AND($F97&lt;AC$1,$G97&lt;AC$4,(DATE(YEAR($G97)+1,MONTH($G97)+1,1))&gt;AC$4),$D97*13.44*AC$77*(AC$1/1000-($F97/1000)),0)</f>
        <v>0</v>
      </c>
      <c r="AD97" s="69" t="n">
        <f aca="false">IF(AND($F97&lt;AD$1,$G97&lt;AD$4,(DATE(YEAR($G97)+1,MONTH($G97)+1,1))&gt;AD$4),$D97*13.44*AD$77*(AD$1/1000-($F97/1000)),0)</f>
        <v>0</v>
      </c>
      <c r="AE97" s="69" t="n">
        <f aca="false">IF(AND($F97&lt;AE$1,$G97&lt;AE$4,(DATE(YEAR($G97)+1,MONTH($G97)+1,1))&gt;AE$4),$D97*13.44*AE$77*(AE$1/1000-($F97/1000)),0)</f>
        <v>0</v>
      </c>
      <c r="AF97" s="69" t="n">
        <f aca="false">IF(AND($F97&lt;AF$1,$G97&lt;AF$4,(DATE(YEAR($G97)+1,MONTH($G97)+1,1))&gt;AF$4),$D97*13.44*AF$77*(AF$1/1000-($F97/1000)),0)</f>
        <v>0</v>
      </c>
      <c r="AG97" s="69" t="n">
        <f aca="false">IF(AND($F97&lt;AG$1,$G97&lt;AG$4,(DATE(YEAR($G97)+1,MONTH($G97)+1,1))&gt;AG$4),$D97*13.44*AG$77*(AG$1/1000-($F97/1000)),0)</f>
        <v>0</v>
      </c>
      <c r="AH97" s="69" t="n">
        <f aca="false">IF(AND($F97&lt;AH$1,$G97&lt;AH$4,(DATE(YEAR($G97)+1,MONTH($G97)+1,1))&gt;AH$4),$D97*13.44*AH$77*(AH$1/1000-($F97/1000)),0)</f>
        <v>0</v>
      </c>
      <c r="AI97" s="69" t="n">
        <f aca="false">IF(AND($F97&lt;AI$1,$G97&lt;AI$4,(DATE(YEAR($G97)+1,MONTH($G97)+1,1))&gt;AI$4),$D97*13.44*AI$77*(AI$1/1000-($F97/1000)),0)</f>
        <v>0</v>
      </c>
      <c r="AJ97" s="69" t="n">
        <f aca="false">IF(AND($F97&lt;AJ$1,$G97&lt;AJ$4,(DATE(YEAR($G97)+1,MONTH($G97)+1,1))&gt;AJ$4),$D97*13.44*AJ$77*(AJ$1/1000-($F97/1000)),0)</f>
        <v>0</v>
      </c>
      <c r="AK97" s="69" t="n">
        <f aca="false">IF(AND($F97&lt;AK$1,$G97&lt;AK$4,(DATE(YEAR($G97)+1,MONTH($G97)+1,1))&gt;AK$4),$D97*13.44*AK$77*(AK$1/1000-($F97/1000)),0)</f>
        <v>0</v>
      </c>
      <c r="AL97" s="69" t="n">
        <f aca="false">IF(AND($F97&lt;AL$1,$G97&lt;AL$4,(DATE(YEAR($G97)+1,MONTH($G97)+1,1))&gt;AL$4),$D97*13.44*AL$77*(AL$1/1000-($F97/1000)),0)</f>
        <v>0</v>
      </c>
      <c r="AM97" s="69" t="n">
        <f aca="false">IF(AND($F97&lt;AM$1,$G97&lt;AM$4,(DATE(YEAR($G97)+1,MONTH($G97)+1,1))&gt;AM$4),$D97*13.44*AM$77*(AM$1/1000-($F97/1000)),0)</f>
        <v>0</v>
      </c>
      <c r="AN97" s="69" t="n">
        <f aca="false">IF(AND($F97&lt;AN$1,$G97&lt;AN$4,(DATE(YEAR($G97)+1,MONTH($G97)+1,1))&gt;AN$4),$D97*13.44*AN$77*(AN$1/1000-($F97/1000)),0)</f>
        <v>0</v>
      </c>
      <c r="AO97" s="69" t="n">
        <f aca="false">IF(AND($F97&lt;AO$1,$G97&lt;AO$4,(DATE(YEAR($G97)+1,MONTH($G97)+1,1))&gt;AO$4),$D97*13.44*AO$77*(AO$1/1000-($F97/1000)),0)</f>
        <v>0</v>
      </c>
      <c r="AP97" s="69" t="n">
        <f aca="false">IF(AND($F97&lt;AP$1,$G97&lt;AP$4,(DATE(YEAR($G97)+1,MONTH($G97)+1,1))&gt;AP$4),$D97*13.44*AP$77*(AP$1/1000-($F97/1000)),0)</f>
        <v>0</v>
      </c>
      <c r="AQ97" s="69" t="n">
        <f aca="false">IF(AND($F97&lt;AQ$1,$G97&lt;AQ$4,(DATE(YEAR($G97)+1,MONTH($G97)+1,1))&gt;AQ$4),$D97*13.44*AQ$77*(AQ$1/1000-($F97/1000)),0)</f>
        <v>0</v>
      </c>
      <c r="AR97" s="69" t="n">
        <f aca="false">IF(AND($F97&lt;AR$1,$G97&lt;AR$4,(DATE(YEAR($G97)+1,MONTH($G97)+1,1))&gt;AR$4),$D97*13.44*AR$77*(AR$1/1000-($F97/1000)),0)</f>
        <v>0</v>
      </c>
      <c r="AS97" s="69" t="n">
        <f aca="false">IF(AND($F97&lt;AS$1,$G97&lt;AS$4,(DATE(YEAR($G97)+1,MONTH($G97)+1,1))&gt;AS$4),$D97*13.44*AS$77*(AS$1/1000-($F97/1000)),0)</f>
        <v>0</v>
      </c>
      <c r="AT97" s="69" t="n">
        <f aca="false">IF(AND($F97&lt;AT$1,$G97&lt;AT$4,(DATE(YEAR($G97)+1,MONTH($G97)+1,1))&gt;AT$4),$D97*13.44*AT$77*(AT$1/1000-($F97/1000)),0)</f>
        <v>0</v>
      </c>
      <c r="AU97" s="69" t="n">
        <f aca="false">IF(AND($F97&lt;AU$1,$G97&lt;AU$4,(DATE(YEAR($G97)+1,MONTH($G97)+1,1))&gt;AU$4),$D97*13.44*AU$77*(AU$1/1000-($F97/1000)),0)</f>
        <v>0</v>
      </c>
      <c r="AV97" s="69" t="n">
        <f aca="false">IF(AND($F97&lt;AV$1,$G97&lt;AV$4,(DATE(YEAR($G97)+1,MONTH($G97)+1,1))&gt;AV$4),$D97*13.44*AV$77*(AV$1/1000-($F97/1000)),0)</f>
        <v>0</v>
      </c>
      <c r="AW97" s="69" t="n">
        <f aca="false">IF(AND($F97&lt;AW$1,$G97&lt;AW$4,(DATE(YEAR($G97)+1,MONTH($G97)+1,1))&gt;AW$4),$D97*13.44*AW$77*(AW$1/1000-($F97/1000)),0)</f>
        <v>0</v>
      </c>
      <c r="AX97" s="69" t="n">
        <f aca="false">IF(AND($F97&lt;AX$1,$G97&lt;AX$4,(DATE(YEAR($G97)+1,MONTH($G97)+1,1))&gt;AX$4),$D97*13.44*AX$77*(AX$1/1000-($F97/1000)),0)</f>
        <v>0</v>
      </c>
      <c r="AY97" s="69" t="n">
        <f aca="false">IF(AND($F97&lt;AY$1,$G97&lt;AY$4,(DATE(YEAR($G97)+1,MONTH($G97)+1,1))&gt;AY$4),$D97*13.44*AY$77*(AY$1/1000-($F97/1000)),0)</f>
        <v>0</v>
      </c>
      <c r="AZ97" s="69" t="n">
        <f aca="false">IF(AND($F97&lt;AZ$1,$G97&lt;AZ$4,(DATE(YEAR($G97)+1,MONTH($G97)+1,1))&gt;AZ$4),$D97*13.44*AZ$77*(AZ$1/1000-($F97/1000)),0)</f>
        <v>0</v>
      </c>
      <c r="BA97" s="69" t="n">
        <f aca="false">IF(AND($F97&lt;BA$1,$G97&lt;BA$4,(DATE(YEAR($G97)+1,MONTH($G97)+1,1))&gt;BA$4),$D97*13.44*BA$77*(BA$1/1000-($F97/1000)),0)</f>
        <v>0</v>
      </c>
      <c r="BB97" s="69" t="n">
        <f aca="false">IF(AND($F97&lt;BB$1,$G97&lt;BB$4,(DATE(YEAR($G97)+1,MONTH($G97)+1,1))&gt;BB$4),$D97*13.44*BB$77*(BB$1/1000-($F97/1000)),0)</f>
        <v>0</v>
      </c>
      <c r="BC97" s="69" t="n">
        <f aca="false">IF(AND($F97&lt;BC$1,$G97&lt;BC$4,(DATE(YEAR($G97)+1,MONTH($G97)+1,1))&gt;BC$4),$D97*13.44*BC$77*(BC$1/1000-($F97/1000)),0)</f>
        <v>0</v>
      </c>
      <c r="BD97" s="69" t="n">
        <f aca="false">IF(AND($F97&lt;BD$1,$G97&lt;BD$4,(DATE(YEAR($G97)+1,MONTH($G97)+1,1))&gt;BD$4),$D97*13.44*BD$77*(BD$1/1000-($F97/1000)),0)</f>
        <v>0</v>
      </c>
    </row>
    <row r="98" customFormat="false" ht="12.75" hidden="false" customHeight="false" outlineLevel="0" collapsed="false">
      <c r="A98" s="71" t="s">
        <v>440</v>
      </c>
      <c r="B98" s="71" t="s">
        <v>1251</v>
      </c>
      <c r="C98" s="71" t="s">
        <v>1343</v>
      </c>
      <c r="D98" s="72" t="n">
        <v>100</v>
      </c>
      <c r="E98" s="6" t="s">
        <v>1268</v>
      </c>
      <c r="F98" s="72" t="n">
        <v>9700</v>
      </c>
      <c r="G98" s="8" t="n">
        <v>37102</v>
      </c>
      <c r="H98" s="64" t="s">
        <v>1260</v>
      </c>
      <c r="I98" s="69" t="n">
        <f aca="false">IF(AND($F98&lt;I$1,$G98&lt;I$4,(DATE(YEAR($G98)+1,MONTH($G98)+1,1))&gt;I$4),$D98*13.44*I$77*(I$1/1000-($F98/1000)),0)</f>
        <v>0</v>
      </c>
      <c r="J98" s="69" t="n">
        <f aca="false">IF(AND($F98&lt;J$1,$G98&lt;J$4,(DATE(YEAR($G98)+1,MONTH($G98)+1,1))&gt;J$4),$D98*13.44*J$77*(J$1/1000-($F98/1000)),0)</f>
        <v>0</v>
      </c>
      <c r="K98" s="69" t="n">
        <f aca="false">IF(AND($F98&lt;K$1,$G98&lt;K$4,(DATE(YEAR($G98)+1,MONTH($G98)+1,1))&gt;K$4),$D98*13.44*K$77*(K$1/1000-($F98/1000)),0)</f>
        <v>0</v>
      </c>
      <c r="L98" s="69" t="n">
        <f aca="false">IF(AND($F98&lt;L$1,$G98&lt;L$4,(DATE(YEAR($G98)+1,MONTH($G98)+1,1))&gt;L$4),$D98*13.44*L$77*(L$1/1000-($F98/1000)),0)</f>
        <v>0</v>
      </c>
      <c r="M98" s="69" t="n">
        <f aca="false">IF(AND($F98&lt;M$1,$G98&lt;M$4,(DATE(YEAR($G98)+1,MONTH($G98)+1,1))&gt;M$4),$D98*13.44*M$77*(M$1/1000-($F98/1000)),0)</f>
        <v>0</v>
      </c>
      <c r="N98" s="69" t="n">
        <f aca="false">IF(AND($F98&lt;N$1,$G98&lt;N$4,(DATE(YEAR($G98)+1,MONTH($G98)+1,1))&gt;N$4),$D98*13.44*N$77*(N$1/1000-($F98/1000)),0)</f>
        <v>0</v>
      </c>
      <c r="O98" s="69" t="n">
        <f aca="false">IF(AND($F98&lt;O$1,$G98&lt;O$4,(DATE(YEAR($G98)+1,MONTH($G98)+1,1))&gt;O$4),$D98*13.44*O$77*(O$1/1000-($F98/1000)),0)</f>
        <v>0</v>
      </c>
      <c r="P98" s="69" t="n">
        <f aca="false">IF(AND($F98&lt;P$1,$G98&lt;P$4,(DATE(YEAR($G98)+1,MONTH($G98)+1,1))&gt;P$4),$D98*13.44*P$77*(P$1/1000-($F98/1000)),0)</f>
        <v>100.8</v>
      </c>
      <c r="Q98" s="69" t="n">
        <f aca="false">IF(AND($F98&lt;Q$1,$G98&lt;Q$4,(DATE(YEAR($G98)+1,MONTH($G98)+1,1))&gt;Q$4),$D98*13.44*Q$77*(Q$1/1000-($F98/1000)),0)</f>
        <v>100.8</v>
      </c>
      <c r="R98" s="69" t="n">
        <f aca="false">IF(AND($F98&lt;R$1,$G98&lt;R$4,(DATE(YEAR($G98)+1,MONTH($G98)+1,1))&gt;R$4),$D98*13.44*R$77*(R$1/1000-($F98/1000)),0)</f>
        <v>100.8</v>
      </c>
      <c r="S98" s="69" t="n">
        <f aca="false">IF(AND($F98&lt;S$1,$G98&lt;S$4,(DATE(YEAR($G98)+1,MONTH($G98)+1,1))&gt;S$4),$D98*13.44*S$77*(S$1/1000-($F98/1000)),0)</f>
        <v>100.8</v>
      </c>
      <c r="T98" s="69" t="n">
        <f aca="false">IF(AND($F98&lt;T$1,$G98&lt;T$4,(DATE(YEAR($G98)+1,MONTH($G98)+1,1))&gt;T$4),$D98*13.44*T$77*(T$1/1000-($F98/1000)),0)</f>
        <v>100.8</v>
      </c>
      <c r="U98" s="69" t="n">
        <f aca="false">IF(AND($F98&lt;U$1,$G98&lt;U$4,(DATE(YEAR($G98)+1,MONTH($G98)+1,1))&gt;U$4),$D98*13.44*U$77*(U$1/1000-($F98/1000)),0)</f>
        <v>100.8</v>
      </c>
      <c r="V98" s="69" t="n">
        <f aca="false">IF(AND($F98&lt;V$1,$G98&lt;V$4,(DATE(YEAR($G98)+1,MONTH($G98)+1,1))&gt;V$4),$D98*13.44*V$77*(V$1/1000-($F98/1000)),0)</f>
        <v>100.8</v>
      </c>
      <c r="W98" s="69" t="n">
        <f aca="false">IF(AND($F98&lt;W$1,$G98&lt;W$4,(DATE(YEAR($G98)+1,MONTH($G98)+1,1))&gt;W$4),$D98*13.44*W$77*(W$1/1000-($F98/1000)),0)</f>
        <v>100.8</v>
      </c>
      <c r="X98" s="69" t="n">
        <f aca="false">IF(AND($F98&lt;X$1,$G98&lt;X$4,(DATE(YEAR($G98)+1,MONTH($G98)+1,1))&gt;X$4),$D98*13.44*X$77*(X$1/1000-($F98/1000)),0)</f>
        <v>100.8</v>
      </c>
      <c r="Y98" s="69" t="n">
        <f aca="false">IF(AND($F98&lt;Y$1,$G98&lt;Y$4,(DATE(YEAR($G98)+1,MONTH($G98)+1,1))&gt;Y$4),$D98*13.44*Y$77*(Y$1/1000-($F98/1000)),0)</f>
        <v>100.8</v>
      </c>
      <c r="Z98" s="69" t="n">
        <f aca="false">IF(AND($F98&lt;Z$1,$G98&lt;Z$4,(DATE(YEAR($G98)+1,MONTH($G98)+1,1))&gt;Z$4),$D98*13.44*Z$77*(Z$1/1000-($F98/1000)),0)</f>
        <v>100.8</v>
      </c>
      <c r="AA98" s="69" t="n">
        <f aca="false">IF(AND($F98&lt;AA$1,$G98&lt;AA$4,(DATE(YEAR($G98)+1,MONTH($G98)+1,1))&gt;AA$4),$D98*13.44*AA$77*(AA$1/1000-($F98/1000)),0)</f>
        <v>100.8</v>
      </c>
      <c r="AB98" s="69" t="n">
        <f aca="false">IF(AND($F98&lt;AB$1,$G98&lt;AB$4,(DATE(YEAR($G98)+1,MONTH($G98)+1,1))&gt;AB$4),$D98*13.44*AB$77*(AB$1/1000-($F98/1000)),0)</f>
        <v>0</v>
      </c>
      <c r="AC98" s="69" t="n">
        <f aca="false">IF(AND($F98&lt;AC$1,$G98&lt;AC$4,(DATE(YEAR($G98)+1,MONTH($G98)+1,1))&gt;AC$4),$D98*13.44*AC$77*(AC$1/1000-($F98/1000)),0)</f>
        <v>0</v>
      </c>
      <c r="AD98" s="69" t="n">
        <f aca="false">IF(AND($F98&lt;AD$1,$G98&lt;AD$4,(DATE(YEAR($G98)+1,MONTH($G98)+1,1))&gt;AD$4),$D98*13.44*AD$77*(AD$1/1000-($F98/1000)),0)</f>
        <v>0</v>
      </c>
      <c r="AE98" s="69" t="n">
        <f aca="false">IF(AND($F98&lt;AE$1,$G98&lt;AE$4,(DATE(YEAR($G98)+1,MONTH($G98)+1,1))&gt;AE$4),$D98*13.44*AE$77*(AE$1/1000-($F98/1000)),0)</f>
        <v>0</v>
      </c>
      <c r="AF98" s="69" t="n">
        <f aca="false">IF(AND($F98&lt;AF$1,$G98&lt;AF$4,(DATE(YEAR($G98)+1,MONTH($G98)+1,1))&gt;AF$4),$D98*13.44*AF$77*(AF$1/1000-($F98/1000)),0)</f>
        <v>0</v>
      </c>
      <c r="AG98" s="69" t="n">
        <f aca="false">IF(AND($F98&lt;AG$1,$G98&lt;AG$4,(DATE(YEAR($G98)+1,MONTH($G98)+1,1))&gt;AG$4),$D98*13.44*AG$77*(AG$1/1000-($F98/1000)),0)</f>
        <v>0</v>
      </c>
      <c r="AH98" s="69" t="n">
        <f aca="false">IF(AND($F98&lt;AH$1,$G98&lt;AH$4,(DATE(YEAR($G98)+1,MONTH($G98)+1,1))&gt;AH$4),$D98*13.44*AH$77*(AH$1/1000-($F98/1000)),0)</f>
        <v>0</v>
      </c>
      <c r="AI98" s="69" t="n">
        <f aca="false">IF(AND($F98&lt;AI$1,$G98&lt;AI$4,(DATE(YEAR($G98)+1,MONTH($G98)+1,1))&gt;AI$4),$D98*13.44*AI$77*(AI$1/1000-($F98/1000)),0)</f>
        <v>0</v>
      </c>
      <c r="AJ98" s="69" t="n">
        <f aca="false">IF(AND($F98&lt;AJ$1,$G98&lt;AJ$4,(DATE(YEAR($G98)+1,MONTH($G98)+1,1))&gt;AJ$4),$D98*13.44*AJ$77*(AJ$1/1000-($F98/1000)),0)</f>
        <v>0</v>
      </c>
      <c r="AK98" s="69" t="n">
        <f aca="false">IF(AND($F98&lt;AK$1,$G98&lt;AK$4,(DATE(YEAR($G98)+1,MONTH($G98)+1,1))&gt;AK$4),$D98*13.44*AK$77*(AK$1/1000-($F98/1000)),0)</f>
        <v>0</v>
      </c>
      <c r="AL98" s="69" t="n">
        <f aca="false">IF(AND($F98&lt;AL$1,$G98&lt;AL$4,(DATE(YEAR($G98)+1,MONTH($G98)+1,1))&gt;AL$4),$D98*13.44*AL$77*(AL$1/1000-($F98/1000)),0)</f>
        <v>0</v>
      </c>
      <c r="AM98" s="69" t="n">
        <f aca="false">IF(AND($F98&lt;AM$1,$G98&lt;AM$4,(DATE(YEAR($G98)+1,MONTH($G98)+1,1))&gt;AM$4),$D98*13.44*AM$77*(AM$1/1000-($F98/1000)),0)</f>
        <v>0</v>
      </c>
      <c r="AN98" s="69" t="n">
        <f aca="false">IF(AND($F98&lt;AN$1,$G98&lt;AN$4,(DATE(YEAR($G98)+1,MONTH($G98)+1,1))&gt;AN$4),$D98*13.44*AN$77*(AN$1/1000-($F98/1000)),0)</f>
        <v>0</v>
      </c>
      <c r="AO98" s="69" t="n">
        <f aca="false">IF(AND($F98&lt;AO$1,$G98&lt;AO$4,(DATE(YEAR($G98)+1,MONTH($G98)+1,1))&gt;AO$4),$D98*13.44*AO$77*(AO$1/1000-($F98/1000)),0)</f>
        <v>0</v>
      </c>
      <c r="AP98" s="69" t="n">
        <f aca="false">IF(AND($F98&lt;AP$1,$G98&lt;AP$4,(DATE(YEAR($G98)+1,MONTH($G98)+1,1))&gt;AP$4),$D98*13.44*AP$77*(AP$1/1000-($F98/1000)),0)</f>
        <v>0</v>
      </c>
      <c r="AQ98" s="69" t="n">
        <f aca="false">IF(AND($F98&lt;AQ$1,$G98&lt;AQ$4,(DATE(YEAR($G98)+1,MONTH($G98)+1,1))&gt;AQ$4),$D98*13.44*AQ$77*(AQ$1/1000-($F98/1000)),0)</f>
        <v>0</v>
      </c>
      <c r="AR98" s="69" t="n">
        <f aca="false">IF(AND($F98&lt;AR$1,$G98&lt;AR$4,(DATE(YEAR($G98)+1,MONTH($G98)+1,1))&gt;AR$4),$D98*13.44*AR$77*(AR$1/1000-($F98/1000)),0)</f>
        <v>0</v>
      </c>
      <c r="AS98" s="69" t="n">
        <f aca="false">IF(AND($F98&lt;AS$1,$G98&lt;AS$4,(DATE(YEAR($G98)+1,MONTH($G98)+1,1))&gt;AS$4),$D98*13.44*AS$77*(AS$1/1000-($F98/1000)),0)</f>
        <v>0</v>
      </c>
      <c r="AT98" s="69" t="n">
        <f aca="false">IF(AND($F98&lt;AT$1,$G98&lt;AT$4,(DATE(YEAR($G98)+1,MONTH($G98)+1,1))&gt;AT$4),$D98*13.44*AT$77*(AT$1/1000-($F98/1000)),0)</f>
        <v>0</v>
      </c>
      <c r="AU98" s="69" t="n">
        <f aca="false">IF(AND($F98&lt;AU$1,$G98&lt;AU$4,(DATE(YEAR($G98)+1,MONTH($G98)+1,1))&gt;AU$4),$D98*13.44*AU$77*(AU$1/1000-($F98/1000)),0)</f>
        <v>0</v>
      </c>
      <c r="AV98" s="69" t="n">
        <f aca="false">IF(AND($F98&lt;AV$1,$G98&lt;AV$4,(DATE(YEAR($G98)+1,MONTH($G98)+1,1))&gt;AV$4),$D98*13.44*AV$77*(AV$1/1000-($F98/1000)),0)</f>
        <v>0</v>
      </c>
      <c r="AW98" s="69" t="n">
        <f aca="false">IF(AND($F98&lt;AW$1,$G98&lt;AW$4,(DATE(YEAR($G98)+1,MONTH($G98)+1,1))&gt;AW$4),$D98*13.44*AW$77*(AW$1/1000-($F98/1000)),0)</f>
        <v>0</v>
      </c>
      <c r="AX98" s="69" t="n">
        <f aca="false">IF(AND($F98&lt;AX$1,$G98&lt;AX$4,(DATE(YEAR($G98)+1,MONTH($G98)+1,1))&gt;AX$4),$D98*13.44*AX$77*(AX$1/1000-($F98/1000)),0)</f>
        <v>0</v>
      </c>
      <c r="AY98" s="69" t="n">
        <f aca="false">IF(AND($F98&lt;AY$1,$G98&lt;AY$4,(DATE(YEAR($G98)+1,MONTH($G98)+1,1))&gt;AY$4),$D98*13.44*AY$77*(AY$1/1000-($F98/1000)),0)</f>
        <v>0</v>
      </c>
      <c r="AZ98" s="69" t="n">
        <f aca="false">IF(AND($F98&lt;AZ$1,$G98&lt;AZ$4,(DATE(YEAR($G98)+1,MONTH($G98)+1,1))&gt;AZ$4),$D98*13.44*AZ$77*(AZ$1/1000-($F98/1000)),0)</f>
        <v>0</v>
      </c>
      <c r="BA98" s="69" t="n">
        <f aca="false">IF(AND($F98&lt;BA$1,$G98&lt;BA$4,(DATE(YEAR($G98)+1,MONTH($G98)+1,1))&gt;BA$4),$D98*13.44*BA$77*(BA$1/1000-($F98/1000)),0)</f>
        <v>0</v>
      </c>
      <c r="BB98" s="69" t="n">
        <f aca="false">IF(AND($F98&lt;BB$1,$G98&lt;BB$4,(DATE(YEAR($G98)+1,MONTH($G98)+1,1))&gt;BB$4),$D98*13.44*BB$77*(BB$1/1000-($F98/1000)),0)</f>
        <v>0</v>
      </c>
      <c r="BC98" s="69" t="n">
        <f aca="false">IF(AND($F98&lt;BC$1,$G98&lt;BC$4,(DATE(YEAR($G98)+1,MONTH($G98)+1,1))&gt;BC$4),$D98*13.44*BC$77*(BC$1/1000-($F98/1000)),0)</f>
        <v>0</v>
      </c>
      <c r="BD98" s="69" t="n">
        <f aca="false">IF(AND($F98&lt;BD$1,$G98&lt;BD$4,(DATE(YEAR($G98)+1,MONTH($G98)+1,1))&gt;BD$4),$D98*13.44*BD$77*(BD$1/1000-($F98/1000)),0)</f>
        <v>0</v>
      </c>
    </row>
    <row r="99" customFormat="false" ht="12.75" hidden="false" customHeight="false" outlineLevel="0" collapsed="false">
      <c r="A99" s="66" t="s">
        <v>1411</v>
      </c>
      <c r="B99" s="0" t="s">
        <v>1251</v>
      </c>
      <c r="C99" s="66" t="s">
        <v>1270</v>
      </c>
      <c r="D99" s="66" t="n">
        <v>25</v>
      </c>
      <c r="E99" s="3" t="s">
        <v>1268</v>
      </c>
      <c r="F99" s="67" t="n">
        <v>9700</v>
      </c>
      <c r="G99" s="8" t="n">
        <v>37119</v>
      </c>
      <c r="H99" s="64" t="s">
        <v>1260</v>
      </c>
      <c r="I99" s="69" t="n">
        <f aca="false">IF(AND($F99&lt;I$1,$G99&lt;I$4,(DATE(YEAR($G99)+1,MONTH($G99)+1,1))&gt;I$4),$D99*13.44*I$77*(I$1/1000-($F99/1000)),0)</f>
        <v>0</v>
      </c>
      <c r="J99" s="69" t="n">
        <f aca="false">IF(AND($F99&lt;J$1,$G99&lt;J$4,(DATE(YEAR($G99)+1,MONTH($G99)+1,1))&gt;J$4),$D99*13.44*J$77*(J$1/1000-($F99/1000)),0)</f>
        <v>0</v>
      </c>
      <c r="K99" s="69" t="n">
        <f aca="false">IF(AND($F99&lt;K$1,$G99&lt;K$4,(DATE(YEAR($G99)+1,MONTH($G99)+1,1))&gt;K$4),$D99*13.44*K$77*(K$1/1000-($F99/1000)),0)</f>
        <v>0</v>
      </c>
      <c r="L99" s="69" t="n">
        <f aca="false">IF(AND($F99&lt;L$1,$G99&lt;L$4,(DATE(YEAR($G99)+1,MONTH($G99)+1,1))&gt;L$4),$D99*13.44*L$77*(L$1/1000-($F99/1000)),0)</f>
        <v>0</v>
      </c>
      <c r="M99" s="69" t="n">
        <f aca="false">IF(AND($F99&lt;M$1,$G99&lt;M$4,(DATE(YEAR($G99)+1,MONTH($G99)+1,1))&gt;M$4),$D99*13.44*M$77*(M$1/1000-($F99/1000)),0)</f>
        <v>0</v>
      </c>
      <c r="N99" s="69" t="n">
        <f aca="false">IF(AND($F99&lt;N$1,$G99&lt;N$4,(DATE(YEAR($G99)+1,MONTH($G99)+1,1))&gt;N$4),$D99*13.44*N$77*(N$1/1000-($F99/1000)),0)</f>
        <v>0</v>
      </c>
      <c r="O99" s="69" t="n">
        <f aca="false">IF(AND($F99&lt;O$1,$G99&lt;O$4,(DATE(YEAR($G99)+1,MONTH($G99)+1,1))&gt;O$4),$D99*13.44*O$77*(O$1/1000-($F99/1000)),0)</f>
        <v>0</v>
      </c>
      <c r="P99" s="69" t="n">
        <f aca="false">IF(AND($F99&lt;P$1,$G99&lt;P$4,(DATE(YEAR($G99)+1,MONTH($G99)+1,1))&gt;P$4),$D99*13.44*P$77*(P$1/1000-($F99/1000)),0)</f>
        <v>0</v>
      </c>
      <c r="Q99" s="69" t="n">
        <f aca="false">IF(AND($F99&lt;Q$1,$G99&lt;Q$4,(DATE(YEAR($G99)+1,MONTH($G99)+1,1))&gt;Q$4),$D99*13.44*Q$77*(Q$1/1000-($F99/1000)),0)</f>
        <v>25.2000000000001</v>
      </c>
      <c r="R99" s="69" t="n">
        <f aca="false">IF(AND($F99&lt;R$1,$G99&lt;R$4,(DATE(YEAR($G99)+1,MONTH($G99)+1,1))&gt;R$4),$D99*13.44*R$77*(R$1/1000-($F99/1000)),0)</f>
        <v>25.2000000000001</v>
      </c>
      <c r="S99" s="69" t="n">
        <f aca="false">IF(AND($F99&lt;S$1,$G99&lt;S$4,(DATE(YEAR($G99)+1,MONTH($G99)+1,1))&gt;S$4),$D99*13.44*S$77*(S$1/1000-($F99/1000)),0)</f>
        <v>25.2000000000001</v>
      </c>
      <c r="T99" s="69" t="n">
        <f aca="false">IF(AND($F99&lt;T$1,$G99&lt;T$4,(DATE(YEAR($G99)+1,MONTH($G99)+1,1))&gt;T$4),$D99*13.44*T$77*(T$1/1000-($F99/1000)),0)</f>
        <v>25.2000000000001</v>
      </c>
      <c r="U99" s="69" t="n">
        <f aca="false">IF(AND($F99&lt;U$1,$G99&lt;U$4,(DATE(YEAR($G99)+1,MONTH($G99)+1,1))&gt;U$4),$D99*13.44*U$77*(U$1/1000-($F99/1000)),0)</f>
        <v>25.2000000000001</v>
      </c>
      <c r="V99" s="69" t="n">
        <f aca="false">IF(AND($F99&lt;V$1,$G99&lt;V$4,(DATE(YEAR($G99)+1,MONTH($G99)+1,1))&gt;V$4),$D99*13.44*V$77*(V$1/1000-($F99/1000)),0)</f>
        <v>25.2000000000001</v>
      </c>
      <c r="W99" s="69" t="n">
        <f aca="false">IF(AND($F99&lt;W$1,$G99&lt;W$4,(DATE(YEAR($G99)+1,MONTH($G99)+1,1))&gt;W$4),$D99*13.44*W$77*(W$1/1000-($F99/1000)),0)</f>
        <v>25.2000000000001</v>
      </c>
      <c r="X99" s="69" t="n">
        <f aca="false">IF(AND($F99&lt;X$1,$G99&lt;X$4,(DATE(YEAR($G99)+1,MONTH($G99)+1,1))&gt;X$4),$D99*13.44*X$77*(X$1/1000-($F99/1000)),0)</f>
        <v>25.2000000000001</v>
      </c>
      <c r="Y99" s="69" t="n">
        <f aca="false">IF(AND($F99&lt;Y$1,$G99&lt;Y$4,(DATE(YEAR($G99)+1,MONTH($G99)+1,1))&gt;Y$4),$D99*13.44*Y$77*(Y$1/1000-($F99/1000)),0)</f>
        <v>25.2000000000001</v>
      </c>
      <c r="Z99" s="69" t="n">
        <f aca="false">IF(AND($F99&lt;Z$1,$G99&lt;Z$4,(DATE(YEAR($G99)+1,MONTH($G99)+1,1))&gt;Z$4),$D99*13.44*Z$77*(Z$1/1000-($F99/1000)),0)</f>
        <v>25.2000000000001</v>
      </c>
      <c r="AA99" s="69" t="n">
        <f aca="false">IF(AND($F99&lt;AA$1,$G99&lt;AA$4,(DATE(YEAR($G99)+1,MONTH($G99)+1,1))&gt;AA$4),$D99*13.44*AA$77*(AA$1/1000-($F99/1000)),0)</f>
        <v>25.2000000000001</v>
      </c>
      <c r="AB99" s="69" t="n">
        <f aca="false">IF(AND($F99&lt;AB$1,$G99&lt;AB$4,(DATE(YEAR($G99)+1,MONTH($G99)+1,1))&gt;AB$4),$D99*13.44*AB$77*(AB$1/1000-($F99/1000)),0)</f>
        <v>25.2000000000001</v>
      </c>
      <c r="AC99" s="69" t="n">
        <f aca="false">IF(AND($F99&lt;AC$1,$G99&lt;AC$4,(DATE(YEAR($G99)+1,MONTH($G99)+1,1))&gt;AC$4),$D99*13.44*AC$77*(AC$1/1000-($F99/1000)),0)</f>
        <v>0</v>
      </c>
      <c r="AD99" s="69" t="n">
        <f aca="false">IF(AND($F99&lt;AD$1,$G99&lt;AD$4,(DATE(YEAR($G99)+1,MONTH($G99)+1,1))&gt;AD$4),$D99*13.44*AD$77*(AD$1/1000-($F99/1000)),0)</f>
        <v>0</v>
      </c>
      <c r="AE99" s="69" t="n">
        <f aca="false">IF(AND($F99&lt;AE$1,$G99&lt;AE$4,(DATE(YEAR($G99)+1,MONTH($G99)+1,1))&gt;AE$4),$D99*13.44*AE$77*(AE$1/1000-($F99/1000)),0)</f>
        <v>0</v>
      </c>
      <c r="AF99" s="69" t="n">
        <f aca="false">IF(AND($F99&lt;AF$1,$G99&lt;AF$4,(DATE(YEAR($G99)+1,MONTH($G99)+1,1))&gt;AF$4),$D99*13.44*AF$77*(AF$1/1000-($F99/1000)),0)</f>
        <v>0</v>
      </c>
      <c r="AG99" s="69" t="n">
        <f aca="false">IF(AND($F99&lt;AG$1,$G99&lt;AG$4,(DATE(YEAR($G99)+1,MONTH($G99)+1,1))&gt;AG$4),$D99*13.44*AG$77*(AG$1/1000-($F99/1000)),0)</f>
        <v>0</v>
      </c>
      <c r="AH99" s="69" t="n">
        <f aca="false">IF(AND($F99&lt;AH$1,$G99&lt;AH$4,(DATE(YEAR($G99)+1,MONTH($G99)+1,1))&gt;AH$4),$D99*13.44*AH$77*(AH$1/1000-($F99/1000)),0)</f>
        <v>0</v>
      </c>
      <c r="AI99" s="69" t="n">
        <f aca="false">IF(AND($F99&lt;AI$1,$G99&lt;AI$4,(DATE(YEAR($G99)+1,MONTH($G99)+1,1))&gt;AI$4),$D99*13.44*AI$77*(AI$1/1000-($F99/1000)),0)</f>
        <v>0</v>
      </c>
      <c r="AJ99" s="69" t="n">
        <f aca="false">IF(AND($F99&lt;AJ$1,$G99&lt;AJ$4,(DATE(YEAR($G99)+1,MONTH($G99)+1,1))&gt;AJ$4),$D99*13.44*AJ$77*(AJ$1/1000-($F99/1000)),0)</f>
        <v>0</v>
      </c>
      <c r="AK99" s="69" t="n">
        <f aca="false">IF(AND($F99&lt;AK$1,$G99&lt;AK$4,(DATE(YEAR($G99)+1,MONTH($G99)+1,1))&gt;AK$4),$D99*13.44*AK$77*(AK$1/1000-($F99/1000)),0)</f>
        <v>0</v>
      </c>
      <c r="AL99" s="69" t="n">
        <f aca="false">IF(AND($F99&lt;AL$1,$G99&lt;AL$4,(DATE(YEAR($G99)+1,MONTH($G99)+1,1))&gt;AL$4),$D99*13.44*AL$77*(AL$1/1000-($F99/1000)),0)</f>
        <v>0</v>
      </c>
      <c r="AM99" s="69" t="n">
        <f aca="false">IF(AND($F99&lt;AM$1,$G99&lt;AM$4,(DATE(YEAR($G99)+1,MONTH($G99)+1,1))&gt;AM$4),$D99*13.44*AM$77*(AM$1/1000-($F99/1000)),0)</f>
        <v>0</v>
      </c>
      <c r="AN99" s="69" t="n">
        <f aca="false">IF(AND($F99&lt;AN$1,$G99&lt;AN$4,(DATE(YEAR($G99)+1,MONTH($G99)+1,1))&gt;AN$4),$D99*13.44*AN$77*(AN$1/1000-($F99/1000)),0)</f>
        <v>0</v>
      </c>
      <c r="AO99" s="69" t="n">
        <f aca="false">IF(AND($F99&lt;AO$1,$G99&lt;AO$4,(DATE(YEAR($G99)+1,MONTH($G99)+1,1))&gt;AO$4),$D99*13.44*AO$77*(AO$1/1000-($F99/1000)),0)</f>
        <v>0</v>
      </c>
      <c r="AP99" s="69" t="n">
        <f aca="false">IF(AND($F99&lt;AP$1,$G99&lt;AP$4,(DATE(YEAR($G99)+1,MONTH($G99)+1,1))&gt;AP$4),$D99*13.44*AP$77*(AP$1/1000-($F99/1000)),0)</f>
        <v>0</v>
      </c>
      <c r="AQ99" s="69" t="n">
        <f aca="false">IF(AND($F99&lt;AQ$1,$G99&lt;AQ$4,(DATE(YEAR($G99)+1,MONTH($G99)+1,1))&gt;AQ$4),$D99*13.44*AQ$77*(AQ$1/1000-($F99/1000)),0)</f>
        <v>0</v>
      </c>
      <c r="AR99" s="69" t="n">
        <f aca="false">IF(AND($F99&lt;AR$1,$G99&lt;AR$4,(DATE(YEAR($G99)+1,MONTH($G99)+1,1))&gt;AR$4),$D99*13.44*AR$77*(AR$1/1000-($F99/1000)),0)</f>
        <v>0</v>
      </c>
      <c r="AS99" s="69" t="n">
        <f aca="false">IF(AND($F99&lt;AS$1,$G99&lt;AS$4,(DATE(YEAR($G99)+1,MONTH($G99)+1,1))&gt;AS$4),$D99*13.44*AS$77*(AS$1/1000-($F99/1000)),0)</f>
        <v>0</v>
      </c>
      <c r="AT99" s="69" t="n">
        <f aca="false">IF(AND($F99&lt;AT$1,$G99&lt;AT$4,(DATE(YEAR($G99)+1,MONTH($G99)+1,1))&gt;AT$4),$D99*13.44*AT$77*(AT$1/1000-($F99/1000)),0)</f>
        <v>0</v>
      </c>
      <c r="AU99" s="69" t="n">
        <f aca="false">IF(AND($F99&lt;AU$1,$G99&lt;AU$4,(DATE(YEAR($G99)+1,MONTH($G99)+1,1))&gt;AU$4),$D99*13.44*AU$77*(AU$1/1000-($F99/1000)),0)</f>
        <v>0</v>
      </c>
      <c r="AV99" s="69" t="n">
        <f aca="false">IF(AND($F99&lt;AV$1,$G99&lt;AV$4,(DATE(YEAR($G99)+1,MONTH($G99)+1,1))&gt;AV$4),$D99*13.44*AV$77*(AV$1/1000-($F99/1000)),0)</f>
        <v>0</v>
      </c>
      <c r="AW99" s="69" t="n">
        <f aca="false">IF(AND($F99&lt;AW$1,$G99&lt;AW$4,(DATE(YEAR($G99)+1,MONTH($G99)+1,1))&gt;AW$4),$D99*13.44*AW$77*(AW$1/1000-($F99/1000)),0)</f>
        <v>0</v>
      </c>
      <c r="AX99" s="69" t="n">
        <f aca="false">IF(AND($F99&lt;AX$1,$G99&lt;AX$4,(DATE(YEAR($G99)+1,MONTH($G99)+1,1))&gt;AX$4),$D99*13.44*AX$77*(AX$1/1000-($F99/1000)),0)</f>
        <v>0</v>
      </c>
      <c r="AY99" s="69" t="n">
        <f aca="false">IF(AND($F99&lt;AY$1,$G99&lt;AY$4,(DATE(YEAR($G99)+1,MONTH($G99)+1,1))&gt;AY$4),$D99*13.44*AY$77*(AY$1/1000-($F99/1000)),0)</f>
        <v>0</v>
      </c>
      <c r="AZ99" s="69" t="n">
        <f aca="false">IF(AND($F99&lt;AZ$1,$G99&lt;AZ$4,(DATE(YEAR($G99)+1,MONTH($G99)+1,1))&gt;AZ$4),$D99*13.44*AZ$77*(AZ$1/1000-($F99/1000)),0)</f>
        <v>0</v>
      </c>
      <c r="BA99" s="69" t="n">
        <f aca="false">IF(AND($F99&lt;BA$1,$G99&lt;BA$4,(DATE(YEAR($G99)+1,MONTH($G99)+1,1))&gt;BA$4),$D99*13.44*BA$77*(BA$1/1000-($F99/1000)),0)</f>
        <v>0</v>
      </c>
      <c r="BB99" s="69" t="n">
        <f aca="false">IF(AND($F99&lt;BB$1,$G99&lt;BB$4,(DATE(YEAR($G99)+1,MONTH($G99)+1,1))&gt;BB$4),$D99*13.44*BB$77*(BB$1/1000-($F99/1000)),0)</f>
        <v>0</v>
      </c>
      <c r="BC99" s="69" t="n">
        <f aca="false">IF(AND($F99&lt;BC$1,$G99&lt;BC$4,(DATE(YEAR($G99)+1,MONTH($G99)+1,1))&gt;BC$4),$D99*13.44*BC$77*(BC$1/1000-($F99/1000)),0)</f>
        <v>0</v>
      </c>
      <c r="BD99" s="69" t="n">
        <f aca="false">IF(AND($F99&lt;BD$1,$G99&lt;BD$4,(DATE(YEAR($G99)+1,MONTH($G99)+1,1))&gt;BD$4),$D99*13.44*BD$77*(BD$1/1000-($F99/1000)),0)</f>
        <v>0</v>
      </c>
    </row>
    <row r="100" customFormat="false" ht="12.75" hidden="false" customHeight="false" outlineLevel="0" collapsed="false">
      <c r="A100" s="66" t="s">
        <v>1412</v>
      </c>
      <c r="B100" s="6" t="s">
        <v>1251</v>
      </c>
      <c r="C100" s="66" t="s">
        <v>1396</v>
      </c>
      <c r="D100" s="66" t="n">
        <v>90</v>
      </c>
      <c r="E100" s="3" t="s">
        <v>1268</v>
      </c>
      <c r="F100" s="67" t="n">
        <v>9700</v>
      </c>
      <c r="G100" s="8" t="n">
        <v>37164</v>
      </c>
      <c r="H100" s="64" t="s">
        <v>1260</v>
      </c>
      <c r="I100" s="69" t="n">
        <f aca="false">IF(AND($F100&lt;I$1,$G100&lt;I$4,(DATE(YEAR($G100)+1,MONTH($G100)+1,1))&gt;I$4),$D100*13.44*I$77*(I$1/1000-($F100/1000)),0)</f>
        <v>0</v>
      </c>
      <c r="J100" s="69" t="n">
        <f aca="false">IF(AND($F100&lt;J$1,$G100&lt;J$4,(DATE(YEAR($G100)+1,MONTH($G100)+1,1))&gt;J$4),$D100*13.44*J$77*(J$1/1000-($F100/1000)),0)</f>
        <v>0</v>
      </c>
      <c r="K100" s="69" t="n">
        <f aca="false">IF(AND($F100&lt;K$1,$G100&lt;K$4,(DATE(YEAR($G100)+1,MONTH($G100)+1,1))&gt;K$4),$D100*13.44*K$77*(K$1/1000-($F100/1000)),0)</f>
        <v>0</v>
      </c>
      <c r="L100" s="69" t="n">
        <f aca="false">IF(AND($F100&lt;L$1,$G100&lt;L$4,(DATE(YEAR($G100)+1,MONTH($G100)+1,1))&gt;L$4),$D100*13.44*L$77*(L$1/1000-($F100/1000)),0)</f>
        <v>0</v>
      </c>
      <c r="M100" s="69" t="n">
        <f aca="false">IF(AND($F100&lt;M$1,$G100&lt;M$4,(DATE(YEAR($G100)+1,MONTH($G100)+1,1))&gt;M$4),$D100*13.44*M$77*(M$1/1000-($F100/1000)),0)</f>
        <v>0</v>
      </c>
      <c r="N100" s="69" t="n">
        <f aca="false">IF(AND($F100&lt;N$1,$G100&lt;N$4,(DATE(YEAR($G100)+1,MONTH($G100)+1,1))&gt;N$4),$D100*13.44*N$77*(N$1/1000-($F100/1000)),0)</f>
        <v>0</v>
      </c>
      <c r="O100" s="69" t="n">
        <f aca="false">IF(AND($F100&lt;O$1,$G100&lt;O$4,(DATE(YEAR($G100)+1,MONTH($G100)+1,1))&gt;O$4),$D100*13.44*O$77*(O$1/1000-($F100/1000)),0)</f>
        <v>0</v>
      </c>
      <c r="P100" s="69" t="n">
        <f aca="false">IF(AND($F100&lt;P$1,$G100&lt;P$4,(DATE(YEAR($G100)+1,MONTH($G100)+1,1))&gt;P$4),$D100*13.44*P$77*(P$1/1000-($F100/1000)),0)</f>
        <v>0</v>
      </c>
      <c r="Q100" s="69" t="n">
        <f aca="false">IF(AND($F100&lt;Q$1,$G100&lt;Q$4,(DATE(YEAR($G100)+1,MONTH($G100)+1,1))&gt;Q$4),$D100*13.44*Q$77*(Q$1/1000-($F100/1000)),0)</f>
        <v>0</v>
      </c>
      <c r="R100" s="69" t="n">
        <f aca="false">IF(AND($F100&lt;R$1,$G100&lt;R$4,(DATE(YEAR($G100)+1,MONTH($G100)+1,1))&gt;R$4),$D100*13.44*R$77*(R$1/1000-($F100/1000)),0)</f>
        <v>90.7200000000002</v>
      </c>
      <c r="S100" s="69" t="n">
        <f aca="false">IF(AND($F100&lt;S$1,$G100&lt;S$4,(DATE(YEAR($G100)+1,MONTH($G100)+1,1))&gt;S$4),$D100*13.44*S$77*(S$1/1000-($F100/1000)),0)</f>
        <v>90.7200000000002</v>
      </c>
      <c r="T100" s="69" t="n">
        <f aca="false">IF(AND($F100&lt;T$1,$G100&lt;T$4,(DATE(YEAR($G100)+1,MONTH($G100)+1,1))&gt;T$4),$D100*13.44*T$77*(T$1/1000-($F100/1000)),0)</f>
        <v>90.7200000000002</v>
      </c>
      <c r="U100" s="69" t="n">
        <f aca="false">IF(AND($F100&lt;U$1,$G100&lt;U$4,(DATE(YEAR($G100)+1,MONTH($G100)+1,1))&gt;U$4),$D100*13.44*U$77*(U$1/1000-($F100/1000)),0)</f>
        <v>90.7200000000002</v>
      </c>
      <c r="V100" s="69" t="n">
        <f aca="false">IF(AND($F100&lt;V$1,$G100&lt;V$4,(DATE(YEAR($G100)+1,MONTH($G100)+1,1))&gt;V$4),$D100*13.44*V$77*(V$1/1000-($F100/1000)),0)</f>
        <v>90.7200000000002</v>
      </c>
      <c r="W100" s="69" t="n">
        <f aca="false">IF(AND($F100&lt;W$1,$G100&lt;W$4,(DATE(YEAR($G100)+1,MONTH($G100)+1,1))&gt;W$4),$D100*13.44*W$77*(W$1/1000-($F100/1000)),0)</f>
        <v>90.7200000000002</v>
      </c>
      <c r="X100" s="69" t="n">
        <f aca="false">IF(AND($F100&lt;X$1,$G100&lt;X$4,(DATE(YEAR($G100)+1,MONTH($G100)+1,1))&gt;X$4),$D100*13.44*X$77*(X$1/1000-($F100/1000)),0)</f>
        <v>90.7200000000002</v>
      </c>
      <c r="Y100" s="69" t="n">
        <f aca="false">IF(AND($F100&lt;Y$1,$G100&lt;Y$4,(DATE(YEAR($G100)+1,MONTH($G100)+1,1))&gt;Y$4),$D100*13.44*Y$77*(Y$1/1000-($F100/1000)),0)</f>
        <v>90.7200000000002</v>
      </c>
      <c r="Z100" s="69" t="n">
        <f aca="false">IF(AND($F100&lt;Z$1,$G100&lt;Z$4,(DATE(YEAR($G100)+1,MONTH($G100)+1,1))&gt;Z$4),$D100*13.44*Z$77*(Z$1/1000-($F100/1000)),0)</f>
        <v>90.7200000000002</v>
      </c>
      <c r="AA100" s="69" t="n">
        <f aca="false">IF(AND($F100&lt;AA$1,$G100&lt;AA$4,(DATE(YEAR($G100)+1,MONTH($G100)+1,1))&gt;AA$4),$D100*13.44*AA$77*(AA$1/1000-($F100/1000)),0)</f>
        <v>90.7200000000002</v>
      </c>
      <c r="AB100" s="69" t="n">
        <f aca="false">IF(AND($F100&lt;AB$1,$G100&lt;AB$4,(DATE(YEAR($G100)+1,MONTH($G100)+1,1))&gt;AB$4),$D100*13.44*AB$77*(AB$1/1000-($F100/1000)),0)</f>
        <v>90.7200000000002</v>
      </c>
      <c r="AC100" s="69" t="n">
        <f aca="false">IF(AND($F100&lt;AC$1,$G100&lt;AC$4,(DATE(YEAR($G100)+1,MONTH($G100)+1,1))&gt;AC$4),$D100*13.44*AC$77*(AC$1/1000-($F100/1000)),0)</f>
        <v>90.7200000000002</v>
      </c>
      <c r="AD100" s="69" t="n">
        <f aca="false">IF(AND($F100&lt;AD$1,$G100&lt;AD$4,(DATE(YEAR($G100)+1,MONTH($G100)+1,1))&gt;AD$4),$D100*13.44*AD$77*(AD$1/1000-($F100/1000)),0)</f>
        <v>0</v>
      </c>
      <c r="AE100" s="69" t="n">
        <f aca="false">IF(AND($F100&lt;AE$1,$G100&lt;AE$4,(DATE(YEAR($G100)+1,MONTH($G100)+1,1))&gt;AE$4),$D100*13.44*AE$77*(AE$1/1000-($F100/1000)),0)</f>
        <v>0</v>
      </c>
      <c r="AF100" s="69" t="n">
        <f aca="false">IF(AND($F100&lt;AF$1,$G100&lt;AF$4,(DATE(YEAR($G100)+1,MONTH($G100)+1,1))&gt;AF$4),$D100*13.44*AF$77*(AF$1/1000-($F100/1000)),0)</f>
        <v>0</v>
      </c>
      <c r="AG100" s="69" t="n">
        <f aca="false">IF(AND($F100&lt;AG$1,$G100&lt;AG$4,(DATE(YEAR($G100)+1,MONTH($G100)+1,1))&gt;AG$4),$D100*13.44*AG$77*(AG$1/1000-($F100/1000)),0)</f>
        <v>0</v>
      </c>
      <c r="AH100" s="69" t="n">
        <f aca="false">IF(AND($F100&lt;AH$1,$G100&lt;AH$4,(DATE(YEAR($G100)+1,MONTH($G100)+1,1))&gt;AH$4),$D100*13.44*AH$77*(AH$1/1000-($F100/1000)),0)</f>
        <v>0</v>
      </c>
      <c r="AI100" s="69" t="n">
        <f aca="false">IF(AND($F100&lt;AI$1,$G100&lt;AI$4,(DATE(YEAR($G100)+1,MONTH($G100)+1,1))&gt;AI$4),$D100*13.44*AI$77*(AI$1/1000-($F100/1000)),0)</f>
        <v>0</v>
      </c>
      <c r="AJ100" s="69" t="n">
        <f aca="false">IF(AND($F100&lt;AJ$1,$G100&lt;AJ$4,(DATE(YEAR($G100)+1,MONTH($G100)+1,1))&gt;AJ$4),$D100*13.44*AJ$77*(AJ$1/1000-($F100/1000)),0)</f>
        <v>0</v>
      </c>
      <c r="AK100" s="69" t="n">
        <f aca="false">IF(AND($F100&lt;AK$1,$G100&lt;AK$4,(DATE(YEAR($G100)+1,MONTH($G100)+1,1))&gt;AK$4),$D100*13.44*AK$77*(AK$1/1000-($F100/1000)),0)</f>
        <v>0</v>
      </c>
      <c r="AL100" s="69" t="n">
        <f aca="false">IF(AND($F100&lt;AL$1,$G100&lt;AL$4,(DATE(YEAR($G100)+1,MONTH($G100)+1,1))&gt;AL$4),$D100*13.44*AL$77*(AL$1/1000-($F100/1000)),0)</f>
        <v>0</v>
      </c>
      <c r="AM100" s="69" t="n">
        <f aca="false">IF(AND($F100&lt;AM$1,$G100&lt;AM$4,(DATE(YEAR($G100)+1,MONTH($G100)+1,1))&gt;AM$4),$D100*13.44*AM$77*(AM$1/1000-($F100/1000)),0)</f>
        <v>0</v>
      </c>
      <c r="AN100" s="69" t="n">
        <f aca="false">IF(AND($F100&lt;AN$1,$G100&lt;AN$4,(DATE(YEAR($G100)+1,MONTH($G100)+1,1))&gt;AN$4),$D100*13.44*AN$77*(AN$1/1000-($F100/1000)),0)</f>
        <v>0</v>
      </c>
      <c r="AO100" s="69" t="n">
        <f aca="false">IF(AND($F100&lt;AO$1,$G100&lt;AO$4,(DATE(YEAR($G100)+1,MONTH($G100)+1,1))&gt;AO$4),$D100*13.44*AO$77*(AO$1/1000-($F100/1000)),0)</f>
        <v>0</v>
      </c>
      <c r="AP100" s="69" t="n">
        <f aca="false">IF(AND($F100&lt;AP$1,$G100&lt;AP$4,(DATE(YEAR($G100)+1,MONTH($G100)+1,1))&gt;AP$4),$D100*13.44*AP$77*(AP$1/1000-($F100/1000)),0)</f>
        <v>0</v>
      </c>
      <c r="AQ100" s="69" t="n">
        <f aca="false">IF(AND($F100&lt;AQ$1,$G100&lt;AQ$4,(DATE(YEAR($G100)+1,MONTH($G100)+1,1))&gt;AQ$4),$D100*13.44*AQ$77*(AQ$1/1000-($F100/1000)),0)</f>
        <v>0</v>
      </c>
      <c r="AR100" s="69" t="n">
        <f aca="false">IF(AND($F100&lt;AR$1,$G100&lt;AR$4,(DATE(YEAR($G100)+1,MONTH($G100)+1,1))&gt;AR$4),$D100*13.44*AR$77*(AR$1/1000-($F100/1000)),0)</f>
        <v>0</v>
      </c>
      <c r="AS100" s="69" t="n">
        <f aca="false">IF(AND($F100&lt;AS$1,$G100&lt;AS$4,(DATE(YEAR($G100)+1,MONTH($G100)+1,1))&gt;AS$4),$D100*13.44*AS$77*(AS$1/1000-($F100/1000)),0)</f>
        <v>0</v>
      </c>
      <c r="AT100" s="69" t="n">
        <f aca="false">IF(AND($F100&lt;AT$1,$G100&lt;AT$4,(DATE(YEAR($G100)+1,MONTH($G100)+1,1))&gt;AT$4),$D100*13.44*AT$77*(AT$1/1000-($F100/1000)),0)</f>
        <v>0</v>
      </c>
      <c r="AU100" s="69" t="n">
        <f aca="false">IF(AND($F100&lt;AU$1,$G100&lt;AU$4,(DATE(YEAR($G100)+1,MONTH($G100)+1,1))&gt;AU$4),$D100*13.44*AU$77*(AU$1/1000-($F100/1000)),0)</f>
        <v>0</v>
      </c>
      <c r="AV100" s="69" t="n">
        <f aca="false">IF(AND($F100&lt;AV$1,$G100&lt;AV$4,(DATE(YEAR($G100)+1,MONTH($G100)+1,1))&gt;AV$4),$D100*13.44*AV$77*(AV$1/1000-($F100/1000)),0)</f>
        <v>0</v>
      </c>
      <c r="AW100" s="69" t="n">
        <f aca="false">IF(AND($F100&lt;AW$1,$G100&lt;AW$4,(DATE(YEAR($G100)+1,MONTH($G100)+1,1))&gt;AW$4),$D100*13.44*AW$77*(AW$1/1000-($F100/1000)),0)</f>
        <v>0</v>
      </c>
      <c r="AX100" s="69" t="n">
        <f aca="false">IF(AND($F100&lt;AX$1,$G100&lt;AX$4,(DATE(YEAR($G100)+1,MONTH($G100)+1,1))&gt;AX$4),$D100*13.44*AX$77*(AX$1/1000-($F100/1000)),0)</f>
        <v>0</v>
      </c>
      <c r="AY100" s="69" t="n">
        <f aca="false">IF(AND($F100&lt;AY$1,$G100&lt;AY$4,(DATE(YEAR($G100)+1,MONTH($G100)+1,1))&gt;AY$4),$D100*13.44*AY$77*(AY$1/1000-($F100/1000)),0)</f>
        <v>0</v>
      </c>
      <c r="AZ100" s="69" t="n">
        <f aca="false">IF(AND($F100&lt;AZ$1,$G100&lt;AZ$4,(DATE(YEAR($G100)+1,MONTH($G100)+1,1))&gt;AZ$4),$D100*13.44*AZ$77*(AZ$1/1000-($F100/1000)),0)</f>
        <v>0</v>
      </c>
      <c r="BA100" s="69" t="n">
        <f aca="false">IF(AND($F100&lt;BA$1,$G100&lt;BA$4,(DATE(YEAR($G100)+1,MONTH($G100)+1,1))&gt;BA$4),$D100*13.44*BA$77*(BA$1/1000-($F100/1000)),0)</f>
        <v>0</v>
      </c>
      <c r="BB100" s="69" t="n">
        <f aca="false">IF(AND($F100&lt;BB$1,$G100&lt;BB$4,(DATE(YEAR($G100)+1,MONTH($G100)+1,1))&gt;BB$4),$D100*13.44*BB$77*(BB$1/1000-($F100/1000)),0)</f>
        <v>0</v>
      </c>
      <c r="BC100" s="69" t="n">
        <f aca="false">IF(AND($F100&lt;BC$1,$G100&lt;BC$4,(DATE(YEAR($G100)+1,MONTH($G100)+1,1))&gt;BC$4),$D100*13.44*BC$77*(BC$1/1000-($F100/1000)),0)</f>
        <v>0</v>
      </c>
      <c r="BD100" s="69" t="n">
        <f aca="false">IF(AND($F100&lt;BD$1,$G100&lt;BD$4,(DATE(YEAR($G100)+1,MONTH($G100)+1,1))&gt;BD$4),$D100*13.44*BD$77*(BD$1/1000-($F100/1000)),0)</f>
        <v>0</v>
      </c>
    </row>
    <row r="101" customFormat="false" ht="12.75" hidden="false" customHeight="false" outlineLevel="0" collapsed="false">
      <c r="A101" s="3" t="s">
        <v>1225</v>
      </c>
      <c r="B101" s="71" t="s">
        <v>1251</v>
      </c>
      <c r="C101" s="3" t="s">
        <v>1277</v>
      </c>
      <c r="D101" s="2" t="n">
        <v>154</v>
      </c>
      <c r="E101" s="66" t="s">
        <v>1268</v>
      </c>
      <c r="F101" s="2" t="n">
        <v>9700</v>
      </c>
      <c r="G101" s="8" t="n">
        <v>37165</v>
      </c>
      <c r="H101" s="64" t="s">
        <v>1260</v>
      </c>
      <c r="I101" s="69" t="n">
        <f aca="false">IF(AND($F101&lt;I$1,$G101&lt;I$4,(DATE(YEAR($G101)+1,MONTH($G101)+1,1))&gt;I$4),$D101*13.44*I$77*(I$1/1000-($F101/1000)),0)</f>
        <v>0</v>
      </c>
      <c r="J101" s="69" t="n">
        <f aca="false">IF(AND($F101&lt;J$1,$G101&lt;J$4,(DATE(YEAR($G101)+1,MONTH($G101)+1,1))&gt;J$4),$D101*13.44*J$77*(J$1/1000-($F101/1000)),0)</f>
        <v>0</v>
      </c>
      <c r="K101" s="69" t="n">
        <f aca="false">IF(AND($F101&lt;K$1,$G101&lt;K$4,(DATE(YEAR($G101)+1,MONTH($G101)+1,1))&gt;K$4),$D101*13.44*K$77*(K$1/1000-($F101/1000)),0)</f>
        <v>0</v>
      </c>
      <c r="L101" s="69" t="n">
        <f aca="false">IF(AND($F101&lt;L$1,$G101&lt;L$4,(DATE(YEAR($G101)+1,MONTH($G101)+1,1))&gt;L$4),$D101*13.44*L$77*(L$1/1000-($F101/1000)),0)</f>
        <v>0</v>
      </c>
      <c r="M101" s="69" t="n">
        <f aca="false">IF(AND($F101&lt;M$1,$G101&lt;M$4,(DATE(YEAR($G101)+1,MONTH($G101)+1,1))&gt;M$4),$D101*13.44*M$77*(M$1/1000-($F101/1000)),0)</f>
        <v>0</v>
      </c>
      <c r="N101" s="69" t="n">
        <f aca="false">IF(AND($F101&lt;N$1,$G101&lt;N$4,(DATE(YEAR($G101)+1,MONTH($G101)+1,1))&gt;N$4),$D101*13.44*N$77*(N$1/1000-($F101/1000)),0)</f>
        <v>0</v>
      </c>
      <c r="O101" s="69" t="n">
        <f aca="false">IF(AND($F101&lt;O$1,$G101&lt;O$4,(DATE(YEAR($G101)+1,MONTH($G101)+1,1))&gt;O$4),$D101*13.44*O$77*(O$1/1000-($F101/1000)),0)</f>
        <v>0</v>
      </c>
      <c r="P101" s="69" t="n">
        <f aca="false">IF(AND($F101&lt;P$1,$G101&lt;P$4,(DATE(YEAR($G101)+1,MONTH($G101)+1,1))&gt;P$4),$D101*13.44*P$77*(P$1/1000-($F101/1000)),0)</f>
        <v>0</v>
      </c>
      <c r="Q101" s="69" t="n">
        <f aca="false">IF(AND($F101&lt;Q$1,$G101&lt;Q$4,(DATE(YEAR($G101)+1,MONTH($G101)+1,1))&gt;Q$4),$D101*13.44*Q$77*(Q$1/1000-($F101/1000)),0)</f>
        <v>0</v>
      </c>
      <c r="R101" s="69" t="n">
        <f aca="false">IF(AND($F101&lt;R$1,$G101&lt;R$4,(DATE(YEAR($G101)+1,MONTH($G101)+1,1))&gt;R$4),$D101*13.44*R$77*(R$1/1000-($F101/1000)),0)</f>
        <v>0</v>
      </c>
      <c r="S101" s="69" t="n">
        <f aca="false">IF(AND($F101&lt;S$1,$G101&lt;S$4,(DATE(YEAR($G101)+1,MONTH($G101)+1,1))&gt;S$4),$D101*13.44*S$77*(S$1/1000-($F101/1000)),0)</f>
        <v>155.232</v>
      </c>
      <c r="T101" s="69" t="n">
        <f aca="false">IF(AND($F101&lt;T$1,$G101&lt;T$4,(DATE(YEAR($G101)+1,MONTH($G101)+1,1))&gt;T$4),$D101*13.44*T$77*(T$1/1000-($F101/1000)),0)</f>
        <v>155.232</v>
      </c>
      <c r="U101" s="69" t="n">
        <f aca="false">IF(AND($F101&lt;U$1,$G101&lt;U$4,(DATE(YEAR($G101)+1,MONTH($G101)+1,1))&gt;U$4),$D101*13.44*U$77*(U$1/1000-($F101/1000)),0)</f>
        <v>155.232</v>
      </c>
      <c r="V101" s="69" t="n">
        <f aca="false">IF(AND($F101&lt;V$1,$G101&lt;V$4,(DATE(YEAR($G101)+1,MONTH($G101)+1,1))&gt;V$4),$D101*13.44*V$77*(V$1/1000-($F101/1000)),0)</f>
        <v>155.232</v>
      </c>
      <c r="W101" s="69" t="n">
        <f aca="false">IF(AND($F101&lt;W$1,$G101&lt;W$4,(DATE(YEAR($G101)+1,MONTH($G101)+1,1))&gt;W$4),$D101*13.44*W$77*(W$1/1000-($F101/1000)),0)</f>
        <v>155.232</v>
      </c>
      <c r="X101" s="69" t="n">
        <f aca="false">IF(AND($F101&lt;X$1,$G101&lt;X$4,(DATE(YEAR($G101)+1,MONTH($G101)+1,1))&gt;X$4),$D101*13.44*X$77*(X$1/1000-($F101/1000)),0)</f>
        <v>155.232</v>
      </c>
      <c r="Y101" s="69" t="n">
        <f aca="false">IF(AND($F101&lt;Y$1,$G101&lt;Y$4,(DATE(YEAR($G101)+1,MONTH($G101)+1,1))&gt;Y$4),$D101*13.44*Y$77*(Y$1/1000-($F101/1000)),0)</f>
        <v>155.232</v>
      </c>
      <c r="Z101" s="69" t="n">
        <f aca="false">IF(AND($F101&lt;Z$1,$G101&lt;Z$4,(DATE(YEAR($G101)+1,MONTH($G101)+1,1))&gt;Z$4),$D101*13.44*Z$77*(Z$1/1000-($F101/1000)),0)</f>
        <v>155.232</v>
      </c>
      <c r="AA101" s="69" t="n">
        <f aca="false">IF(AND($F101&lt;AA$1,$G101&lt;AA$4,(DATE(YEAR($G101)+1,MONTH($G101)+1,1))&gt;AA$4),$D101*13.44*AA$77*(AA$1/1000-($F101/1000)),0)</f>
        <v>155.232</v>
      </c>
      <c r="AB101" s="69" t="n">
        <f aca="false">IF(AND($F101&lt;AB$1,$G101&lt;AB$4,(DATE(YEAR($G101)+1,MONTH($G101)+1,1))&gt;AB$4),$D101*13.44*AB$77*(AB$1/1000-($F101/1000)),0)</f>
        <v>155.232</v>
      </c>
      <c r="AC101" s="69" t="n">
        <f aca="false">IF(AND($F101&lt;AC$1,$G101&lt;AC$4,(DATE(YEAR($G101)+1,MONTH($G101)+1,1))&gt;AC$4),$D101*13.44*AC$77*(AC$1/1000-($F101/1000)),0)</f>
        <v>155.232</v>
      </c>
      <c r="AD101" s="69" t="n">
        <f aca="false">IF(AND($F101&lt;AD$1,$G101&lt;AD$4,(DATE(YEAR($G101)+1,MONTH($G101)+1,1))&gt;AD$4),$D101*13.44*AD$77*(AD$1/1000-($F101/1000)),0)</f>
        <v>155.232</v>
      </c>
      <c r="AE101" s="69" t="n">
        <f aca="false">IF(AND($F101&lt;AE$1,$G101&lt;AE$4,(DATE(YEAR($G101)+1,MONTH($G101)+1,1))&gt;AE$4),$D101*13.44*AE$77*(AE$1/1000-($F101/1000)),0)</f>
        <v>0</v>
      </c>
      <c r="AF101" s="69" t="n">
        <f aca="false">IF(AND($F101&lt;AF$1,$G101&lt;AF$4,(DATE(YEAR($G101)+1,MONTH($G101)+1,1))&gt;AF$4),$D101*13.44*AF$77*(AF$1/1000-($F101/1000)),0)</f>
        <v>0</v>
      </c>
      <c r="AG101" s="69" t="n">
        <f aca="false">IF(AND($F101&lt;AG$1,$G101&lt;AG$4,(DATE(YEAR($G101)+1,MONTH($G101)+1,1))&gt;AG$4),$D101*13.44*AG$77*(AG$1/1000-($F101/1000)),0)</f>
        <v>0</v>
      </c>
      <c r="AH101" s="69" t="n">
        <f aca="false">IF(AND($F101&lt;AH$1,$G101&lt;AH$4,(DATE(YEAR($G101)+1,MONTH($G101)+1,1))&gt;AH$4),$D101*13.44*AH$77*(AH$1/1000-($F101/1000)),0)</f>
        <v>0</v>
      </c>
      <c r="AI101" s="69" t="n">
        <f aca="false">IF(AND($F101&lt;AI$1,$G101&lt;AI$4,(DATE(YEAR($G101)+1,MONTH($G101)+1,1))&gt;AI$4),$D101*13.44*AI$77*(AI$1/1000-($F101/1000)),0)</f>
        <v>0</v>
      </c>
      <c r="AJ101" s="69" t="n">
        <f aca="false">IF(AND($F101&lt;AJ$1,$G101&lt;AJ$4,(DATE(YEAR($G101)+1,MONTH($G101)+1,1))&gt;AJ$4),$D101*13.44*AJ$77*(AJ$1/1000-($F101/1000)),0)</f>
        <v>0</v>
      </c>
      <c r="AK101" s="69" t="n">
        <f aca="false">IF(AND($F101&lt;AK$1,$G101&lt;AK$4,(DATE(YEAR($G101)+1,MONTH($G101)+1,1))&gt;AK$4),$D101*13.44*AK$77*(AK$1/1000-($F101/1000)),0)</f>
        <v>0</v>
      </c>
      <c r="AL101" s="69" t="n">
        <f aca="false">IF(AND($F101&lt;AL$1,$G101&lt;AL$4,(DATE(YEAR($G101)+1,MONTH($G101)+1,1))&gt;AL$4),$D101*13.44*AL$77*(AL$1/1000-($F101/1000)),0)</f>
        <v>0</v>
      </c>
      <c r="AM101" s="69" t="n">
        <f aca="false">IF(AND($F101&lt;AM$1,$G101&lt;AM$4,(DATE(YEAR($G101)+1,MONTH($G101)+1,1))&gt;AM$4),$D101*13.44*AM$77*(AM$1/1000-($F101/1000)),0)</f>
        <v>0</v>
      </c>
      <c r="AN101" s="69" t="n">
        <f aca="false">IF(AND($F101&lt;AN$1,$G101&lt;AN$4,(DATE(YEAR($G101)+1,MONTH($G101)+1,1))&gt;AN$4),$D101*13.44*AN$77*(AN$1/1000-($F101/1000)),0)</f>
        <v>0</v>
      </c>
      <c r="AO101" s="69" t="n">
        <f aca="false">IF(AND($F101&lt;AO$1,$G101&lt;AO$4,(DATE(YEAR($G101)+1,MONTH($G101)+1,1))&gt;AO$4),$D101*13.44*AO$77*(AO$1/1000-($F101/1000)),0)</f>
        <v>0</v>
      </c>
      <c r="AP101" s="69" t="n">
        <f aca="false">IF(AND($F101&lt;AP$1,$G101&lt;AP$4,(DATE(YEAR($G101)+1,MONTH($G101)+1,1))&gt;AP$4),$D101*13.44*AP$77*(AP$1/1000-($F101/1000)),0)</f>
        <v>0</v>
      </c>
      <c r="AQ101" s="69" t="n">
        <f aca="false">IF(AND($F101&lt;AQ$1,$G101&lt;AQ$4,(DATE(YEAR($G101)+1,MONTH($G101)+1,1))&gt;AQ$4),$D101*13.44*AQ$77*(AQ$1/1000-($F101/1000)),0)</f>
        <v>0</v>
      </c>
      <c r="AR101" s="69" t="n">
        <f aca="false">IF(AND($F101&lt;AR$1,$G101&lt;AR$4,(DATE(YEAR($G101)+1,MONTH($G101)+1,1))&gt;AR$4),$D101*13.44*AR$77*(AR$1/1000-($F101/1000)),0)</f>
        <v>0</v>
      </c>
      <c r="AS101" s="69" t="n">
        <f aca="false">IF(AND($F101&lt;AS$1,$G101&lt;AS$4,(DATE(YEAR($G101)+1,MONTH($G101)+1,1))&gt;AS$4),$D101*13.44*AS$77*(AS$1/1000-($F101/1000)),0)</f>
        <v>0</v>
      </c>
      <c r="AT101" s="69" t="n">
        <f aca="false">IF(AND($F101&lt;AT$1,$G101&lt;AT$4,(DATE(YEAR($G101)+1,MONTH($G101)+1,1))&gt;AT$4),$D101*13.44*AT$77*(AT$1/1000-($F101/1000)),0)</f>
        <v>0</v>
      </c>
      <c r="AU101" s="69" t="n">
        <f aca="false">IF(AND($F101&lt;AU$1,$G101&lt;AU$4,(DATE(YEAR($G101)+1,MONTH($G101)+1,1))&gt;AU$4),$D101*13.44*AU$77*(AU$1/1000-($F101/1000)),0)</f>
        <v>0</v>
      </c>
      <c r="AV101" s="69" t="n">
        <f aca="false">IF(AND($F101&lt;AV$1,$G101&lt;AV$4,(DATE(YEAR($G101)+1,MONTH($G101)+1,1))&gt;AV$4),$D101*13.44*AV$77*(AV$1/1000-($F101/1000)),0)</f>
        <v>0</v>
      </c>
      <c r="AW101" s="69" t="n">
        <f aca="false">IF(AND($F101&lt;AW$1,$G101&lt;AW$4,(DATE(YEAR($G101)+1,MONTH($G101)+1,1))&gt;AW$4),$D101*13.44*AW$77*(AW$1/1000-($F101/1000)),0)</f>
        <v>0</v>
      </c>
      <c r="AX101" s="69" t="n">
        <f aca="false">IF(AND($F101&lt;AX$1,$G101&lt;AX$4,(DATE(YEAR($G101)+1,MONTH($G101)+1,1))&gt;AX$4),$D101*13.44*AX$77*(AX$1/1000-($F101/1000)),0)</f>
        <v>0</v>
      </c>
      <c r="AY101" s="69" t="n">
        <f aca="false">IF(AND($F101&lt;AY$1,$G101&lt;AY$4,(DATE(YEAR($G101)+1,MONTH($G101)+1,1))&gt;AY$4),$D101*13.44*AY$77*(AY$1/1000-($F101/1000)),0)</f>
        <v>0</v>
      </c>
      <c r="AZ101" s="69" t="n">
        <f aca="false">IF(AND($F101&lt;AZ$1,$G101&lt;AZ$4,(DATE(YEAR($G101)+1,MONTH($G101)+1,1))&gt;AZ$4),$D101*13.44*AZ$77*(AZ$1/1000-($F101/1000)),0)</f>
        <v>0</v>
      </c>
      <c r="BA101" s="69" t="n">
        <f aca="false">IF(AND($F101&lt;BA$1,$G101&lt;BA$4,(DATE(YEAR($G101)+1,MONTH($G101)+1,1))&gt;BA$4),$D101*13.44*BA$77*(BA$1/1000-($F101/1000)),0)</f>
        <v>0</v>
      </c>
      <c r="BB101" s="69" t="n">
        <f aca="false">IF(AND($F101&lt;BB$1,$G101&lt;BB$4,(DATE(YEAR($G101)+1,MONTH($G101)+1,1))&gt;BB$4),$D101*13.44*BB$77*(BB$1/1000-($F101/1000)),0)</f>
        <v>0</v>
      </c>
      <c r="BC101" s="69" t="n">
        <f aca="false">IF(AND($F101&lt;BC$1,$G101&lt;BC$4,(DATE(YEAR($G101)+1,MONTH($G101)+1,1))&gt;BC$4),$D101*13.44*BC$77*(BC$1/1000-($F101/1000)),0)</f>
        <v>0</v>
      </c>
      <c r="BD101" s="69" t="n">
        <f aca="false">IF(AND($F101&lt;BD$1,$G101&lt;BD$4,(DATE(YEAR($G101)+1,MONTH($G101)+1,1))&gt;BD$4),$D101*13.44*BD$77*(BD$1/1000-($F101/1000)),0)</f>
        <v>0</v>
      </c>
    </row>
    <row r="102" customFormat="false" ht="12.75" hidden="false" customHeight="false" outlineLevel="0" collapsed="false">
      <c r="A102" s="0" t="s">
        <v>1410</v>
      </c>
      <c r="B102" s="66" t="s">
        <v>1251</v>
      </c>
      <c r="C102" s="66" t="s">
        <v>1343</v>
      </c>
      <c r="D102" s="0" t="n">
        <v>10</v>
      </c>
      <c r="E102" s="71" t="s">
        <v>1268</v>
      </c>
      <c r="F102" s="13" t="n">
        <v>9700</v>
      </c>
      <c r="G102" s="8" t="n">
        <v>37240</v>
      </c>
      <c r="H102" s="64" t="s">
        <v>1260</v>
      </c>
      <c r="I102" s="69" t="n">
        <f aca="false">IF(AND($F102&lt;I$1,$G102&lt;I$4,(DATE(YEAR($G102)+1,MONTH($G102)+1,1))&gt;I$4),$D102*13.44*I$77*(I$1/1000-($F102/1000)),0)</f>
        <v>0</v>
      </c>
      <c r="J102" s="69" t="n">
        <f aca="false">IF(AND($F102&lt;J$1,$G102&lt;J$4,(DATE(YEAR($G102)+1,MONTH($G102)+1,1))&gt;J$4),$D102*13.44*J$77*(J$1/1000-($F102/1000)),0)</f>
        <v>0</v>
      </c>
      <c r="K102" s="69" t="n">
        <f aca="false">IF(AND($F102&lt;K$1,$G102&lt;K$4,(DATE(YEAR($G102)+1,MONTH($G102)+1,1))&gt;K$4),$D102*13.44*K$77*(K$1/1000-($F102/1000)),0)</f>
        <v>0</v>
      </c>
      <c r="L102" s="69" t="n">
        <f aca="false">IF(AND($F102&lt;L$1,$G102&lt;L$4,(DATE(YEAR($G102)+1,MONTH($G102)+1,1))&gt;L$4),$D102*13.44*L$77*(L$1/1000-($F102/1000)),0)</f>
        <v>0</v>
      </c>
      <c r="M102" s="69" t="n">
        <f aca="false">IF(AND($F102&lt;M$1,$G102&lt;M$4,(DATE(YEAR($G102)+1,MONTH($G102)+1,1))&gt;M$4),$D102*13.44*M$77*(M$1/1000-($F102/1000)),0)</f>
        <v>0</v>
      </c>
      <c r="N102" s="69" t="n">
        <f aca="false">IF(AND($F102&lt;N$1,$G102&lt;N$4,(DATE(YEAR($G102)+1,MONTH($G102)+1,1))&gt;N$4),$D102*13.44*N$77*(N$1/1000-($F102/1000)),0)</f>
        <v>0</v>
      </c>
      <c r="O102" s="69" t="n">
        <f aca="false">IF(AND($F102&lt;O$1,$G102&lt;O$4,(DATE(YEAR($G102)+1,MONTH($G102)+1,1))&gt;O$4),$D102*13.44*O$77*(O$1/1000-($F102/1000)),0)</f>
        <v>0</v>
      </c>
      <c r="P102" s="69" t="n">
        <f aca="false">IF(AND($F102&lt;P$1,$G102&lt;P$4,(DATE(YEAR($G102)+1,MONTH($G102)+1,1))&gt;P$4),$D102*13.44*P$77*(P$1/1000-($F102/1000)),0)</f>
        <v>0</v>
      </c>
      <c r="Q102" s="69" t="n">
        <f aca="false">IF(AND($F102&lt;Q$1,$G102&lt;Q$4,(DATE(YEAR($G102)+1,MONTH($G102)+1,1))&gt;Q$4),$D102*13.44*Q$77*(Q$1/1000-($F102/1000)),0)</f>
        <v>0</v>
      </c>
      <c r="R102" s="69" t="n">
        <f aca="false">IF(AND($F102&lt;R$1,$G102&lt;R$4,(DATE(YEAR($G102)+1,MONTH($G102)+1,1))&gt;R$4),$D102*13.44*R$77*(R$1/1000-($F102/1000)),0)</f>
        <v>0</v>
      </c>
      <c r="S102" s="69" t="n">
        <f aca="false">IF(AND($F102&lt;S$1,$G102&lt;S$4,(DATE(YEAR($G102)+1,MONTH($G102)+1,1))&gt;S$4),$D102*13.44*S$77*(S$1/1000-($F102/1000)),0)</f>
        <v>0</v>
      </c>
      <c r="T102" s="69" t="n">
        <f aca="false">IF(AND($F102&lt;T$1,$G102&lt;T$4,(DATE(YEAR($G102)+1,MONTH($G102)+1,1))&gt;T$4),$D102*13.44*T$77*(T$1/1000-($F102/1000)),0)</f>
        <v>0</v>
      </c>
      <c r="U102" s="69" t="n">
        <f aca="false">IF(AND($F102&lt;U$1,$G102&lt;U$4,(DATE(YEAR($G102)+1,MONTH($G102)+1,1))&gt;U$4),$D102*13.44*U$77*(U$1/1000-($F102/1000)),0)</f>
        <v>10.08</v>
      </c>
      <c r="V102" s="69" t="n">
        <f aca="false">IF(AND($F102&lt;V$1,$G102&lt;V$4,(DATE(YEAR($G102)+1,MONTH($G102)+1,1))&gt;V$4),$D102*13.44*V$77*(V$1/1000-($F102/1000)),0)</f>
        <v>10.08</v>
      </c>
      <c r="W102" s="69" t="n">
        <f aca="false">IF(AND($F102&lt;W$1,$G102&lt;W$4,(DATE(YEAR($G102)+1,MONTH($G102)+1,1))&gt;W$4),$D102*13.44*W$77*(W$1/1000-($F102/1000)),0)</f>
        <v>10.08</v>
      </c>
      <c r="X102" s="69" t="n">
        <f aca="false">IF(AND($F102&lt;X$1,$G102&lt;X$4,(DATE(YEAR($G102)+1,MONTH($G102)+1,1))&gt;X$4),$D102*13.44*X$77*(X$1/1000-($F102/1000)),0)</f>
        <v>10.08</v>
      </c>
      <c r="Y102" s="69" t="n">
        <f aca="false">IF(AND($F102&lt;Y$1,$G102&lt;Y$4,(DATE(YEAR($G102)+1,MONTH($G102)+1,1))&gt;Y$4),$D102*13.44*Y$77*(Y$1/1000-($F102/1000)),0)</f>
        <v>10.08</v>
      </c>
      <c r="Z102" s="69" t="n">
        <f aca="false">IF(AND($F102&lt;Z$1,$G102&lt;Z$4,(DATE(YEAR($G102)+1,MONTH($G102)+1,1))&gt;Z$4),$D102*13.44*Z$77*(Z$1/1000-($F102/1000)),0)</f>
        <v>10.08</v>
      </c>
      <c r="AA102" s="69" t="n">
        <f aca="false">IF(AND($F102&lt;AA$1,$G102&lt;AA$4,(DATE(YEAR($G102)+1,MONTH($G102)+1,1))&gt;AA$4),$D102*13.44*AA$77*(AA$1/1000-($F102/1000)),0)</f>
        <v>10.08</v>
      </c>
      <c r="AB102" s="69" t="n">
        <f aca="false">IF(AND($F102&lt;AB$1,$G102&lt;AB$4,(DATE(YEAR($G102)+1,MONTH($G102)+1,1))&gt;AB$4),$D102*13.44*AB$77*(AB$1/1000-($F102/1000)),0)</f>
        <v>10.08</v>
      </c>
      <c r="AC102" s="69" t="n">
        <f aca="false">IF(AND($F102&lt;AC$1,$G102&lt;AC$4,(DATE(YEAR($G102)+1,MONTH($G102)+1,1))&gt;AC$4),$D102*13.44*AC$77*(AC$1/1000-($F102/1000)),0)</f>
        <v>10.08</v>
      </c>
      <c r="AD102" s="69" t="n">
        <f aca="false">IF(AND($F102&lt;AD$1,$G102&lt;AD$4,(DATE(YEAR($G102)+1,MONTH($G102)+1,1))&gt;AD$4),$D102*13.44*AD$77*(AD$1/1000-($F102/1000)),0)</f>
        <v>10.08</v>
      </c>
      <c r="AE102" s="69" t="n">
        <f aca="false">IF(AND($F102&lt;AE$1,$G102&lt;AE$4,(DATE(YEAR($G102)+1,MONTH($G102)+1,1))&gt;AE$4),$D102*13.44*AE$77*(AE$1/1000-($F102/1000)),0)</f>
        <v>10.08</v>
      </c>
      <c r="AF102" s="69" t="n">
        <f aca="false">IF(AND($F102&lt;AF$1,$G102&lt;AF$4,(DATE(YEAR($G102)+1,MONTH($G102)+1,1))&gt;AF$4),$D102*13.44*AF$77*(AF$1/1000-($F102/1000)),0)</f>
        <v>10.08</v>
      </c>
      <c r="AG102" s="69" t="n">
        <f aca="false">IF(AND($F102&lt;AG$1,$G102&lt;AG$4,(DATE(YEAR($G102)+1,MONTH($G102)+1,1))&gt;AG$4),$D102*13.44*AG$77*(AG$1/1000-($F102/1000)),0)</f>
        <v>0</v>
      </c>
      <c r="AH102" s="69" t="n">
        <f aca="false">IF(AND($F102&lt;AH$1,$G102&lt;AH$4,(DATE(YEAR($G102)+1,MONTH($G102)+1,1))&gt;AH$4),$D102*13.44*AH$77*(AH$1/1000-($F102/1000)),0)</f>
        <v>0</v>
      </c>
      <c r="AI102" s="69" t="n">
        <f aca="false">IF(AND($F102&lt;AI$1,$G102&lt;AI$4,(DATE(YEAR($G102)+1,MONTH($G102)+1,1))&gt;AI$4),$D102*13.44*AI$77*(AI$1/1000-($F102/1000)),0)</f>
        <v>0</v>
      </c>
      <c r="AJ102" s="69" t="n">
        <f aca="false">IF(AND($F102&lt;AJ$1,$G102&lt;AJ$4,(DATE(YEAR($G102)+1,MONTH($G102)+1,1))&gt;AJ$4),$D102*13.44*AJ$77*(AJ$1/1000-($F102/1000)),0)</f>
        <v>0</v>
      </c>
      <c r="AK102" s="69" t="n">
        <f aca="false">IF(AND($F102&lt;AK$1,$G102&lt;AK$4,(DATE(YEAR($G102)+1,MONTH($G102)+1,1))&gt;AK$4),$D102*13.44*AK$77*(AK$1/1000-($F102/1000)),0)</f>
        <v>0</v>
      </c>
      <c r="AL102" s="69" t="n">
        <f aca="false">IF(AND($F102&lt;AL$1,$G102&lt;AL$4,(DATE(YEAR($G102)+1,MONTH($G102)+1,1))&gt;AL$4),$D102*13.44*AL$77*(AL$1/1000-($F102/1000)),0)</f>
        <v>0</v>
      </c>
      <c r="AM102" s="69" t="n">
        <f aca="false">IF(AND($F102&lt;AM$1,$G102&lt;AM$4,(DATE(YEAR($G102)+1,MONTH($G102)+1,1))&gt;AM$4),$D102*13.44*AM$77*(AM$1/1000-($F102/1000)),0)</f>
        <v>0</v>
      </c>
      <c r="AN102" s="69" t="n">
        <f aca="false">IF(AND($F102&lt;AN$1,$G102&lt;AN$4,(DATE(YEAR($G102)+1,MONTH($G102)+1,1))&gt;AN$4),$D102*13.44*AN$77*(AN$1/1000-($F102/1000)),0)</f>
        <v>0</v>
      </c>
      <c r="AO102" s="69" t="n">
        <f aca="false">IF(AND($F102&lt;AO$1,$G102&lt;AO$4,(DATE(YEAR($G102)+1,MONTH($G102)+1,1))&gt;AO$4),$D102*13.44*AO$77*(AO$1/1000-($F102/1000)),0)</f>
        <v>0</v>
      </c>
      <c r="AP102" s="69" t="n">
        <f aca="false">IF(AND($F102&lt;AP$1,$G102&lt;AP$4,(DATE(YEAR($G102)+1,MONTH($G102)+1,1))&gt;AP$4),$D102*13.44*AP$77*(AP$1/1000-($F102/1000)),0)</f>
        <v>0</v>
      </c>
      <c r="AQ102" s="69" t="n">
        <f aca="false">IF(AND($F102&lt;AQ$1,$G102&lt;AQ$4,(DATE(YEAR($G102)+1,MONTH($G102)+1,1))&gt;AQ$4),$D102*13.44*AQ$77*(AQ$1/1000-($F102/1000)),0)</f>
        <v>0</v>
      </c>
      <c r="AR102" s="69" t="n">
        <f aca="false">IF(AND($F102&lt;AR$1,$G102&lt;AR$4,(DATE(YEAR($G102)+1,MONTH($G102)+1,1))&gt;AR$4),$D102*13.44*AR$77*(AR$1/1000-($F102/1000)),0)</f>
        <v>0</v>
      </c>
      <c r="AS102" s="69" t="n">
        <f aca="false">IF(AND($F102&lt;AS$1,$G102&lt;AS$4,(DATE(YEAR($G102)+1,MONTH($G102)+1,1))&gt;AS$4),$D102*13.44*AS$77*(AS$1/1000-($F102/1000)),0)</f>
        <v>0</v>
      </c>
      <c r="AT102" s="69" t="n">
        <f aca="false">IF(AND($F102&lt;AT$1,$G102&lt;AT$4,(DATE(YEAR($G102)+1,MONTH($G102)+1,1))&gt;AT$4),$D102*13.44*AT$77*(AT$1/1000-($F102/1000)),0)</f>
        <v>0</v>
      </c>
      <c r="AU102" s="69" t="n">
        <f aca="false">IF(AND($F102&lt;AU$1,$G102&lt;AU$4,(DATE(YEAR($G102)+1,MONTH($G102)+1,1))&gt;AU$4),$D102*13.44*AU$77*(AU$1/1000-($F102/1000)),0)</f>
        <v>0</v>
      </c>
      <c r="AV102" s="69" t="n">
        <f aca="false">IF(AND($F102&lt;AV$1,$G102&lt;AV$4,(DATE(YEAR($G102)+1,MONTH($G102)+1,1))&gt;AV$4),$D102*13.44*AV$77*(AV$1/1000-($F102/1000)),0)</f>
        <v>0</v>
      </c>
      <c r="AW102" s="69" t="n">
        <f aca="false">IF(AND($F102&lt;AW$1,$G102&lt;AW$4,(DATE(YEAR($G102)+1,MONTH($G102)+1,1))&gt;AW$4),$D102*13.44*AW$77*(AW$1/1000-($F102/1000)),0)</f>
        <v>0</v>
      </c>
      <c r="AX102" s="69" t="n">
        <f aca="false">IF(AND($F102&lt;AX$1,$G102&lt;AX$4,(DATE(YEAR($G102)+1,MONTH($G102)+1,1))&gt;AX$4),$D102*13.44*AX$77*(AX$1/1000-($F102/1000)),0)</f>
        <v>0</v>
      </c>
      <c r="AY102" s="69" t="n">
        <f aca="false">IF(AND($F102&lt;AY$1,$G102&lt;AY$4,(DATE(YEAR($G102)+1,MONTH($G102)+1,1))&gt;AY$4),$D102*13.44*AY$77*(AY$1/1000-($F102/1000)),0)</f>
        <v>0</v>
      </c>
      <c r="AZ102" s="69" t="n">
        <f aca="false">IF(AND($F102&lt;AZ$1,$G102&lt;AZ$4,(DATE(YEAR($G102)+1,MONTH($G102)+1,1))&gt;AZ$4),$D102*13.44*AZ$77*(AZ$1/1000-($F102/1000)),0)</f>
        <v>0</v>
      </c>
      <c r="BA102" s="69" t="n">
        <f aca="false">IF(AND($F102&lt;BA$1,$G102&lt;BA$4,(DATE(YEAR($G102)+1,MONTH($G102)+1,1))&gt;BA$4),$D102*13.44*BA$77*(BA$1/1000-($F102/1000)),0)</f>
        <v>0</v>
      </c>
      <c r="BB102" s="69" t="n">
        <f aca="false">IF(AND($F102&lt;BB$1,$G102&lt;BB$4,(DATE(YEAR($G102)+1,MONTH($G102)+1,1))&gt;BB$4),$D102*13.44*BB$77*(BB$1/1000-($F102/1000)),0)</f>
        <v>0</v>
      </c>
      <c r="BC102" s="69" t="n">
        <f aca="false">IF(AND($F102&lt;BC$1,$G102&lt;BC$4,(DATE(YEAR($G102)+1,MONTH($G102)+1,1))&gt;BC$4),$D102*13.44*BC$77*(BC$1/1000-($F102/1000)),0)</f>
        <v>0</v>
      </c>
      <c r="BD102" s="69" t="n">
        <f aca="false">IF(AND($F102&lt;BD$1,$G102&lt;BD$4,(DATE(YEAR($G102)+1,MONTH($G102)+1,1))&gt;BD$4),$D102*13.44*BD$77*(BD$1/1000-($F102/1000)),0)</f>
        <v>0</v>
      </c>
    </row>
    <row r="103" customFormat="false" ht="12.75" hidden="false" customHeight="false" outlineLevel="0" collapsed="false">
      <c r="A103" s="0" t="s">
        <v>1414</v>
      </c>
      <c r="B103" s="66" t="s">
        <v>1251</v>
      </c>
      <c r="C103" s="66" t="s">
        <v>1270</v>
      </c>
      <c r="D103" s="0" t="n">
        <v>11</v>
      </c>
      <c r="E103" s="71" t="s">
        <v>1268</v>
      </c>
      <c r="F103" s="13" t="n">
        <v>9700</v>
      </c>
      <c r="G103" s="8" t="n">
        <v>37257</v>
      </c>
      <c r="H103" s="64" t="s">
        <v>1260</v>
      </c>
      <c r="I103" s="69" t="n">
        <f aca="false">IF(AND($F103&lt;I$1,$G103&lt;I$4,(DATE(YEAR($G103)+1,MONTH($G103)+1,1))&gt;I$4),$D103*13.44*I$77*(I$1/1000-($F103/1000)),0)</f>
        <v>0</v>
      </c>
      <c r="J103" s="69" t="n">
        <f aca="false">IF(AND($F103&lt;J$1,$G103&lt;J$4,(DATE(YEAR($G103)+1,MONTH($G103)+1,1))&gt;J$4),$D103*13.44*J$77*(J$1/1000-($F103/1000)),0)</f>
        <v>0</v>
      </c>
      <c r="K103" s="69" t="n">
        <f aca="false">IF(AND($F103&lt;K$1,$G103&lt;K$4,(DATE(YEAR($G103)+1,MONTH($G103)+1,1))&gt;K$4),$D103*13.44*K$77*(K$1/1000-($F103/1000)),0)</f>
        <v>0</v>
      </c>
      <c r="L103" s="69" t="n">
        <f aca="false">IF(AND($F103&lt;L$1,$G103&lt;L$4,(DATE(YEAR($G103)+1,MONTH($G103)+1,1))&gt;L$4),$D103*13.44*L$77*(L$1/1000-($F103/1000)),0)</f>
        <v>0</v>
      </c>
      <c r="M103" s="69" t="n">
        <f aca="false">IF(AND($F103&lt;M$1,$G103&lt;M$4,(DATE(YEAR($G103)+1,MONTH($G103)+1,1))&gt;M$4),$D103*13.44*M$77*(M$1/1000-($F103/1000)),0)</f>
        <v>0</v>
      </c>
      <c r="N103" s="69" t="n">
        <f aca="false">IF(AND($F103&lt;N$1,$G103&lt;N$4,(DATE(YEAR($G103)+1,MONTH($G103)+1,1))&gt;N$4),$D103*13.44*N$77*(N$1/1000-($F103/1000)),0)</f>
        <v>0</v>
      </c>
      <c r="O103" s="69" t="n">
        <f aca="false">IF(AND($F103&lt;O$1,$G103&lt;O$4,(DATE(YEAR($G103)+1,MONTH($G103)+1,1))&gt;O$4),$D103*13.44*O$77*(O$1/1000-($F103/1000)),0)</f>
        <v>0</v>
      </c>
      <c r="P103" s="69" t="n">
        <f aca="false">IF(AND($F103&lt;P$1,$G103&lt;P$4,(DATE(YEAR($G103)+1,MONTH($G103)+1,1))&gt;P$4),$D103*13.44*P$77*(P$1/1000-($F103/1000)),0)</f>
        <v>0</v>
      </c>
      <c r="Q103" s="69" t="n">
        <f aca="false">IF(AND($F103&lt;Q$1,$G103&lt;Q$4,(DATE(YEAR($G103)+1,MONTH($G103)+1,1))&gt;Q$4),$D103*13.44*Q$77*(Q$1/1000-($F103/1000)),0)</f>
        <v>0</v>
      </c>
      <c r="R103" s="69" t="n">
        <f aca="false">IF(AND($F103&lt;R$1,$G103&lt;R$4,(DATE(YEAR($G103)+1,MONTH($G103)+1,1))&gt;R$4),$D103*13.44*R$77*(R$1/1000-($F103/1000)),0)</f>
        <v>0</v>
      </c>
      <c r="S103" s="69" t="n">
        <f aca="false">IF(AND($F103&lt;S$1,$G103&lt;S$4,(DATE(YEAR($G103)+1,MONTH($G103)+1,1))&gt;S$4),$D103*13.44*S$77*(S$1/1000-($F103/1000)),0)</f>
        <v>0</v>
      </c>
      <c r="T103" s="69" t="n">
        <f aca="false">IF(AND($F103&lt;T$1,$G103&lt;T$4,(DATE(YEAR($G103)+1,MONTH($G103)+1,1))&gt;T$4),$D103*13.44*T$77*(T$1/1000-($F103/1000)),0)</f>
        <v>0</v>
      </c>
      <c r="U103" s="69" t="n">
        <f aca="false">IF(AND($F103&lt;U$1,$G103&lt;U$4,(DATE(YEAR($G103)+1,MONTH($G103)+1,1))&gt;U$4),$D103*13.44*U$77*(U$1/1000-($F103/1000)),0)</f>
        <v>0</v>
      </c>
      <c r="V103" s="69" t="n">
        <f aca="false">IF(AND($F103&lt;V$1,$G103&lt;V$4,(DATE(YEAR($G103)+1,MONTH($G103)+1,1))&gt;V$4),$D103*13.44*V$77*(V$1/1000-($F103/1000)),0)</f>
        <v>11.088</v>
      </c>
      <c r="W103" s="69" t="n">
        <f aca="false">IF(AND($F103&lt;W$1,$G103&lt;W$4,(DATE(YEAR($G103)+1,MONTH($G103)+1,1))&gt;W$4),$D103*13.44*W$77*(W$1/1000-($F103/1000)),0)</f>
        <v>11.088</v>
      </c>
      <c r="X103" s="69" t="n">
        <f aca="false">IF(AND($F103&lt;X$1,$G103&lt;X$4,(DATE(YEAR($G103)+1,MONTH($G103)+1,1))&gt;X$4),$D103*13.44*X$77*(X$1/1000-($F103/1000)),0)</f>
        <v>11.088</v>
      </c>
      <c r="Y103" s="69" t="n">
        <f aca="false">IF(AND($F103&lt;Y$1,$G103&lt;Y$4,(DATE(YEAR($G103)+1,MONTH($G103)+1,1))&gt;Y$4),$D103*13.44*Y$77*(Y$1/1000-($F103/1000)),0)</f>
        <v>11.088</v>
      </c>
      <c r="Z103" s="69" t="n">
        <f aca="false">IF(AND($F103&lt;Z$1,$G103&lt;Z$4,(DATE(YEAR($G103)+1,MONTH($G103)+1,1))&gt;Z$4),$D103*13.44*Z$77*(Z$1/1000-($F103/1000)),0)</f>
        <v>11.088</v>
      </c>
      <c r="AA103" s="69" t="n">
        <f aca="false">IF(AND($F103&lt;AA$1,$G103&lt;AA$4,(DATE(YEAR($G103)+1,MONTH($G103)+1,1))&gt;AA$4),$D103*13.44*AA$77*(AA$1/1000-($F103/1000)),0)</f>
        <v>11.088</v>
      </c>
      <c r="AB103" s="69" t="n">
        <f aca="false">IF(AND($F103&lt;AB$1,$G103&lt;AB$4,(DATE(YEAR($G103)+1,MONTH($G103)+1,1))&gt;AB$4),$D103*13.44*AB$77*(AB$1/1000-($F103/1000)),0)</f>
        <v>11.088</v>
      </c>
      <c r="AC103" s="69" t="n">
        <f aca="false">IF(AND($F103&lt;AC$1,$G103&lt;AC$4,(DATE(YEAR($G103)+1,MONTH($G103)+1,1))&gt;AC$4),$D103*13.44*AC$77*(AC$1/1000-($F103/1000)),0)</f>
        <v>11.088</v>
      </c>
      <c r="AD103" s="69" t="n">
        <f aca="false">IF(AND($F103&lt;AD$1,$G103&lt;AD$4,(DATE(YEAR($G103)+1,MONTH($G103)+1,1))&gt;AD$4),$D103*13.44*AD$77*(AD$1/1000-($F103/1000)),0)</f>
        <v>11.088</v>
      </c>
      <c r="AE103" s="69" t="n">
        <f aca="false">IF(AND($F103&lt;AE$1,$G103&lt;AE$4,(DATE(YEAR($G103)+1,MONTH($G103)+1,1))&gt;AE$4),$D103*13.44*AE$77*(AE$1/1000-($F103/1000)),0)</f>
        <v>11.088</v>
      </c>
      <c r="AF103" s="69" t="n">
        <f aca="false">IF(AND($F103&lt;AF$1,$G103&lt;AF$4,(DATE(YEAR($G103)+1,MONTH($G103)+1,1))&gt;AF$4),$D103*13.44*AF$77*(AF$1/1000-($F103/1000)),0)</f>
        <v>11.088</v>
      </c>
      <c r="AG103" s="69" t="n">
        <f aca="false">IF(AND($F103&lt;AG$1,$G103&lt;AG$4,(DATE(YEAR($G103)+1,MONTH($G103)+1,1))&gt;AG$4),$D103*13.44*AG$77*(AG$1/1000-($F103/1000)),0)</f>
        <v>11.088</v>
      </c>
      <c r="AH103" s="69" t="n">
        <f aca="false">IF(AND($F103&lt;AH$1,$G103&lt;AH$4,(DATE(YEAR($G103)+1,MONTH($G103)+1,1))&gt;AH$4),$D103*13.44*AH$77*(AH$1/1000-($F103/1000)),0)</f>
        <v>0</v>
      </c>
      <c r="AI103" s="69" t="n">
        <f aca="false">IF(AND($F103&lt;AI$1,$G103&lt;AI$4,(DATE(YEAR($G103)+1,MONTH($G103)+1,1))&gt;AI$4),$D103*13.44*AI$77*(AI$1/1000-($F103/1000)),0)</f>
        <v>0</v>
      </c>
      <c r="AJ103" s="69" t="n">
        <f aca="false">IF(AND($F103&lt;AJ$1,$G103&lt;AJ$4,(DATE(YEAR($G103)+1,MONTH($G103)+1,1))&gt;AJ$4),$D103*13.44*AJ$77*(AJ$1/1000-($F103/1000)),0)</f>
        <v>0</v>
      </c>
      <c r="AK103" s="69" t="n">
        <f aca="false">IF(AND($F103&lt;AK$1,$G103&lt;AK$4,(DATE(YEAR($G103)+1,MONTH($G103)+1,1))&gt;AK$4),$D103*13.44*AK$77*(AK$1/1000-($F103/1000)),0)</f>
        <v>0</v>
      </c>
      <c r="AL103" s="69" t="n">
        <f aca="false">IF(AND($F103&lt;AL$1,$G103&lt;AL$4,(DATE(YEAR($G103)+1,MONTH($G103)+1,1))&gt;AL$4),$D103*13.44*AL$77*(AL$1/1000-($F103/1000)),0)</f>
        <v>0</v>
      </c>
      <c r="AM103" s="69" t="n">
        <f aca="false">IF(AND($F103&lt;AM$1,$G103&lt;AM$4,(DATE(YEAR($G103)+1,MONTH($G103)+1,1))&gt;AM$4),$D103*13.44*AM$77*(AM$1/1000-($F103/1000)),0)</f>
        <v>0</v>
      </c>
      <c r="AN103" s="69" t="n">
        <f aca="false">IF(AND($F103&lt;AN$1,$G103&lt;AN$4,(DATE(YEAR($G103)+1,MONTH($G103)+1,1))&gt;AN$4),$D103*13.44*AN$77*(AN$1/1000-($F103/1000)),0)</f>
        <v>0</v>
      </c>
      <c r="AO103" s="69" t="n">
        <f aca="false">IF(AND($F103&lt;AO$1,$G103&lt;AO$4,(DATE(YEAR($G103)+1,MONTH($G103)+1,1))&gt;AO$4),$D103*13.44*AO$77*(AO$1/1000-($F103/1000)),0)</f>
        <v>0</v>
      </c>
      <c r="AP103" s="69" t="n">
        <f aca="false">IF(AND($F103&lt;AP$1,$G103&lt;AP$4,(DATE(YEAR($G103)+1,MONTH($G103)+1,1))&gt;AP$4),$D103*13.44*AP$77*(AP$1/1000-($F103/1000)),0)</f>
        <v>0</v>
      </c>
      <c r="AQ103" s="69" t="n">
        <f aca="false">IF(AND($F103&lt;AQ$1,$G103&lt;AQ$4,(DATE(YEAR($G103)+1,MONTH($G103)+1,1))&gt;AQ$4),$D103*13.44*AQ$77*(AQ$1/1000-($F103/1000)),0)</f>
        <v>0</v>
      </c>
      <c r="AR103" s="69" t="n">
        <f aca="false">IF(AND($F103&lt;AR$1,$G103&lt;AR$4,(DATE(YEAR($G103)+1,MONTH($G103)+1,1))&gt;AR$4),$D103*13.44*AR$77*(AR$1/1000-($F103/1000)),0)</f>
        <v>0</v>
      </c>
      <c r="AS103" s="69" t="n">
        <f aca="false">IF(AND($F103&lt;AS$1,$G103&lt;AS$4,(DATE(YEAR($G103)+1,MONTH($G103)+1,1))&gt;AS$4),$D103*13.44*AS$77*(AS$1/1000-($F103/1000)),0)</f>
        <v>0</v>
      </c>
      <c r="AT103" s="69" t="n">
        <f aca="false">IF(AND($F103&lt;AT$1,$G103&lt;AT$4,(DATE(YEAR($G103)+1,MONTH($G103)+1,1))&gt;AT$4),$D103*13.44*AT$77*(AT$1/1000-($F103/1000)),0)</f>
        <v>0</v>
      </c>
      <c r="AU103" s="69" t="n">
        <f aca="false">IF(AND($F103&lt;AU$1,$G103&lt;AU$4,(DATE(YEAR($G103)+1,MONTH($G103)+1,1))&gt;AU$4),$D103*13.44*AU$77*(AU$1/1000-($F103/1000)),0)</f>
        <v>0</v>
      </c>
      <c r="AV103" s="69" t="n">
        <f aca="false">IF(AND($F103&lt;AV$1,$G103&lt;AV$4,(DATE(YEAR($G103)+1,MONTH($G103)+1,1))&gt;AV$4),$D103*13.44*AV$77*(AV$1/1000-($F103/1000)),0)</f>
        <v>0</v>
      </c>
      <c r="AW103" s="69" t="n">
        <f aca="false">IF(AND($F103&lt;AW$1,$G103&lt;AW$4,(DATE(YEAR($G103)+1,MONTH($G103)+1,1))&gt;AW$4),$D103*13.44*AW$77*(AW$1/1000-($F103/1000)),0)</f>
        <v>0</v>
      </c>
      <c r="AX103" s="69" t="n">
        <f aca="false">IF(AND($F103&lt;AX$1,$G103&lt;AX$4,(DATE(YEAR($G103)+1,MONTH($G103)+1,1))&gt;AX$4),$D103*13.44*AX$77*(AX$1/1000-($F103/1000)),0)</f>
        <v>0</v>
      </c>
      <c r="AY103" s="69" t="n">
        <f aca="false">IF(AND($F103&lt;AY$1,$G103&lt;AY$4,(DATE(YEAR($G103)+1,MONTH($G103)+1,1))&gt;AY$4),$D103*13.44*AY$77*(AY$1/1000-($F103/1000)),0)</f>
        <v>0</v>
      </c>
      <c r="AZ103" s="69" t="n">
        <f aca="false">IF(AND($F103&lt;AZ$1,$G103&lt;AZ$4,(DATE(YEAR($G103)+1,MONTH($G103)+1,1))&gt;AZ$4),$D103*13.44*AZ$77*(AZ$1/1000-($F103/1000)),0)</f>
        <v>0</v>
      </c>
      <c r="BA103" s="69" t="n">
        <f aca="false">IF(AND($F103&lt;BA$1,$G103&lt;BA$4,(DATE(YEAR($G103)+1,MONTH($G103)+1,1))&gt;BA$4),$D103*13.44*BA$77*(BA$1/1000-($F103/1000)),0)</f>
        <v>0</v>
      </c>
      <c r="BB103" s="69" t="n">
        <f aca="false">IF(AND($F103&lt;BB$1,$G103&lt;BB$4,(DATE(YEAR($G103)+1,MONTH($G103)+1,1))&gt;BB$4),$D103*13.44*BB$77*(BB$1/1000-($F103/1000)),0)</f>
        <v>0</v>
      </c>
      <c r="BC103" s="69" t="n">
        <f aca="false">IF(AND($F103&lt;BC$1,$G103&lt;BC$4,(DATE(YEAR($G103)+1,MONTH($G103)+1,1))&gt;BC$4),$D103*13.44*BC$77*(BC$1/1000-($F103/1000)),0)</f>
        <v>0</v>
      </c>
      <c r="BD103" s="69" t="n">
        <f aca="false">IF(AND($F103&lt;BD$1,$G103&lt;BD$4,(DATE(YEAR($G103)+1,MONTH($G103)+1,1))&gt;BD$4),$D103*13.44*BD$77*(BD$1/1000-($F103/1000)),0)</f>
        <v>0</v>
      </c>
    </row>
    <row r="104" customFormat="false" ht="12.75" hidden="false" customHeight="false" outlineLevel="0" collapsed="false">
      <c r="A104" s="0" t="s">
        <v>1415</v>
      </c>
      <c r="B104" s="66" t="s">
        <v>1251</v>
      </c>
      <c r="C104" s="66" t="s">
        <v>1277</v>
      </c>
      <c r="D104" s="0" t="n">
        <v>27</v>
      </c>
      <c r="E104" s="71" t="s">
        <v>1268</v>
      </c>
      <c r="F104" s="13" t="n">
        <v>9700</v>
      </c>
      <c r="G104" s="8" t="n">
        <v>37288</v>
      </c>
      <c r="H104" s="64" t="s">
        <v>1260</v>
      </c>
      <c r="I104" s="69" t="n">
        <f aca="false">IF(AND($F104&lt;I$1,$G104&lt;I$4,(DATE(YEAR($G104)+1,MONTH($G104)+1,1))&gt;I$4),$D104*13.44*I$77*(I$1/1000-($F104/1000)),0)</f>
        <v>0</v>
      </c>
      <c r="J104" s="69" t="n">
        <f aca="false">IF(AND($F104&lt;J$1,$G104&lt;J$4,(DATE(YEAR($G104)+1,MONTH($G104)+1,1))&gt;J$4),$D104*13.44*J$77*(J$1/1000-($F104/1000)),0)</f>
        <v>0</v>
      </c>
      <c r="K104" s="69" t="n">
        <f aca="false">IF(AND($F104&lt;K$1,$G104&lt;K$4,(DATE(YEAR($G104)+1,MONTH($G104)+1,1))&gt;K$4),$D104*13.44*K$77*(K$1/1000-($F104/1000)),0)</f>
        <v>0</v>
      </c>
      <c r="L104" s="69" t="n">
        <f aca="false">IF(AND($F104&lt;L$1,$G104&lt;L$4,(DATE(YEAR($G104)+1,MONTH($G104)+1,1))&gt;L$4),$D104*13.44*L$77*(L$1/1000-($F104/1000)),0)</f>
        <v>0</v>
      </c>
      <c r="M104" s="69" t="n">
        <f aca="false">IF(AND($F104&lt;M$1,$G104&lt;M$4,(DATE(YEAR($G104)+1,MONTH($G104)+1,1))&gt;M$4),$D104*13.44*M$77*(M$1/1000-($F104/1000)),0)</f>
        <v>0</v>
      </c>
      <c r="N104" s="69" t="n">
        <f aca="false">IF(AND($F104&lt;N$1,$G104&lt;N$4,(DATE(YEAR($G104)+1,MONTH($G104)+1,1))&gt;N$4),$D104*13.44*N$77*(N$1/1000-($F104/1000)),0)</f>
        <v>0</v>
      </c>
      <c r="O104" s="69" t="n">
        <f aca="false">IF(AND($F104&lt;O$1,$G104&lt;O$4,(DATE(YEAR($G104)+1,MONTH($G104)+1,1))&gt;O$4),$D104*13.44*O$77*(O$1/1000-($F104/1000)),0)</f>
        <v>0</v>
      </c>
      <c r="P104" s="69" t="n">
        <f aca="false">IF(AND($F104&lt;P$1,$G104&lt;P$4,(DATE(YEAR($G104)+1,MONTH($G104)+1,1))&gt;P$4),$D104*13.44*P$77*(P$1/1000-($F104/1000)),0)</f>
        <v>0</v>
      </c>
      <c r="Q104" s="69" t="n">
        <f aca="false">IF(AND($F104&lt;Q$1,$G104&lt;Q$4,(DATE(YEAR($G104)+1,MONTH($G104)+1,1))&gt;Q$4),$D104*13.44*Q$77*(Q$1/1000-($F104/1000)),0)</f>
        <v>0</v>
      </c>
      <c r="R104" s="69" t="n">
        <f aca="false">IF(AND($F104&lt;R$1,$G104&lt;R$4,(DATE(YEAR($G104)+1,MONTH($G104)+1,1))&gt;R$4),$D104*13.44*R$77*(R$1/1000-($F104/1000)),0)</f>
        <v>0</v>
      </c>
      <c r="S104" s="69" t="n">
        <f aca="false">IF(AND($F104&lt;S$1,$G104&lt;S$4,(DATE(YEAR($G104)+1,MONTH($G104)+1,1))&gt;S$4),$D104*13.44*S$77*(S$1/1000-($F104/1000)),0)</f>
        <v>0</v>
      </c>
      <c r="T104" s="69" t="n">
        <f aca="false">IF(AND($F104&lt;T$1,$G104&lt;T$4,(DATE(YEAR($G104)+1,MONTH($G104)+1,1))&gt;T$4),$D104*13.44*T$77*(T$1/1000-($F104/1000)),0)</f>
        <v>0</v>
      </c>
      <c r="U104" s="69" t="n">
        <f aca="false">IF(AND($F104&lt;U$1,$G104&lt;U$4,(DATE(YEAR($G104)+1,MONTH($G104)+1,1))&gt;U$4),$D104*13.44*U$77*(U$1/1000-($F104/1000)),0)</f>
        <v>0</v>
      </c>
      <c r="V104" s="69" t="n">
        <f aca="false">IF(AND($F104&lt;V$1,$G104&lt;V$4,(DATE(YEAR($G104)+1,MONTH($G104)+1,1))&gt;V$4),$D104*13.44*V$77*(V$1/1000-($F104/1000)),0)</f>
        <v>0</v>
      </c>
      <c r="W104" s="69" t="n">
        <f aca="false">IF(AND($F104&lt;W$1,$G104&lt;W$4,(DATE(YEAR($G104)+1,MONTH($G104)+1,1))&gt;W$4),$D104*13.44*W$77*(W$1/1000-($F104/1000)),0)</f>
        <v>27.2160000000001</v>
      </c>
      <c r="X104" s="69" t="n">
        <f aca="false">IF(AND($F104&lt;X$1,$G104&lt;X$4,(DATE(YEAR($G104)+1,MONTH($G104)+1,1))&gt;X$4),$D104*13.44*X$77*(X$1/1000-($F104/1000)),0)</f>
        <v>27.2160000000001</v>
      </c>
      <c r="Y104" s="69" t="n">
        <f aca="false">IF(AND($F104&lt;Y$1,$G104&lt;Y$4,(DATE(YEAR($G104)+1,MONTH($G104)+1,1))&gt;Y$4),$D104*13.44*Y$77*(Y$1/1000-($F104/1000)),0)</f>
        <v>27.2160000000001</v>
      </c>
      <c r="Z104" s="69" t="n">
        <f aca="false">IF(AND($F104&lt;Z$1,$G104&lt;Z$4,(DATE(YEAR($G104)+1,MONTH($G104)+1,1))&gt;Z$4),$D104*13.44*Z$77*(Z$1/1000-($F104/1000)),0)</f>
        <v>27.2160000000001</v>
      </c>
      <c r="AA104" s="69" t="n">
        <f aca="false">IF(AND($F104&lt;AA$1,$G104&lt;AA$4,(DATE(YEAR($G104)+1,MONTH($G104)+1,1))&gt;AA$4),$D104*13.44*AA$77*(AA$1/1000-($F104/1000)),0)</f>
        <v>27.2160000000001</v>
      </c>
      <c r="AB104" s="69" t="n">
        <f aca="false">IF(AND($F104&lt;AB$1,$G104&lt;AB$4,(DATE(YEAR($G104)+1,MONTH($G104)+1,1))&gt;AB$4),$D104*13.44*AB$77*(AB$1/1000-($F104/1000)),0)</f>
        <v>27.2160000000001</v>
      </c>
      <c r="AC104" s="69" t="n">
        <f aca="false">IF(AND($F104&lt;AC$1,$G104&lt;AC$4,(DATE(YEAR($G104)+1,MONTH($G104)+1,1))&gt;AC$4),$D104*13.44*AC$77*(AC$1/1000-($F104/1000)),0)</f>
        <v>27.2160000000001</v>
      </c>
      <c r="AD104" s="69" t="n">
        <f aca="false">IF(AND($F104&lt;AD$1,$G104&lt;AD$4,(DATE(YEAR($G104)+1,MONTH($G104)+1,1))&gt;AD$4),$D104*13.44*AD$77*(AD$1/1000-($F104/1000)),0)</f>
        <v>27.2160000000001</v>
      </c>
      <c r="AE104" s="69" t="n">
        <f aca="false">IF(AND($F104&lt;AE$1,$G104&lt;AE$4,(DATE(YEAR($G104)+1,MONTH($G104)+1,1))&gt;AE$4),$D104*13.44*AE$77*(AE$1/1000-($F104/1000)),0)</f>
        <v>27.2160000000001</v>
      </c>
      <c r="AF104" s="69" t="n">
        <f aca="false">IF(AND($F104&lt;AF$1,$G104&lt;AF$4,(DATE(YEAR($G104)+1,MONTH($G104)+1,1))&gt;AF$4),$D104*13.44*AF$77*(AF$1/1000-($F104/1000)),0)</f>
        <v>27.2160000000001</v>
      </c>
      <c r="AG104" s="69" t="n">
        <f aca="false">IF(AND($F104&lt;AG$1,$G104&lt;AG$4,(DATE(YEAR($G104)+1,MONTH($G104)+1,1))&gt;AG$4),$D104*13.44*AG$77*(AG$1/1000-($F104/1000)),0)</f>
        <v>27.2160000000001</v>
      </c>
      <c r="AH104" s="69" t="n">
        <f aca="false">IF(AND($F104&lt;AH$1,$G104&lt;AH$4,(DATE(YEAR($G104)+1,MONTH($G104)+1,1))&gt;AH$4),$D104*13.44*AH$77*(AH$1/1000-($F104/1000)),0)</f>
        <v>27.2160000000001</v>
      </c>
      <c r="AI104" s="69" t="n">
        <f aca="false">IF(AND($F104&lt;AI$1,$G104&lt;AI$4,(DATE(YEAR($G104)+1,MONTH($G104)+1,1))&gt;AI$4),$D104*13.44*AI$77*(AI$1/1000-($F104/1000)),0)</f>
        <v>0</v>
      </c>
      <c r="AJ104" s="69" t="n">
        <f aca="false">IF(AND($F104&lt;AJ$1,$G104&lt;AJ$4,(DATE(YEAR($G104)+1,MONTH($G104)+1,1))&gt;AJ$4),$D104*13.44*AJ$77*(AJ$1/1000-($F104/1000)),0)</f>
        <v>0</v>
      </c>
      <c r="AK104" s="69" t="n">
        <f aca="false">IF(AND($F104&lt;AK$1,$G104&lt;AK$4,(DATE(YEAR($G104)+1,MONTH($G104)+1,1))&gt;AK$4),$D104*13.44*AK$77*(AK$1/1000-($F104/1000)),0)</f>
        <v>0</v>
      </c>
      <c r="AL104" s="69" t="n">
        <f aca="false">IF(AND($F104&lt;AL$1,$G104&lt;AL$4,(DATE(YEAR($G104)+1,MONTH($G104)+1,1))&gt;AL$4),$D104*13.44*AL$77*(AL$1/1000-($F104/1000)),0)</f>
        <v>0</v>
      </c>
      <c r="AM104" s="69" t="n">
        <f aca="false">IF(AND($F104&lt;AM$1,$G104&lt;AM$4,(DATE(YEAR($G104)+1,MONTH($G104)+1,1))&gt;AM$4),$D104*13.44*AM$77*(AM$1/1000-($F104/1000)),0)</f>
        <v>0</v>
      </c>
      <c r="AN104" s="69" t="n">
        <f aca="false">IF(AND($F104&lt;AN$1,$G104&lt;AN$4,(DATE(YEAR($G104)+1,MONTH($G104)+1,1))&gt;AN$4),$D104*13.44*AN$77*(AN$1/1000-($F104/1000)),0)</f>
        <v>0</v>
      </c>
      <c r="AO104" s="69" t="n">
        <f aca="false">IF(AND($F104&lt;AO$1,$G104&lt;AO$4,(DATE(YEAR($G104)+1,MONTH($G104)+1,1))&gt;AO$4),$D104*13.44*AO$77*(AO$1/1000-($F104/1000)),0)</f>
        <v>0</v>
      </c>
      <c r="AP104" s="69" t="n">
        <f aca="false">IF(AND($F104&lt;AP$1,$G104&lt;AP$4,(DATE(YEAR($G104)+1,MONTH($G104)+1,1))&gt;AP$4),$D104*13.44*AP$77*(AP$1/1000-($F104/1000)),0)</f>
        <v>0</v>
      </c>
      <c r="AQ104" s="69" t="n">
        <f aca="false">IF(AND($F104&lt;AQ$1,$G104&lt;AQ$4,(DATE(YEAR($G104)+1,MONTH($G104)+1,1))&gt;AQ$4),$D104*13.44*AQ$77*(AQ$1/1000-($F104/1000)),0)</f>
        <v>0</v>
      </c>
      <c r="AR104" s="69" t="n">
        <f aca="false">IF(AND($F104&lt;AR$1,$G104&lt;AR$4,(DATE(YEAR($G104)+1,MONTH($G104)+1,1))&gt;AR$4),$D104*13.44*AR$77*(AR$1/1000-($F104/1000)),0)</f>
        <v>0</v>
      </c>
      <c r="AS104" s="69" t="n">
        <f aca="false">IF(AND($F104&lt;AS$1,$G104&lt;AS$4,(DATE(YEAR($G104)+1,MONTH($G104)+1,1))&gt;AS$4),$D104*13.44*AS$77*(AS$1/1000-($F104/1000)),0)</f>
        <v>0</v>
      </c>
      <c r="AT104" s="69" t="n">
        <f aca="false">IF(AND($F104&lt;AT$1,$G104&lt;AT$4,(DATE(YEAR($G104)+1,MONTH($G104)+1,1))&gt;AT$4),$D104*13.44*AT$77*(AT$1/1000-($F104/1000)),0)</f>
        <v>0</v>
      </c>
      <c r="AU104" s="69" t="n">
        <f aca="false">IF(AND($F104&lt;AU$1,$G104&lt;AU$4,(DATE(YEAR($G104)+1,MONTH($G104)+1,1))&gt;AU$4),$D104*13.44*AU$77*(AU$1/1000-($F104/1000)),0)</f>
        <v>0</v>
      </c>
      <c r="AV104" s="69" t="n">
        <f aca="false">IF(AND($F104&lt;AV$1,$G104&lt;AV$4,(DATE(YEAR($G104)+1,MONTH($G104)+1,1))&gt;AV$4),$D104*13.44*AV$77*(AV$1/1000-($F104/1000)),0)</f>
        <v>0</v>
      </c>
      <c r="AW104" s="69" t="n">
        <f aca="false">IF(AND($F104&lt;AW$1,$G104&lt;AW$4,(DATE(YEAR($G104)+1,MONTH($G104)+1,1))&gt;AW$4),$D104*13.44*AW$77*(AW$1/1000-($F104/1000)),0)</f>
        <v>0</v>
      </c>
      <c r="AX104" s="69" t="n">
        <f aca="false">IF(AND($F104&lt;AX$1,$G104&lt;AX$4,(DATE(YEAR($G104)+1,MONTH($G104)+1,1))&gt;AX$4),$D104*13.44*AX$77*(AX$1/1000-($F104/1000)),0)</f>
        <v>0</v>
      </c>
      <c r="AY104" s="69" t="n">
        <f aca="false">IF(AND($F104&lt;AY$1,$G104&lt;AY$4,(DATE(YEAR($G104)+1,MONTH($G104)+1,1))&gt;AY$4),$D104*13.44*AY$77*(AY$1/1000-($F104/1000)),0)</f>
        <v>0</v>
      </c>
      <c r="AZ104" s="69" t="n">
        <f aca="false">IF(AND($F104&lt;AZ$1,$G104&lt;AZ$4,(DATE(YEAR($G104)+1,MONTH($G104)+1,1))&gt;AZ$4),$D104*13.44*AZ$77*(AZ$1/1000-($F104/1000)),0)</f>
        <v>0</v>
      </c>
      <c r="BA104" s="69" t="n">
        <f aca="false">IF(AND($F104&lt;BA$1,$G104&lt;BA$4,(DATE(YEAR($G104)+1,MONTH($G104)+1,1))&gt;BA$4),$D104*13.44*BA$77*(BA$1/1000-($F104/1000)),0)</f>
        <v>0</v>
      </c>
      <c r="BB104" s="69" t="n">
        <f aca="false">IF(AND($F104&lt;BB$1,$G104&lt;BB$4,(DATE(YEAR($G104)+1,MONTH($G104)+1,1))&gt;BB$4),$D104*13.44*BB$77*(BB$1/1000-($F104/1000)),0)</f>
        <v>0</v>
      </c>
      <c r="BC104" s="69" t="n">
        <f aca="false">IF(AND($F104&lt;BC$1,$G104&lt;BC$4,(DATE(YEAR($G104)+1,MONTH($G104)+1,1))&gt;BC$4),$D104*13.44*BC$77*(BC$1/1000-($F104/1000)),0)</f>
        <v>0</v>
      </c>
      <c r="BD104" s="69" t="n">
        <f aca="false">IF(AND($F104&lt;BD$1,$G104&lt;BD$4,(DATE(YEAR($G104)+1,MONTH($G104)+1,1))&gt;BD$4),$D104*13.44*BD$77*(BD$1/1000-($F104/1000)),0)</f>
        <v>0</v>
      </c>
    </row>
    <row r="105" customFormat="false" ht="12.75" hidden="false" customHeight="false" outlineLevel="0" collapsed="false">
      <c r="A105" s="0" t="s">
        <v>620</v>
      </c>
      <c r="B105" s="66" t="s">
        <v>1251</v>
      </c>
      <c r="C105" s="66" t="s">
        <v>1343</v>
      </c>
      <c r="D105" s="0" t="n">
        <v>7.5</v>
      </c>
      <c r="E105" s="0" t="s">
        <v>1268</v>
      </c>
      <c r="F105" s="0" t="n">
        <v>9700</v>
      </c>
      <c r="G105" s="8" t="n">
        <v>37347</v>
      </c>
      <c r="H105" s="64" t="s">
        <v>1260</v>
      </c>
      <c r="I105" s="69" t="n">
        <f aca="false">IF(AND($F105&lt;I$1,$G105&lt;I$4,(DATE(YEAR($G105)+1,MONTH($G105)+1,1))&gt;I$4),$D105*13.44*I$77*(I$1/1000-($F105/1000)),0)</f>
        <v>0</v>
      </c>
      <c r="J105" s="69" t="n">
        <f aca="false">IF(AND($F105&lt;J$1,$G105&lt;J$4,(DATE(YEAR($G105)+1,MONTH($G105)+1,1))&gt;J$4),$D105*13.44*J$77*(J$1/1000-($F105/1000)),0)</f>
        <v>0</v>
      </c>
      <c r="K105" s="69" t="n">
        <f aca="false">IF(AND($F105&lt;K$1,$G105&lt;K$4,(DATE(YEAR($G105)+1,MONTH($G105)+1,1))&gt;K$4),$D105*13.44*K$77*(K$1/1000-($F105/1000)),0)</f>
        <v>0</v>
      </c>
      <c r="L105" s="69" t="n">
        <f aca="false">IF(AND($F105&lt;L$1,$G105&lt;L$4,(DATE(YEAR($G105)+1,MONTH($G105)+1,1))&gt;L$4),$D105*13.44*L$77*(L$1/1000-($F105/1000)),0)</f>
        <v>0</v>
      </c>
      <c r="M105" s="69" t="n">
        <f aca="false">IF(AND($F105&lt;M$1,$G105&lt;M$4,(DATE(YEAR($G105)+1,MONTH($G105)+1,1))&gt;M$4),$D105*13.44*M$77*(M$1/1000-($F105/1000)),0)</f>
        <v>0</v>
      </c>
      <c r="N105" s="69" t="n">
        <f aca="false">IF(AND($F105&lt;N$1,$G105&lt;N$4,(DATE(YEAR($G105)+1,MONTH($G105)+1,1))&gt;N$4),$D105*13.44*N$77*(N$1/1000-($F105/1000)),0)</f>
        <v>0</v>
      </c>
      <c r="O105" s="69" t="n">
        <f aca="false">IF(AND($F105&lt;O$1,$G105&lt;O$4,(DATE(YEAR($G105)+1,MONTH($G105)+1,1))&gt;O$4),$D105*13.44*O$77*(O$1/1000-($F105/1000)),0)</f>
        <v>0</v>
      </c>
      <c r="P105" s="69" t="n">
        <f aca="false">IF(AND($F105&lt;P$1,$G105&lt;P$4,(DATE(YEAR($G105)+1,MONTH($G105)+1,1))&gt;P$4),$D105*13.44*P$77*(P$1/1000-($F105/1000)),0)</f>
        <v>0</v>
      </c>
      <c r="Q105" s="69" t="n">
        <f aca="false">IF(AND($F105&lt;Q$1,$G105&lt;Q$4,(DATE(YEAR($G105)+1,MONTH($G105)+1,1))&gt;Q$4),$D105*13.44*Q$77*(Q$1/1000-($F105/1000)),0)</f>
        <v>0</v>
      </c>
      <c r="R105" s="69" t="n">
        <f aca="false">IF(AND($F105&lt;R$1,$G105&lt;R$4,(DATE(YEAR($G105)+1,MONTH($G105)+1,1))&gt;R$4),$D105*13.44*R$77*(R$1/1000-($F105/1000)),0)</f>
        <v>0</v>
      </c>
      <c r="S105" s="69" t="n">
        <f aca="false">IF(AND($F105&lt;S$1,$G105&lt;S$4,(DATE(YEAR($G105)+1,MONTH($G105)+1,1))&gt;S$4),$D105*13.44*S$77*(S$1/1000-($F105/1000)),0)</f>
        <v>0</v>
      </c>
      <c r="T105" s="69" t="n">
        <f aca="false">IF(AND($F105&lt;T$1,$G105&lt;T$4,(DATE(YEAR($G105)+1,MONTH($G105)+1,1))&gt;T$4),$D105*13.44*T$77*(T$1/1000-($F105/1000)),0)</f>
        <v>0</v>
      </c>
      <c r="U105" s="69" t="n">
        <f aca="false">IF(AND($F105&lt;U$1,$G105&lt;U$4,(DATE(YEAR($G105)+1,MONTH($G105)+1,1))&gt;U$4),$D105*13.44*U$77*(U$1/1000-($F105/1000)),0)</f>
        <v>0</v>
      </c>
      <c r="V105" s="69" t="n">
        <f aca="false">IF(AND($F105&lt;V$1,$G105&lt;V$4,(DATE(YEAR($G105)+1,MONTH($G105)+1,1))&gt;V$4),$D105*13.44*V$77*(V$1/1000-($F105/1000)),0)</f>
        <v>0</v>
      </c>
      <c r="W105" s="69" t="n">
        <f aca="false">IF(AND($F105&lt;W$1,$G105&lt;W$4,(DATE(YEAR($G105)+1,MONTH($G105)+1,1))&gt;W$4),$D105*13.44*W$77*(W$1/1000-($F105/1000)),0)</f>
        <v>0</v>
      </c>
      <c r="X105" s="69" t="n">
        <f aca="false">IF(AND($F105&lt;X$1,$G105&lt;X$4,(DATE(YEAR($G105)+1,MONTH($G105)+1,1))&gt;X$4),$D105*13.44*X$77*(X$1/1000-($F105/1000)),0)</f>
        <v>0</v>
      </c>
      <c r="Y105" s="69" t="n">
        <f aca="false">IF(AND($F105&lt;Y$1,$G105&lt;Y$4,(DATE(YEAR($G105)+1,MONTH($G105)+1,1))&gt;Y$4),$D105*13.44*Y$77*(Y$1/1000-($F105/1000)),0)</f>
        <v>7.56000000000002</v>
      </c>
      <c r="Z105" s="69" t="n">
        <f aca="false">IF(AND($F105&lt;Z$1,$G105&lt;Z$4,(DATE(YEAR($G105)+1,MONTH($G105)+1,1))&gt;Z$4),$D105*13.44*Z$77*(Z$1/1000-($F105/1000)),0)</f>
        <v>7.56000000000002</v>
      </c>
      <c r="AA105" s="69" t="n">
        <f aca="false">IF(AND($F105&lt;AA$1,$G105&lt;AA$4,(DATE(YEAR($G105)+1,MONTH($G105)+1,1))&gt;AA$4),$D105*13.44*AA$77*(AA$1/1000-($F105/1000)),0)</f>
        <v>7.56000000000002</v>
      </c>
      <c r="AB105" s="69" t="n">
        <f aca="false">IF(AND($F105&lt;AB$1,$G105&lt;AB$4,(DATE(YEAR($G105)+1,MONTH($G105)+1,1))&gt;AB$4),$D105*13.44*AB$77*(AB$1/1000-($F105/1000)),0)</f>
        <v>7.56000000000002</v>
      </c>
      <c r="AC105" s="69" t="n">
        <f aca="false">IF(AND($F105&lt;AC$1,$G105&lt;AC$4,(DATE(YEAR($G105)+1,MONTH($G105)+1,1))&gt;AC$4),$D105*13.44*AC$77*(AC$1/1000-($F105/1000)),0)</f>
        <v>7.56000000000002</v>
      </c>
      <c r="AD105" s="69" t="n">
        <f aca="false">IF(AND($F105&lt;AD$1,$G105&lt;AD$4,(DATE(YEAR($G105)+1,MONTH($G105)+1,1))&gt;AD$4),$D105*13.44*AD$77*(AD$1/1000-($F105/1000)),0)</f>
        <v>7.56000000000002</v>
      </c>
      <c r="AE105" s="69" t="n">
        <f aca="false">IF(AND($F105&lt;AE$1,$G105&lt;AE$4,(DATE(YEAR($G105)+1,MONTH($G105)+1,1))&gt;AE$4),$D105*13.44*AE$77*(AE$1/1000-($F105/1000)),0)</f>
        <v>7.56000000000002</v>
      </c>
      <c r="AF105" s="69" t="n">
        <f aca="false">IF(AND($F105&lt;AF$1,$G105&lt;AF$4,(DATE(YEAR($G105)+1,MONTH($G105)+1,1))&gt;AF$4),$D105*13.44*AF$77*(AF$1/1000-($F105/1000)),0)</f>
        <v>7.56000000000002</v>
      </c>
      <c r="AG105" s="69" t="n">
        <f aca="false">IF(AND($F105&lt;AG$1,$G105&lt;AG$4,(DATE(YEAR($G105)+1,MONTH($G105)+1,1))&gt;AG$4),$D105*13.44*AG$77*(AG$1/1000-($F105/1000)),0)</f>
        <v>7.56000000000002</v>
      </c>
      <c r="AH105" s="69" t="n">
        <f aca="false">IF(AND($F105&lt;AH$1,$G105&lt;AH$4,(DATE(YEAR($G105)+1,MONTH($G105)+1,1))&gt;AH$4),$D105*13.44*AH$77*(AH$1/1000-($F105/1000)),0)</f>
        <v>7.56000000000002</v>
      </c>
      <c r="AI105" s="69" t="n">
        <f aca="false">IF(AND($F105&lt;AI$1,$G105&lt;AI$4,(DATE(YEAR($G105)+1,MONTH($G105)+1,1))&gt;AI$4),$D105*13.44*AI$77*(AI$1/1000-($F105/1000)),0)</f>
        <v>7.56000000000002</v>
      </c>
      <c r="AJ105" s="69" t="n">
        <f aca="false">IF(AND($F105&lt;AJ$1,$G105&lt;AJ$4,(DATE(YEAR($G105)+1,MONTH($G105)+1,1))&gt;AJ$4),$D105*13.44*AJ$77*(AJ$1/1000-($F105/1000)),0)</f>
        <v>7.56000000000002</v>
      </c>
      <c r="AK105" s="69" t="n">
        <f aca="false">IF(AND($F105&lt;AK$1,$G105&lt;AK$4,(DATE(YEAR($G105)+1,MONTH($G105)+1,1))&gt;AK$4),$D105*13.44*AK$77*(AK$1/1000-($F105/1000)),0)</f>
        <v>0</v>
      </c>
      <c r="AL105" s="69" t="n">
        <f aca="false">IF(AND($F105&lt;AL$1,$G105&lt;AL$4,(DATE(YEAR($G105)+1,MONTH($G105)+1,1))&gt;AL$4),$D105*13.44*AL$77*(AL$1/1000-($F105/1000)),0)</f>
        <v>0</v>
      </c>
      <c r="AM105" s="69" t="n">
        <f aca="false">IF(AND($F105&lt;AM$1,$G105&lt;AM$4,(DATE(YEAR($G105)+1,MONTH($G105)+1,1))&gt;AM$4),$D105*13.44*AM$77*(AM$1/1000-($F105/1000)),0)</f>
        <v>0</v>
      </c>
      <c r="AN105" s="69" t="n">
        <f aca="false">IF(AND($F105&lt;AN$1,$G105&lt;AN$4,(DATE(YEAR($G105)+1,MONTH($G105)+1,1))&gt;AN$4),$D105*13.44*AN$77*(AN$1/1000-($F105/1000)),0)</f>
        <v>0</v>
      </c>
      <c r="AO105" s="69" t="n">
        <f aca="false">IF(AND($F105&lt;AO$1,$G105&lt;AO$4,(DATE(YEAR($G105)+1,MONTH($G105)+1,1))&gt;AO$4),$D105*13.44*AO$77*(AO$1/1000-($F105/1000)),0)</f>
        <v>0</v>
      </c>
      <c r="AP105" s="69" t="n">
        <f aca="false">IF(AND($F105&lt;AP$1,$G105&lt;AP$4,(DATE(YEAR($G105)+1,MONTH($G105)+1,1))&gt;AP$4),$D105*13.44*AP$77*(AP$1/1000-($F105/1000)),0)</f>
        <v>0</v>
      </c>
      <c r="AQ105" s="69" t="n">
        <f aca="false">IF(AND($F105&lt;AQ$1,$G105&lt;AQ$4,(DATE(YEAR($G105)+1,MONTH($G105)+1,1))&gt;AQ$4),$D105*13.44*AQ$77*(AQ$1/1000-($F105/1000)),0)</f>
        <v>0</v>
      </c>
      <c r="AR105" s="69" t="n">
        <f aca="false">IF(AND($F105&lt;AR$1,$G105&lt;AR$4,(DATE(YEAR($G105)+1,MONTH($G105)+1,1))&gt;AR$4),$D105*13.44*AR$77*(AR$1/1000-($F105/1000)),0)</f>
        <v>0</v>
      </c>
      <c r="AS105" s="69" t="n">
        <f aca="false">IF(AND($F105&lt;AS$1,$G105&lt;AS$4,(DATE(YEAR($G105)+1,MONTH($G105)+1,1))&gt;AS$4),$D105*13.44*AS$77*(AS$1/1000-($F105/1000)),0)</f>
        <v>0</v>
      </c>
      <c r="AT105" s="69" t="n">
        <f aca="false">IF(AND($F105&lt;AT$1,$G105&lt;AT$4,(DATE(YEAR($G105)+1,MONTH($G105)+1,1))&gt;AT$4),$D105*13.44*AT$77*(AT$1/1000-($F105/1000)),0)</f>
        <v>0</v>
      </c>
      <c r="AU105" s="69" t="n">
        <f aca="false">IF(AND($F105&lt;AU$1,$G105&lt;AU$4,(DATE(YEAR($G105)+1,MONTH($G105)+1,1))&gt;AU$4),$D105*13.44*AU$77*(AU$1/1000-($F105/1000)),0)</f>
        <v>0</v>
      </c>
      <c r="AV105" s="69" t="n">
        <f aca="false">IF(AND($F105&lt;AV$1,$G105&lt;AV$4,(DATE(YEAR($G105)+1,MONTH($G105)+1,1))&gt;AV$4),$D105*13.44*AV$77*(AV$1/1000-($F105/1000)),0)</f>
        <v>0</v>
      </c>
      <c r="AW105" s="69" t="n">
        <f aca="false">IF(AND($F105&lt;AW$1,$G105&lt;AW$4,(DATE(YEAR($G105)+1,MONTH($G105)+1,1))&gt;AW$4),$D105*13.44*AW$77*(AW$1/1000-($F105/1000)),0)</f>
        <v>0</v>
      </c>
      <c r="AX105" s="69" t="n">
        <f aca="false">IF(AND($F105&lt;AX$1,$G105&lt;AX$4,(DATE(YEAR($G105)+1,MONTH($G105)+1,1))&gt;AX$4),$D105*13.44*AX$77*(AX$1/1000-($F105/1000)),0)</f>
        <v>0</v>
      </c>
      <c r="AY105" s="69" t="n">
        <f aca="false">IF(AND($F105&lt;AY$1,$G105&lt;AY$4,(DATE(YEAR($G105)+1,MONTH($G105)+1,1))&gt;AY$4),$D105*13.44*AY$77*(AY$1/1000-($F105/1000)),0)</f>
        <v>0</v>
      </c>
      <c r="AZ105" s="69" t="n">
        <f aca="false">IF(AND($F105&lt;AZ$1,$G105&lt;AZ$4,(DATE(YEAR($G105)+1,MONTH($G105)+1,1))&gt;AZ$4),$D105*13.44*AZ$77*(AZ$1/1000-($F105/1000)),0)</f>
        <v>0</v>
      </c>
      <c r="BA105" s="69" t="n">
        <f aca="false">IF(AND($F105&lt;BA$1,$G105&lt;BA$4,(DATE(YEAR($G105)+1,MONTH($G105)+1,1))&gt;BA$4),$D105*13.44*BA$77*(BA$1/1000-($F105/1000)),0)</f>
        <v>0</v>
      </c>
      <c r="BB105" s="69" t="n">
        <f aca="false">IF(AND($F105&lt;BB$1,$G105&lt;BB$4,(DATE(YEAR($G105)+1,MONTH($G105)+1,1))&gt;BB$4),$D105*13.44*BB$77*(BB$1/1000-($F105/1000)),0)</f>
        <v>0</v>
      </c>
      <c r="BC105" s="69" t="n">
        <f aca="false">IF(AND($F105&lt;BC$1,$G105&lt;BC$4,(DATE(YEAR($G105)+1,MONTH($G105)+1,1))&gt;BC$4),$D105*13.44*BC$77*(BC$1/1000-($F105/1000)),0)</f>
        <v>0</v>
      </c>
      <c r="BD105" s="69" t="n">
        <f aca="false">IF(AND($F105&lt;BD$1,$G105&lt;BD$4,(DATE(YEAR($G105)+1,MONTH($G105)+1,1))&gt;BD$4),$D105*13.44*BD$77*(BD$1/1000-($F105/1000)),0)</f>
        <v>0</v>
      </c>
    </row>
    <row r="106" customFormat="false" ht="12.75" hidden="false" customHeight="false" outlineLevel="0" collapsed="false">
      <c r="A106" s="0" t="s">
        <v>1346</v>
      </c>
      <c r="B106" s="66" t="s">
        <v>1251</v>
      </c>
      <c r="C106" s="66" t="s">
        <v>1270</v>
      </c>
      <c r="D106" s="0" t="n">
        <v>100</v>
      </c>
      <c r="E106" s="66" t="s">
        <v>1268</v>
      </c>
      <c r="F106" s="0" t="n">
        <v>9700</v>
      </c>
      <c r="G106" s="8" t="n">
        <v>37408</v>
      </c>
      <c r="H106" s="64" t="s">
        <v>1260</v>
      </c>
      <c r="I106" s="69" t="n">
        <f aca="false">IF(AND($F106&lt;I$1,$G106&lt;I$4,(DATE(YEAR($G106)+1,MONTH($G106)+1,1))&gt;I$4),$D106*13.44*I$77*(I$1/1000-($F106/1000)),0)</f>
        <v>0</v>
      </c>
      <c r="J106" s="69" t="n">
        <f aca="false">IF(AND($F106&lt;J$1,$G106&lt;J$4,(DATE(YEAR($G106)+1,MONTH($G106)+1,1))&gt;J$4),$D106*13.44*J$77*(J$1/1000-($F106/1000)),0)</f>
        <v>0</v>
      </c>
      <c r="K106" s="69" t="n">
        <f aca="false">IF(AND($F106&lt;K$1,$G106&lt;K$4,(DATE(YEAR($G106)+1,MONTH($G106)+1,1))&gt;K$4),$D106*13.44*K$77*(K$1/1000-($F106/1000)),0)</f>
        <v>0</v>
      </c>
      <c r="L106" s="69" t="n">
        <f aca="false">IF(AND($F106&lt;L$1,$G106&lt;L$4,(DATE(YEAR($G106)+1,MONTH($G106)+1,1))&gt;L$4),$D106*13.44*L$77*(L$1/1000-($F106/1000)),0)</f>
        <v>0</v>
      </c>
      <c r="M106" s="69" t="n">
        <f aca="false">IF(AND($F106&lt;M$1,$G106&lt;M$4,(DATE(YEAR($G106)+1,MONTH($G106)+1,1))&gt;M$4),$D106*13.44*M$77*(M$1/1000-($F106/1000)),0)</f>
        <v>0</v>
      </c>
      <c r="N106" s="69" t="n">
        <f aca="false">IF(AND($F106&lt;N$1,$G106&lt;N$4,(DATE(YEAR($G106)+1,MONTH($G106)+1,1))&gt;N$4),$D106*13.44*N$77*(N$1/1000-($F106/1000)),0)</f>
        <v>0</v>
      </c>
      <c r="O106" s="69" t="n">
        <f aca="false">IF(AND($F106&lt;O$1,$G106&lt;O$4,(DATE(YEAR($G106)+1,MONTH($G106)+1,1))&gt;O$4),$D106*13.44*O$77*(O$1/1000-($F106/1000)),0)</f>
        <v>0</v>
      </c>
      <c r="P106" s="69" t="n">
        <f aca="false">IF(AND($F106&lt;P$1,$G106&lt;P$4,(DATE(YEAR($G106)+1,MONTH($G106)+1,1))&gt;P$4),$D106*13.44*P$77*(P$1/1000-($F106/1000)),0)</f>
        <v>0</v>
      </c>
      <c r="Q106" s="69" t="n">
        <f aca="false">IF(AND($F106&lt;Q$1,$G106&lt;Q$4,(DATE(YEAR($G106)+1,MONTH($G106)+1,1))&gt;Q$4),$D106*13.44*Q$77*(Q$1/1000-($F106/1000)),0)</f>
        <v>0</v>
      </c>
      <c r="R106" s="69" t="n">
        <f aca="false">IF(AND($F106&lt;R$1,$G106&lt;R$4,(DATE(YEAR($G106)+1,MONTH($G106)+1,1))&gt;R$4),$D106*13.44*R$77*(R$1/1000-($F106/1000)),0)</f>
        <v>0</v>
      </c>
      <c r="S106" s="69" t="n">
        <f aca="false">IF(AND($F106&lt;S$1,$G106&lt;S$4,(DATE(YEAR($G106)+1,MONTH($G106)+1,1))&gt;S$4),$D106*13.44*S$77*(S$1/1000-($F106/1000)),0)</f>
        <v>0</v>
      </c>
      <c r="T106" s="69" t="n">
        <f aca="false">IF(AND($F106&lt;T$1,$G106&lt;T$4,(DATE(YEAR($G106)+1,MONTH($G106)+1,1))&gt;T$4),$D106*13.44*T$77*(T$1/1000-($F106/1000)),0)</f>
        <v>0</v>
      </c>
      <c r="U106" s="69" t="n">
        <f aca="false">IF(AND($F106&lt;U$1,$G106&lt;U$4,(DATE(YEAR($G106)+1,MONTH($G106)+1,1))&gt;U$4),$D106*13.44*U$77*(U$1/1000-($F106/1000)),0)</f>
        <v>0</v>
      </c>
      <c r="V106" s="69" t="n">
        <f aca="false">IF(AND($F106&lt;V$1,$G106&lt;V$4,(DATE(YEAR($G106)+1,MONTH($G106)+1,1))&gt;V$4),$D106*13.44*V$77*(V$1/1000-($F106/1000)),0)</f>
        <v>0</v>
      </c>
      <c r="W106" s="69" t="n">
        <f aca="false">IF(AND($F106&lt;W$1,$G106&lt;W$4,(DATE(YEAR($G106)+1,MONTH($G106)+1,1))&gt;W$4),$D106*13.44*W$77*(W$1/1000-($F106/1000)),0)</f>
        <v>0</v>
      </c>
      <c r="X106" s="69" t="n">
        <f aca="false">IF(AND($F106&lt;X$1,$G106&lt;X$4,(DATE(YEAR($G106)+1,MONTH($G106)+1,1))&gt;X$4),$D106*13.44*X$77*(X$1/1000-($F106/1000)),0)</f>
        <v>0</v>
      </c>
      <c r="Y106" s="69" t="n">
        <f aca="false">IF(AND($F106&lt;Y$1,$G106&lt;Y$4,(DATE(YEAR($G106)+1,MONTH($G106)+1,1))&gt;Y$4),$D106*13.44*Y$77*(Y$1/1000-($F106/1000)),0)</f>
        <v>0</v>
      </c>
      <c r="Z106" s="69" t="n">
        <f aca="false">IF(AND($F106&lt;Z$1,$G106&lt;Z$4,(DATE(YEAR($G106)+1,MONTH($G106)+1,1))&gt;Z$4),$D106*13.44*Z$77*(Z$1/1000-($F106/1000)),0)</f>
        <v>0</v>
      </c>
      <c r="AA106" s="69" t="n">
        <f aca="false">IF(AND($F106&lt;AA$1,$G106&lt;AA$4,(DATE(YEAR($G106)+1,MONTH($G106)+1,1))&gt;AA$4),$D106*13.44*AA$77*(AA$1/1000-($F106/1000)),0)</f>
        <v>100.8</v>
      </c>
      <c r="AB106" s="69" t="n">
        <f aca="false">IF(AND($F106&lt;AB$1,$G106&lt;AB$4,(DATE(YEAR($G106)+1,MONTH($G106)+1,1))&gt;AB$4),$D106*13.44*AB$77*(AB$1/1000-($F106/1000)),0)</f>
        <v>100.8</v>
      </c>
      <c r="AC106" s="69" t="n">
        <f aca="false">IF(AND($F106&lt;AC$1,$G106&lt;AC$4,(DATE(YEAR($G106)+1,MONTH($G106)+1,1))&gt;AC$4),$D106*13.44*AC$77*(AC$1/1000-($F106/1000)),0)</f>
        <v>100.8</v>
      </c>
      <c r="AD106" s="69" t="n">
        <f aca="false">IF(AND($F106&lt;AD$1,$G106&lt;AD$4,(DATE(YEAR($G106)+1,MONTH($G106)+1,1))&gt;AD$4),$D106*13.44*AD$77*(AD$1/1000-($F106/1000)),0)</f>
        <v>100.8</v>
      </c>
      <c r="AE106" s="69" t="n">
        <f aca="false">IF(AND($F106&lt;AE$1,$G106&lt;AE$4,(DATE(YEAR($G106)+1,MONTH($G106)+1,1))&gt;AE$4),$D106*13.44*AE$77*(AE$1/1000-($F106/1000)),0)</f>
        <v>100.8</v>
      </c>
      <c r="AF106" s="69" t="n">
        <f aca="false">IF(AND($F106&lt;AF$1,$G106&lt;AF$4,(DATE(YEAR($G106)+1,MONTH($G106)+1,1))&gt;AF$4),$D106*13.44*AF$77*(AF$1/1000-($F106/1000)),0)</f>
        <v>100.8</v>
      </c>
      <c r="AG106" s="69" t="n">
        <f aca="false">IF(AND($F106&lt;AG$1,$G106&lt;AG$4,(DATE(YEAR($G106)+1,MONTH($G106)+1,1))&gt;AG$4),$D106*13.44*AG$77*(AG$1/1000-($F106/1000)),0)</f>
        <v>100.8</v>
      </c>
      <c r="AH106" s="69" t="n">
        <f aca="false">IF(AND($F106&lt;AH$1,$G106&lt;AH$4,(DATE(YEAR($G106)+1,MONTH($G106)+1,1))&gt;AH$4),$D106*13.44*AH$77*(AH$1/1000-($F106/1000)),0)</f>
        <v>100.8</v>
      </c>
      <c r="AI106" s="69" t="n">
        <f aca="false">IF(AND($F106&lt;AI$1,$G106&lt;AI$4,(DATE(YEAR($G106)+1,MONTH($G106)+1,1))&gt;AI$4),$D106*13.44*AI$77*(AI$1/1000-($F106/1000)),0)</f>
        <v>100.8</v>
      </c>
      <c r="AJ106" s="69" t="n">
        <f aca="false">IF(AND($F106&lt;AJ$1,$G106&lt;AJ$4,(DATE(YEAR($G106)+1,MONTH($G106)+1,1))&gt;AJ$4),$D106*13.44*AJ$77*(AJ$1/1000-($F106/1000)),0)</f>
        <v>100.8</v>
      </c>
      <c r="AK106" s="69" t="n">
        <f aca="false">IF(AND($F106&lt;AK$1,$G106&lt;AK$4,(DATE(YEAR($G106)+1,MONTH($G106)+1,1))&gt;AK$4),$D106*13.44*AK$77*(AK$1/1000-($F106/1000)),0)</f>
        <v>100.8</v>
      </c>
      <c r="AL106" s="69" t="n">
        <f aca="false">IF(AND($F106&lt;AL$1,$G106&lt;AL$4,(DATE(YEAR($G106)+1,MONTH($G106)+1,1))&gt;AL$4),$D106*13.44*AL$77*(AL$1/1000-($F106/1000)),0)</f>
        <v>100.8</v>
      </c>
      <c r="AM106" s="69" t="n">
        <f aca="false">IF(AND($F106&lt;AM$1,$G106&lt;AM$4,(DATE(YEAR($G106)+1,MONTH($G106)+1,1))&gt;AM$4),$D106*13.44*AM$77*(AM$1/1000-($F106/1000)),0)</f>
        <v>0</v>
      </c>
      <c r="AN106" s="69" t="n">
        <f aca="false">IF(AND($F106&lt;AN$1,$G106&lt;AN$4,(DATE(YEAR($G106)+1,MONTH($G106)+1,1))&gt;AN$4),$D106*13.44*AN$77*(AN$1/1000-($F106/1000)),0)</f>
        <v>0</v>
      </c>
      <c r="AO106" s="69" t="n">
        <f aca="false">IF(AND($F106&lt;AO$1,$G106&lt;AO$4,(DATE(YEAR($G106)+1,MONTH($G106)+1,1))&gt;AO$4),$D106*13.44*AO$77*(AO$1/1000-($F106/1000)),0)</f>
        <v>0</v>
      </c>
      <c r="AP106" s="69" t="n">
        <f aca="false">IF(AND($F106&lt;AP$1,$G106&lt;AP$4,(DATE(YEAR($G106)+1,MONTH($G106)+1,1))&gt;AP$4),$D106*13.44*AP$77*(AP$1/1000-($F106/1000)),0)</f>
        <v>0</v>
      </c>
      <c r="AQ106" s="69" t="n">
        <f aca="false">IF(AND($F106&lt;AQ$1,$G106&lt;AQ$4,(DATE(YEAR($G106)+1,MONTH($G106)+1,1))&gt;AQ$4),$D106*13.44*AQ$77*(AQ$1/1000-($F106/1000)),0)</f>
        <v>0</v>
      </c>
      <c r="AR106" s="69" t="n">
        <f aca="false">IF(AND($F106&lt;AR$1,$G106&lt;AR$4,(DATE(YEAR($G106)+1,MONTH($G106)+1,1))&gt;AR$4),$D106*13.44*AR$77*(AR$1/1000-($F106/1000)),0)</f>
        <v>0</v>
      </c>
      <c r="AS106" s="69" t="n">
        <f aca="false">IF(AND($F106&lt;AS$1,$G106&lt;AS$4,(DATE(YEAR($G106)+1,MONTH($G106)+1,1))&gt;AS$4),$D106*13.44*AS$77*(AS$1/1000-($F106/1000)),0)</f>
        <v>0</v>
      </c>
      <c r="AT106" s="69" t="n">
        <f aca="false">IF(AND($F106&lt;AT$1,$G106&lt;AT$4,(DATE(YEAR($G106)+1,MONTH($G106)+1,1))&gt;AT$4),$D106*13.44*AT$77*(AT$1/1000-($F106/1000)),0)</f>
        <v>0</v>
      </c>
      <c r="AU106" s="69" t="n">
        <f aca="false">IF(AND($F106&lt;AU$1,$G106&lt;AU$4,(DATE(YEAR($G106)+1,MONTH($G106)+1,1))&gt;AU$4),$D106*13.44*AU$77*(AU$1/1000-($F106/1000)),0)</f>
        <v>0</v>
      </c>
      <c r="AV106" s="69" t="n">
        <f aca="false">IF(AND($F106&lt;AV$1,$G106&lt;AV$4,(DATE(YEAR($G106)+1,MONTH($G106)+1,1))&gt;AV$4),$D106*13.44*AV$77*(AV$1/1000-($F106/1000)),0)</f>
        <v>0</v>
      </c>
      <c r="AW106" s="69" t="n">
        <f aca="false">IF(AND($F106&lt;AW$1,$G106&lt;AW$4,(DATE(YEAR($G106)+1,MONTH($G106)+1,1))&gt;AW$4),$D106*13.44*AW$77*(AW$1/1000-($F106/1000)),0)</f>
        <v>0</v>
      </c>
      <c r="AX106" s="69" t="n">
        <f aca="false">IF(AND($F106&lt;AX$1,$G106&lt;AX$4,(DATE(YEAR($G106)+1,MONTH($G106)+1,1))&gt;AX$4),$D106*13.44*AX$77*(AX$1/1000-($F106/1000)),0)</f>
        <v>0</v>
      </c>
      <c r="AY106" s="69" t="n">
        <f aca="false">IF(AND($F106&lt;AY$1,$G106&lt;AY$4,(DATE(YEAR($G106)+1,MONTH($G106)+1,1))&gt;AY$4),$D106*13.44*AY$77*(AY$1/1000-($F106/1000)),0)</f>
        <v>0</v>
      </c>
      <c r="AZ106" s="69" t="n">
        <f aca="false">IF(AND($F106&lt;AZ$1,$G106&lt;AZ$4,(DATE(YEAR($G106)+1,MONTH($G106)+1,1))&gt;AZ$4),$D106*13.44*AZ$77*(AZ$1/1000-($F106/1000)),0)</f>
        <v>0</v>
      </c>
      <c r="BA106" s="69" t="n">
        <f aca="false">IF(AND($F106&lt;BA$1,$G106&lt;BA$4,(DATE(YEAR($G106)+1,MONTH($G106)+1,1))&gt;BA$4),$D106*13.44*BA$77*(BA$1/1000-($F106/1000)),0)</f>
        <v>0</v>
      </c>
      <c r="BB106" s="69" t="n">
        <f aca="false">IF(AND($F106&lt;BB$1,$G106&lt;BB$4,(DATE(YEAR($G106)+1,MONTH($G106)+1,1))&gt;BB$4),$D106*13.44*BB$77*(BB$1/1000-($F106/1000)),0)</f>
        <v>0</v>
      </c>
      <c r="BC106" s="69" t="n">
        <f aca="false">IF(AND($F106&lt;BC$1,$G106&lt;BC$4,(DATE(YEAR($G106)+1,MONTH($G106)+1,1))&gt;BC$4),$D106*13.44*BC$77*(BC$1/1000-($F106/1000)),0)</f>
        <v>0</v>
      </c>
      <c r="BD106" s="69" t="n">
        <f aca="false">IF(AND($F106&lt;BD$1,$G106&lt;BD$4,(DATE(YEAR($G106)+1,MONTH($G106)+1,1))&gt;BD$4),$D106*13.44*BD$77*(BD$1/1000-($F106/1000)),0)</f>
        <v>0</v>
      </c>
    </row>
    <row r="107" customFormat="false" ht="12.75" hidden="false" customHeight="false" outlineLevel="0" collapsed="false">
      <c r="A107" s="6" t="s">
        <v>1347</v>
      </c>
      <c r="B107" s="66" t="s">
        <v>1251</v>
      </c>
      <c r="C107" s="66" t="s">
        <v>1252</v>
      </c>
      <c r="D107" s="6" t="n">
        <v>15</v>
      </c>
      <c r="E107" s="66" t="s">
        <v>1268</v>
      </c>
      <c r="F107" s="6" t="n">
        <v>9700</v>
      </c>
      <c r="G107" s="7" t="n">
        <v>37469</v>
      </c>
      <c r="H107" s="64" t="s">
        <v>1260</v>
      </c>
      <c r="I107" s="69" t="n">
        <f aca="false">IF(AND($F107&lt;I$1,$G107&lt;I$4,(DATE(YEAR($G107)+1,MONTH($G107)+1,1))&gt;I$4),$D107*13.44*I$77*(I$1/1000-($F107/1000)),0)</f>
        <v>0</v>
      </c>
      <c r="J107" s="69" t="n">
        <f aca="false">IF(AND($F107&lt;J$1,$G107&lt;J$4,(DATE(YEAR($G107)+1,MONTH($G107)+1,1))&gt;J$4),$D107*13.44*J$77*(J$1/1000-($F107/1000)),0)</f>
        <v>0</v>
      </c>
      <c r="K107" s="69" t="n">
        <f aca="false">IF(AND($F107&lt;K$1,$G107&lt;K$4,(DATE(YEAR($G107)+1,MONTH($G107)+1,1))&gt;K$4),$D107*13.44*K$77*(K$1/1000-($F107/1000)),0)</f>
        <v>0</v>
      </c>
      <c r="L107" s="69" t="n">
        <f aca="false">IF(AND($F107&lt;L$1,$G107&lt;L$4,(DATE(YEAR($G107)+1,MONTH($G107)+1,1))&gt;L$4),$D107*13.44*L$77*(L$1/1000-($F107/1000)),0)</f>
        <v>0</v>
      </c>
      <c r="M107" s="69" t="n">
        <f aca="false">IF(AND($F107&lt;M$1,$G107&lt;M$4,(DATE(YEAR($G107)+1,MONTH($G107)+1,1))&gt;M$4),$D107*13.44*M$77*(M$1/1000-($F107/1000)),0)</f>
        <v>0</v>
      </c>
      <c r="N107" s="69" t="n">
        <f aca="false">IF(AND($F107&lt;N$1,$G107&lt;N$4,(DATE(YEAR($G107)+1,MONTH($G107)+1,1))&gt;N$4),$D107*13.44*N$77*(N$1/1000-($F107/1000)),0)</f>
        <v>0</v>
      </c>
      <c r="O107" s="69" t="n">
        <f aca="false">IF(AND($F107&lt;O$1,$G107&lt;O$4,(DATE(YEAR($G107)+1,MONTH($G107)+1,1))&gt;O$4),$D107*13.44*O$77*(O$1/1000-($F107/1000)),0)</f>
        <v>0</v>
      </c>
      <c r="P107" s="69" t="n">
        <f aca="false">IF(AND($F107&lt;P$1,$G107&lt;P$4,(DATE(YEAR($G107)+1,MONTH($G107)+1,1))&gt;P$4),$D107*13.44*P$77*(P$1/1000-($F107/1000)),0)</f>
        <v>0</v>
      </c>
      <c r="Q107" s="69" t="n">
        <f aca="false">IF(AND($F107&lt;Q$1,$G107&lt;Q$4,(DATE(YEAR($G107)+1,MONTH($G107)+1,1))&gt;Q$4),$D107*13.44*Q$77*(Q$1/1000-($F107/1000)),0)</f>
        <v>0</v>
      </c>
      <c r="R107" s="69" t="n">
        <f aca="false">IF(AND($F107&lt;R$1,$G107&lt;R$4,(DATE(YEAR($G107)+1,MONTH($G107)+1,1))&gt;R$4),$D107*13.44*R$77*(R$1/1000-($F107/1000)),0)</f>
        <v>0</v>
      </c>
      <c r="S107" s="69" t="n">
        <f aca="false">IF(AND($F107&lt;S$1,$G107&lt;S$4,(DATE(YEAR($G107)+1,MONTH($G107)+1,1))&gt;S$4),$D107*13.44*S$77*(S$1/1000-($F107/1000)),0)</f>
        <v>0</v>
      </c>
      <c r="T107" s="69" t="n">
        <f aca="false">IF(AND($F107&lt;T$1,$G107&lt;T$4,(DATE(YEAR($G107)+1,MONTH($G107)+1,1))&gt;T$4),$D107*13.44*T$77*(T$1/1000-($F107/1000)),0)</f>
        <v>0</v>
      </c>
      <c r="U107" s="69" t="n">
        <f aca="false">IF(AND($F107&lt;U$1,$G107&lt;U$4,(DATE(YEAR($G107)+1,MONTH($G107)+1,1))&gt;U$4),$D107*13.44*U$77*(U$1/1000-($F107/1000)),0)</f>
        <v>0</v>
      </c>
      <c r="V107" s="69" t="n">
        <f aca="false">IF(AND($F107&lt;V$1,$G107&lt;V$4,(DATE(YEAR($G107)+1,MONTH($G107)+1,1))&gt;V$4),$D107*13.44*V$77*(V$1/1000-($F107/1000)),0)</f>
        <v>0</v>
      </c>
      <c r="W107" s="69" t="n">
        <f aca="false">IF(AND($F107&lt;W$1,$G107&lt;W$4,(DATE(YEAR($G107)+1,MONTH($G107)+1,1))&gt;W$4),$D107*13.44*W$77*(W$1/1000-($F107/1000)),0)</f>
        <v>0</v>
      </c>
      <c r="X107" s="69" t="n">
        <f aca="false">IF(AND($F107&lt;X$1,$G107&lt;X$4,(DATE(YEAR($G107)+1,MONTH($G107)+1,1))&gt;X$4),$D107*13.44*X$77*(X$1/1000-($F107/1000)),0)</f>
        <v>0</v>
      </c>
      <c r="Y107" s="69" t="n">
        <f aca="false">IF(AND($F107&lt;Y$1,$G107&lt;Y$4,(DATE(YEAR($G107)+1,MONTH($G107)+1,1))&gt;Y$4),$D107*13.44*Y$77*(Y$1/1000-($F107/1000)),0)</f>
        <v>0</v>
      </c>
      <c r="Z107" s="69" t="n">
        <f aca="false">IF(AND($F107&lt;Z$1,$G107&lt;Z$4,(DATE(YEAR($G107)+1,MONTH($G107)+1,1))&gt;Z$4),$D107*13.44*Z$77*(Z$1/1000-($F107/1000)),0)</f>
        <v>0</v>
      </c>
      <c r="AA107" s="69" t="n">
        <f aca="false">IF(AND($F107&lt;AA$1,$G107&lt;AA$4,(DATE(YEAR($G107)+1,MONTH($G107)+1,1))&gt;AA$4),$D107*13.44*AA$77*(AA$1/1000-($F107/1000)),0)</f>
        <v>0</v>
      </c>
      <c r="AB107" s="69" t="n">
        <f aca="false">IF(AND($F107&lt;AB$1,$G107&lt;AB$4,(DATE(YEAR($G107)+1,MONTH($G107)+1,1))&gt;AB$4),$D107*13.44*AB$77*(AB$1/1000-($F107/1000)),0)</f>
        <v>0</v>
      </c>
      <c r="AC107" s="69" t="n">
        <f aca="false">IF(AND($F107&lt;AC$1,$G107&lt;AC$4,(DATE(YEAR($G107)+1,MONTH($G107)+1,1))&gt;AC$4),$D107*13.44*AC$77*(AC$1/1000-($F107/1000)),0)</f>
        <v>15.12</v>
      </c>
      <c r="AD107" s="69" t="n">
        <f aca="false">IF(AND($F107&lt;AD$1,$G107&lt;AD$4,(DATE(YEAR($G107)+1,MONTH($G107)+1,1))&gt;AD$4),$D107*13.44*AD$77*(AD$1/1000-($F107/1000)),0)</f>
        <v>15.12</v>
      </c>
      <c r="AE107" s="69" t="n">
        <f aca="false">IF(AND($F107&lt;AE$1,$G107&lt;AE$4,(DATE(YEAR($G107)+1,MONTH($G107)+1,1))&gt;AE$4),$D107*13.44*AE$77*(AE$1/1000-($F107/1000)),0)</f>
        <v>15.12</v>
      </c>
      <c r="AF107" s="69" t="n">
        <f aca="false">IF(AND($F107&lt;AF$1,$G107&lt;AF$4,(DATE(YEAR($G107)+1,MONTH($G107)+1,1))&gt;AF$4),$D107*13.44*AF$77*(AF$1/1000-($F107/1000)),0)</f>
        <v>15.12</v>
      </c>
      <c r="AG107" s="69" t="n">
        <f aca="false">IF(AND($F107&lt;AG$1,$G107&lt;AG$4,(DATE(YEAR($G107)+1,MONTH($G107)+1,1))&gt;AG$4),$D107*13.44*AG$77*(AG$1/1000-($F107/1000)),0)</f>
        <v>15.12</v>
      </c>
      <c r="AH107" s="69" t="n">
        <f aca="false">IF(AND($F107&lt;AH$1,$G107&lt;AH$4,(DATE(YEAR($G107)+1,MONTH($G107)+1,1))&gt;AH$4),$D107*13.44*AH$77*(AH$1/1000-($F107/1000)),0)</f>
        <v>15.12</v>
      </c>
      <c r="AI107" s="69" t="n">
        <f aca="false">IF(AND($F107&lt;AI$1,$G107&lt;AI$4,(DATE(YEAR($G107)+1,MONTH($G107)+1,1))&gt;AI$4),$D107*13.44*AI$77*(AI$1/1000-($F107/1000)),0)</f>
        <v>15.12</v>
      </c>
      <c r="AJ107" s="69" t="n">
        <f aca="false">IF(AND($F107&lt;AJ$1,$G107&lt;AJ$4,(DATE(YEAR($G107)+1,MONTH($G107)+1,1))&gt;AJ$4),$D107*13.44*AJ$77*(AJ$1/1000-($F107/1000)),0)</f>
        <v>15.12</v>
      </c>
      <c r="AK107" s="69" t="n">
        <f aca="false">IF(AND($F107&lt;AK$1,$G107&lt;AK$4,(DATE(YEAR($G107)+1,MONTH($G107)+1,1))&gt;AK$4),$D107*13.44*AK$77*(AK$1/1000-($F107/1000)),0)</f>
        <v>15.12</v>
      </c>
      <c r="AL107" s="69" t="n">
        <f aca="false">IF(AND($F107&lt;AL$1,$G107&lt;AL$4,(DATE(YEAR($G107)+1,MONTH($G107)+1,1))&gt;AL$4),$D107*13.44*AL$77*(AL$1/1000-($F107/1000)),0)</f>
        <v>15.12</v>
      </c>
      <c r="AM107" s="69" t="n">
        <f aca="false">IF(AND($F107&lt;AM$1,$G107&lt;AM$4,(DATE(YEAR($G107)+1,MONTH($G107)+1,1))&gt;AM$4),$D107*13.44*AM$77*(AM$1/1000-($F107/1000)),0)</f>
        <v>15.12</v>
      </c>
      <c r="AN107" s="69" t="n">
        <f aca="false">IF(AND($F107&lt;AN$1,$G107&lt;AN$4,(DATE(YEAR($G107)+1,MONTH($G107)+1,1))&gt;AN$4),$D107*13.44*AN$77*(AN$1/1000-($F107/1000)),0)</f>
        <v>15.12</v>
      </c>
      <c r="AO107" s="69" t="n">
        <f aca="false">IF(AND($F107&lt;AO$1,$G107&lt;AO$4,(DATE(YEAR($G107)+1,MONTH($G107)+1,1))&gt;AO$4),$D107*13.44*AO$77*(AO$1/1000-($F107/1000)),0)</f>
        <v>0</v>
      </c>
      <c r="AP107" s="69" t="n">
        <f aca="false">IF(AND($F107&lt;AP$1,$G107&lt;AP$4,(DATE(YEAR($G107)+1,MONTH($G107)+1,1))&gt;AP$4),$D107*13.44*AP$77*(AP$1/1000-($F107/1000)),0)</f>
        <v>0</v>
      </c>
      <c r="AQ107" s="69" t="n">
        <f aca="false">IF(AND($F107&lt;AQ$1,$G107&lt;AQ$4,(DATE(YEAR($G107)+1,MONTH($G107)+1,1))&gt;AQ$4),$D107*13.44*AQ$77*(AQ$1/1000-($F107/1000)),0)</f>
        <v>0</v>
      </c>
      <c r="AR107" s="69" t="n">
        <f aca="false">IF(AND($F107&lt;AR$1,$G107&lt;AR$4,(DATE(YEAR($G107)+1,MONTH($G107)+1,1))&gt;AR$4),$D107*13.44*AR$77*(AR$1/1000-($F107/1000)),0)</f>
        <v>0</v>
      </c>
      <c r="AS107" s="69" t="n">
        <f aca="false">IF(AND($F107&lt;AS$1,$G107&lt;AS$4,(DATE(YEAR($G107)+1,MONTH($G107)+1,1))&gt;AS$4),$D107*13.44*AS$77*(AS$1/1000-($F107/1000)),0)</f>
        <v>0</v>
      </c>
      <c r="AT107" s="69" t="n">
        <f aca="false">IF(AND($F107&lt;AT$1,$G107&lt;AT$4,(DATE(YEAR($G107)+1,MONTH($G107)+1,1))&gt;AT$4),$D107*13.44*AT$77*(AT$1/1000-($F107/1000)),0)</f>
        <v>0</v>
      </c>
      <c r="AU107" s="69" t="n">
        <f aca="false">IF(AND($F107&lt;AU$1,$G107&lt;AU$4,(DATE(YEAR($G107)+1,MONTH($G107)+1,1))&gt;AU$4),$D107*13.44*AU$77*(AU$1/1000-($F107/1000)),0)</f>
        <v>0</v>
      </c>
      <c r="AV107" s="69" t="n">
        <f aca="false">IF(AND($F107&lt;AV$1,$G107&lt;AV$4,(DATE(YEAR($G107)+1,MONTH($G107)+1,1))&gt;AV$4),$D107*13.44*AV$77*(AV$1/1000-($F107/1000)),0)</f>
        <v>0</v>
      </c>
      <c r="AW107" s="69" t="n">
        <f aca="false">IF(AND($F107&lt;AW$1,$G107&lt;AW$4,(DATE(YEAR($G107)+1,MONTH($G107)+1,1))&gt;AW$4),$D107*13.44*AW$77*(AW$1/1000-($F107/1000)),0)</f>
        <v>0</v>
      </c>
      <c r="AX107" s="69" t="n">
        <f aca="false">IF(AND($F107&lt;AX$1,$G107&lt;AX$4,(DATE(YEAR($G107)+1,MONTH($G107)+1,1))&gt;AX$4),$D107*13.44*AX$77*(AX$1/1000-($F107/1000)),0)</f>
        <v>0</v>
      </c>
      <c r="AY107" s="69" t="n">
        <f aca="false">IF(AND($F107&lt;AY$1,$G107&lt;AY$4,(DATE(YEAR($G107)+1,MONTH($G107)+1,1))&gt;AY$4),$D107*13.44*AY$77*(AY$1/1000-($F107/1000)),0)</f>
        <v>0</v>
      </c>
      <c r="AZ107" s="69" t="n">
        <f aca="false">IF(AND($F107&lt;AZ$1,$G107&lt;AZ$4,(DATE(YEAR($G107)+1,MONTH($G107)+1,1))&gt;AZ$4),$D107*13.44*AZ$77*(AZ$1/1000-($F107/1000)),0)</f>
        <v>0</v>
      </c>
      <c r="BA107" s="69" t="n">
        <f aca="false">IF(AND($F107&lt;BA$1,$G107&lt;BA$4,(DATE(YEAR($G107)+1,MONTH($G107)+1,1))&gt;BA$4),$D107*13.44*BA$77*(BA$1/1000-($F107/1000)),0)</f>
        <v>0</v>
      </c>
      <c r="BB107" s="69" t="n">
        <f aca="false">IF(AND($F107&lt;BB$1,$G107&lt;BB$4,(DATE(YEAR($G107)+1,MONTH($G107)+1,1))&gt;BB$4),$D107*13.44*BB$77*(BB$1/1000-($F107/1000)),0)</f>
        <v>0</v>
      </c>
      <c r="BC107" s="69" t="n">
        <f aca="false">IF(AND($F107&lt;BC$1,$G107&lt;BC$4,(DATE(YEAR($G107)+1,MONTH($G107)+1,1))&gt;BC$4),$D107*13.44*BC$77*(BC$1/1000-($F107/1000)),0)</f>
        <v>0</v>
      </c>
      <c r="BD107" s="69" t="n">
        <f aca="false">IF(AND($F107&lt;BD$1,$G107&lt;BD$4,(DATE(YEAR($G107)+1,MONTH($G107)+1,1))&gt;BD$4),$D107*13.44*BD$77*(BD$1/1000-($F107/1000)),0)</f>
        <v>0</v>
      </c>
    </row>
    <row r="108" customFormat="false" ht="12.75" hidden="false" customHeight="false" outlineLevel="0" collapsed="false">
      <c r="A108" s="0" t="s">
        <v>1347</v>
      </c>
      <c r="B108" s="66" t="s">
        <v>1251</v>
      </c>
      <c r="C108" s="66" t="s">
        <v>1252</v>
      </c>
      <c r="D108" s="0" t="n">
        <v>15</v>
      </c>
      <c r="E108" s="0" t="s">
        <v>1268</v>
      </c>
      <c r="F108" s="0" t="n">
        <v>9700</v>
      </c>
      <c r="G108" s="8" t="n">
        <v>37469</v>
      </c>
      <c r="H108" s="64" t="s">
        <v>1260</v>
      </c>
      <c r="I108" s="69" t="n">
        <f aca="false">IF(AND($F108&lt;I$1,$G108&lt;I$4,(DATE(YEAR($G108)+1,MONTH($G108)+1,1))&gt;I$4),$D108*13.44*I$77*(I$1/1000-($F108/1000)),0)</f>
        <v>0</v>
      </c>
      <c r="J108" s="69" t="n">
        <f aca="false">IF(AND($F108&lt;J$1,$G108&lt;J$4,(DATE(YEAR($G108)+1,MONTH($G108)+1,1))&gt;J$4),$D108*13.44*J$77*(J$1/1000-($F108/1000)),0)</f>
        <v>0</v>
      </c>
      <c r="K108" s="69" t="n">
        <f aca="false">IF(AND($F108&lt;K$1,$G108&lt;K$4,(DATE(YEAR($G108)+1,MONTH($G108)+1,1))&gt;K$4),$D108*13.44*K$77*(K$1/1000-($F108/1000)),0)</f>
        <v>0</v>
      </c>
      <c r="L108" s="69" t="n">
        <f aca="false">IF(AND($F108&lt;L$1,$G108&lt;L$4,(DATE(YEAR($G108)+1,MONTH($G108)+1,1))&gt;L$4),$D108*13.44*L$77*(L$1/1000-($F108/1000)),0)</f>
        <v>0</v>
      </c>
      <c r="M108" s="69" t="n">
        <f aca="false">IF(AND($F108&lt;M$1,$G108&lt;M$4,(DATE(YEAR($G108)+1,MONTH($G108)+1,1))&gt;M$4),$D108*13.44*M$77*(M$1/1000-($F108/1000)),0)</f>
        <v>0</v>
      </c>
      <c r="N108" s="69" t="n">
        <f aca="false">IF(AND($F108&lt;N$1,$G108&lt;N$4,(DATE(YEAR($G108)+1,MONTH($G108)+1,1))&gt;N$4),$D108*13.44*N$77*(N$1/1000-($F108/1000)),0)</f>
        <v>0</v>
      </c>
      <c r="O108" s="69" t="n">
        <f aca="false">IF(AND($F108&lt;O$1,$G108&lt;O$4,(DATE(YEAR($G108)+1,MONTH($G108)+1,1))&gt;O$4),$D108*13.44*O$77*(O$1/1000-($F108/1000)),0)</f>
        <v>0</v>
      </c>
      <c r="P108" s="69" t="n">
        <f aca="false">IF(AND($F108&lt;P$1,$G108&lt;P$4,(DATE(YEAR($G108)+1,MONTH($G108)+1,1))&gt;P$4),$D108*13.44*P$77*(P$1/1000-($F108/1000)),0)</f>
        <v>0</v>
      </c>
      <c r="Q108" s="69" t="n">
        <f aca="false">IF(AND($F108&lt;Q$1,$G108&lt;Q$4,(DATE(YEAR($G108)+1,MONTH($G108)+1,1))&gt;Q$4),$D108*13.44*Q$77*(Q$1/1000-($F108/1000)),0)</f>
        <v>0</v>
      </c>
      <c r="R108" s="69" t="n">
        <f aca="false">IF(AND($F108&lt;R$1,$G108&lt;R$4,(DATE(YEAR($G108)+1,MONTH($G108)+1,1))&gt;R$4),$D108*13.44*R$77*(R$1/1000-($F108/1000)),0)</f>
        <v>0</v>
      </c>
      <c r="S108" s="69" t="n">
        <f aca="false">IF(AND($F108&lt;S$1,$G108&lt;S$4,(DATE(YEAR($G108)+1,MONTH($G108)+1,1))&gt;S$4),$D108*13.44*S$77*(S$1/1000-($F108/1000)),0)</f>
        <v>0</v>
      </c>
      <c r="T108" s="69" t="n">
        <f aca="false">IF(AND($F108&lt;T$1,$G108&lt;T$4,(DATE(YEAR($G108)+1,MONTH($G108)+1,1))&gt;T$4),$D108*13.44*T$77*(T$1/1000-($F108/1000)),0)</f>
        <v>0</v>
      </c>
      <c r="U108" s="69" t="n">
        <f aca="false">IF(AND($F108&lt;U$1,$G108&lt;U$4,(DATE(YEAR($G108)+1,MONTH($G108)+1,1))&gt;U$4),$D108*13.44*U$77*(U$1/1000-($F108/1000)),0)</f>
        <v>0</v>
      </c>
      <c r="V108" s="69" t="n">
        <f aca="false">IF(AND($F108&lt;V$1,$G108&lt;V$4,(DATE(YEAR($G108)+1,MONTH($G108)+1,1))&gt;V$4),$D108*13.44*V$77*(V$1/1000-($F108/1000)),0)</f>
        <v>0</v>
      </c>
      <c r="W108" s="69" t="n">
        <f aca="false">IF(AND($F108&lt;W$1,$G108&lt;W$4,(DATE(YEAR($G108)+1,MONTH($G108)+1,1))&gt;W$4),$D108*13.44*W$77*(W$1/1000-($F108/1000)),0)</f>
        <v>0</v>
      </c>
      <c r="X108" s="69" t="n">
        <f aca="false">IF(AND($F108&lt;X$1,$G108&lt;X$4,(DATE(YEAR($G108)+1,MONTH($G108)+1,1))&gt;X$4),$D108*13.44*X$77*(X$1/1000-($F108/1000)),0)</f>
        <v>0</v>
      </c>
      <c r="Y108" s="69" t="n">
        <f aca="false">IF(AND($F108&lt;Y$1,$G108&lt;Y$4,(DATE(YEAR($G108)+1,MONTH($G108)+1,1))&gt;Y$4),$D108*13.44*Y$77*(Y$1/1000-($F108/1000)),0)</f>
        <v>0</v>
      </c>
      <c r="Z108" s="69" t="n">
        <f aca="false">IF(AND($F108&lt;Z$1,$G108&lt;Z$4,(DATE(YEAR($G108)+1,MONTH($G108)+1,1))&gt;Z$4),$D108*13.44*Z$77*(Z$1/1000-($F108/1000)),0)</f>
        <v>0</v>
      </c>
      <c r="AA108" s="69" t="n">
        <f aca="false">IF(AND($F108&lt;AA$1,$G108&lt;AA$4,(DATE(YEAR($G108)+1,MONTH($G108)+1,1))&gt;AA$4),$D108*13.44*AA$77*(AA$1/1000-($F108/1000)),0)</f>
        <v>0</v>
      </c>
      <c r="AB108" s="69" t="n">
        <f aca="false">IF(AND($F108&lt;AB$1,$G108&lt;AB$4,(DATE(YEAR($G108)+1,MONTH($G108)+1,1))&gt;AB$4),$D108*13.44*AB$77*(AB$1/1000-($F108/1000)),0)</f>
        <v>0</v>
      </c>
      <c r="AC108" s="69" t="n">
        <f aca="false">IF(AND($F108&lt;AC$1,$G108&lt;AC$4,(DATE(YEAR($G108)+1,MONTH($G108)+1,1))&gt;AC$4),$D108*13.44*AC$77*(AC$1/1000-($F108/1000)),0)</f>
        <v>15.12</v>
      </c>
      <c r="AD108" s="69" t="n">
        <f aca="false">IF(AND($F108&lt;AD$1,$G108&lt;AD$4,(DATE(YEAR($G108)+1,MONTH($G108)+1,1))&gt;AD$4),$D108*13.44*AD$77*(AD$1/1000-($F108/1000)),0)</f>
        <v>15.12</v>
      </c>
      <c r="AE108" s="69" t="n">
        <f aca="false">IF(AND($F108&lt;AE$1,$G108&lt;AE$4,(DATE(YEAR($G108)+1,MONTH($G108)+1,1))&gt;AE$4),$D108*13.44*AE$77*(AE$1/1000-($F108/1000)),0)</f>
        <v>15.12</v>
      </c>
      <c r="AF108" s="69" t="n">
        <f aca="false">IF(AND($F108&lt;AF$1,$G108&lt;AF$4,(DATE(YEAR($G108)+1,MONTH($G108)+1,1))&gt;AF$4),$D108*13.44*AF$77*(AF$1/1000-($F108/1000)),0)</f>
        <v>15.12</v>
      </c>
      <c r="AG108" s="69" t="n">
        <f aca="false">IF(AND($F108&lt;AG$1,$G108&lt;AG$4,(DATE(YEAR($G108)+1,MONTH($G108)+1,1))&gt;AG$4),$D108*13.44*AG$77*(AG$1/1000-($F108/1000)),0)</f>
        <v>15.12</v>
      </c>
      <c r="AH108" s="69" t="n">
        <f aca="false">IF(AND($F108&lt;AH$1,$G108&lt;AH$4,(DATE(YEAR($G108)+1,MONTH($G108)+1,1))&gt;AH$4),$D108*13.44*AH$77*(AH$1/1000-($F108/1000)),0)</f>
        <v>15.12</v>
      </c>
      <c r="AI108" s="69" t="n">
        <f aca="false">IF(AND($F108&lt;AI$1,$G108&lt;AI$4,(DATE(YEAR($G108)+1,MONTH($G108)+1,1))&gt;AI$4),$D108*13.44*AI$77*(AI$1/1000-($F108/1000)),0)</f>
        <v>15.12</v>
      </c>
      <c r="AJ108" s="69" t="n">
        <f aca="false">IF(AND($F108&lt;AJ$1,$G108&lt;AJ$4,(DATE(YEAR($G108)+1,MONTH($G108)+1,1))&gt;AJ$4),$D108*13.44*AJ$77*(AJ$1/1000-($F108/1000)),0)</f>
        <v>15.12</v>
      </c>
      <c r="AK108" s="69" t="n">
        <f aca="false">IF(AND($F108&lt;AK$1,$G108&lt;AK$4,(DATE(YEAR($G108)+1,MONTH($G108)+1,1))&gt;AK$4),$D108*13.44*AK$77*(AK$1/1000-($F108/1000)),0)</f>
        <v>15.12</v>
      </c>
      <c r="AL108" s="69" t="n">
        <f aca="false">IF(AND($F108&lt;AL$1,$G108&lt;AL$4,(DATE(YEAR($G108)+1,MONTH($G108)+1,1))&gt;AL$4),$D108*13.44*AL$77*(AL$1/1000-($F108/1000)),0)</f>
        <v>15.12</v>
      </c>
      <c r="AM108" s="69" t="n">
        <f aca="false">IF(AND($F108&lt;AM$1,$G108&lt;AM$4,(DATE(YEAR($G108)+1,MONTH($G108)+1,1))&gt;AM$4),$D108*13.44*AM$77*(AM$1/1000-($F108/1000)),0)</f>
        <v>15.12</v>
      </c>
      <c r="AN108" s="69" t="n">
        <f aca="false">IF(AND($F108&lt;AN$1,$G108&lt;AN$4,(DATE(YEAR($G108)+1,MONTH($G108)+1,1))&gt;AN$4),$D108*13.44*AN$77*(AN$1/1000-($F108/1000)),0)</f>
        <v>15.12</v>
      </c>
      <c r="AO108" s="69" t="n">
        <f aca="false">IF(AND($F108&lt;AO$1,$G108&lt;AO$4,(DATE(YEAR($G108)+1,MONTH($G108)+1,1))&gt;AO$4),$D108*13.44*AO$77*(AO$1/1000-($F108/1000)),0)</f>
        <v>0</v>
      </c>
      <c r="AP108" s="69" t="n">
        <f aca="false">IF(AND($F108&lt;AP$1,$G108&lt;AP$4,(DATE(YEAR($G108)+1,MONTH($G108)+1,1))&gt;AP$4),$D108*13.44*AP$77*(AP$1/1000-($F108/1000)),0)</f>
        <v>0</v>
      </c>
      <c r="AQ108" s="69" t="n">
        <f aca="false">IF(AND($F108&lt;AQ$1,$G108&lt;AQ$4,(DATE(YEAR($G108)+1,MONTH($G108)+1,1))&gt;AQ$4),$D108*13.44*AQ$77*(AQ$1/1000-($F108/1000)),0)</f>
        <v>0</v>
      </c>
      <c r="AR108" s="69" t="n">
        <f aca="false">IF(AND($F108&lt;AR$1,$G108&lt;AR$4,(DATE(YEAR($G108)+1,MONTH($G108)+1,1))&gt;AR$4),$D108*13.44*AR$77*(AR$1/1000-($F108/1000)),0)</f>
        <v>0</v>
      </c>
      <c r="AS108" s="69" t="n">
        <f aca="false">IF(AND($F108&lt;AS$1,$G108&lt;AS$4,(DATE(YEAR($G108)+1,MONTH($G108)+1,1))&gt;AS$4),$D108*13.44*AS$77*(AS$1/1000-($F108/1000)),0)</f>
        <v>0</v>
      </c>
      <c r="AT108" s="69" t="n">
        <f aca="false">IF(AND($F108&lt;AT$1,$G108&lt;AT$4,(DATE(YEAR($G108)+1,MONTH($G108)+1,1))&gt;AT$4),$D108*13.44*AT$77*(AT$1/1000-($F108/1000)),0)</f>
        <v>0</v>
      </c>
      <c r="AU108" s="69" t="n">
        <f aca="false">IF(AND($F108&lt;AU$1,$G108&lt;AU$4,(DATE(YEAR($G108)+1,MONTH($G108)+1,1))&gt;AU$4),$D108*13.44*AU$77*(AU$1/1000-($F108/1000)),0)</f>
        <v>0</v>
      </c>
      <c r="AV108" s="69" t="n">
        <f aca="false">IF(AND($F108&lt;AV$1,$G108&lt;AV$4,(DATE(YEAR($G108)+1,MONTH($G108)+1,1))&gt;AV$4),$D108*13.44*AV$77*(AV$1/1000-($F108/1000)),0)</f>
        <v>0</v>
      </c>
      <c r="AW108" s="69" t="n">
        <f aca="false">IF(AND($F108&lt;AW$1,$G108&lt;AW$4,(DATE(YEAR($G108)+1,MONTH($G108)+1,1))&gt;AW$4),$D108*13.44*AW$77*(AW$1/1000-($F108/1000)),0)</f>
        <v>0</v>
      </c>
      <c r="AX108" s="69" t="n">
        <f aca="false">IF(AND($F108&lt;AX$1,$G108&lt;AX$4,(DATE(YEAR($G108)+1,MONTH($G108)+1,1))&gt;AX$4),$D108*13.44*AX$77*(AX$1/1000-($F108/1000)),0)</f>
        <v>0</v>
      </c>
      <c r="AY108" s="69" t="n">
        <f aca="false">IF(AND($F108&lt;AY$1,$G108&lt;AY$4,(DATE(YEAR($G108)+1,MONTH($G108)+1,1))&gt;AY$4),$D108*13.44*AY$77*(AY$1/1000-($F108/1000)),0)</f>
        <v>0</v>
      </c>
      <c r="AZ108" s="69" t="n">
        <f aca="false">IF(AND($F108&lt;AZ$1,$G108&lt;AZ$4,(DATE(YEAR($G108)+1,MONTH($G108)+1,1))&gt;AZ$4),$D108*13.44*AZ$77*(AZ$1/1000-($F108/1000)),0)</f>
        <v>0</v>
      </c>
      <c r="BA108" s="69" t="n">
        <f aca="false">IF(AND($F108&lt;BA$1,$G108&lt;BA$4,(DATE(YEAR($G108)+1,MONTH($G108)+1,1))&gt;BA$4),$D108*13.44*BA$77*(BA$1/1000-($F108/1000)),0)</f>
        <v>0</v>
      </c>
      <c r="BB108" s="69" t="n">
        <f aca="false">IF(AND($F108&lt;BB$1,$G108&lt;BB$4,(DATE(YEAR($G108)+1,MONTH($G108)+1,1))&gt;BB$4),$D108*13.44*BB$77*(BB$1/1000-($F108/1000)),0)</f>
        <v>0</v>
      </c>
      <c r="BC108" s="69" t="n">
        <f aca="false">IF(AND($F108&lt;BC$1,$G108&lt;BC$4,(DATE(YEAR($G108)+1,MONTH($G108)+1,1))&gt;BC$4),$D108*13.44*BC$77*(BC$1/1000-($F108/1000)),0)</f>
        <v>0</v>
      </c>
      <c r="BD108" s="69" t="n">
        <f aca="false">IF(AND($F108&lt;BD$1,$G108&lt;BD$4,(DATE(YEAR($G108)+1,MONTH($G108)+1,1))&gt;BD$4),$D108*13.44*BD$77*(BD$1/1000-($F108/1000)),0)</f>
        <v>0</v>
      </c>
    </row>
    <row r="109" customFormat="false" ht="12.75" hidden="false" customHeight="false" outlineLevel="0" collapsed="false">
      <c r="A109" s="0" t="s">
        <v>1416</v>
      </c>
      <c r="B109" s="66" t="s">
        <v>1855</v>
      </c>
      <c r="C109" s="66" t="s">
        <v>1323</v>
      </c>
      <c r="D109" s="0" t="n">
        <v>37</v>
      </c>
      <c r="E109" s="0" t="s">
        <v>1268</v>
      </c>
      <c r="F109" s="13" t="n">
        <v>9700</v>
      </c>
      <c r="G109" s="8" t="n">
        <v>37071</v>
      </c>
      <c r="H109" s="64" t="s">
        <v>1260</v>
      </c>
      <c r="I109" s="69" t="n">
        <f aca="false">IF(AND($F109&lt;I$1,$G109&lt;I$4,(DATE(YEAR($G109)+1,MONTH($G109)+1,1))&gt;I$4),$D109*13.44*I$77*(I$1/1000-($F109/1000)),0)</f>
        <v>0</v>
      </c>
      <c r="J109" s="69" t="n">
        <f aca="false">IF(AND($F109&lt;J$1,$G109&lt;J$4,(DATE(YEAR($G109)+1,MONTH($G109)+1,1))&gt;J$4),$D109*13.44*J$77*(J$1/1000-($F109/1000)),0)</f>
        <v>0</v>
      </c>
      <c r="K109" s="69" t="n">
        <f aca="false">IF(AND($F109&lt;K$1,$G109&lt;K$4,(DATE(YEAR($G109)+1,MONTH($G109)+1,1))&gt;K$4),$D109*13.44*K$77*(K$1/1000-($F109/1000)),0)</f>
        <v>0</v>
      </c>
      <c r="L109" s="69" t="n">
        <f aca="false">IF(AND($F109&lt;L$1,$G109&lt;L$4,(DATE(YEAR($G109)+1,MONTH($G109)+1,1))&gt;L$4),$D109*13.44*L$77*(L$1/1000-($F109/1000)),0)</f>
        <v>0</v>
      </c>
      <c r="M109" s="69" t="n">
        <f aca="false">IF(AND($F109&lt;M$1,$G109&lt;M$4,(DATE(YEAR($G109)+1,MONTH($G109)+1,1))&gt;M$4),$D109*13.44*M$77*(M$1/1000-($F109/1000)),0)</f>
        <v>0</v>
      </c>
      <c r="N109" s="69" t="n">
        <f aca="false">IF(AND($F109&lt;N$1,$G109&lt;N$4,(DATE(YEAR($G109)+1,MONTH($G109)+1,1))&gt;N$4),$D109*13.44*N$77*(N$1/1000-($F109/1000)),0)</f>
        <v>0</v>
      </c>
      <c r="O109" s="69" t="n">
        <f aca="false">IF(AND($F109&lt;O$1,$G109&lt;O$4,(DATE(YEAR($G109)+1,MONTH($G109)+1,1))&gt;O$4),$D109*13.44*O$77*(O$1/1000-($F109/1000)),0)</f>
        <v>37.2960000000001</v>
      </c>
      <c r="P109" s="69" t="n">
        <f aca="false">IF(AND($F109&lt;P$1,$G109&lt;P$4,(DATE(YEAR($G109)+1,MONTH($G109)+1,1))&gt;P$4),$D109*13.44*P$77*(P$1/1000-($F109/1000)),0)</f>
        <v>37.2960000000001</v>
      </c>
      <c r="Q109" s="69" t="n">
        <f aca="false">IF(AND($F109&lt;Q$1,$G109&lt;Q$4,(DATE(YEAR($G109)+1,MONTH($G109)+1,1))&gt;Q$4),$D109*13.44*Q$77*(Q$1/1000-($F109/1000)),0)</f>
        <v>37.2960000000001</v>
      </c>
      <c r="R109" s="69" t="n">
        <f aca="false">IF(AND($F109&lt;R$1,$G109&lt;R$4,(DATE(YEAR($G109)+1,MONTH($G109)+1,1))&gt;R$4),$D109*13.44*R$77*(R$1/1000-($F109/1000)),0)</f>
        <v>37.2960000000001</v>
      </c>
      <c r="S109" s="69" t="n">
        <f aca="false">IF(AND($F109&lt;S$1,$G109&lt;S$4,(DATE(YEAR($G109)+1,MONTH($G109)+1,1))&gt;S$4),$D109*13.44*S$77*(S$1/1000-($F109/1000)),0)</f>
        <v>37.2960000000001</v>
      </c>
      <c r="T109" s="69" t="n">
        <f aca="false">IF(AND($F109&lt;T$1,$G109&lt;T$4,(DATE(YEAR($G109)+1,MONTH($G109)+1,1))&gt;T$4),$D109*13.44*T$77*(T$1/1000-($F109/1000)),0)</f>
        <v>37.2960000000001</v>
      </c>
      <c r="U109" s="69" t="n">
        <f aca="false">IF(AND($F109&lt;U$1,$G109&lt;U$4,(DATE(YEAR($G109)+1,MONTH($G109)+1,1))&gt;U$4),$D109*13.44*U$77*(U$1/1000-($F109/1000)),0)</f>
        <v>37.2960000000001</v>
      </c>
      <c r="V109" s="69" t="n">
        <f aca="false">IF(AND($F109&lt;V$1,$G109&lt;V$4,(DATE(YEAR($G109)+1,MONTH($G109)+1,1))&gt;V$4),$D109*13.44*V$77*(V$1/1000-($F109/1000)),0)</f>
        <v>37.2960000000001</v>
      </c>
      <c r="W109" s="69" t="n">
        <f aca="false">IF(AND($F109&lt;W$1,$G109&lt;W$4,(DATE(YEAR($G109)+1,MONTH($G109)+1,1))&gt;W$4),$D109*13.44*W$77*(W$1/1000-($F109/1000)),0)</f>
        <v>37.2960000000001</v>
      </c>
      <c r="X109" s="69" t="n">
        <f aca="false">IF(AND($F109&lt;X$1,$G109&lt;X$4,(DATE(YEAR($G109)+1,MONTH($G109)+1,1))&gt;X$4),$D109*13.44*X$77*(X$1/1000-($F109/1000)),0)</f>
        <v>37.2960000000001</v>
      </c>
      <c r="Y109" s="69" t="n">
        <f aca="false">IF(AND($F109&lt;Y$1,$G109&lt;Y$4,(DATE(YEAR($G109)+1,MONTH($G109)+1,1))&gt;Y$4),$D109*13.44*Y$77*(Y$1/1000-($F109/1000)),0)</f>
        <v>37.2960000000001</v>
      </c>
      <c r="Z109" s="69" t="n">
        <f aca="false">IF(AND($F109&lt;Z$1,$G109&lt;Z$4,(DATE(YEAR($G109)+1,MONTH($G109)+1,1))&gt;Z$4),$D109*13.44*Z$77*(Z$1/1000-($F109/1000)),0)</f>
        <v>37.2960000000001</v>
      </c>
      <c r="AA109" s="69" t="n">
        <f aca="false">IF(AND($F109&lt;AA$1,$G109&lt;AA$4,(DATE(YEAR($G109)+1,MONTH($G109)+1,1))&gt;AA$4),$D109*13.44*AA$77*(AA$1/1000-($F109/1000)),0)</f>
        <v>0</v>
      </c>
      <c r="AB109" s="69" t="n">
        <f aca="false">IF(AND($F109&lt;AB$1,$G109&lt;AB$4,(DATE(YEAR($G109)+1,MONTH($G109)+1,1))&gt;AB$4),$D109*13.44*AB$77*(AB$1/1000-($F109/1000)),0)</f>
        <v>0</v>
      </c>
      <c r="AC109" s="69" t="n">
        <f aca="false">IF(AND($F109&lt;AC$1,$G109&lt;AC$4,(DATE(YEAR($G109)+1,MONTH($G109)+1,1))&gt;AC$4),$D109*13.44*AC$77*(AC$1/1000-($F109/1000)),0)</f>
        <v>0</v>
      </c>
      <c r="AD109" s="69" t="n">
        <f aca="false">IF(AND($F109&lt;AD$1,$G109&lt;AD$4,(DATE(YEAR($G109)+1,MONTH($G109)+1,1))&gt;AD$4),$D109*13.44*AD$77*(AD$1/1000-($F109/1000)),0)</f>
        <v>0</v>
      </c>
      <c r="AE109" s="69" t="n">
        <f aca="false">IF(AND($F109&lt;AE$1,$G109&lt;AE$4,(DATE(YEAR($G109)+1,MONTH($G109)+1,1))&gt;AE$4),$D109*13.44*AE$77*(AE$1/1000-($F109/1000)),0)</f>
        <v>0</v>
      </c>
      <c r="AF109" s="69" t="n">
        <f aca="false">IF(AND($F109&lt;AF$1,$G109&lt;AF$4,(DATE(YEAR($G109)+1,MONTH($G109)+1,1))&gt;AF$4),$D109*13.44*AF$77*(AF$1/1000-($F109/1000)),0)</f>
        <v>0</v>
      </c>
      <c r="AG109" s="69" t="n">
        <f aca="false">IF(AND($F109&lt;AG$1,$G109&lt;AG$4,(DATE(YEAR($G109)+1,MONTH($G109)+1,1))&gt;AG$4),$D109*13.44*AG$77*(AG$1/1000-($F109/1000)),0)</f>
        <v>0</v>
      </c>
      <c r="AH109" s="69" t="n">
        <f aca="false">IF(AND($F109&lt;AH$1,$G109&lt;AH$4,(DATE(YEAR($G109)+1,MONTH($G109)+1,1))&gt;AH$4),$D109*13.44*AH$77*(AH$1/1000-($F109/1000)),0)</f>
        <v>0</v>
      </c>
      <c r="AI109" s="69" t="n">
        <f aca="false">IF(AND($F109&lt;AI$1,$G109&lt;AI$4,(DATE(YEAR($G109)+1,MONTH($G109)+1,1))&gt;AI$4),$D109*13.44*AI$77*(AI$1/1000-($F109/1000)),0)</f>
        <v>0</v>
      </c>
      <c r="AJ109" s="69" t="n">
        <f aca="false">IF(AND($F109&lt;AJ$1,$G109&lt;AJ$4,(DATE(YEAR($G109)+1,MONTH($G109)+1,1))&gt;AJ$4),$D109*13.44*AJ$77*(AJ$1/1000-($F109/1000)),0)</f>
        <v>0</v>
      </c>
      <c r="AK109" s="69" t="n">
        <f aca="false">IF(AND($F109&lt;AK$1,$G109&lt;AK$4,(DATE(YEAR($G109)+1,MONTH($G109)+1,1))&gt;AK$4),$D109*13.44*AK$77*(AK$1/1000-($F109/1000)),0)</f>
        <v>0</v>
      </c>
      <c r="AL109" s="69" t="n">
        <f aca="false">IF(AND($F109&lt;AL$1,$G109&lt;AL$4,(DATE(YEAR($G109)+1,MONTH($G109)+1,1))&gt;AL$4),$D109*13.44*AL$77*(AL$1/1000-($F109/1000)),0)</f>
        <v>0</v>
      </c>
      <c r="AM109" s="69" t="n">
        <f aca="false">IF(AND($F109&lt;AM$1,$G109&lt;AM$4,(DATE(YEAR($G109)+1,MONTH($G109)+1,1))&gt;AM$4),$D109*13.44*AM$77*(AM$1/1000-($F109/1000)),0)</f>
        <v>0</v>
      </c>
      <c r="AN109" s="69" t="n">
        <f aca="false">IF(AND($F109&lt;AN$1,$G109&lt;AN$4,(DATE(YEAR($G109)+1,MONTH($G109)+1,1))&gt;AN$4),$D109*13.44*AN$77*(AN$1/1000-($F109/1000)),0)</f>
        <v>0</v>
      </c>
      <c r="AO109" s="69" t="n">
        <f aca="false">IF(AND($F109&lt;AO$1,$G109&lt;AO$4,(DATE(YEAR($G109)+1,MONTH($G109)+1,1))&gt;AO$4),$D109*13.44*AO$77*(AO$1/1000-($F109/1000)),0)</f>
        <v>0</v>
      </c>
      <c r="AP109" s="69" t="n">
        <f aca="false">IF(AND($F109&lt;AP$1,$G109&lt;AP$4,(DATE(YEAR($G109)+1,MONTH($G109)+1,1))&gt;AP$4),$D109*13.44*AP$77*(AP$1/1000-($F109/1000)),0)</f>
        <v>0</v>
      </c>
      <c r="AQ109" s="69" t="n">
        <f aca="false">IF(AND($F109&lt;AQ$1,$G109&lt;AQ$4,(DATE(YEAR($G109)+1,MONTH($G109)+1,1))&gt;AQ$4),$D109*13.44*AQ$77*(AQ$1/1000-($F109/1000)),0)</f>
        <v>0</v>
      </c>
      <c r="AR109" s="69" t="n">
        <f aca="false">IF(AND($F109&lt;AR$1,$G109&lt;AR$4,(DATE(YEAR($G109)+1,MONTH($G109)+1,1))&gt;AR$4),$D109*13.44*AR$77*(AR$1/1000-($F109/1000)),0)</f>
        <v>0</v>
      </c>
      <c r="AS109" s="69" t="n">
        <f aca="false">IF(AND($F109&lt;AS$1,$G109&lt;AS$4,(DATE(YEAR($G109)+1,MONTH($G109)+1,1))&gt;AS$4),$D109*13.44*AS$77*(AS$1/1000-($F109/1000)),0)</f>
        <v>0</v>
      </c>
      <c r="AT109" s="69" t="n">
        <f aca="false">IF(AND($F109&lt;AT$1,$G109&lt;AT$4,(DATE(YEAR($G109)+1,MONTH($G109)+1,1))&gt;AT$4),$D109*13.44*AT$77*(AT$1/1000-($F109/1000)),0)</f>
        <v>0</v>
      </c>
      <c r="AU109" s="69" t="n">
        <f aca="false">IF(AND($F109&lt;AU$1,$G109&lt;AU$4,(DATE(YEAR($G109)+1,MONTH($G109)+1,1))&gt;AU$4),$D109*13.44*AU$77*(AU$1/1000-($F109/1000)),0)</f>
        <v>0</v>
      </c>
      <c r="AV109" s="69" t="n">
        <f aca="false">IF(AND($F109&lt;AV$1,$G109&lt;AV$4,(DATE(YEAR($G109)+1,MONTH($G109)+1,1))&gt;AV$4),$D109*13.44*AV$77*(AV$1/1000-($F109/1000)),0)</f>
        <v>0</v>
      </c>
      <c r="AW109" s="69" t="n">
        <f aca="false">IF(AND($F109&lt;AW$1,$G109&lt;AW$4,(DATE(YEAR($G109)+1,MONTH($G109)+1,1))&gt;AW$4),$D109*13.44*AW$77*(AW$1/1000-($F109/1000)),0)</f>
        <v>0</v>
      </c>
      <c r="AX109" s="69" t="n">
        <f aca="false">IF(AND($F109&lt;AX$1,$G109&lt;AX$4,(DATE(YEAR($G109)+1,MONTH($G109)+1,1))&gt;AX$4),$D109*13.44*AX$77*(AX$1/1000-($F109/1000)),0)</f>
        <v>0</v>
      </c>
      <c r="AY109" s="69" t="n">
        <f aca="false">IF(AND($F109&lt;AY$1,$G109&lt;AY$4,(DATE(YEAR($G109)+1,MONTH($G109)+1,1))&gt;AY$4),$D109*13.44*AY$77*(AY$1/1000-($F109/1000)),0)</f>
        <v>0</v>
      </c>
      <c r="AZ109" s="69" t="n">
        <f aca="false">IF(AND($F109&lt;AZ$1,$G109&lt;AZ$4,(DATE(YEAR($G109)+1,MONTH($G109)+1,1))&gt;AZ$4),$D109*13.44*AZ$77*(AZ$1/1000-($F109/1000)),0)</f>
        <v>0</v>
      </c>
      <c r="BA109" s="69" t="n">
        <f aca="false">IF(AND($F109&lt;BA$1,$G109&lt;BA$4,(DATE(YEAR($G109)+1,MONTH($G109)+1,1))&gt;BA$4),$D109*13.44*BA$77*(BA$1/1000-($F109/1000)),0)</f>
        <v>0</v>
      </c>
      <c r="BB109" s="69" t="n">
        <f aca="false">IF(AND($F109&lt;BB$1,$G109&lt;BB$4,(DATE(YEAR($G109)+1,MONTH($G109)+1,1))&gt;BB$4),$D109*13.44*BB$77*(BB$1/1000-($F109/1000)),0)</f>
        <v>0</v>
      </c>
      <c r="BC109" s="69" t="n">
        <f aca="false">IF(AND($F109&lt;BC$1,$G109&lt;BC$4,(DATE(YEAR($G109)+1,MONTH($G109)+1,1))&gt;BC$4),$D109*13.44*BC$77*(BC$1/1000-($F109/1000)),0)</f>
        <v>0</v>
      </c>
      <c r="BD109" s="69" t="n">
        <f aca="false">IF(AND($F109&lt;BD$1,$G109&lt;BD$4,(DATE(YEAR($G109)+1,MONTH($G109)+1,1))&gt;BD$4),$D109*13.44*BD$77*(BD$1/1000-($F109/1000)),0)</f>
        <v>0</v>
      </c>
    </row>
    <row r="110" customFormat="false" ht="12.75" hidden="false" customHeight="false" outlineLevel="0" collapsed="false">
      <c r="A110" s="0" t="s">
        <v>856</v>
      </c>
      <c r="B110" s="66" t="s">
        <v>1855</v>
      </c>
      <c r="C110" s="66" t="s">
        <v>1323</v>
      </c>
      <c r="D110" s="0" t="n">
        <v>120</v>
      </c>
      <c r="E110" s="66" t="s">
        <v>1268</v>
      </c>
      <c r="F110" s="13" t="n">
        <v>9700</v>
      </c>
      <c r="G110" s="8" t="n">
        <v>37104</v>
      </c>
      <c r="H110" s="64" t="s">
        <v>1260</v>
      </c>
      <c r="I110" s="69" t="n">
        <f aca="false">IF(AND($F110&lt;I$1,$G110&lt;I$4,(DATE(YEAR($G110)+1,MONTH($G110)+1,1))&gt;I$4),$D110*13.44*I$77*(I$1/1000-($F110/1000)),0)</f>
        <v>0</v>
      </c>
      <c r="J110" s="69" t="n">
        <f aca="false">IF(AND($F110&lt;J$1,$G110&lt;J$4,(DATE(YEAR($G110)+1,MONTH($G110)+1,1))&gt;J$4),$D110*13.44*J$77*(J$1/1000-($F110/1000)),0)</f>
        <v>0</v>
      </c>
      <c r="K110" s="69" t="n">
        <f aca="false">IF(AND($F110&lt;K$1,$G110&lt;K$4,(DATE(YEAR($G110)+1,MONTH($G110)+1,1))&gt;K$4),$D110*13.44*K$77*(K$1/1000-($F110/1000)),0)</f>
        <v>0</v>
      </c>
      <c r="L110" s="69" t="n">
        <f aca="false">IF(AND($F110&lt;L$1,$G110&lt;L$4,(DATE(YEAR($G110)+1,MONTH($G110)+1,1))&gt;L$4),$D110*13.44*L$77*(L$1/1000-($F110/1000)),0)</f>
        <v>0</v>
      </c>
      <c r="M110" s="69" t="n">
        <f aca="false">IF(AND($F110&lt;M$1,$G110&lt;M$4,(DATE(YEAR($G110)+1,MONTH($G110)+1,1))&gt;M$4),$D110*13.44*M$77*(M$1/1000-($F110/1000)),0)</f>
        <v>0</v>
      </c>
      <c r="N110" s="69" t="n">
        <f aca="false">IF(AND($F110&lt;N$1,$G110&lt;N$4,(DATE(YEAR($G110)+1,MONTH($G110)+1,1))&gt;N$4),$D110*13.44*N$77*(N$1/1000-($F110/1000)),0)</f>
        <v>0</v>
      </c>
      <c r="O110" s="69" t="n">
        <f aca="false">IF(AND($F110&lt;O$1,$G110&lt;O$4,(DATE(YEAR($G110)+1,MONTH($G110)+1,1))&gt;O$4),$D110*13.44*O$77*(O$1/1000-($F110/1000)),0)</f>
        <v>0</v>
      </c>
      <c r="P110" s="69" t="n">
        <f aca="false">IF(AND($F110&lt;P$1,$G110&lt;P$4,(DATE(YEAR($G110)+1,MONTH($G110)+1,1))&gt;P$4),$D110*13.44*P$77*(P$1/1000-($F110/1000)),0)</f>
        <v>0</v>
      </c>
      <c r="Q110" s="69" t="n">
        <f aca="false">IF(AND($F110&lt;Q$1,$G110&lt;Q$4,(DATE(YEAR($G110)+1,MONTH($G110)+1,1))&gt;Q$4),$D110*13.44*Q$77*(Q$1/1000-($F110/1000)),0)</f>
        <v>120.96</v>
      </c>
      <c r="R110" s="69" t="n">
        <f aca="false">IF(AND($F110&lt;R$1,$G110&lt;R$4,(DATE(YEAR($G110)+1,MONTH($G110)+1,1))&gt;R$4),$D110*13.44*R$77*(R$1/1000-($F110/1000)),0)</f>
        <v>120.96</v>
      </c>
      <c r="S110" s="69" t="n">
        <f aca="false">IF(AND($F110&lt;S$1,$G110&lt;S$4,(DATE(YEAR($G110)+1,MONTH($G110)+1,1))&gt;S$4),$D110*13.44*S$77*(S$1/1000-($F110/1000)),0)</f>
        <v>120.96</v>
      </c>
      <c r="T110" s="69" t="n">
        <f aca="false">IF(AND($F110&lt;T$1,$G110&lt;T$4,(DATE(YEAR($G110)+1,MONTH($G110)+1,1))&gt;T$4),$D110*13.44*T$77*(T$1/1000-($F110/1000)),0)</f>
        <v>120.96</v>
      </c>
      <c r="U110" s="69" t="n">
        <f aca="false">IF(AND($F110&lt;U$1,$G110&lt;U$4,(DATE(YEAR($G110)+1,MONTH($G110)+1,1))&gt;U$4),$D110*13.44*U$77*(U$1/1000-($F110/1000)),0)</f>
        <v>120.96</v>
      </c>
      <c r="V110" s="69" t="n">
        <f aca="false">IF(AND($F110&lt;V$1,$G110&lt;V$4,(DATE(YEAR($G110)+1,MONTH($G110)+1,1))&gt;V$4),$D110*13.44*V$77*(V$1/1000-($F110/1000)),0)</f>
        <v>120.96</v>
      </c>
      <c r="W110" s="69" t="n">
        <f aca="false">IF(AND($F110&lt;W$1,$G110&lt;W$4,(DATE(YEAR($G110)+1,MONTH($G110)+1,1))&gt;W$4),$D110*13.44*W$77*(W$1/1000-($F110/1000)),0)</f>
        <v>120.96</v>
      </c>
      <c r="X110" s="69" t="n">
        <f aca="false">IF(AND($F110&lt;X$1,$G110&lt;X$4,(DATE(YEAR($G110)+1,MONTH($G110)+1,1))&gt;X$4),$D110*13.44*X$77*(X$1/1000-($F110/1000)),0)</f>
        <v>120.96</v>
      </c>
      <c r="Y110" s="69" t="n">
        <f aca="false">IF(AND($F110&lt;Y$1,$G110&lt;Y$4,(DATE(YEAR($G110)+1,MONTH($G110)+1,1))&gt;Y$4),$D110*13.44*Y$77*(Y$1/1000-($F110/1000)),0)</f>
        <v>120.96</v>
      </c>
      <c r="Z110" s="69" t="n">
        <f aca="false">IF(AND($F110&lt;Z$1,$G110&lt;Z$4,(DATE(YEAR($G110)+1,MONTH($G110)+1,1))&gt;Z$4),$D110*13.44*Z$77*(Z$1/1000-($F110/1000)),0)</f>
        <v>120.96</v>
      </c>
      <c r="AA110" s="69" t="n">
        <f aca="false">IF(AND($F110&lt;AA$1,$G110&lt;AA$4,(DATE(YEAR($G110)+1,MONTH($G110)+1,1))&gt;AA$4),$D110*13.44*AA$77*(AA$1/1000-($F110/1000)),0)</f>
        <v>120.96</v>
      </c>
      <c r="AB110" s="69" t="n">
        <f aca="false">IF(AND($F110&lt;AB$1,$G110&lt;AB$4,(DATE(YEAR($G110)+1,MONTH($G110)+1,1))&gt;AB$4),$D110*13.44*AB$77*(AB$1/1000-($F110/1000)),0)</f>
        <v>120.96</v>
      </c>
      <c r="AC110" s="69" t="n">
        <f aca="false">IF(AND($F110&lt;AC$1,$G110&lt;AC$4,(DATE(YEAR($G110)+1,MONTH($G110)+1,1))&gt;AC$4),$D110*13.44*AC$77*(AC$1/1000-($F110/1000)),0)</f>
        <v>0</v>
      </c>
      <c r="AD110" s="69" t="n">
        <f aca="false">IF(AND($F110&lt;AD$1,$G110&lt;AD$4,(DATE(YEAR($G110)+1,MONTH($G110)+1,1))&gt;AD$4),$D110*13.44*AD$77*(AD$1/1000-($F110/1000)),0)</f>
        <v>0</v>
      </c>
      <c r="AE110" s="69" t="n">
        <f aca="false">IF(AND($F110&lt;AE$1,$G110&lt;AE$4,(DATE(YEAR($G110)+1,MONTH($G110)+1,1))&gt;AE$4),$D110*13.44*AE$77*(AE$1/1000-($F110/1000)),0)</f>
        <v>0</v>
      </c>
      <c r="AF110" s="69" t="n">
        <f aca="false">IF(AND($F110&lt;AF$1,$G110&lt;AF$4,(DATE(YEAR($G110)+1,MONTH($G110)+1,1))&gt;AF$4),$D110*13.44*AF$77*(AF$1/1000-($F110/1000)),0)</f>
        <v>0</v>
      </c>
      <c r="AG110" s="69" t="n">
        <f aca="false">IF(AND($F110&lt;AG$1,$G110&lt;AG$4,(DATE(YEAR($G110)+1,MONTH($G110)+1,1))&gt;AG$4),$D110*13.44*AG$77*(AG$1/1000-($F110/1000)),0)</f>
        <v>0</v>
      </c>
      <c r="AH110" s="69" t="n">
        <f aca="false">IF(AND($F110&lt;AH$1,$G110&lt;AH$4,(DATE(YEAR($G110)+1,MONTH($G110)+1,1))&gt;AH$4),$D110*13.44*AH$77*(AH$1/1000-($F110/1000)),0)</f>
        <v>0</v>
      </c>
      <c r="AI110" s="69" t="n">
        <f aca="false">IF(AND($F110&lt;AI$1,$G110&lt;AI$4,(DATE(YEAR($G110)+1,MONTH($G110)+1,1))&gt;AI$4),$D110*13.44*AI$77*(AI$1/1000-($F110/1000)),0)</f>
        <v>0</v>
      </c>
      <c r="AJ110" s="69" t="n">
        <f aca="false">IF(AND($F110&lt;AJ$1,$G110&lt;AJ$4,(DATE(YEAR($G110)+1,MONTH($G110)+1,1))&gt;AJ$4),$D110*13.44*AJ$77*(AJ$1/1000-($F110/1000)),0)</f>
        <v>0</v>
      </c>
      <c r="AK110" s="69" t="n">
        <f aca="false">IF(AND($F110&lt;AK$1,$G110&lt;AK$4,(DATE(YEAR($G110)+1,MONTH($G110)+1,1))&gt;AK$4),$D110*13.44*AK$77*(AK$1/1000-($F110/1000)),0)</f>
        <v>0</v>
      </c>
      <c r="AL110" s="69" t="n">
        <f aca="false">IF(AND($F110&lt;AL$1,$G110&lt;AL$4,(DATE(YEAR($G110)+1,MONTH($G110)+1,1))&gt;AL$4),$D110*13.44*AL$77*(AL$1/1000-($F110/1000)),0)</f>
        <v>0</v>
      </c>
      <c r="AM110" s="69" t="n">
        <f aca="false">IF(AND($F110&lt;AM$1,$G110&lt;AM$4,(DATE(YEAR($G110)+1,MONTH($G110)+1,1))&gt;AM$4),$D110*13.44*AM$77*(AM$1/1000-($F110/1000)),0)</f>
        <v>0</v>
      </c>
      <c r="AN110" s="69" t="n">
        <f aca="false">IF(AND($F110&lt;AN$1,$G110&lt;AN$4,(DATE(YEAR($G110)+1,MONTH($G110)+1,1))&gt;AN$4),$D110*13.44*AN$77*(AN$1/1000-($F110/1000)),0)</f>
        <v>0</v>
      </c>
      <c r="AO110" s="69" t="n">
        <f aca="false">IF(AND($F110&lt;AO$1,$G110&lt;AO$4,(DATE(YEAR($G110)+1,MONTH($G110)+1,1))&gt;AO$4),$D110*13.44*AO$77*(AO$1/1000-($F110/1000)),0)</f>
        <v>0</v>
      </c>
      <c r="AP110" s="69" t="n">
        <f aca="false">IF(AND($F110&lt;AP$1,$G110&lt;AP$4,(DATE(YEAR($G110)+1,MONTH($G110)+1,1))&gt;AP$4),$D110*13.44*AP$77*(AP$1/1000-($F110/1000)),0)</f>
        <v>0</v>
      </c>
      <c r="AQ110" s="69" t="n">
        <f aca="false">IF(AND($F110&lt;AQ$1,$G110&lt;AQ$4,(DATE(YEAR($G110)+1,MONTH($G110)+1,1))&gt;AQ$4),$D110*13.44*AQ$77*(AQ$1/1000-($F110/1000)),0)</f>
        <v>0</v>
      </c>
      <c r="AR110" s="69" t="n">
        <f aca="false">IF(AND($F110&lt;AR$1,$G110&lt;AR$4,(DATE(YEAR($G110)+1,MONTH($G110)+1,1))&gt;AR$4),$D110*13.44*AR$77*(AR$1/1000-($F110/1000)),0)</f>
        <v>0</v>
      </c>
      <c r="AS110" s="69" t="n">
        <f aca="false">IF(AND($F110&lt;AS$1,$G110&lt;AS$4,(DATE(YEAR($G110)+1,MONTH($G110)+1,1))&gt;AS$4),$D110*13.44*AS$77*(AS$1/1000-($F110/1000)),0)</f>
        <v>0</v>
      </c>
      <c r="AT110" s="69" t="n">
        <f aca="false">IF(AND($F110&lt;AT$1,$G110&lt;AT$4,(DATE(YEAR($G110)+1,MONTH($G110)+1,1))&gt;AT$4),$D110*13.44*AT$77*(AT$1/1000-($F110/1000)),0)</f>
        <v>0</v>
      </c>
      <c r="AU110" s="69" t="n">
        <f aca="false">IF(AND($F110&lt;AU$1,$G110&lt;AU$4,(DATE(YEAR($G110)+1,MONTH($G110)+1,1))&gt;AU$4),$D110*13.44*AU$77*(AU$1/1000-($F110/1000)),0)</f>
        <v>0</v>
      </c>
      <c r="AV110" s="69" t="n">
        <f aca="false">IF(AND($F110&lt;AV$1,$G110&lt;AV$4,(DATE(YEAR($G110)+1,MONTH($G110)+1,1))&gt;AV$4),$D110*13.44*AV$77*(AV$1/1000-($F110/1000)),0)</f>
        <v>0</v>
      </c>
      <c r="AW110" s="69" t="n">
        <f aca="false">IF(AND($F110&lt;AW$1,$G110&lt;AW$4,(DATE(YEAR($G110)+1,MONTH($G110)+1,1))&gt;AW$4),$D110*13.44*AW$77*(AW$1/1000-($F110/1000)),0)</f>
        <v>0</v>
      </c>
      <c r="AX110" s="69" t="n">
        <f aca="false">IF(AND($F110&lt;AX$1,$G110&lt;AX$4,(DATE(YEAR($G110)+1,MONTH($G110)+1,1))&gt;AX$4),$D110*13.44*AX$77*(AX$1/1000-($F110/1000)),0)</f>
        <v>0</v>
      </c>
      <c r="AY110" s="69" t="n">
        <f aca="false">IF(AND($F110&lt;AY$1,$G110&lt;AY$4,(DATE(YEAR($G110)+1,MONTH($G110)+1,1))&gt;AY$4),$D110*13.44*AY$77*(AY$1/1000-($F110/1000)),0)</f>
        <v>0</v>
      </c>
      <c r="AZ110" s="69" t="n">
        <f aca="false">IF(AND($F110&lt;AZ$1,$G110&lt;AZ$4,(DATE(YEAR($G110)+1,MONTH($G110)+1,1))&gt;AZ$4),$D110*13.44*AZ$77*(AZ$1/1000-($F110/1000)),0)</f>
        <v>0</v>
      </c>
      <c r="BA110" s="69" t="n">
        <f aca="false">IF(AND($F110&lt;BA$1,$G110&lt;BA$4,(DATE(YEAR($G110)+1,MONTH($G110)+1,1))&gt;BA$4),$D110*13.44*BA$77*(BA$1/1000-($F110/1000)),0)</f>
        <v>0</v>
      </c>
      <c r="BB110" s="69" t="n">
        <f aca="false">IF(AND($F110&lt;BB$1,$G110&lt;BB$4,(DATE(YEAR($G110)+1,MONTH($G110)+1,1))&gt;BB$4),$D110*13.44*BB$77*(BB$1/1000-($F110/1000)),0)</f>
        <v>0</v>
      </c>
      <c r="BC110" s="69" t="n">
        <f aca="false">IF(AND($F110&lt;BC$1,$G110&lt;BC$4,(DATE(YEAR($G110)+1,MONTH($G110)+1,1))&gt;BC$4),$D110*13.44*BC$77*(BC$1/1000-($F110/1000)),0)</f>
        <v>0</v>
      </c>
      <c r="BD110" s="69" t="n">
        <f aca="false">IF(AND($F110&lt;BD$1,$G110&lt;BD$4,(DATE(YEAR($G110)+1,MONTH($G110)+1,1))&gt;BD$4),$D110*13.44*BD$77*(BD$1/1000-($F110/1000)),0)</f>
        <v>0</v>
      </c>
    </row>
    <row r="111" customFormat="false" ht="12.75" hidden="false" customHeight="false" outlineLevel="0" collapsed="false">
      <c r="A111" s="6" t="s">
        <v>856</v>
      </c>
      <c r="B111" s="66" t="s">
        <v>1855</v>
      </c>
      <c r="C111" s="66" t="s">
        <v>1323</v>
      </c>
      <c r="D111" s="0" t="n">
        <v>120</v>
      </c>
      <c r="E111" s="66" t="s">
        <v>1268</v>
      </c>
      <c r="F111" s="13" t="n">
        <v>9700</v>
      </c>
      <c r="G111" s="8" t="n">
        <v>37120</v>
      </c>
      <c r="H111" s="64" t="s">
        <v>1260</v>
      </c>
      <c r="I111" s="69" t="n">
        <f aca="false">IF(AND($F111&lt;I$1,$G111&lt;I$4,(DATE(YEAR($G111)+1,MONTH($G111)+1,1))&gt;I$4),$D111*13.44*I$77*(I$1/1000-($F111/1000)),0)</f>
        <v>0</v>
      </c>
      <c r="J111" s="69" t="n">
        <f aca="false">IF(AND($F111&lt;J$1,$G111&lt;J$4,(DATE(YEAR($G111)+1,MONTH($G111)+1,1))&gt;J$4),$D111*13.44*J$77*(J$1/1000-($F111/1000)),0)</f>
        <v>0</v>
      </c>
      <c r="K111" s="69" t="n">
        <f aca="false">IF(AND($F111&lt;K$1,$G111&lt;K$4,(DATE(YEAR($G111)+1,MONTH($G111)+1,1))&gt;K$4),$D111*13.44*K$77*(K$1/1000-($F111/1000)),0)</f>
        <v>0</v>
      </c>
      <c r="L111" s="69" t="n">
        <f aca="false">IF(AND($F111&lt;L$1,$G111&lt;L$4,(DATE(YEAR($G111)+1,MONTH($G111)+1,1))&gt;L$4),$D111*13.44*L$77*(L$1/1000-($F111/1000)),0)</f>
        <v>0</v>
      </c>
      <c r="M111" s="69" t="n">
        <f aca="false">IF(AND($F111&lt;M$1,$G111&lt;M$4,(DATE(YEAR($G111)+1,MONTH($G111)+1,1))&gt;M$4),$D111*13.44*M$77*(M$1/1000-($F111/1000)),0)</f>
        <v>0</v>
      </c>
      <c r="N111" s="69" t="n">
        <f aca="false">IF(AND($F111&lt;N$1,$G111&lt;N$4,(DATE(YEAR($G111)+1,MONTH($G111)+1,1))&gt;N$4),$D111*13.44*N$77*(N$1/1000-($F111/1000)),0)</f>
        <v>0</v>
      </c>
      <c r="O111" s="69" t="n">
        <f aca="false">IF(AND($F111&lt;O$1,$G111&lt;O$4,(DATE(YEAR($G111)+1,MONTH($G111)+1,1))&gt;O$4),$D111*13.44*O$77*(O$1/1000-($F111/1000)),0)</f>
        <v>0</v>
      </c>
      <c r="P111" s="69" t="n">
        <f aca="false">IF(AND($F111&lt;P$1,$G111&lt;P$4,(DATE(YEAR($G111)+1,MONTH($G111)+1,1))&gt;P$4),$D111*13.44*P$77*(P$1/1000-($F111/1000)),0)</f>
        <v>0</v>
      </c>
      <c r="Q111" s="69" t="n">
        <f aca="false">IF(AND($F111&lt;Q$1,$G111&lt;Q$4,(DATE(YEAR($G111)+1,MONTH($G111)+1,1))&gt;Q$4),$D111*13.44*Q$77*(Q$1/1000-($F111/1000)),0)</f>
        <v>120.96</v>
      </c>
      <c r="R111" s="69" t="n">
        <f aca="false">IF(AND($F111&lt;R$1,$G111&lt;R$4,(DATE(YEAR($G111)+1,MONTH($G111)+1,1))&gt;R$4),$D111*13.44*R$77*(R$1/1000-($F111/1000)),0)</f>
        <v>120.96</v>
      </c>
      <c r="S111" s="69" t="n">
        <f aca="false">IF(AND($F111&lt;S$1,$G111&lt;S$4,(DATE(YEAR($G111)+1,MONTH($G111)+1,1))&gt;S$4),$D111*13.44*S$77*(S$1/1000-($F111/1000)),0)</f>
        <v>120.96</v>
      </c>
      <c r="T111" s="69" t="n">
        <f aca="false">IF(AND($F111&lt;T$1,$G111&lt;T$4,(DATE(YEAR($G111)+1,MONTH($G111)+1,1))&gt;T$4),$D111*13.44*T$77*(T$1/1000-($F111/1000)),0)</f>
        <v>120.96</v>
      </c>
      <c r="U111" s="69" t="n">
        <f aca="false">IF(AND($F111&lt;U$1,$G111&lt;U$4,(DATE(YEAR($G111)+1,MONTH($G111)+1,1))&gt;U$4),$D111*13.44*U$77*(U$1/1000-($F111/1000)),0)</f>
        <v>120.96</v>
      </c>
      <c r="V111" s="69" t="n">
        <f aca="false">IF(AND($F111&lt;V$1,$G111&lt;V$4,(DATE(YEAR($G111)+1,MONTH($G111)+1,1))&gt;V$4),$D111*13.44*V$77*(V$1/1000-($F111/1000)),0)</f>
        <v>120.96</v>
      </c>
      <c r="W111" s="69" t="n">
        <f aca="false">IF(AND($F111&lt;W$1,$G111&lt;W$4,(DATE(YEAR($G111)+1,MONTH($G111)+1,1))&gt;W$4),$D111*13.44*W$77*(W$1/1000-($F111/1000)),0)</f>
        <v>120.96</v>
      </c>
      <c r="X111" s="69" t="n">
        <f aca="false">IF(AND($F111&lt;X$1,$G111&lt;X$4,(DATE(YEAR($G111)+1,MONTH($G111)+1,1))&gt;X$4),$D111*13.44*X$77*(X$1/1000-($F111/1000)),0)</f>
        <v>120.96</v>
      </c>
      <c r="Y111" s="69" t="n">
        <f aca="false">IF(AND($F111&lt;Y$1,$G111&lt;Y$4,(DATE(YEAR($G111)+1,MONTH($G111)+1,1))&gt;Y$4),$D111*13.44*Y$77*(Y$1/1000-($F111/1000)),0)</f>
        <v>120.96</v>
      </c>
      <c r="Z111" s="69" t="n">
        <f aca="false">IF(AND($F111&lt;Z$1,$G111&lt;Z$4,(DATE(YEAR($G111)+1,MONTH($G111)+1,1))&gt;Z$4),$D111*13.44*Z$77*(Z$1/1000-($F111/1000)),0)</f>
        <v>120.96</v>
      </c>
      <c r="AA111" s="69" t="n">
        <f aca="false">IF(AND($F111&lt;AA$1,$G111&lt;AA$4,(DATE(YEAR($G111)+1,MONTH($G111)+1,1))&gt;AA$4),$D111*13.44*AA$77*(AA$1/1000-($F111/1000)),0)</f>
        <v>120.96</v>
      </c>
      <c r="AB111" s="69" t="n">
        <f aca="false">IF(AND($F111&lt;AB$1,$G111&lt;AB$4,(DATE(YEAR($G111)+1,MONTH($G111)+1,1))&gt;AB$4),$D111*13.44*AB$77*(AB$1/1000-($F111/1000)),0)</f>
        <v>120.96</v>
      </c>
      <c r="AC111" s="69" t="n">
        <f aca="false">IF(AND($F111&lt;AC$1,$G111&lt;AC$4,(DATE(YEAR($G111)+1,MONTH($G111)+1,1))&gt;AC$4),$D111*13.44*AC$77*(AC$1/1000-($F111/1000)),0)</f>
        <v>0</v>
      </c>
      <c r="AD111" s="69" t="n">
        <f aca="false">IF(AND($F111&lt;AD$1,$G111&lt;AD$4,(DATE(YEAR($G111)+1,MONTH($G111)+1,1))&gt;AD$4),$D111*13.44*AD$77*(AD$1/1000-($F111/1000)),0)</f>
        <v>0</v>
      </c>
      <c r="AE111" s="69" t="n">
        <f aca="false">IF(AND($F111&lt;AE$1,$G111&lt;AE$4,(DATE(YEAR($G111)+1,MONTH($G111)+1,1))&gt;AE$4),$D111*13.44*AE$77*(AE$1/1000-($F111/1000)),0)</f>
        <v>0</v>
      </c>
      <c r="AF111" s="69" t="n">
        <f aca="false">IF(AND($F111&lt;AF$1,$G111&lt;AF$4,(DATE(YEAR($G111)+1,MONTH($G111)+1,1))&gt;AF$4),$D111*13.44*AF$77*(AF$1/1000-($F111/1000)),0)</f>
        <v>0</v>
      </c>
      <c r="AG111" s="69" t="n">
        <f aca="false">IF(AND($F111&lt;AG$1,$G111&lt;AG$4,(DATE(YEAR($G111)+1,MONTH($G111)+1,1))&gt;AG$4),$D111*13.44*AG$77*(AG$1/1000-($F111/1000)),0)</f>
        <v>0</v>
      </c>
      <c r="AH111" s="69" t="n">
        <f aca="false">IF(AND($F111&lt;AH$1,$G111&lt;AH$4,(DATE(YEAR($G111)+1,MONTH($G111)+1,1))&gt;AH$4),$D111*13.44*AH$77*(AH$1/1000-($F111/1000)),0)</f>
        <v>0</v>
      </c>
      <c r="AI111" s="69" t="n">
        <f aca="false">IF(AND($F111&lt;AI$1,$G111&lt;AI$4,(DATE(YEAR($G111)+1,MONTH($G111)+1,1))&gt;AI$4),$D111*13.44*AI$77*(AI$1/1000-($F111/1000)),0)</f>
        <v>0</v>
      </c>
      <c r="AJ111" s="69" t="n">
        <f aca="false">IF(AND($F111&lt;AJ$1,$G111&lt;AJ$4,(DATE(YEAR($G111)+1,MONTH($G111)+1,1))&gt;AJ$4),$D111*13.44*AJ$77*(AJ$1/1000-($F111/1000)),0)</f>
        <v>0</v>
      </c>
      <c r="AK111" s="69" t="n">
        <f aca="false">IF(AND($F111&lt;AK$1,$G111&lt;AK$4,(DATE(YEAR($G111)+1,MONTH($G111)+1,1))&gt;AK$4),$D111*13.44*AK$77*(AK$1/1000-($F111/1000)),0)</f>
        <v>0</v>
      </c>
      <c r="AL111" s="69" t="n">
        <f aca="false">IF(AND($F111&lt;AL$1,$G111&lt;AL$4,(DATE(YEAR($G111)+1,MONTH($G111)+1,1))&gt;AL$4),$D111*13.44*AL$77*(AL$1/1000-($F111/1000)),0)</f>
        <v>0</v>
      </c>
      <c r="AM111" s="69" t="n">
        <f aca="false">IF(AND($F111&lt;AM$1,$G111&lt;AM$4,(DATE(YEAR($G111)+1,MONTH($G111)+1,1))&gt;AM$4),$D111*13.44*AM$77*(AM$1/1000-($F111/1000)),0)</f>
        <v>0</v>
      </c>
      <c r="AN111" s="69" t="n">
        <f aca="false">IF(AND($F111&lt;AN$1,$G111&lt;AN$4,(DATE(YEAR($G111)+1,MONTH($G111)+1,1))&gt;AN$4),$D111*13.44*AN$77*(AN$1/1000-($F111/1000)),0)</f>
        <v>0</v>
      </c>
      <c r="AO111" s="69" t="n">
        <f aca="false">IF(AND($F111&lt;AO$1,$G111&lt;AO$4,(DATE(YEAR($G111)+1,MONTH($G111)+1,1))&gt;AO$4),$D111*13.44*AO$77*(AO$1/1000-($F111/1000)),0)</f>
        <v>0</v>
      </c>
      <c r="AP111" s="69" t="n">
        <f aca="false">IF(AND($F111&lt;AP$1,$G111&lt;AP$4,(DATE(YEAR($G111)+1,MONTH($G111)+1,1))&gt;AP$4),$D111*13.44*AP$77*(AP$1/1000-($F111/1000)),0)</f>
        <v>0</v>
      </c>
      <c r="AQ111" s="69" t="n">
        <f aca="false">IF(AND($F111&lt;AQ$1,$G111&lt;AQ$4,(DATE(YEAR($G111)+1,MONTH($G111)+1,1))&gt;AQ$4),$D111*13.44*AQ$77*(AQ$1/1000-($F111/1000)),0)</f>
        <v>0</v>
      </c>
      <c r="AR111" s="69" t="n">
        <f aca="false">IF(AND($F111&lt;AR$1,$G111&lt;AR$4,(DATE(YEAR($G111)+1,MONTH($G111)+1,1))&gt;AR$4),$D111*13.44*AR$77*(AR$1/1000-($F111/1000)),0)</f>
        <v>0</v>
      </c>
      <c r="AS111" s="69" t="n">
        <f aca="false">IF(AND($F111&lt;AS$1,$G111&lt;AS$4,(DATE(YEAR($G111)+1,MONTH($G111)+1,1))&gt;AS$4),$D111*13.44*AS$77*(AS$1/1000-($F111/1000)),0)</f>
        <v>0</v>
      </c>
      <c r="AT111" s="69" t="n">
        <f aca="false">IF(AND($F111&lt;AT$1,$G111&lt;AT$4,(DATE(YEAR($G111)+1,MONTH($G111)+1,1))&gt;AT$4),$D111*13.44*AT$77*(AT$1/1000-($F111/1000)),0)</f>
        <v>0</v>
      </c>
      <c r="AU111" s="69" t="n">
        <f aca="false">IF(AND($F111&lt;AU$1,$G111&lt;AU$4,(DATE(YEAR($G111)+1,MONTH($G111)+1,1))&gt;AU$4),$D111*13.44*AU$77*(AU$1/1000-($F111/1000)),0)</f>
        <v>0</v>
      </c>
      <c r="AV111" s="69" t="n">
        <f aca="false">IF(AND($F111&lt;AV$1,$G111&lt;AV$4,(DATE(YEAR($G111)+1,MONTH($G111)+1,1))&gt;AV$4),$D111*13.44*AV$77*(AV$1/1000-($F111/1000)),0)</f>
        <v>0</v>
      </c>
      <c r="AW111" s="69" t="n">
        <f aca="false">IF(AND($F111&lt;AW$1,$G111&lt;AW$4,(DATE(YEAR($G111)+1,MONTH($G111)+1,1))&gt;AW$4),$D111*13.44*AW$77*(AW$1/1000-($F111/1000)),0)</f>
        <v>0</v>
      </c>
      <c r="AX111" s="69" t="n">
        <f aca="false">IF(AND($F111&lt;AX$1,$G111&lt;AX$4,(DATE(YEAR($G111)+1,MONTH($G111)+1,1))&gt;AX$4),$D111*13.44*AX$77*(AX$1/1000-($F111/1000)),0)</f>
        <v>0</v>
      </c>
      <c r="AY111" s="69" t="n">
        <f aca="false">IF(AND($F111&lt;AY$1,$G111&lt;AY$4,(DATE(YEAR($G111)+1,MONTH($G111)+1,1))&gt;AY$4),$D111*13.44*AY$77*(AY$1/1000-($F111/1000)),0)</f>
        <v>0</v>
      </c>
      <c r="AZ111" s="69" t="n">
        <f aca="false">IF(AND($F111&lt;AZ$1,$G111&lt;AZ$4,(DATE(YEAR($G111)+1,MONTH($G111)+1,1))&gt;AZ$4),$D111*13.44*AZ$77*(AZ$1/1000-($F111/1000)),0)</f>
        <v>0</v>
      </c>
      <c r="BA111" s="69" t="n">
        <f aca="false">IF(AND($F111&lt;BA$1,$G111&lt;BA$4,(DATE(YEAR($G111)+1,MONTH($G111)+1,1))&gt;BA$4),$D111*13.44*BA$77*(BA$1/1000-($F111/1000)),0)</f>
        <v>0</v>
      </c>
      <c r="BB111" s="69" t="n">
        <f aca="false">IF(AND($F111&lt;BB$1,$G111&lt;BB$4,(DATE(YEAR($G111)+1,MONTH($G111)+1,1))&gt;BB$4),$D111*13.44*BB$77*(BB$1/1000-($F111/1000)),0)</f>
        <v>0</v>
      </c>
      <c r="BC111" s="69" t="n">
        <f aca="false">IF(AND($F111&lt;BC$1,$G111&lt;BC$4,(DATE(YEAR($G111)+1,MONTH($G111)+1,1))&gt;BC$4),$D111*13.44*BC$77*(BC$1/1000-($F111/1000)),0)</f>
        <v>0</v>
      </c>
      <c r="BD111" s="69" t="n">
        <f aca="false">IF(AND($F111&lt;BD$1,$G111&lt;BD$4,(DATE(YEAR($G111)+1,MONTH($G111)+1,1))&gt;BD$4),$D111*13.44*BD$77*(BD$1/1000-($F111/1000)),0)</f>
        <v>0</v>
      </c>
    </row>
    <row r="112" customFormat="false" ht="12.75" hidden="false" customHeight="false" outlineLevel="0" collapsed="false">
      <c r="A112" s="0" t="s">
        <v>1417</v>
      </c>
      <c r="B112" s="3" t="s">
        <v>1272</v>
      </c>
      <c r="C112" s="3" t="s">
        <v>1273</v>
      </c>
      <c r="D112" s="0" t="n">
        <v>44</v>
      </c>
      <c r="E112" s="66" t="s">
        <v>1268</v>
      </c>
      <c r="F112" s="13" t="n">
        <v>9700</v>
      </c>
      <c r="G112" s="8" t="n">
        <v>37012</v>
      </c>
      <c r="H112" s="64" t="s">
        <v>1260</v>
      </c>
      <c r="I112" s="69" t="n">
        <f aca="false">IF(AND($F112&lt;I$1,$G112&lt;I$4,(DATE(YEAR($G112)+1,MONTH($G112)+1,1))&gt;I$4),$D112*13.44*I$77*(I$1/1000-($F112/1000)),0)</f>
        <v>0</v>
      </c>
      <c r="J112" s="69" t="n">
        <f aca="false">IF(AND($F112&lt;J$1,$G112&lt;J$4,(DATE(YEAR($G112)+1,MONTH($G112)+1,1))&gt;J$4),$D112*13.44*J$77*(J$1/1000-($F112/1000)),0)</f>
        <v>0</v>
      </c>
      <c r="K112" s="69" t="n">
        <f aca="false">IF(AND($F112&lt;K$1,$G112&lt;K$4,(DATE(YEAR($G112)+1,MONTH($G112)+1,1))&gt;K$4),$D112*13.44*K$77*(K$1/1000-($F112/1000)),0)</f>
        <v>0</v>
      </c>
      <c r="L112" s="69" t="n">
        <f aca="false">IF(AND($F112&lt;L$1,$G112&lt;L$4,(DATE(YEAR($G112)+1,MONTH($G112)+1,1))&gt;L$4),$D112*13.44*L$77*(L$1/1000-($F112/1000)),0)</f>
        <v>0</v>
      </c>
      <c r="M112" s="69" t="n">
        <f aca="false">IF(AND($F112&lt;M$1,$G112&lt;M$4,(DATE(YEAR($G112)+1,MONTH($G112)+1,1))&gt;M$4),$D112*13.44*M$77*(M$1/1000-($F112/1000)),0)</f>
        <v>0</v>
      </c>
      <c r="N112" s="69" t="n">
        <f aca="false">IF(AND($F112&lt;N$1,$G112&lt;N$4,(DATE(YEAR($G112)+1,MONTH($G112)+1,1))&gt;N$4),$D112*13.44*N$77*(N$1/1000-($F112/1000)),0)</f>
        <v>44.3520000000001</v>
      </c>
      <c r="O112" s="69" t="n">
        <f aca="false">IF(AND($F112&lt;O$1,$G112&lt;O$4,(DATE(YEAR($G112)+1,MONTH($G112)+1,1))&gt;O$4),$D112*13.44*O$77*(O$1/1000-($F112/1000)),0)</f>
        <v>44.3520000000001</v>
      </c>
      <c r="P112" s="69" t="n">
        <f aca="false">IF(AND($F112&lt;P$1,$G112&lt;P$4,(DATE(YEAR($G112)+1,MONTH($G112)+1,1))&gt;P$4),$D112*13.44*P$77*(P$1/1000-($F112/1000)),0)</f>
        <v>44.3520000000001</v>
      </c>
      <c r="Q112" s="69" t="n">
        <f aca="false">IF(AND($F112&lt;Q$1,$G112&lt;Q$4,(DATE(YEAR($G112)+1,MONTH($G112)+1,1))&gt;Q$4),$D112*13.44*Q$77*(Q$1/1000-($F112/1000)),0)</f>
        <v>44.3520000000001</v>
      </c>
      <c r="R112" s="69" t="n">
        <f aca="false">IF(AND($F112&lt;R$1,$G112&lt;R$4,(DATE(YEAR($G112)+1,MONTH($G112)+1,1))&gt;R$4),$D112*13.44*R$77*(R$1/1000-($F112/1000)),0)</f>
        <v>44.3520000000001</v>
      </c>
      <c r="S112" s="69" t="n">
        <f aca="false">IF(AND($F112&lt;S$1,$G112&lt;S$4,(DATE(YEAR($G112)+1,MONTH($G112)+1,1))&gt;S$4),$D112*13.44*S$77*(S$1/1000-($F112/1000)),0)</f>
        <v>44.3520000000001</v>
      </c>
      <c r="T112" s="69" t="n">
        <f aca="false">IF(AND($F112&lt;T$1,$G112&lt;T$4,(DATE(YEAR($G112)+1,MONTH($G112)+1,1))&gt;T$4),$D112*13.44*T$77*(T$1/1000-($F112/1000)),0)</f>
        <v>44.3520000000001</v>
      </c>
      <c r="U112" s="69" t="n">
        <f aca="false">IF(AND($F112&lt;U$1,$G112&lt;U$4,(DATE(YEAR($G112)+1,MONTH($G112)+1,1))&gt;U$4),$D112*13.44*U$77*(U$1/1000-($F112/1000)),0)</f>
        <v>44.3520000000001</v>
      </c>
      <c r="V112" s="69" t="n">
        <f aca="false">IF(AND($F112&lt;V$1,$G112&lt;V$4,(DATE(YEAR($G112)+1,MONTH($G112)+1,1))&gt;V$4),$D112*13.44*V$77*(V$1/1000-($F112/1000)),0)</f>
        <v>44.3520000000001</v>
      </c>
      <c r="W112" s="69" t="n">
        <f aca="false">IF(AND($F112&lt;W$1,$G112&lt;W$4,(DATE(YEAR($G112)+1,MONTH($G112)+1,1))&gt;W$4),$D112*13.44*W$77*(W$1/1000-($F112/1000)),0)</f>
        <v>44.3520000000001</v>
      </c>
      <c r="X112" s="69" t="n">
        <f aca="false">IF(AND($F112&lt;X$1,$G112&lt;X$4,(DATE(YEAR($G112)+1,MONTH($G112)+1,1))&gt;X$4),$D112*13.44*X$77*(X$1/1000-($F112/1000)),0)</f>
        <v>44.3520000000001</v>
      </c>
      <c r="Y112" s="69" t="n">
        <f aca="false">IF(AND($F112&lt;Y$1,$G112&lt;Y$4,(DATE(YEAR($G112)+1,MONTH($G112)+1,1))&gt;Y$4),$D112*13.44*Y$77*(Y$1/1000-($F112/1000)),0)</f>
        <v>44.3520000000001</v>
      </c>
      <c r="Z112" s="69" t="n">
        <f aca="false">IF(AND($F112&lt;Z$1,$G112&lt;Z$4,(DATE(YEAR($G112)+1,MONTH($G112)+1,1))&gt;Z$4),$D112*13.44*Z$77*(Z$1/1000-($F112/1000)),0)</f>
        <v>0</v>
      </c>
      <c r="AA112" s="69" t="n">
        <f aca="false">IF(AND($F112&lt;AA$1,$G112&lt;AA$4,(DATE(YEAR($G112)+1,MONTH($G112)+1,1))&gt;AA$4),$D112*13.44*AA$77*(AA$1/1000-($F112/1000)),0)</f>
        <v>0</v>
      </c>
      <c r="AB112" s="69" t="n">
        <f aca="false">IF(AND($F112&lt;AB$1,$G112&lt;AB$4,(DATE(YEAR($G112)+1,MONTH($G112)+1,1))&gt;AB$4),$D112*13.44*AB$77*(AB$1/1000-($F112/1000)),0)</f>
        <v>0</v>
      </c>
      <c r="AC112" s="69" t="n">
        <f aca="false">IF(AND($F112&lt;AC$1,$G112&lt;AC$4,(DATE(YEAR($G112)+1,MONTH($G112)+1,1))&gt;AC$4),$D112*13.44*AC$77*(AC$1/1000-($F112/1000)),0)</f>
        <v>0</v>
      </c>
      <c r="AD112" s="69" t="n">
        <f aca="false">IF(AND($F112&lt;AD$1,$G112&lt;AD$4,(DATE(YEAR($G112)+1,MONTH($G112)+1,1))&gt;AD$4),$D112*13.44*AD$77*(AD$1/1000-($F112/1000)),0)</f>
        <v>0</v>
      </c>
      <c r="AE112" s="69" t="n">
        <f aca="false">IF(AND($F112&lt;AE$1,$G112&lt;AE$4,(DATE(YEAR($G112)+1,MONTH($G112)+1,1))&gt;AE$4),$D112*13.44*AE$77*(AE$1/1000-($F112/1000)),0)</f>
        <v>0</v>
      </c>
      <c r="AF112" s="69" t="n">
        <f aca="false">IF(AND($F112&lt;AF$1,$G112&lt;AF$4,(DATE(YEAR($G112)+1,MONTH($G112)+1,1))&gt;AF$4),$D112*13.44*AF$77*(AF$1/1000-($F112/1000)),0)</f>
        <v>0</v>
      </c>
      <c r="AG112" s="69" t="n">
        <f aca="false">IF(AND($F112&lt;AG$1,$G112&lt;AG$4,(DATE(YEAR($G112)+1,MONTH($G112)+1,1))&gt;AG$4),$D112*13.44*AG$77*(AG$1/1000-($F112/1000)),0)</f>
        <v>0</v>
      </c>
      <c r="AH112" s="69" t="n">
        <f aca="false">IF(AND($F112&lt;AH$1,$G112&lt;AH$4,(DATE(YEAR($G112)+1,MONTH($G112)+1,1))&gt;AH$4),$D112*13.44*AH$77*(AH$1/1000-($F112/1000)),0)</f>
        <v>0</v>
      </c>
      <c r="AI112" s="69" t="n">
        <f aca="false">IF(AND($F112&lt;AI$1,$G112&lt;AI$4,(DATE(YEAR($G112)+1,MONTH($G112)+1,1))&gt;AI$4),$D112*13.44*AI$77*(AI$1/1000-($F112/1000)),0)</f>
        <v>0</v>
      </c>
      <c r="AJ112" s="69" t="n">
        <f aca="false">IF(AND($F112&lt;AJ$1,$G112&lt;AJ$4,(DATE(YEAR($G112)+1,MONTH($G112)+1,1))&gt;AJ$4),$D112*13.44*AJ$77*(AJ$1/1000-($F112/1000)),0)</f>
        <v>0</v>
      </c>
      <c r="AK112" s="69" t="n">
        <f aca="false">IF(AND($F112&lt;AK$1,$G112&lt;AK$4,(DATE(YEAR($G112)+1,MONTH($G112)+1,1))&gt;AK$4),$D112*13.44*AK$77*(AK$1/1000-($F112/1000)),0)</f>
        <v>0</v>
      </c>
      <c r="AL112" s="69" t="n">
        <f aca="false">IF(AND($F112&lt;AL$1,$G112&lt;AL$4,(DATE(YEAR($G112)+1,MONTH($G112)+1,1))&gt;AL$4),$D112*13.44*AL$77*(AL$1/1000-($F112/1000)),0)</f>
        <v>0</v>
      </c>
      <c r="AM112" s="69" t="n">
        <f aca="false">IF(AND($F112&lt;AM$1,$G112&lt;AM$4,(DATE(YEAR($G112)+1,MONTH($G112)+1,1))&gt;AM$4),$D112*13.44*AM$77*(AM$1/1000-($F112/1000)),0)</f>
        <v>0</v>
      </c>
      <c r="AN112" s="69" t="n">
        <f aca="false">IF(AND($F112&lt;AN$1,$G112&lt;AN$4,(DATE(YEAR($G112)+1,MONTH($G112)+1,1))&gt;AN$4),$D112*13.44*AN$77*(AN$1/1000-($F112/1000)),0)</f>
        <v>0</v>
      </c>
      <c r="AO112" s="69" t="n">
        <f aca="false">IF(AND($F112&lt;AO$1,$G112&lt;AO$4,(DATE(YEAR($G112)+1,MONTH($G112)+1,1))&gt;AO$4),$D112*13.44*AO$77*(AO$1/1000-($F112/1000)),0)</f>
        <v>0</v>
      </c>
      <c r="AP112" s="69" t="n">
        <f aca="false">IF(AND($F112&lt;AP$1,$G112&lt;AP$4,(DATE(YEAR($G112)+1,MONTH($G112)+1,1))&gt;AP$4),$D112*13.44*AP$77*(AP$1/1000-($F112/1000)),0)</f>
        <v>0</v>
      </c>
      <c r="AQ112" s="69" t="n">
        <f aca="false">IF(AND($F112&lt;AQ$1,$G112&lt;AQ$4,(DATE(YEAR($G112)+1,MONTH($G112)+1,1))&gt;AQ$4),$D112*13.44*AQ$77*(AQ$1/1000-($F112/1000)),0)</f>
        <v>0</v>
      </c>
      <c r="AR112" s="69" t="n">
        <f aca="false">IF(AND($F112&lt;AR$1,$G112&lt;AR$4,(DATE(YEAR($G112)+1,MONTH($G112)+1,1))&gt;AR$4),$D112*13.44*AR$77*(AR$1/1000-($F112/1000)),0)</f>
        <v>0</v>
      </c>
      <c r="AS112" s="69" t="n">
        <f aca="false">IF(AND($F112&lt;AS$1,$G112&lt;AS$4,(DATE(YEAR($G112)+1,MONTH($G112)+1,1))&gt;AS$4),$D112*13.44*AS$77*(AS$1/1000-($F112/1000)),0)</f>
        <v>0</v>
      </c>
      <c r="AT112" s="69" t="n">
        <f aca="false">IF(AND($F112&lt;AT$1,$G112&lt;AT$4,(DATE(YEAR($G112)+1,MONTH($G112)+1,1))&gt;AT$4),$D112*13.44*AT$77*(AT$1/1000-($F112/1000)),0)</f>
        <v>0</v>
      </c>
      <c r="AU112" s="69" t="n">
        <f aca="false">IF(AND($F112&lt;AU$1,$G112&lt;AU$4,(DATE(YEAR($G112)+1,MONTH($G112)+1,1))&gt;AU$4),$D112*13.44*AU$77*(AU$1/1000-($F112/1000)),0)</f>
        <v>0</v>
      </c>
      <c r="AV112" s="69" t="n">
        <f aca="false">IF(AND($F112&lt;AV$1,$G112&lt;AV$4,(DATE(YEAR($G112)+1,MONTH($G112)+1,1))&gt;AV$4),$D112*13.44*AV$77*(AV$1/1000-($F112/1000)),0)</f>
        <v>0</v>
      </c>
      <c r="AW112" s="69" t="n">
        <f aca="false">IF(AND($F112&lt;AW$1,$G112&lt;AW$4,(DATE(YEAR($G112)+1,MONTH($G112)+1,1))&gt;AW$4),$D112*13.44*AW$77*(AW$1/1000-($F112/1000)),0)</f>
        <v>0</v>
      </c>
      <c r="AX112" s="69" t="n">
        <f aca="false">IF(AND($F112&lt;AX$1,$G112&lt;AX$4,(DATE(YEAR($G112)+1,MONTH($G112)+1,1))&gt;AX$4),$D112*13.44*AX$77*(AX$1/1000-($F112/1000)),0)</f>
        <v>0</v>
      </c>
      <c r="AY112" s="69" t="n">
        <f aca="false">IF(AND($F112&lt;AY$1,$G112&lt;AY$4,(DATE(YEAR($G112)+1,MONTH($G112)+1,1))&gt;AY$4),$D112*13.44*AY$77*(AY$1/1000-($F112/1000)),0)</f>
        <v>0</v>
      </c>
      <c r="AZ112" s="69" t="n">
        <f aca="false">IF(AND($F112&lt;AZ$1,$G112&lt;AZ$4,(DATE(YEAR($G112)+1,MONTH($G112)+1,1))&gt;AZ$4),$D112*13.44*AZ$77*(AZ$1/1000-($F112/1000)),0)</f>
        <v>0</v>
      </c>
      <c r="BA112" s="69" t="n">
        <f aca="false">IF(AND($F112&lt;BA$1,$G112&lt;BA$4,(DATE(YEAR($G112)+1,MONTH($G112)+1,1))&gt;BA$4),$D112*13.44*BA$77*(BA$1/1000-($F112/1000)),0)</f>
        <v>0</v>
      </c>
      <c r="BB112" s="69" t="n">
        <f aca="false">IF(AND($F112&lt;BB$1,$G112&lt;BB$4,(DATE(YEAR($G112)+1,MONTH($G112)+1,1))&gt;BB$4),$D112*13.44*BB$77*(BB$1/1000-($F112/1000)),0)</f>
        <v>0</v>
      </c>
      <c r="BC112" s="69" t="n">
        <f aca="false">IF(AND($F112&lt;BC$1,$G112&lt;BC$4,(DATE(YEAR($G112)+1,MONTH($G112)+1,1))&gt;BC$4),$D112*13.44*BC$77*(BC$1/1000-($F112/1000)),0)</f>
        <v>0</v>
      </c>
      <c r="BD112" s="69" t="n">
        <f aca="false">IF(AND($F112&lt;BD$1,$G112&lt;BD$4,(DATE(YEAR($G112)+1,MONTH($G112)+1,1))&gt;BD$4),$D112*13.44*BD$77*(BD$1/1000-($F112/1000)),0)</f>
        <v>0</v>
      </c>
    </row>
    <row r="113" customFormat="false" ht="12.75" hidden="false" customHeight="false" outlineLevel="0" collapsed="false">
      <c r="A113" s="0" t="s">
        <v>1418</v>
      </c>
      <c r="B113" s="3" t="s">
        <v>1272</v>
      </c>
      <c r="C113" s="3" t="s">
        <v>1273</v>
      </c>
      <c r="D113" s="0" t="n">
        <v>90</v>
      </c>
      <c r="E113" s="66" t="s">
        <v>1268</v>
      </c>
      <c r="F113" s="13" t="n">
        <v>9700</v>
      </c>
      <c r="G113" s="8" t="n">
        <v>37085</v>
      </c>
      <c r="H113" s="64" t="s">
        <v>1260</v>
      </c>
      <c r="I113" s="69" t="n">
        <f aca="false">IF(AND($F113&lt;I$1,$G113&lt;I$4,(DATE(YEAR($G113)+1,MONTH($G113)+1,1))&gt;I$4),$D113*13.44*I$77*(I$1/1000-($F113/1000)),0)</f>
        <v>0</v>
      </c>
      <c r="J113" s="69" t="n">
        <f aca="false">IF(AND($F113&lt;J$1,$G113&lt;J$4,(DATE(YEAR($G113)+1,MONTH($G113)+1,1))&gt;J$4),$D113*13.44*J$77*(J$1/1000-($F113/1000)),0)</f>
        <v>0</v>
      </c>
      <c r="K113" s="69" t="n">
        <f aca="false">IF(AND($F113&lt;K$1,$G113&lt;K$4,(DATE(YEAR($G113)+1,MONTH($G113)+1,1))&gt;K$4),$D113*13.44*K$77*(K$1/1000-($F113/1000)),0)</f>
        <v>0</v>
      </c>
      <c r="L113" s="69" t="n">
        <f aca="false">IF(AND($F113&lt;L$1,$G113&lt;L$4,(DATE(YEAR($G113)+1,MONTH($G113)+1,1))&gt;L$4),$D113*13.44*L$77*(L$1/1000-($F113/1000)),0)</f>
        <v>0</v>
      </c>
      <c r="M113" s="69" t="n">
        <f aca="false">IF(AND($F113&lt;M$1,$G113&lt;M$4,(DATE(YEAR($G113)+1,MONTH($G113)+1,1))&gt;M$4),$D113*13.44*M$77*(M$1/1000-($F113/1000)),0)</f>
        <v>0</v>
      </c>
      <c r="N113" s="69" t="n">
        <f aca="false">IF(AND($F113&lt;N$1,$G113&lt;N$4,(DATE(YEAR($G113)+1,MONTH($G113)+1,1))&gt;N$4),$D113*13.44*N$77*(N$1/1000-($F113/1000)),0)</f>
        <v>0</v>
      </c>
      <c r="O113" s="69" t="n">
        <f aca="false">IF(AND($F113&lt;O$1,$G113&lt;O$4,(DATE(YEAR($G113)+1,MONTH($G113)+1,1))&gt;O$4),$D113*13.44*O$77*(O$1/1000-($F113/1000)),0)</f>
        <v>0</v>
      </c>
      <c r="P113" s="69" t="n">
        <f aca="false">IF(AND($F113&lt;P$1,$G113&lt;P$4,(DATE(YEAR($G113)+1,MONTH($G113)+1,1))&gt;P$4),$D113*13.44*P$77*(P$1/1000-($F113/1000)),0)</f>
        <v>90.7200000000002</v>
      </c>
      <c r="Q113" s="69" t="n">
        <f aca="false">IF(AND($F113&lt;Q$1,$G113&lt;Q$4,(DATE(YEAR($G113)+1,MONTH($G113)+1,1))&gt;Q$4),$D113*13.44*Q$77*(Q$1/1000-($F113/1000)),0)</f>
        <v>90.7200000000002</v>
      </c>
      <c r="R113" s="69" t="n">
        <f aca="false">IF(AND($F113&lt;R$1,$G113&lt;R$4,(DATE(YEAR($G113)+1,MONTH($G113)+1,1))&gt;R$4),$D113*13.44*R$77*(R$1/1000-($F113/1000)),0)</f>
        <v>90.7200000000002</v>
      </c>
      <c r="S113" s="69" t="n">
        <f aca="false">IF(AND($F113&lt;S$1,$G113&lt;S$4,(DATE(YEAR($G113)+1,MONTH($G113)+1,1))&gt;S$4),$D113*13.44*S$77*(S$1/1000-($F113/1000)),0)</f>
        <v>90.7200000000002</v>
      </c>
      <c r="T113" s="69" t="n">
        <f aca="false">IF(AND($F113&lt;T$1,$G113&lt;T$4,(DATE(YEAR($G113)+1,MONTH($G113)+1,1))&gt;T$4),$D113*13.44*T$77*(T$1/1000-($F113/1000)),0)</f>
        <v>90.7200000000002</v>
      </c>
      <c r="U113" s="69" t="n">
        <f aca="false">IF(AND($F113&lt;U$1,$G113&lt;U$4,(DATE(YEAR($G113)+1,MONTH($G113)+1,1))&gt;U$4),$D113*13.44*U$77*(U$1/1000-($F113/1000)),0)</f>
        <v>90.7200000000002</v>
      </c>
      <c r="V113" s="69" t="n">
        <f aca="false">IF(AND($F113&lt;V$1,$G113&lt;V$4,(DATE(YEAR($G113)+1,MONTH($G113)+1,1))&gt;V$4),$D113*13.44*V$77*(V$1/1000-($F113/1000)),0)</f>
        <v>90.7200000000002</v>
      </c>
      <c r="W113" s="69" t="n">
        <f aca="false">IF(AND($F113&lt;W$1,$G113&lt;W$4,(DATE(YEAR($G113)+1,MONTH($G113)+1,1))&gt;W$4),$D113*13.44*W$77*(W$1/1000-($F113/1000)),0)</f>
        <v>90.7200000000002</v>
      </c>
      <c r="X113" s="69" t="n">
        <f aca="false">IF(AND($F113&lt;X$1,$G113&lt;X$4,(DATE(YEAR($G113)+1,MONTH($G113)+1,1))&gt;X$4),$D113*13.44*X$77*(X$1/1000-($F113/1000)),0)</f>
        <v>90.7200000000002</v>
      </c>
      <c r="Y113" s="69" t="n">
        <f aca="false">IF(AND($F113&lt;Y$1,$G113&lt;Y$4,(DATE(YEAR($G113)+1,MONTH($G113)+1,1))&gt;Y$4),$D113*13.44*Y$77*(Y$1/1000-($F113/1000)),0)</f>
        <v>90.7200000000002</v>
      </c>
      <c r="Z113" s="69" t="n">
        <f aca="false">IF(AND($F113&lt;Z$1,$G113&lt;Z$4,(DATE(YEAR($G113)+1,MONTH($G113)+1,1))&gt;Z$4),$D113*13.44*Z$77*(Z$1/1000-($F113/1000)),0)</f>
        <v>90.7200000000002</v>
      </c>
      <c r="AA113" s="69" t="n">
        <f aca="false">IF(AND($F113&lt;AA$1,$G113&lt;AA$4,(DATE(YEAR($G113)+1,MONTH($G113)+1,1))&gt;AA$4),$D113*13.44*AA$77*(AA$1/1000-($F113/1000)),0)</f>
        <v>90.7200000000002</v>
      </c>
      <c r="AB113" s="69" t="n">
        <f aca="false">IF(AND($F113&lt;AB$1,$G113&lt;AB$4,(DATE(YEAR($G113)+1,MONTH($G113)+1,1))&gt;AB$4),$D113*13.44*AB$77*(AB$1/1000-($F113/1000)),0)</f>
        <v>0</v>
      </c>
      <c r="AC113" s="69" t="n">
        <f aca="false">IF(AND($F113&lt;AC$1,$G113&lt;AC$4,(DATE(YEAR($G113)+1,MONTH($G113)+1,1))&gt;AC$4),$D113*13.44*AC$77*(AC$1/1000-($F113/1000)),0)</f>
        <v>0</v>
      </c>
      <c r="AD113" s="69" t="n">
        <f aca="false">IF(AND($F113&lt;AD$1,$G113&lt;AD$4,(DATE(YEAR($G113)+1,MONTH($G113)+1,1))&gt;AD$4),$D113*13.44*AD$77*(AD$1/1000-($F113/1000)),0)</f>
        <v>0</v>
      </c>
      <c r="AE113" s="69" t="n">
        <f aca="false">IF(AND($F113&lt;AE$1,$G113&lt;AE$4,(DATE(YEAR($G113)+1,MONTH($G113)+1,1))&gt;AE$4),$D113*13.44*AE$77*(AE$1/1000-($F113/1000)),0)</f>
        <v>0</v>
      </c>
      <c r="AF113" s="69" t="n">
        <f aca="false">IF(AND($F113&lt;AF$1,$G113&lt;AF$4,(DATE(YEAR($G113)+1,MONTH($G113)+1,1))&gt;AF$4),$D113*13.44*AF$77*(AF$1/1000-($F113/1000)),0)</f>
        <v>0</v>
      </c>
      <c r="AG113" s="69" t="n">
        <f aca="false">IF(AND($F113&lt;AG$1,$G113&lt;AG$4,(DATE(YEAR($G113)+1,MONTH($G113)+1,1))&gt;AG$4),$D113*13.44*AG$77*(AG$1/1000-($F113/1000)),0)</f>
        <v>0</v>
      </c>
      <c r="AH113" s="69" t="n">
        <f aca="false">IF(AND($F113&lt;AH$1,$G113&lt;AH$4,(DATE(YEAR($G113)+1,MONTH($G113)+1,1))&gt;AH$4),$D113*13.44*AH$77*(AH$1/1000-($F113/1000)),0)</f>
        <v>0</v>
      </c>
      <c r="AI113" s="69" t="n">
        <f aca="false">IF(AND($F113&lt;AI$1,$G113&lt;AI$4,(DATE(YEAR($G113)+1,MONTH($G113)+1,1))&gt;AI$4),$D113*13.44*AI$77*(AI$1/1000-($F113/1000)),0)</f>
        <v>0</v>
      </c>
      <c r="AJ113" s="69" t="n">
        <f aca="false">IF(AND($F113&lt;AJ$1,$G113&lt;AJ$4,(DATE(YEAR($G113)+1,MONTH($G113)+1,1))&gt;AJ$4),$D113*13.44*AJ$77*(AJ$1/1000-($F113/1000)),0)</f>
        <v>0</v>
      </c>
      <c r="AK113" s="69" t="n">
        <f aca="false">IF(AND($F113&lt;AK$1,$G113&lt;AK$4,(DATE(YEAR($G113)+1,MONTH($G113)+1,1))&gt;AK$4),$D113*13.44*AK$77*(AK$1/1000-($F113/1000)),0)</f>
        <v>0</v>
      </c>
      <c r="AL113" s="69" t="n">
        <f aca="false">IF(AND($F113&lt;AL$1,$G113&lt;AL$4,(DATE(YEAR($G113)+1,MONTH($G113)+1,1))&gt;AL$4),$D113*13.44*AL$77*(AL$1/1000-($F113/1000)),0)</f>
        <v>0</v>
      </c>
      <c r="AM113" s="69" t="n">
        <f aca="false">IF(AND($F113&lt;AM$1,$G113&lt;AM$4,(DATE(YEAR($G113)+1,MONTH($G113)+1,1))&gt;AM$4),$D113*13.44*AM$77*(AM$1/1000-($F113/1000)),0)</f>
        <v>0</v>
      </c>
      <c r="AN113" s="69" t="n">
        <f aca="false">IF(AND($F113&lt;AN$1,$G113&lt;AN$4,(DATE(YEAR($G113)+1,MONTH($G113)+1,1))&gt;AN$4),$D113*13.44*AN$77*(AN$1/1000-($F113/1000)),0)</f>
        <v>0</v>
      </c>
      <c r="AO113" s="69" t="n">
        <f aca="false">IF(AND($F113&lt;AO$1,$G113&lt;AO$4,(DATE(YEAR($G113)+1,MONTH($G113)+1,1))&gt;AO$4),$D113*13.44*AO$77*(AO$1/1000-($F113/1000)),0)</f>
        <v>0</v>
      </c>
      <c r="AP113" s="69" t="n">
        <f aca="false">IF(AND($F113&lt;AP$1,$G113&lt;AP$4,(DATE(YEAR($G113)+1,MONTH($G113)+1,1))&gt;AP$4),$D113*13.44*AP$77*(AP$1/1000-($F113/1000)),0)</f>
        <v>0</v>
      </c>
      <c r="AQ113" s="69" t="n">
        <f aca="false">IF(AND($F113&lt;AQ$1,$G113&lt;AQ$4,(DATE(YEAR($G113)+1,MONTH($G113)+1,1))&gt;AQ$4),$D113*13.44*AQ$77*(AQ$1/1000-($F113/1000)),0)</f>
        <v>0</v>
      </c>
      <c r="AR113" s="69" t="n">
        <f aca="false">IF(AND($F113&lt;AR$1,$G113&lt;AR$4,(DATE(YEAR($G113)+1,MONTH($G113)+1,1))&gt;AR$4),$D113*13.44*AR$77*(AR$1/1000-($F113/1000)),0)</f>
        <v>0</v>
      </c>
      <c r="AS113" s="69" t="n">
        <f aca="false">IF(AND($F113&lt;AS$1,$G113&lt;AS$4,(DATE(YEAR($G113)+1,MONTH($G113)+1,1))&gt;AS$4),$D113*13.44*AS$77*(AS$1/1000-($F113/1000)),0)</f>
        <v>0</v>
      </c>
      <c r="AT113" s="69" t="n">
        <f aca="false">IF(AND($F113&lt;AT$1,$G113&lt;AT$4,(DATE(YEAR($G113)+1,MONTH($G113)+1,1))&gt;AT$4),$D113*13.44*AT$77*(AT$1/1000-($F113/1000)),0)</f>
        <v>0</v>
      </c>
      <c r="AU113" s="69" t="n">
        <f aca="false">IF(AND($F113&lt;AU$1,$G113&lt;AU$4,(DATE(YEAR($G113)+1,MONTH($G113)+1,1))&gt;AU$4),$D113*13.44*AU$77*(AU$1/1000-($F113/1000)),0)</f>
        <v>0</v>
      </c>
      <c r="AV113" s="69" t="n">
        <f aca="false">IF(AND($F113&lt;AV$1,$G113&lt;AV$4,(DATE(YEAR($G113)+1,MONTH($G113)+1,1))&gt;AV$4),$D113*13.44*AV$77*(AV$1/1000-($F113/1000)),0)</f>
        <v>0</v>
      </c>
      <c r="AW113" s="69" t="n">
        <f aca="false">IF(AND($F113&lt;AW$1,$G113&lt;AW$4,(DATE(YEAR($G113)+1,MONTH($G113)+1,1))&gt;AW$4),$D113*13.44*AW$77*(AW$1/1000-($F113/1000)),0)</f>
        <v>0</v>
      </c>
      <c r="AX113" s="69" t="n">
        <f aca="false">IF(AND($F113&lt;AX$1,$G113&lt;AX$4,(DATE(YEAR($G113)+1,MONTH($G113)+1,1))&gt;AX$4),$D113*13.44*AX$77*(AX$1/1000-($F113/1000)),0)</f>
        <v>0</v>
      </c>
      <c r="AY113" s="69" t="n">
        <f aca="false">IF(AND($F113&lt;AY$1,$G113&lt;AY$4,(DATE(YEAR($G113)+1,MONTH($G113)+1,1))&gt;AY$4),$D113*13.44*AY$77*(AY$1/1000-($F113/1000)),0)</f>
        <v>0</v>
      </c>
      <c r="AZ113" s="69" t="n">
        <f aca="false">IF(AND($F113&lt;AZ$1,$G113&lt;AZ$4,(DATE(YEAR($G113)+1,MONTH($G113)+1,1))&gt;AZ$4),$D113*13.44*AZ$77*(AZ$1/1000-($F113/1000)),0)</f>
        <v>0</v>
      </c>
      <c r="BA113" s="69" t="n">
        <f aca="false">IF(AND($F113&lt;BA$1,$G113&lt;BA$4,(DATE(YEAR($G113)+1,MONTH($G113)+1,1))&gt;BA$4),$D113*13.44*BA$77*(BA$1/1000-($F113/1000)),0)</f>
        <v>0</v>
      </c>
      <c r="BB113" s="69" t="n">
        <f aca="false">IF(AND($F113&lt;BB$1,$G113&lt;BB$4,(DATE(YEAR($G113)+1,MONTH($G113)+1,1))&gt;BB$4),$D113*13.44*BB$77*(BB$1/1000-($F113/1000)),0)</f>
        <v>0</v>
      </c>
      <c r="BC113" s="69" t="n">
        <f aca="false">IF(AND($F113&lt;BC$1,$G113&lt;BC$4,(DATE(YEAR($G113)+1,MONTH($G113)+1,1))&gt;BC$4),$D113*13.44*BC$77*(BC$1/1000-($F113/1000)),0)</f>
        <v>0</v>
      </c>
      <c r="BD113" s="69" t="n">
        <f aca="false">IF(AND($F113&lt;BD$1,$G113&lt;BD$4,(DATE(YEAR($G113)+1,MONTH($G113)+1,1))&gt;BD$4),$D113*13.44*BD$77*(BD$1/1000-($F113/1000)),0)</f>
        <v>0</v>
      </c>
    </row>
    <row r="114" customFormat="false" ht="12.75" hidden="false" customHeight="false" outlineLevel="0" collapsed="false">
      <c r="A114" s="0" t="s">
        <v>1420</v>
      </c>
      <c r="B114" s="3" t="s">
        <v>1272</v>
      </c>
      <c r="C114" s="3" t="s">
        <v>1273</v>
      </c>
      <c r="D114" s="0" t="n">
        <v>90</v>
      </c>
      <c r="E114" s="66" t="s">
        <v>1268</v>
      </c>
      <c r="F114" s="13" t="n">
        <v>9700</v>
      </c>
      <c r="G114" s="8" t="n">
        <v>37098</v>
      </c>
      <c r="H114" s="64" t="s">
        <v>1260</v>
      </c>
      <c r="I114" s="69" t="n">
        <f aca="false">IF(AND($F114&lt;I$1,$G114&lt;I$4,(DATE(YEAR($G114)+1,MONTH($G114)+1,1))&gt;I$4),$D114*13.44*I$77*(I$1/1000-($F114/1000)),0)</f>
        <v>0</v>
      </c>
      <c r="J114" s="69" t="n">
        <f aca="false">IF(AND($F114&lt;J$1,$G114&lt;J$4,(DATE(YEAR($G114)+1,MONTH($G114)+1,1))&gt;J$4),$D114*13.44*J$77*(J$1/1000-($F114/1000)),0)</f>
        <v>0</v>
      </c>
      <c r="K114" s="69" t="n">
        <f aca="false">IF(AND($F114&lt;K$1,$G114&lt;K$4,(DATE(YEAR($G114)+1,MONTH($G114)+1,1))&gt;K$4),$D114*13.44*K$77*(K$1/1000-($F114/1000)),0)</f>
        <v>0</v>
      </c>
      <c r="L114" s="69" t="n">
        <f aca="false">IF(AND($F114&lt;L$1,$G114&lt;L$4,(DATE(YEAR($G114)+1,MONTH($G114)+1,1))&gt;L$4),$D114*13.44*L$77*(L$1/1000-($F114/1000)),0)</f>
        <v>0</v>
      </c>
      <c r="M114" s="69" t="n">
        <f aca="false">IF(AND($F114&lt;M$1,$G114&lt;M$4,(DATE(YEAR($G114)+1,MONTH($G114)+1,1))&gt;M$4),$D114*13.44*M$77*(M$1/1000-($F114/1000)),0)</f>
        <v>0</v>
      </c>
      <c r="N114" s="69" t="n">
        <f aca="false">IF(AND($F114&lt;N$1,$G114&lt;N$4,(DATE(YEAR($G114)+1,MONTH($G114)+1,1))&gt;N$4),$D114*13.44*N$77*(N$1/1000-($F114/1000)),0)</f>
        <v>0</v>
      </c>
      <c r="O114" s="69" t="n">
        <f aca="false">IF(AND($F114&lt;O$1,$G114&lt;O$4,(DATE(YEAR($G114)+1,MONTH($G114)+1,1))&gt;O$4),$D114*13.44*O$77*(O$1/1000-($F114/1000)),0)</f>
        <v>0</v>
      </c>
      <c r="P114" s="69" t="n">
        <f aca="false">IF(AND($F114&lt;P$1,$G114&lt;P$4,(DATE(YEAR($G114)+1,MONTH($G114)+1,1))&gt;P$4),$D114*13.44*P$77*(P$1/1000-($F114/1000)),0)</f>
        <v>90.7200000000002</v>
      </c>
      <c r="Q114" s="69" t="n">
        <f aca="false">IF(AND($F114&lt;Q$1,$G114&lt;Q$4,(DATE(YEAR($G114)+1,MONTH($G114)+1,1))&gt;Q$4),$D114*13.44*Q$77*(Q$1/1000-($F114/1000)),0)</f>
        <v>90.7200000000002</v>
      </c>
      <c r="R114" s="69" t="n">
        <f aca="false">IF(AND($F114&lt;R$1,$G114&lt;R$4,(DATE(YEAR($G114)+1,MONTH($G114)+1,1))&gt;R$4),$D114*13.44*R$77*(R$1/1000-($F114/1000)),0)</f>
        <v>90.7200000000002</v>
      </c>
      <c r="S114" s="69" t="n">
        <f aca="false">IF(AND($F114&lt;S$1,$G114&lt;S$4,(DATE(YEAR($G114)+1,MONTH($G114)+1,1))&gt;S$4),$D114*13.44*S$77*(S$1/1000-($F114/1000)),0)</f>
        <v>90.7200000000002</v>
      </c>
      <c r="T114" s="69" t="n">
        <f aca="false">IF(AND($F114&lt;T$1,$G114&lt;T$4,(DATE(YEAR($G114)+1,MONTH($G114)+1,1))&gt;T$4),$D114*13.44*T$77*(T$1/1000-($F114/1000)),0)</f>
        <v>90.7200000000002</v>
      </c>
      <c r="U114" s="69" t="n">
        <f aca="false">IF(AND($F114&lt;U$1,$G114&lt;U$4,(DATE(YEAR($G114)+1,MONTH($G114)+1,1))&gt;U$4),$D114*13.44*U$77*(U$1/1000-($F114/1000)),0)</f>
        <v>90.7200000000002</v>
      </c>
      <c r="V114" s="69" t="n">
        <f aca="false">IF(AND($F114&lt;V$1,$G114&lt;V$4,(DATE(YEAR($G114)+1,MONTH($G114)+1,1))&gt;V$4),$D114*13.44*V$77*(V$1/1000-($F114/1000)),0)</f>
        <v>90.7200000000002</v>
      </c>
      <c r="W114" s="69" t="n">
        <f aca="false">IF(AND($F114&lt;W$1,$G114&lt;W$4,(DATE(YEAR($G114)+1,MONTH($G114)+1,1))&gt;W$4),$D114*13.44*W$77*(W$1/1000-($F114/1000)),0)</f>
        <v>90.7200000000002</v>
      </c>
      <c r="X114" s="69" t="n">
        <f aca="false">IF(AND($F114&lt;X$1,$G114&lt;X$4,(DATE(YEAR($G114)+1,MONTH($G114)+1,1))&gt;X$4),$D114*13.44*X$77*(X$1/1000-($F114/1000)),0)</f>
        <v>90.7200000000002</v>
      </c>
      <c r="Y114" s="69" t="n">
        <f aca="false">IF(AND($F114&lt;Y$1,$G114&lt;Y$4,(DATE(YEAR($G114)+1,MONTH($G114)+1,1))&gt;Y$4),$D114*13.44*Y$77*(Y$1/1000-($F114/1000)),0)</f>
        <v>90.7200000000002</v>
      </c>
      <c r="Z114" s="69" t="n">
        <f aca="false">IF(AND($F114&lt;Z$1,$G114&lt;Z$4,(DATE(YEAR($G114)+1,MONTH($G114)+1,1))&gt;Z$4),$D114*13.44*Z$77*(Z$1/1000-($F114/1000)),0)</f>
        <v>90.7200000000002</v>
      </c>
      <c r="AA114" s="69" t="n">
        <f aca="false">IF(AND($F114&lt;AA$1,$G114&lt;AA$4,(DATE(YEAR($G114)+1,MONTH($G114)+1,1))&gt;AA$4),$D114*13.44*AA$77*(AA$1/1000-($F114/1000)),0)</f>
        <v>90.7200000000002</v>
      </c>
      <c r="AB114" s="69" t="n">
        <f aca="false">IF(AND($F114&lt;AB$1,$G114&lt;AB$4,(DATE(YEAR($G114)+1,MONTH($G114)+1,1))&gt;AB$4),$D114*13.44*AB$77*(AB$1/1000-($F114/1000)),0)</f>
        <v>0</v>
      </c>
      <c r="AC114" s="69" t="n">
        <f aca="false">IF(AND($F114&lt;AC$1,$G114&lt;AC$4,(DATE(YEAR($G114)+1,MONTH($G114)+1,1))&gt;AC$4),$D114*13.44*AC$77*(AC$1/1000-($F114/1000)),0)</f>
        <v>0</v>
      </c>
      <c r="AD114" s="69" t="n">
        <f aca="false">IF(AND($F114&lt;AD$1,$G114&lt;AD$4,(DATE(YEAR($G114)+1,MONTH($G114)+1,1))&gt;AD$4),$D114*13.44*AD$77*(AD$1/1000-($F114/1000)),0)</f>
        <v>0</v>
      </c>
      <c r="AE114" s="69" t="n">
        <f aca="false">IF(AND($F114&lt;AE$1,$G114&lt;AE$4,(DATE(YEAR($G114)+1,MONTH($G114)+1,1))&gt;AE$4),$D114*13.44*AE$77*(AE$1/1000-($F114/1000)),0)</f>
        <v>0</v>
      </c>
      <c r="AF114" s="69" t="n">
        <f aca="false">IF(AND($F114&lt;AF$1,$G114&lt;AF$4,(DATE(YEAR($G114)+1,MONTH($G114)+1,1))&gt;AF$4),$D114*13.44*AF$77*(AF$1/1000-($F114/1000)),0)</f>
        <v>0</v>
      </c>
      <c r="AG114" s="69" t="n">
        <f aca="false">IF(AND($F114&lt;AG$1,$G114&lt;AG$4,(DATE(YEAR($G114)+1,MONTH($G114)+1,1))&gt;AG$4),$D114*13.44*AG$77*(AG$1/1000-($F114/1000)),0)</f>
        <v>0</v>
      </c>
      <c r="AH114" s="69" t="n">
        <f aca="false">IF(AND($F114&lt;AH$1,$G114&lt;AH$4,(DATE(YEAR($G114)+1,MONTH($G114)+1,1))&gt;AH$4),$D114*13.44*AH$77*(AH$1/1000-($F114/1000)),0)</f>
        <v>0</v>
      </c>
      <c r="AI114" s="69" t="n">
        <f aca="false">IF(AND($F114&lt;AI$1,$G114&lt;AI$4,(DATE(YEAR($G114)+1,MONTH($G114)+1,1))&gt;AI$4),$D114*13.44*AI$77*(AI$1/1000-($F114/1000)),0)</f>
        <v>0</v>
      </c>
      <c r="AJ114" s="69" t="n">
        <f aca="false">IF(AND($F114&lt;AJ$1,$G114&lt;AJ$4,(DATE(YEAR($G114)+1,MONTH($G114)+1,1))&gt;AJ$4),$D114*13.44*AJ$77*(AJ$1/1000-($F114/1000)),0)</f>
        <v>0</v>
      </c>
      <c r="AK114" s="69" t="n">
        <f aca="false">IF(AND($F114&lt;AK$1,$G114&lt;AK$4,(DATE(YEAR($G114)+1,MONTH($G114)+1,1))&gt;AK$4),$D114*13.44*AK$77*(AK$1/1000-($F114/1000)),0)</f>
        <v>0</v>
      </c>
      <c r="AL114" s="69" t="n">
        <f aca="false">IF(AND($F114&lt;AL$1,$G114&lt;AL$4,(DATE(YEAR($G114)+1,MONTH($G114)+1,1))&gt;AL$4),$D114*13.44*AL$77*(AL$1/1000-($F114/1000)),0)</f>
        <v>0</v>
      </c>
      <c r="AM114" s="69" t="n">
        <f aca="false">IF(AND($F114&lt;AM$1,$G114&lt;AM$4,(DATE(YEAR($G114)+1,MONTH($G114)+1,1))&gt;AM$4),$D114*13.44*AM$77*(AM$1/1000-($F114/1000)),0)</f>
        <v>0</v>
      </c>
      <c r="AN114" s="69" t="n">
        <f aca="false">IF(AND($F114&lt;AN$1,$G114&lt;AN$4,(DATE(YEAR($G114)+1,MONTH($G114)+1,1))&gt;AN$4),$D114*13.44*AN$77*(AN$1/1000-($F114/1000)),0)</f>
        <v>0</v>
      </c>
      <c r="AO114" s="69" t="n">
        <f aca="false">IF(AND($F114&lt;AO$1,$G114&lt;AO$4,(DATE(YEAR($G114)+1,MONTH($G114)+1,1))&gt;AO$4),$D114*13.44*AO$77*(AO$1/1000-($F114/1000)),0)</f>
        <v>0</v>
      </c>
      <c r="AP114" s="69" t="n">
        <f aca="false">IF(AND($F114&lt;AP$1,$G114&lt;AP$4,(DATE(YEAR($G114)+1,MONTH($G114)+1,1))&gt;AP$4),$D114*13.44*AP$77*(AP$1/1000-($F114/1000)),0)</f>
        <v>0</v>
      </c>
      <c r="AQ114" s="69" t="n">
        <f aca="false">IF(AND($F114&lt;AQ$1,$G114&lt;AQ$4,(DATE(YEAR($G114)+1,MONTH($G114)+1,1))&gt;AQ$4),$D114*13.44*AQ$77*(AQ$1/1000-($F114/1000)),0)</f>
        <v>0</v>
      </c>
      <c r="AR114" s="69" t="n">
        <f aca="false">IF(AND($F114&lt;AR$1,$G114&lt;AR$4,(DATE(YEAR($G114)+1,MONTH($G114)+1,1))&gt;AR$4),$D114*13.44*AR$77*(AR$1/1000-($F114/1000)),0)</f>
        <v>0</v>
      </c>
      <c r="AS114" s="69" t="n">
        <f aca="false">IF(AND($F114&lt;AS$1,$G114&lt;AS$4,(DATE(YEAR($G114)+1,MONTH($G114)+1,1))&gt;AS$4),$D114*13.44*AS$77*(AS$1/1000-($F114/1000)),0)</f>
        <v>0</v>
      </c>
      <c r="AT114" s="69" t="n">
        <f aca="false">IF(AND($F114&lt;AT$1,$G114&lt;AT$4,(DATE(YEAR($G114)+1,MONTH($G114)+1,1))&gt;AT$4),$D114*13.44*AT$77*(AT$1/1000-($F114/1000)),0)</f>
        <v>0</v>
      </c>
      <c r="AU114" s="69" t="n">
        <f aca="false">IF(AND($F114&lt;AU$1,$G114&lt;AU$4,(DATE(YEAR($G114)+1,MONTH($G114)+1,1))&gt;AU$4),$D114*13.44*AU$77*(AU$1/1000-($F114/1000)),0)</f>
        <v>0</v>
      </c>
      <c r="AV114" s="69" t="n">
        <f aca="false">IF(AND($F114&lt;AV$1,$G114&lt;AV$4,(DATE(YEAR($G114)+1,MONTH($G114)+1,1))&gt;AV$4),$D114*13.44*AV$77*(AV$1/1000-($F114/1000)),0)</f>
        <v>0</v>
      </c>
      <c r="AW114" s="69" t="n">
        <f aca="false">IF(AND($F114&lt;AW$1,$G114&lt;AW$4,(DATE(YEAR($G114)+1,MONTH($G114)+1,1))&gt;AW$4),$D114*13.44*AW$77*(AW$1/1000-($F114/1000)),0)</f>
        <v>0</v>
      </c>
      <c r="AX114" s="69" t="n">
        <f aca="false">IF(AND($F114&lt;AX$1,$G114&lt;AX$4,(DATE(YEAR($G114)+1,MONTH($G114)+1,1))&gt;AX$4),$D114*13.44*AX$77*(AX$1/1000-($F114/1000)),0)</f>
        <v>0</v>
      </c>
      <c r="AY114" s="69" t="n">
        <f aca="false">IF(AND($F114&lt;AY$1,$G114&lt;AY$4,(DATE(YEAR($G114)+1,MONTH($G114)+1,1))&gt;AY$4),$D114*13.44*AY$77*(AY$1/1000-($F114/1000)),0)</f>
        <v>0</v>
      </c>
      <c r="AZ114" s="69" t="n">
        <f aca="false">IF(AND($F114&lt;AZ$1,$G114&lt;AZ$4,(DATE(YEAR($G114)+1,MONTH($G114)+1,1))&gt;AZ$4),$D114*13.44*AZ$77*(AZ$1/1000-($F114/1000)),0)</f>
        <v>0</v>
      </c>
      <c r="BA114" s="69" t="n">
        <f aca="false">IF(AND($F114&lt;BA$1,$G114&lt;BA$4,(DATE(YEAR($G114)+1,MONTH($G114)+1,1))&gt;BA$4),$D114*13.44*BA$77*(BA$1/1000-($F114/1000)),0)</f>
        <v>0</v>
      </c>
      <c r="BB114" s="69" t="n">
        <f aca="false">IF(AND($F114&lt;BB$1,$G114&lt;BB$4,(DATE(YEAR($G114)+1,MONTH($G114)+1,1))&gt;BB$4),$D114*13.44*BB$77*(BB$1/1000-($F114/1000)),0)</f>
        <v>0</v>
      </c>
      <c r="BC114" s="69" t="n">
        <f aca="false">IF(AND($F114&lt;BC$1,$G114&lt;BC$4,(DATE(YEAR($G114)+1,MONTH($G114)+1,1))&gt;BC$4),$D114*13.44*BC$77*(BC$1/1000-($F114/1000)),0)</f>
        <v>0</v>
      </c>
      <c r="BD114" s="69" t="n">
        <f aca="false">IF(AND($F114&lt;BD$1,$G114&lt;BD$4,(DATE(YEAR($G114)+1,MONTH($G114)+1,1))&gt;BD$4),$D114*13.44*BD$77*(BD$1/1000-($F114/1000)),0)</f>
        <v>0</v>
      </c>
    </row>
    <row r="115" customFormat="false" ht="12.75" hidden="false" customHeight="false" outlineLevel="0" collapsed="false">
      <c r="A115" s="0" t="s">
        <v>1421</v>
      </c>
      <c r="B115" s="3" t="s">
        <v>1272</v>
      </c>
      <c r="C115" s="3" t="s">
        <v>1273</v>
      </c>
      <c r="D115" s="0" t="n">
        <v>40</v>
      </c>
      <c r="E115" s="66" t="s">
        <v>1268</v>
      </c>
      <c r="F115" s="13" t="n">
        <v>9700</v>
      </c>
      <c r="G115" s="8" t="n">
        <v>37118</v>
      </c>
      <c r="H115" s="64" t="s">
        <v>1260</v>
      </c>
      <c r="I115" s="69" t="n">
        <f aca="false">IF(AND($F115&lt;I$1,$G115&lt;I$4,(DATE(YEAR($G115)+1,MONTH($G115)+1,1))&gt;I$4),$D115*13.44*I$77*(I$1/1000-($F115/1000)),0)</f>
        <v>0</v>
      </c>
      <c r="J115" s="69" t="n">
        <f aca="false">IF(AND($F115&lt;J$1,$G115&lt;J$4,(DATE(YEAR($G115)+1,MONTH($G115)+1,1))&gt;J$4),$D115*13.44*J$77*(J$1/1000-($F115/1000)),0)</f>
        <v>0</v>
      </c>
      <c r="K115" s="69" t="n">
        <f aca="false">IF(AND($F115&lt;K$1,$G115&lt;K$4,(DATE(YEAR($G115)+1,MONTH($G115)+1,1))&gt;K$4),$D115*13.44*K$77*(K$1/1000-($F115/1000)),0)</f>
        <v>0</v>
      </c>
      <c r="L115" s="69" t="n">
        <f aca="false">IF(AND($F115&lt;L$1,$G115&lt;L$4,(DATE(YEAR($G115)+1,MONTH($G115)+1,1))&gt;L$4),$D115*13.44*L$77*(L$1/1000-($F115/1000)),0)</f>
        <v>0</v>
      </c>
      <c r="M115" s="69" t="n">
        <f aca="false">IF(AND($F115&lt;M$1,$G115&lt;M$4,(DATE(YEAR($G115)+1,MONTH($G115)+1,1))&gt;M$4),$D115*13.44*M$77*(M$1/1000-($F115/1000)),0)</f>
        <v>0</v>
      </c>
      <c r="N115" s="69" t="n">
        <f aca="false">IF(AND($F115&lt;N$1,$G115&lt;N$4,(DATE(YEAR($G115)+1,MONTH($G115)+1,1))&gt;N$4),$D115*13.44*N$77*(N$1/1000-($F115/1000)),0)</f>
        <v>0</v>
      </c>
      <c r="O115" s="69" t="n">
        <f aca="false">IF(AND($F115&lt;O$1,$G115&lt;O$4,(DATE(YEAR($G115)+1,MONTH($G115)+1,1))&gt;O$4),$D115*13.44*O$77*(O$1/1000-($F115/1000)),0)</f>
        <v>0</v>
      </c>
      <c r="P115" s="69" t="n">
        <f aca="false">IF(AND($F115&lt;P$1,$G115&lt;P$4,(DATE(YEAR($G115)+1,MONTH($G115)+1,1))&gt;P$4),$D115*13.44*P$77*(P$1/1000-($F115/1000)),0)</f>
        <v>0</v>
      </c>
      <c r="Q115" s="69" t="n">
        <f aca="false">IF(AND($F115&lt;Q$1,$G115&lt;Q$4,(DATE(YEAR($G115)+1,MONTH($G115)+1,1))&gt;Q$4),$D115*13.44*Q$77*(Q$1/1000-($F115/1000)),0)</f>
        <v>40.3200000000001</v>
      </c>
      <c r="R115" s="69" t="n">
        <f aca="false">IF(AND($F115&lt;R$1,$G115&lt;R$4,(DATE(YEAR($G115)+1,MONTH($G115)+1,1))&gt;R$4),$D115*13.44*R$77*(R$1/1000-($F115/1000)),0)</f>
        <v>40.3200000000001</v>
      </c>
      <c r="S115" s="69" t="n">
        <f aca="false">IF(AND($F115&lt;S$1,$G115&lt;S$4,(DATE(YEAR($G115)+1,MONTH($G115)+1,1))&gt;S$4),$D115*13.44*S$77*(S$1/1000-($F115/1000)),0)</f>
        <v>40.3200000000001</v>
      </c>
      <c r="T115" s="69" t="n">
        <f aca="false">IF(AND($F115&lt;T$1,$G115&lt;T$4,(DATE(YEAR($G115)+1,MONTH($G115)+1,1))&gt;T$4),$D115*13.44*T$77*(T$1/1000-($F115/1000)),0)</f>
        <v>40.3200000000001</v>
      </c>
      <c r="U115" s="69" t="n">
        <f aca="false">IF(AND($F115&lt;U$1,$G115&lt;U$4,(DATE(YEAR($G115)+1,MONTH($G115)+1,1))&gt;U$4),$D115*13.44*U$77*(U$1/1000-($F115/1000)),0)</f>
        <v>40.3200000000001</v>
      </c>
      <c r="V115" s="69" t="n">
        <f aca="false">IF(AND($F115&lt;V$1,$G115&lt;V$4,(DATE(YEAR($G115)+1,MONTH($G115)+1,1))&gt;V$4),$D115*13.44*V$77*(V$1/1000-($F115/1000)),0)</f>
        <v>40.3200000000001</v>
      </c>
      <c r="W115" s="69" t="n">
        <f aca="false">IF(AND($F115&lt;W$1,$G115&lt;W$4,(DATE(YEAR($G115)+1,MONTH($G115)+1,1))&gt;W$4),$D115*13.44*W$77*(W$1/1000-($F115/1000)),0)</f>
        <v>40.3200000000001</v>
      </c>
      <c r="X115" s="69" t="n">
        <f aca="false">IF(AND($F115&lt;X$1,$G115&lt;X$4,(DATE(YEAR($G115)+1,MONTH($G115)+1,1))&gt;X$4),$D115*13.44*X$77*(X$1/1000-($F115/1000)),0)</f>
        <v>40.3200000000001</v>
      </c>
      <c r="Y115" s="69" t="n">
        <f aca="false">IF(AND($F115&lt;Y$1,$G115&lt;Y$4,(DATE(YEAR($G115)+1,MONTH($G115)+1,1))&gt;Y$4),$D115*13.44*Y$77*(Y$1/1000-($F115/1000)),0)</f>
        <v>40.3200000000001</v>
      </c>
      <c r="Z115" s="69" t="n">
        <f aca="false">IF(AND($F115&lt;Z$1,$G115&lt;Z$4,(DATE(YEAR($G115)+1,MONTH($G115)+1,1))&gt;Z$4),$D115*13.44*Z$77*(Z$1/1000-($F115/1000)),0)</f>
        <v>40.3200000000001</v>
      </c>
      <c r="AA115" s="69" t="n">
        <f aca="false">IF(AND($F115&lt;AA$1,$G115&lt;AA$4,(DATE(YEAR($G115)+1,MONTH($G115)+1,1))&gt;AA$4),$D115*13.44*AA$77*(AA$1/1000-($F115/1000)),0)</f>
        <v>40.3200000000001</v>
      </c>
      <c r="AB115" s="69" t="n">
        <f aca="false">IF(AND($F115&lt;AB$1,$G115&lt;AB$4,(DATE(YEAR($G115)+1,MONTH($G115)+1,1))&gt;AB$4),$D115*13.44*AB$77*(AB$1/1000-($F115/1000)),0)</f>
        <v>40.3200000000001</v>
      </c>
      <c r="AC115" s="69" t="n">
        <f aca="false">IF(AND($F115&lt;AC$1,$G115&lt;AC$4,(DATE(YEAR($G115)+1,MONTH($G115)+1,1))&gt;AC$4),$D115*13.44*AC$77*(AC$1/1000-($F115/1000)),0)</f>
        <v>0</v>
      </c>
      <c r="AD115" s="69" t="n">
        <f aca="false">IF(AND($F115&lt;AD$1,$G115&lt;AD$4,(DATE(YEAR($G115)+1,MONTH($G115)+1,1))&gt;AD$4),$D115*13.44*AD$77*(AD$1/1000-($F115/1000)),0)</f>
        <v>0</v>
      </c>
      <c r="AE115" s="69" t="n">
        <f aca="false">IF(AND($F115&lt;AE$1,$G115&lt;AE$4,(DATE(YEAR($G115)+1,MONTH($G115)+1,1))&gt;AE$4),$D115*13.44*AE$77*(AE$1/1000-($F115/1000)),0)</f>
        <v>0</v>
      </c>
      <c r="AF115" s="69" t="n">
        <f aca="false">IF(AND($F115&lt;AF$1,$G115&lt;AF$4,(DATE(YEAR($G115)+1,MONTH($G115)+1,1))&gt;AF$4),$D115*13.44*AF$77*(AF$1/1000-($F115/1000)),0)</f>
        <v>0</v>
      </c>
      <c r="AG115" s="69" t="n">
        <f aca="false">IF(AND($F115&lt;AG$1,$G115&lt;AG$4,(DATE(YEAR($G115)+1,MONTH($G115)+1,1))&gt;AG$4),$D115*13.44*AG$77*(AG$1/1000-($F115/1000)),0)</f>
        <v>0</v>
      </c>
      <c r="AH115" s="69" t="n">
        <f aca="false">IF(AND($F115&lt;AH$1,$G115&lt;AH$4,(DATE(YEAR($G115)+1,MONTH($G115)+1,1))&gt;AH$4),$D115*13.44*AH$77*(AH$1/1000-($F115/1000)),0)</f>
        <v>0</v>
      </c>
      <c r="AI115" s="69" t="n">
        <f aca="false">IF(AND($F115&lt;AI$1,$G115&lt;AI$4,(DATE(YEAR($G115)+1,MONTH($G115)+1,1))&gt;AI$4),$D115*13.44*AI$77*(AI$1/1000-($F115/1000)),0)</f>
        <v>0</v>
      </c>
      <c r="AJ115" s="69" t="n">
        <f aca="false">IF(AND($F115&lt;AJ$1,$G115&lt;AJ$4,(DATE(YEAR($G115)+1,MONTH($G115)+1,1))&gt;AJ$4),$D115*13.44*AJ$77*(AJ$1/1000-($F115/1000)),0)</f>
        <v>0</v>
      </c>
      <c r="AK115" s="69" t="n">
        <f aca="false">IF(AND($F115&lt;AK$1,$G115&lt;AK$4,(DATE(YEAR($G115)+1,MONTH($G115)+1,1))&gt;AK$4),$D115*13.44*AK$77*(AK$1/1000-($F115/1000)),0)</f>
        <v>0</v>
      </c>
      <c r="AL115" s="69" t="n">
        <f aca="false">IF(AND($F115&lt;AL$1,$G115&lt;AL$4,(DATE(YEAR($G115)+1,MONTH($G115)+1,1))&gt;AL$4),$D115*13.44*AL$77*(AL$1/1000-($F115/1000)),0)</f>
        <v>0</v>
      </c>
      <c r="AM115" s="69" t="n">
        <f aca="false">IF(AND($F115&lt;AM$1,$G115&lt;AM$4,(DATE(YEAR($G115)+1,MONTH($G115)+1,1))&gt;AM$4),$D115*13.44*AM$77*(AM$1/1000-($F115/1000)),0)</f>
        <v>0</v>
      </c>
      <c r="AN115" s="69" t="n">
        <f aca="false">IF(AND($F115&lt;AN$1,$G115&lt;AN$4,(DATE(YEAR($G115)+1,MONTH($G115)+1,1))&gt;AN$4),$D115*13.44*AN$77*(AN$1/1000-($F115/1000)),0)</f>
        <v>0</v>
      </c>
      <c r="AO115" s="69" t="n">
        <f aca="false">IF(AND($F115&lt;AO$1,$G115&lt;AO$4,(DATE(YEAR($G115)+1,MONTH($G115)+1,1))&gt;AO$4),$D115*13.44*AO$77*(AO$1/1000-($F115/1000)),0)</f>
        <v>0</v>
      </c>
      <c r="AP115" s="69" t="n">
        <f aca="false">IF(AND($F115&lt;AP$1,$G115&lt;AP$4,(DATE(YEAR($G115)+1,MONTH($G115)+1,1))&gt;AP$4),$D115*13.44*AP$77*(AP$1/1000-($F115/1000)),0)</f>
        <v>0</v>
      </c>
      <c r="AQ115" s="69" t="n">
        <f aca="false">IF(AND($F115&lt;AQ$1,$G115&lt;AQ$4,(DATE(YEAR($G115)+1,MONTH($G115)+1,1))&gt;AQ$4),$D115*13.44*AQ$77*(AQ$1/1000-($F115/1000)),0)</f>
        <v>0</v>
      </c>
      <c r="AR115" s="69" t="n">
        <f aca="false">IF(AND($F115&lt;AR$1,$G115&lt;AR$4,(DATE(YEAR($G115)+1,MONTH($G115)+1,1))&gt;AR$4),$D115*13.44*AR$77*(AR$1/1000-($F115/1000)),0)</f>
        <v>0</v>
      </c>
      <c r="AS115" s="69" t="n">
        <f aca="false">IF(AND($F115&lt;AS$1,$G115&lt;AS$4,(DATE(YEAR($G115)+1,MONTH($G115)+1,1))&gt;AS$4),$D115*13.44*AS$77*(AS$1/1000-($F115/1000)),0)</f>
        <v>0</v>
      </c>
      <c r="AT115" s="69" t="n">
        <f aca="false">IF(AND($F115&lt;AT$1,$G115&lt;AT$4,(DATE(YEAR($G115)+1,MONTH($G115)+1,1))&gt;AT$4),$D115*13.44*AT$77*(AT$1/1000-($F115/1000)),0)</f>
        <v>0</v>
      </c>
      <c r="AU115" s="69" t="n">
        <f aca="false">IF(AND($F115&lt;AU$1,$G115&lt;AU$4,(DATE(YEAR($G115)+1,MONTH($G115)+1,1))&gt;AU$4),$D115*13.44*AU$77*(AU$1/1000-($F115/1000)),0)</f>
        <v>0</v>
      </c>
      <c r="AV115" s="69" t="n">
        <f aca="false">IF(AND($F115&lt;AV$1,$G115&lt;AV$4,(DATE(YEAR($G115)+1,MONTH($G115)+1,1))&gt;AV$4),$D115*13.44*AV$77*(AV$1/1000-($F115/1000)),0)</f>
        <v>0</v>
      </c>
      <c r="AW115" s="69" t="n">
        <f aca="false">IF(AND($F115&lt;AW$1,$G115&lt;AW$4,(DATE(YEAR($G115)+1,MONTH($G115)+1,1))&gt;AW$4),$D115*13.44*AW$77*(AW$1/1000-($F115/1000)),0)</f>
        <v>0</v>
      </c>
      <c r="AX115" s="69" t="n">
        <f aca="false">IF(AND($F115&lt;AX$1,$G115&lt;AX$4,(DATE(YEAR($G115)+1,MONTH($G115)+1,1))&gt;AX$4),$D115*13.44*AX$77*(AX$1/1000-($F115/1000)),0)</f>
        <v>0</v>
      </c>
      <c r="AY115" s="69" t="n">
        <f aca="false">IF(AND($F115&lt;AY$1,$G115&lt;AY$4,(DATE(YEAR($G115)+1,MONTH($G115)+1,1))&gt;AY$4),$D115*13.44*AY$77*(AY$1/1000-($F115/1000)),0)</f>
        <v>0</v>
      </c>
      <c r="AZ115" s="69" t="n">
        <f aca="false">IF(AND($F115&lt;AZ$1,$G115&lt;AZ$4,(DATE(YEAR($G115)+1,MONTH($G115)+1,1))&gt;AZ$4),$D115*13.44*AZ$77*(AZ$1/1000-($F115/1000)),0)</f>
        <v>0</v>
      </c>
      <c r="BA115" s="69" t="n">
        <f aca="false">IF(AND($F115&lt;BA$1,$G115&lt;BA$4,(DATE(YEAR($G115)+1,MONTH($G115)+1,1))&gt;BA$4),$D115*13.44*BA$77*(BA$1/1000-($F115/1000)),0)</f>
        <v>0</v>
      </c>
      <c r="BB115" s="69" t="n">
        <f aca="false">IF(AND($F115&lt;BB$1,$G115&lt;BB$4,(DATE(YEAR($G115)+1,MONTH($G115)+1,1))&gt;BB$4),$D115*13.44*BB$77*(BB$1/1000-($F115/1000)),0)</f>
        <v>0</v>
      </c>
      <c r="BC115" s="69" t="n">
        <f aca="false">IF(AND($F115&lt;BC$1,$G115&lt;BC$4,(DATE(YEAR($G115)+1,MONTH($G115)+1,1))&gt;BC$4),$D115*13.44*BC$77*(BC$1/1000-($F115/1000)),0)</f>
        <v>0</v>
      </c>
      <c r="BD115" s="69" t="n">
        <f aca="false">IF(AND($F115&lt;BD$1,$G115&lt;BD$4,(DATE(YEAR($G115)+1,MONTH($G115)+1,1))&gt;BD$4),$D115*13.44*BD$77*(BD$1/1000-($F115/1000)),0)</f>
        <v>0</v>
      </c>
    </row>
    <row r="116" customFormat="false" ht="12.75" hidden="false" customHeight="false" outlineLevel="0" collapsed="false">
      <c r="A116" s="0" t="s">
        <v>1422</v>
      </c>
      <c r="B116" s="3" t="s">
        <v>1272</v>
      </c>
      <c r="C116" s="3" t="s">
        <v>1273</v>
      </c>
      <c r="D116" s="0" t="n">
        <v>49.5</v>
      </c>
      <c r="E116" s="66" t="s">
        <v>1268</v>
      </c>
      <c r="F116" s="13" t="n">
        <v>9700</v>
      </c>
      <c r="G116" s="8" t="n">
        <v>37120</v>
      </c>
      <c r="H116" s="64" t="s">
        <v>1260</v>
      </c>
      <c r="I116" s="69" t="n">
        <f aca="false">IF(AND($F116&lt;I$1,$G116&lt;I$4,(DATE(YEAR($G116)+1,MONTH($G116)+1,1))&gt;I$4),$D116*13.44*I$77*(I$1/1000-($F116/1000)),0)</f>
        <v>0</v>
      </c>
      <c r="J116" s="69" t="n">
        <f aca="false">IF(AND($F116&lt;J$1,$G116&lt;J$4,(DATE(YEAR($G116)+1,MONTH($G116)+1,1))&gt;J$4),$D116*13.44*J$77*(J$1/1000-($F116/1000)),0)</f>
        <v>0</v>
      </c>
      <c r="K116" s="69" t="n">
        <f aca="false">IF(AND($F116&lt;K$1,$G116&lt;K$4,(DATE(YEAR($G116)+1,MONTH($G116)+1,1))&gt;K$4),$D116*13.44*K$77*(K$1/1000-($F116/1000)),0)</f>
        <v>0</v>
      </c>
      <c r="L116" s="69" t="n">
        <f aca="false">IF(AND($F116&lt;L$1,$G116&lt;L$4,(DATE(YEAR($G116)+1,MONTH($G116)+1,1))&gt;L$4),$D116*13.44*L$77*(L$1/1000-($F116/1000)),0)</f>
        <v>0</v>
      </c>
      <c r="M116" s="69" t="n">
        <f aca="false">IF(AND($F116&lt;M$1,$G116&lt;M$4,(DATE(YEAR($G116)+1,MONTH($G116)+1,1))&gt;M$4),$D116*13.44*M$77*(M$1/1000-($F116/1000)),0)</f>
        <v>0</v>
      </c>
      <c r="N116" s="69" t="n">
        <f aca="false">IF(AND($F116&lt;N$1,$G116&lt;N$4,(DATE(YEAR($G116)+1,MONTH($G116)+1,1))&gt;N$4),$D116*13.44*N$77*(N$1/1000-($F116/1000)),0)</f>
        <v>0</v>
      </c>
      <c r="O116" s="69" t="n">
        <f aca="false">IF(AND($F116&lt;O$1,$G116&lt;O$4,(DATE(YEAR($G116)+1,MONTH($G116)+1,1))&gt;O$4),$D116*13.44*O$77*(O$1/1000-($F116/1000)),0)</f>
        <v>0</v>
      </c>
      <c r="P116" s="69" t="n">
        <f aca="false">IF(AND($F116&lt;P$1,$G116&lt;P$4,(DATE(YEAR($G116)+1,MONTH($G116)+1,1))&gt;P$4),$D116*13.44*P$77*(P$1/1000-($F116/1000)),0)</f>
        <v>0</v>
      </c>
      <c r="Q116" s="69" t="n">
        <f aca="false">IF(AND($F116&lt;Q$1,$G116&lt;Q$4,(DATE(YEAR($G116)+1,MONTH($G116)+1,1))&gt;Q$4),$D116*13.44*Q$77*(Q$1/1000-($F116/1000)),0)</f>
        <v>49.8960000000001</v>
      </c>
      <c r="R116" s="69" t="n">
        <f aca="false">IF(AND($F116&lt;R$1,$G116&lt;R$4,(DATE(YEAR($G116)+1,MONTH($G116)+1,1))&gt;R$4),$D116*13.44*R$77*(R$1/1000-($F116/1000)),0)</f>
        <v>49.8960000000001</v>
      </c>
      <c r="S116" s="69" t="n">
        <f aca="false">IF(AND($F116&lt;S$1,$G116&lt;S$4,(DATE(YEAR($G116)+1,MONTH($G116)+1,1))&gt;S$4),$D116*13.44*S$77*(S$1/1000-($F116/1000)),0)</f>
        <v>49.8960000000001</v>
      </c>
      <c r="T116" s="69" t="n">
        <f aca="false">IF(AND($F116&lt;T$1,$G116&lt;T$4,(DATE(YEAR($G116)+1,MONTH($G116)+1,1))&gt;T$4),$D116*13.44*T$77*(T$1/1000-($F116/1000)),0)</f>
        <v>49.8960000000001</v>
      </c>
      <c r="U116" s="69" t="n">
        <f aca="false">IF(AND($F116&lt;U$1,$G116&lt;U$4,(DATE(YEAR($G116)+1,MONTH($G116)+1,1))&gt;U$4),$D116*13.44*U$77*(U$1/1000-($F116/1000)),0)</f>
        <v>49.8960000000001</v>
      </c>
      <c r="V116" s="69" t="n">
        <f aca="false">IF(AND($F116&lt;V$1,$G116&lt;V$4,(DATE(YEAR($G116)+1,MONTH($G116)+1,1))&gt;V$4),$D116*13.44*V$77*(V$1/1000-($F116/1000)),0)</f>
        <v>49.8960000000001</v>
      </c>
      <c r="W116" s="69" t="n">
        <f aca="false">IF(AND($F116&lt;W$1,$G116&lt;W$4,(DATE(YEAR($G116)+1,MONTH($G116)+1,1))&gt;W$4),$D116*13.44*W$77*(W$1/1000-($F116/1000)),0)</f>
        <v>49.8960000000001</v>
      </c>
      <c r="X116" s="69" t="n">
        <f aca="false">IF(AND($F116&lt;X$1,$G116&lt;X$4,(DATE(YEAR($G116)+1,MONTH($G116)+1,1))&gt;X$4),$D116*13.44*X$77*(X$1/1000-($F116/1000)),0)</f>
        <v>49.8960000000001</v>
      </c>
      <c r="Y116" s="69" t="n">
        <f aca="false">IF(AND($F116&lt;Y$1,$G116&lt;Y$4,(DATE(YEAR($G116)+1,MONTH($G116)+1,1))&gt;Y$4),$D116*13.44*Y$77*(Y$1/1000-($F116/1000)),0)</f>
        <v>49.8960000000001</v>
      </c>
      <c r="Z116" s="69" t="n">
        <f aca="false">IF(AND($F116&lt;Z$1,$G116&lt;Z$4,(DATE(YEAR($G116)+1,MONTH($G116)+1,1))&gt;Z$4),$D116*13.44*Z$77*(Z$1/1000-($F116/1000)),0)</f>
        <v>49.8960000000001</v>
      </c>
      <c r="AA116" s="69" t="n">
        <f aca="false">IF(AND($F116&lt;AA$1,$G116&lt;AA$4,(DATE(YEAR($G116)+1,MONTH($G116)+1,1))&gt;AA$4),$D116*13.44*AA$77*(AA$1/1000-($F116/1000)),0)</f>
        <v>49.8960000000001</v>
      </c>
      <c r="AB116" s="69" t="n">
        <f aca="false">IF(AND($F116&lt;AB$1,$G116&lt;AB$4,(DATE(YEAR($G116)+1,MONTH($G116)+1,1))&gt;AB$4),$D116*13.44*AB$77*(AB$1/1000-($F116/1000)),0)</f>
        <v>49.8960000000001</v>
      </c>
      <c r="AC116" s="69" t="n">
        <f aca="false">IF(AND($F116&lt;AC$1,$G116&lt;AC$4,(DATE(YEAR($G116)+1,MONTH($G116)+1,1))&gt;AC$4),$D116*13.44*AC$77*(AC$1/1000-($F116/1000)),0)</f>
        <v>0</v>
      </c>
      <c r="AD116" s="69" t="n">
        <f aca="false">IF(AND($F116&lt;AD$1,$G116&lt;AD$4,(DATE(YEAR($G116)+1,MONTH($G116)+1,1))&gt;AD$4),$D116*13.44*AD$77*(AD$1/1000-($F116/1000)),0)</f>
        <v>0</v>
      </c>
      <c r="AE116" s="69" t="n">
        <f aca="false">IF(AND($F116&lt;AE$1,$G116&lt;AE$4,(DATE(YEAR($G116)+1,MONTH($G116)+1,1))&gt;AE$4),$D116*13.44*AE$77*(AE$1/1000-($F116/1000)),0)</f>
        <v>0</v>
      </c>
      <c r="AF116" s="69" t="n">
        <f aca="false">IF(AND($F116&lt;AF$1,$G116&lt;AF$4,(DATE(YEAR($G116)+1,MONTH($G116)+1,1))&gt;AF$4),$D116*13.44*AF$77*(AF$1/1000-($F116/1000)),0)</f>
        <v>0</v>
      </c>
      <c r="AG116" s="69" t="n">
        <f aca="false">IF(AND($F116&lt;AG$1,$G116&lt;AG$4,(DATE(YEAR($G116)+1,MONTH($G116)+1,1))&gt;AG$4),$D116*13.44*AG$77*(AG$1/1000-($F116/1000)),0)</f>
        <v>0</v>
      </c>
      <c r="AH116" s="69" t="n">
        <f aca="false">IF(AND($F116&lt;AH$1,$G116&lt;AH$4,(DATE(YEAR($G116)+1,MONTH($G116)+1,1))&gt;AH$4),$D116*13.44*AH$77*(AH$1/1000-($F116/1000)),0)</f>
        <v>0</v>
      </c>
      <c r="AI116" s="69" t="n">
        <f aca="false">IF(AND($F116&lt;AI$1,$G116&lt;AI$4,(DATE(YEAR($G116)+1,MONTH($G116)+1,1))&gt;AI$4),$D116*13.44*AI$77*(AI$1/1000-($F116/1000)),0)</f>
        <v>0</v>
      </c>
      <c r="AJ116" s="69" t="n">
        <f aca="false">IF(AND($F116&lt;AJ$1,$G116&lt;AJ$4,(DATE(YEAR($G116)+1,MONTH($G116)+1,1))&gt;AJ$4),$D116*13.44*AJ$77*(AJ$1/1000-($F116/1000)),0)</f>
        <v>0</v>
      </c>
      <c r="AK116" s="69" t="n">
        <f aca="false">IF(AND($F116&lt;AK$1,$G116&lt;AK$4,(DATE(YEAR($G116)+1,MONTH($G116)+1,1))&gt;AK$4),$D116*13.44*AK$77*(AK$1/1000-($F116/1000)),0)</f>
        <v>0</v>
      </c>
      <c r="AL116" s="69" t="n">
        <f aca="false">IF(AND($F116&lt;AL$1,$G116&lt;AL$4,(DATE(YEAR($G116)+1,MONTH($G116)+1,1))&gt;AL$4),$D116*13.44*AL$77*(AL$1/1000-($F116/1000)),0)</f>
        <v>0</v>
      </c>
      <c r="AM116" s="69" t="n">
        <f aca="false">IF(AND($F116&lt;AM$1,$G116&lt;AM$4,(DATE(YEAR($G116)+1,MONTH($G116)+1,1))&gt;AM$4),$D116*13.44*AM$77*(AM$1/1000-($F116/1000)),0)</f>
        <v>0</v>
      </c>
      <c r="AN116" s="69" t="n">
        <f aca="false">IF(AND($F116&lt;AN$1,$G116&lt;AN$4,(DATE(YEAR($G116)+1,MONTH($G116)+1,1))&gt;AN$4),$D116*13.44*AN$77*(AN$1/1000-($F116/1000)),0)</f>
        <v>0</v>
      </c>
      <c r="AO116" s="69" t="n">
        <f aca="false">IF(AND($F116&lt;AO$1,$G116&lt;AO$4,(DATE(YEAR($G116)+1,MONTH($G116)+1,1))&gt;AO$4),$D116*13.44*AO$77*(AO$1/1000-($F116/1000)),0)</f>
        <v>0</v>
      </c>
      <c r="AP116" s="69" t="n">
        <f aca="false">IF(AND($F116&lt;AP$1,$G116&lt;AP$4,(DATE(YEAR($G116)+1,MONTH($G116)+1,1))&gt;AP$4),$D116*13.44*AP$77*(AP$1/1000-($F116/1000)),0)</f>
        <v>0</v>
      </c>
      <c r="AQ116" s="69" t="n">
        <f aca="false">IF(AND($F116&lt;AQ$1,$G116&lt;AQ$4,(DATE(YEAR($G116)+1,MONTH($G116)+1,1))&gt;AQ$4),$D116*13.44*AQ$77*(AQ$1/1000-($F116/1000)),0)</f>
        <v>0</v>
      </c>
      <c r="AR116" s="69" t="n">
        <f aca="false">IF(AND($F116&lt;AR$1,$G116&lt;AR$4,(DATE(YEAR($G116)+1,MONTH($G116)+1,1))&gt;AR$4),$D116*13.44*AR$77*(AR$1/1000-($F116/1000)),0)</f>
        <v>0</v>
      </c>
      <c r="AS116" s="69" t="n">
        <f aca="false">IF(AND($F116&lt;AS$1,$G116&lt;AS$4,(DATE(YEAR($G116)+1,MONTH($G116)+1,1))&gt;AS$4),$D116*13.44*AS$77*(AS$1/1000-($F116/1000)),0)</f>
        <v>0</v>
      </c>
      <c r="AT116" s="69" t="n">
        <f aca="false">IF(AND($F116&lt;AT$1,$G116&lt;AT$4,(DATE(YEAR($G116)+1,MONTH($G116)+1,1))&gt;AT$4),$D116*13.44*AT$77*(AT$1/1000-($F116/1000)),0)</f>
        <v>0</v>
      </c>
      <c r="AU116" s="69" t="n">
        <f aca="false">IF(AND($F116&lt;AU$1,$G116&lt;AU$4,(DATE(YEAR($G116)+1,MONTH($G116)+1,1))&gt;AU$4),$D116*13.44*AU$77*(AU$1/1000-($F116/1000)),0)</f>
        <v>0</v>
      </c>
      <c r="AV116" s="69" t="n">
        <f aca="false">IF(AND($F116&lt;AV$1,$G116&lt;AV$4,(DATE(YEAR($G116)+1,MONTH($G116)+1,1))&gt;AV$4),$D116*13.44*AV$77*(AV$1/1000-($F116/1000)),0)</f>
        <v>0</v>
      </c>
      <c r="AW116" s="69" t="n">
        <f aca="false">IF(AND($F116&lt;AW$1,$G116&lt;AW$4,(DATE(YEAR($G116)+1,MONTH($G116)+1,1))&gt;AW$4),$D116*13.44*AW$77*(AW$1/1000-($F116/1000)),0)</f>
        <v>0</v>
      </c>
      <c r="AX116" s="69" t="n">
        <f aca="false">IF(AND($F116&lt;AX$1,$G116&lt;AX$4,(DATE(YEAR($G116)+1,MONTH($G116)+1,1))&gt;AX$4),$D116*13.44*AX$77*(AX$1/1000-($F116/1000)),0)</f>
        <v>0</v>
      </c>
      <c r="AY116" s="69" t="n">
        <f aca="false">IF(AND($F116&lt;AY$1,$G116&lt;AY$4,(DATE(YEAR($G116)+1,MONTH($G116)+1,1))&gt;AY$4),$D116*13.44*AY$77*(AY$1/1000-($F116/1000)),0)</f>
        <v>0</v>
      </c>
      <c r="AZ116" s="69" t="n">
        <f aca="false">IF(AND($F116&lt;AZ$1,$G116&lt;AZ$4,(DATE(YEAR($G116)+1,MONTH($G116)+1,1))&gt;AZ$4),$D116*13.44*AZ$77*(AZ$1/1000-($F116/1000)),0)</f>
        <v>0</v>
      </c>
      <c r="BA116" s="69" t="n">
        <f aca="false">IF(AND($F116&lt;BA$1,$G116&lt;BA$4,(DATE(YEAR($G116)+1,MONTH($G116)+1,1))&gt;BA$4),$D116*13.44*BA$77*(BA$1/1000-($F116/1000)),0)</f>
        <v>0</v>
      </c>
      <c r="BB116" s="69" t="n">
        <f aca="false">IF(AND($F116&lt;BB$1,$G116&lt;BB$4,(DATE(YEAR($G116)+1,MONTH($G116)+1,1))&gt;BB$4),$D116*13.44*BB$77*(BB$1/1000-($F116/1000)),0)</f>
        <v>0</v>
      </c>
      <c r="BC116" s="69" t="n">
        <f aca="false">IF(AND($F116&lt;BC$1,$G116&lt;BC$4,(DATE(YEAR($G116)+1,MONTH($G116)+1,1))&gt;BC$4),$D116*13.44*BC$77*(BC$1/1000-($F116/1000)),0)</f>
        <v>0</v>
      </c>
      <c r="BD116" s="69" t="n">
        <f aca="false">IF(AND($F116&lt;BD$1,$G116&lt;BD$4,(DATE(YEAR($G116)+1,MONTH($G116)+1,1))&gt;BD$4),$D116*13.44*BD$77*(BD$1/1000-($F116/1000)),0)</f>
        <v>0</v>
      </c>
    </row>
    <row r="117" customFormat="false" ht="12.75" hidden="false" customHeight="false" outlineLevel="0" collapsed="false">
      <c r="A117" s="0" t="s">
        <v>1420</v>
      </c>
      <c r="B117" s="3" t="s">
        <v>1272</v>
      </c>
      <c r="C117" s="3" t="s">
        <v>1273</v>
      </c>
      <c r="D117" s="0" t="n">
        <v>45</v>
      </c>
      <c r="E117" s="66" t="s">
        <v>1268</v>
      </c>
      <c r="F117" s="13" t="n">
        <v>9700</v>
      </c>
      <c r="G117" s="8" t="n">
        <v>37144</v>
      </c>
      <c r="H117" s="64" t="s">
        <v>1260</v>
      </c>
      <c r="I117" s="69" t="n">
        <f aca="false">IF(AND($F117&lt;I$1,$G117&lt;I$4,(DATE(YEAR($G117)+1,MONTH($G117)+1,1))&gt;I$4),$D117*13.44*I$77*(I$1/1000-($F117/1000)),0)</f>
        <v>0</v>
      </c>
      <c r="J117" s="69" t="n">
        <f aca="false">IF(AND($F117&lt;J$1,$G117&lt;J$4,(DATE(YEAR($G117)+1,MONTH($G117)+1,1))&gt;J$4),$D117*13.44*J$77*(J$1/1000-($F117/1000)),0)</f>
        <v>0</v>
      </c>
      <c r="K117" s="69" t="n">
        <f aca="false">IF(AND($F117&lt;K$1,$G117&lt;K$4,(DATE(YEAR($G117)+1,MONTH($G117)+1,1))&gt;K$4),$D117*13.44*K$77*(K$1/1000-($F117/1000)),0)</f>
        <v>0</v>
      </c>
      <c r="L117" s="69" t="n">
        <f aca="false">IF(AND($F117&lt;L$1,$G117&lt;L$4,(DATE(YEAR($G117)+1,MONTH($G117)+1,1))&gt;L$4),$D117*13.44*L$77*(L$1/1000-($F117/1000)),0)</f>
        <v>0</v>
      </c>
      <c r="M117" s="69" t="n">
        <f aca="false">IF(AND($F117&lt;M$1,$G117&lt;M$4,(DATE(YEAR($G117)+1,MONTH($G117)+1,1))&gt;M$4),$D117*13.44*M$77*(M$1/1000-($F117/1000)),0)</f>
        <v>0</v>
      </c>
      <c r="N117" s="69" t="n">
        <f aca="false">IF(AND($F117&lt;N$1,$G117&lt;N$4,(DATE(YEAR($G117)+1,MONTH($G117)+1,1))&gt;N$4),$D117*13.44*N$77*(N$1/1000-($F117/1000)),0)</f>
        <v>0</v>
      </c>
      <c r="O117" s="69" t="n">
        <f aca="false">IF(AND($F117&lt;O$1,$G117&lt;O$4,(DATE(YEAR($G117)+1,MONTH($G117)+1,1))&gt;O$4),$D117*13.44*O$77*(O$1/1000-($F117/1000)),0)</f>
        <v>0</v>
      </c>
      <c r="P117" s="69" t="n">
        <f aca="false">IF(AND($F117&lt;P$1,$G117&lt;P$4,(DATE(YEAR($G117)+1,MONTH($G117)+1,1))&gt;P$4),$D117*13.44*P$77*(P$1/1000-($F117/1000)),0)</f>
        <v>0</v>
      </c>
      <c r="Q117" s="69" t="n">
        <f aca="false">IF(AND($F117&lt;Q$1,$G117&lt;Q$4,(DATE(YEAR($G117)+1,MONTH($G117)+1,1))&gt;Q$4),$D117*13.44*Q$77*(Q$1/1000-($F117/1000)),0)</f>
        <v>0</v>
      </c>
      <c r="R117" s="69" t="n">
        <f aca="false">IF(AND($F117&lt;R$1,$G117&lt;R$4,(DATE(YEAR($G117)+1,MONTH($G117)+1,1))&gt;R$4),$D117*13.44*R$77*(R$1/1000-($F117/1000)),0)</f>
        <v>45.3600000000001</v>
      </c>
      <c r="S117" s="69" t="n">
        <f aca="false">IF(AND($F117&lt;S$1,$G117&lt;S$4,(DATE(YEAR($G117)+1,MONTH($G117)+1,1))&gt;S$4),$D117*13.44*S$77*(S$1/1000-($F117/1000)),0)</f>
        <v>45.3600000000001</v>
      </c>
      <c r="T117" s="69" t="n">
        <f aca="false">IF(AND($F117&lt;T$1,$G117&lt;T$4,(DATE(YEAR($G117)+1,MONTH($G117)+1,1))&gt;T$4),$D117*13.44*T$77*(T$1/1000-($F117/1000)),0)</f>
        <v>45.3600000000001</v>
      </c>
      <c r="U117" s="69" t="n">
        <f aca="false">IF(AND($F117&lt;U$1,$G117&lt;U$4,(DATE(YEAR($G117)+1,MONTH($G117)+1,1))&gt;U$4),$D117*13.44*U$77*(U$1/1000-($F117/1000)),0)</f>
        <v>45.3600000000001</v>
      </c>
      <c r="V117" s="69" t="n">
        <f aca="false">IF(AND($F117&lt;V$1,$G117&lt;V$4,(DATE(YEAR($G117)+1,MONTH($G117)+1,1))&gt;V$4),$D117*13.44*V$77*(V$1/1000-($F117/1000)),0)</f>
        <v>45.3600000000001</v>
      </c>
      <c r="W117" s="69" t="n">
        <f aca="false">IF(AND($F117&lt;W$1,$G117&lt;W$4,(DATE(YEAR($G117)+1,MONTH($G117)+1,1))&gt;W$4),$D117*13.44*W$77*(W$1/1000-($F117/1000)),0)</f>
        <v>45.3600000000001</v>
      </c>
      <c r="X117" s="69" t="n">
        <f aca="false">IF(AND($F117&lt;X$1,$G117&lt;X$4,(DATE(YEAR($G117)+1,MONTH($G117)+1,1))&gt;X$4),$D117*13.44*X$77*(X$1/1000-($F117/1000)),0)</f>
        <v>45.3600000000001</v>
      </c>
      <c r="Y117" s="69" t="n">
        <f aca="false">IF(AND($F117&lt;Y$1,$G117&lt;Y$4,(DATE(YEAR($G117)+1,MONTH($G117)+1,1))&gt;Y$4),$D117*13.44*Y$77*(Y$1/1000-($F117/1000)),0)</f>
        <v>45.3600000000001</v>
      </c>
      <c r="Z117" s="69" t="n">
        <f aca="false">IF(AND($F117&lt;Z$1,$G117&lt;Z$4,(DATE(YEAR($G117)+1,MONTH($G117)+1,1))&gt;Z$4),$D117*13.44*Z$77*(Z$1/1000-($F117/1000)),0)</f>
        <v>45.3600000000001</v>
      </c>
      <c r="AA117" s="69" t="n">
        <f aca="false">IF(AND($F117&lt;AA$1,$G117&lt;AA$4,(DATE(YEAR($G117)+1,MONTH($G117)+1,1))&gt;AA$4),$D117*13.44*AA$77*(AA$1/1000-($F117/1000)),0)</f>
        <v>45.3600000000001</v>
      </c>
      <c r="AB117" s="69" t="n">
        <f aca="false">IF(AND($F117&lt;AB$1,$G117&lt;AB$4,(DATE(YEAR($G117)+1,MONTH($G117)+1,1))&gt;AB$4),$D117*13.44*AB$77*(AB$1/1000-($F117/1000)),0)</f>
        <v>45.3600000000001</v>
      </c>
      <c r="AC117" s="69" t="n">
        <f aca="false">IF(AND($F117&lt;AC$1,$G117&lt;AC$4,(DATE(YEAR($G117)+1,MONTH($G117)+1,1))&gt;AC$4),$D117*13.44*AC$77*(AC$1/1000-($F117/1000)),0)</f>
        <v>45.3600000000001</v>
      </c>
      <c r="AD117" s="69" t="n">
        <f aca="false">IF(AND($F117&lt;AD$1,$G117&lt;AD$4,(DATE(YEAR($G117)+1,MONTH($G117)+1,1))&gt;AD$4),$D117*13.44*AD$77*(AD$1/1000-($F117/1000)),0)</f>
        <v>0</v>
      </c>
      <c r="AE117" s="69" t="n">
        <f aca="false">IF(AND($F117&lt;AE$1,$G117&lt;AE$4,(DATE(YEAR($G117)+1,MONTH($G117)+1,1))&gt;AE$4),$D117*13.44*AE$77*(AE$1/1000-($F117/1000)),0)</f>
        <v>0</v>
      </c>
      <c r="AF117" s="69" t="n">
        <f aca="false">IF(AND($F117&lt;AF$1,$G117&lt;AF$4,(DATE(YEAR($G117)+1,MONTH($G117)+1,1))&gt;AF$4),$D117*13.44*AF$77*(AF$1/1000-($F117/1000)),0)</f>
        <v>0</v>
      </c>
      <c r="AG117" s="69" t="n">
        <f aca="false">IF(AND($F117&lt;AG$1,$G117&lt;AG$4,(DATE(YEAR($G117)+1,MONTH($G117)+1,1))&gt;AG$4),$D117*13.44*AG$77*(AG$1/1000-($F117/1000)),0)</f>
        <v>0</v>
      </c>
      <c r="AH117" s="69" t="n">
        <f aca="false">IF(AND($F117&lt;AH$1,$G117&lt;AH$4,(DATE(YEAR($G117)+1,MONTH($G117)+1,1))&gt;AH$4),$D117*13.44*AH$77*(AH$1/1000-($F117/1000)),0)</f>
        <v>0</v>
      </c>
      <c r="AI117" s="69" t="n">
        <f aca="false">IF(AND($F117&lt;AI$1,$G117&lt;AI$4,(DATE(YEAR($G117)+1,MONTH($G117)+1,1))&gt;AI$4),$D117*13.44*AI$77*(AI$1/1000-($F117/1000)),0)</f>
        <v>0</v>
      </c>
      <c r="AJ117" s="69" t="n">
        <f aca="false">IF(AND($F117&lt;AJ$1,$G117&lt;AJ$4,(DATE(YEAR($G117)+1,MONTH($G117)+1,1))&gt;AJ$4),$D117*13.44*AJ$77*(AJ$1/1000-($F117/1000)),0)</f>
        <v>0</v>
      </c>
      <c r="AK117" s="69" t="n">
        <f aca="false">IF(AND($F117&lt;AK$1,$G117&lt;AK$4,(DATE(YEAR($G117)+1,MONTH($G117)+1,1))&gt;AK$4),$D117*13.44*AK$77*(AK$1/1000-($F117/1000)),0)</f>
        <v>0</v>
      </c>
      <c r="AL117" s="69" t="n">
        <f aca="false">IF(AND($F117&lt;AL$1,$G117&lt;AL$4,(DATE(YEAR($G117)+1,MONTH($G117)+1,1))&gt;AL$4),$D117*13.44*AL$77*(AL$1/1000-($F117/1000)),0)</f>
        <v>0</v>
      </c>
      <c r="AM117" s="69" t="n">
        <f aca="false">IF(AND($F117&lt;AM$1,$G117&lt;AM$4,(DATE(YEAR($G117)+1,MONTH($G117)+1,1))&gt;AM$4),$D117*13.44*AM$77*(AM$1/1000-($F117/1000)),0)</f>
        <v>0</v>
      </c>
      <c r="AN117" s="69" t="n">
        <f aca="false">IF(AND($F117&lt;AN$1,$G117&lt;AN$4,(DATE(YEAR($G117)+1,MONTH($G117)+1,1))&gt;AN$4),$D117*13.44*AN$77*(AN$1/1000-($F117/1000)),0)</f>
        <v>0</v>
      </c>
      <c r="AO117" s="69" t="n">
        <f aca="false">IF(AND($F117&lt;AO$1,$G117&lt;AO$4,(DATE(YEAR($G117)+1,MONTH($G117)+1,1))&gt;AO$4),$D117*13.44*AO$77*(AO$1/1000-($F117/1000)),0)</f>
        <v>0</v>
      </c>
      <c r="AP117" s="69" t="n">
        <f aca="false">IF(AND($F117&lt;AP$1,$G117&lt;AP$4,(DATE(YEAR($G117)+1,MONTH($G117)+1,1))&gt;AP$4),$D117*13.44*AP$77*(AP$1/1000-($F117/1000)),0)</f>
        <v>0</v>
      </c>
      <c r="AQ117" s="69" t="n">
        <f aca="false">IF(AND($F117&lt;AQ$1,$G117&lt;AQ$4,(DATE(YEAR($G117)+1,MONTH($G117)+1,1))&gt;AQ$4),$D117*13.44*AQ$77*(AQ$1/1000-($F117/1000)),0)</f>
        <v>0</v>
      </c>
      <c r="AR117" s="69" t="n">
        <f aca="false">IF(AND($F117&lt;AR$1,$G117&lt;AR$4,(DATE(YEAR($G117)+1,MONTH($G117)+1,1))&gt;AR$4),$D117*13.44*AR$77*(AR$1/1000-($F117/1000)),0)</f>
        <v>0</v>
      </c>
      <c r="AS117" s="69" t="n">
        <f aca="false">IF(AND($F117&lt;AS$1,$G117&lt;AS$4,(DATE(YEAR($G117)+1,MONTH($G117)+1,1))&gt;AS$4),$D117*13.44*AS$77*(AS$1/1000-($F117/1000)),0)</f>
        <v>0</v>
      </c>
      <c r="AT117" s="69" t="n">
        <f aca="false">IF(AND($F117&lt;AT$1,$G117&lt;AT$4,(DATE(YEAR($G117)+1,MONTH($G117)+1,1))&gt;AT$4),$D117*13.44*AT$77*(AT$1/1000-($F117/1000)),0)</f>
        <v>0</v>
      </c>
      <c r="AU117" s="69" t="n">
        <f aca="false">IF(AND($F117&lt;AU$1,$G117&lt;AU$4,(DATE(YEAR($G117)+1,MONTH($G117)+1,1))&gt;AU$4),$D117*13.44*AU$77*(AU$1/1000-($F117/1000)),0)</f>
        <v>0</v>
      </c>
      <c r="AV117" s="69" t="n">
        <f aca="false">IF(AND($F117&lt;AV$1,$G117&lt;AV$4,(DATE(YEAR($G117)+1,MONTH($G117)+1,1))&gt;AV$4),$D117*13.44*AV$77*(AV$1/1000-($F117/1000)),0)</f>
        <v>0</v>
      </c>
      <c r="AW117" s="69" t="n">
        <f aca="false">IF(AND($F117&lt;AW$1,$G117&lt;AW$4,(DATE(YEAR($G117)+1,MONTH($G117)+1,1))&gt;AW$4),$D117*13.44*AW$77*(AW$1/1000-($F117/1000)),0)</f>
        <v>0</v>
      </c>
      <c r="AX117" s="69" t="n">
        <f aca="false">IF(AND($F117&lt;AX$1,$G117&lt;AX$4,(DATE(YEAR($G117)+1,MONTH($G117)+1,1))&gt;AX$4),$D117*13.44*AX$77*(AX$1/1000-($F117/1000)),0)</f>
        <v>0</v>
      </c>
      <c r="AY117" s="69" t="n">
        <f aca="false">IF(AND($F117&lt;AY$1,$G117&lt;AY$4,(DATE(YEAR($G117)+1,MONTH($G117)+1,1))&gt;AY$4),$D117*13.44*AY$77*(AY$1/1000-($F117/1000)),0)</f>
        <v>0</v>
      </c>
      <c r="AZ117" s="69" t="n">
        <f aca="false">IF(AND($F117&lt;AZ$1,$G117&lt;AZ$4,(DATE(YEAR($G117)+1,MONTH($G117)+1,1))&gt;AZ$4),$D117*13.44*AZ$77*(AZ$1/1000-($F117/1000)),0)</f>
        <v>0</v>
      </c>
      <c r="BA117" s="69" t="n">
        <f aca="false">IF(AND($F117&lt;BA$1,$G117&lt;BA$4,(DATE(YEAR($G117)+1,MONTH($G117)+1,1))&gt;BA$4),$D117*13.44*BA$77*(BA$1/1000-($F117/1000)),0)</f>
        <v>0</v>
      </c>
      <c r="BB117" s="69" t="n">
        <f aca="false">IF(AND($F117&lt;BB$1,$G117&lt;BB$4,(DATE(YEAR($G117)+1,MONTH($G117)+1,1))&gt;BB$4),$D117*13.44*BB$77*(BB$1/1000-($F117/1000)),0)</f>
        <v>0</v>
      </c>
      <c r="BC117" s="69" t="n">
        <f aca="false">IF(AND($F117&lt;BC$1,$G117&lt;BC$4,(DATE(YEAR($G117)+1,MONTH($G117)+1,1))&gt;BC$4),$D117*13.44*BC$77*(BC$1/1000-($F117/1000)),0)</f>
        <v>0</v>
      </c>
      <c r="BD117" s="69" t="n">
        <f aca="false">IF(AND($F117&lt;BD$1,$G117&lt;BD$4,(DATE(YEAR($G117)+1,MONTH($G117)+1,1))&gt;BD$4),$D117*13.44*BD$77*(BD$1/1000-($F117/1000)),0)</f>
        <v>0</v>
      </c>
    </row>
    <row r="118" customFormat="false" ht="12.75" hidden="false" customHeight="false" outlineLevel="0" collapsed="false">
      <c r="A118" s="0" t="s">
        <v>1423</v>
      </c>
      <c r="B118" s="3" t="s">
        <v>1272</v>
      </c>
      <c r="C118" s="3" t="s">
        <v>1273</v>
      </c>
      <c r="D118" s="0" t="n">
        <v>40</v>
      </c>
      <c r="E118" s="66" t="s">
        <v>1268</v>
      </c>
      <c r="F118" s="13" t="n">
        <v>9700</v>
      </c>
      <c r="G118" s="8" t="n">
        <v>37145</v>
      </c>
      <c r="H118" s="64" t="s">
        <v>1260</v>
      </c>
      <c r="I118" s="69" t="n">
        <f aca="false">IF(AND($F118&lt;I$1,$G118&lt;I$4,(DATE(YEAR($G118)+1,MONTH($G118)+1,1))&gt;I$4),$D118*13.44*I$77*(I$1/1000-($F118/1000)),0)</f>
        <v>0</v>
      </c>
      <c r="J118" s="69" t="n">
        <f aca="false">IF(AND($F118&lt;J$1,$G118&lt;J$4,(DATE(YEAR($G118)+1,MONTH($G118)+1,1))&gt;J$4),$D118*13.44*J$77*(J$1/1000-($F118/1000)),0)</f>
        <v>0</v>
      </c>
      <c r="K118" s="69" t="n">
        <f aca="false">IF(AND($F118&lt;K$1,$G118&lt;K$4,(DATE(YEAR($G118)+1,MONTH($G118)+1,1))&gt;K$4),$D118*13.44*K$77*(K$1/1000-($F118/1000)),0)</f>
        <v>0</v>
      </c>
      <c r="L118" s="69" t="n">
        <f aca="false">IF(AND($F118&lt;L$1,$G118&lt;L$4,(DATE(YEAR($G118)+1,MONTH($G118)+1,1))&gt;L$4),$D118*13.44*L$77*(L$1/1000-($F118/1000)),0)</f>
        <v>0</v>
      </c>
      <c r="M118" s="69" t="n">
        <f aca="false">IF(AND($F118&lt;M$1,$G118&lt;M$4,(DATE(YEAR($G118)+1,MONTH($G118)+1,1))&gt;M$4),$D118*13.44*M$77*(M$1/1000-($F118/1000)),0)</f>
        <v>0</v>
      </c>
      <c r="N118" s="69" t="n">
        <f aca="false">IF(AND($F118&lt;N$1,$G118&lt;N$4,(DATE(YEAR($G118)+1,MONTH($G118)+1,1))&gt;N$4),$D118*13.44*N$77*(N$1/1000-($F118/1000)),0)</f>
        <v>0</v>
      </c>
      <c r="O118" s="69" t="n">
        <f aca="false">IF(AND($F118&lt;O$1,$G118&lt;O$4,(DATE(YEAR($G118)+1,MONTH($G118)+1,1))&gt;O$4),$D118*13.44*O$77*(O$1/1000-($F118/1000)),0)</f>
        <v>0</v>
      </c>
      <c r="P118" s="69" t="n">
        <f aca="false">IF(AND($F118&lt;P$1,$G118&lt;P$4,(DATE(YEAR($G118)+1,MONTH($G118)+1,1))&gt;P$4),$D118*13.44*P$77*(P$1/1000-($F118/1000)),0)</f>
        <v>0</v>
      </c>
      <c r="Q118" s="69" t="n">
        <f aca="false">IF(AND($F118&lt;Q$1,$G118&lt;Q$4,(DATE(YEAR($G118)+1,MONTH($G118)+1,1))&gt;Q$4),$D118*13.44*Q$77*(Q$1/1000-($F118/1000)),0)</f>
        <v>0</v>
      </c>
      <c r="R118" s="69" t="n">
        <f aca="false">IF(AND($F118&lt;R$1,$G118&lt;R$4,(DATE(YEAR($G118)+1,MONTH($G118)+1,1))&gt;R$4),$D118*13.44*R$77*(R$1/1000-($F118/1000)),0)</f>
        <v>40.3200000000001</v>
      </c>
      <c r="S118" s="69" t="n">
        <f aca="false">IF(AND($F118&lt;S$1,$G118&lt;S$4,(DATE(YEAR($G118)+1,MONTH($G118)+1,1))&gt;S$4),$D118*13.44*S$77*(S$1/1000-($F118/1000)),0)</f>
        <v>40.3200000000001</v>
      </c>
      <c r="T118" s="69" t="n">
        <f aca="false">IF(AND($F118&lt;T$1,$G118&lt;T$4,(DATE(YEAR($G118)+1,MONTH($G118)+1,1))&gt;T$4),$D118*13.44*T$77*(T$1/1000-($F118/1000)),0)</f>
        <v>40.3200000000001</v>
      </c>
      <c r="U118" s="69" t="n">
        <f aca="false">IF(AND($F118&lt;U$1,$G118&lt;U$4,(DATE(YEAR($G118)+1,MONTH($G118)+1,1))&gt;U$4),$D118*13.44*U$77*(U$1/1000-($F118/1000)),0)</f>
        <v>40.3200000000001</v>
      </c>
      <c r="V118" s="69" t="n">
        <f aca="false">IF(AND($F118&lt;V$1,$G118&lt;V$4,(DATE(YEAR($G118)+1,MONTH($G118)+1,1))&gt;V$4),$D118*13.44*V$77*(V$1/1000-($F118/1000)),0)</f>
        <v>40.3200000000001</v>
      </c>
      <c r="W118" s="69" t="n">
        <f aca="false">IF(AND($F118&lt;W$1,$G118&lt;W$4,(DATE(YEAR($G118)+1,MONTH($G118)+1,1))&gt;W$4),$D118*13.44*W$77*(W$1/1000-($F118/1000)),0)</f>
        <v>40.3200000000001</v>
      </c>
      <c r="X118" s="69" t="n">
        <f aca="false">IF(AND($F118&lt;X$1,$G118&lt;X$4,(DATE(YEAR($G118)+1,MONTH($G118)+1,1))&gt;X$4),$D118*13.44*X$77*(X$1/1000-($F118/1000)),0)</f>
        <v>40.3200000000001</v>
      </c>
      <c r="Y118" s="69" t="n">
        <f aca="false">IF(AND($F118&lt;Y$1,$G118&lt;Y$4,(DATE(YEAR($G118)+1,MONTH($G118)+1,1))&gt;Y$4),$D118*13.44*Y$77*(Y$1/1000-($F118/1000)),0)</f>
        <v>40.3200000000001</v>
      </c>
      <c r="Z118" s="69" t="n">
        <f aca="false">IF(AND($F118&lt;Z$1,$G118&lt;Z$4,(DATE(YEAR($G118)+1,MONTH($G118)+1,1))&gt;Z$4),$D118*13.44*Z$77*(Z$1/1000-($F118/1000)),0)</f>
        <v>40.3200000000001</v>
      </c>
      <c r="AA118" s="69" t="n">
        <f aca="false">IF(AND($F118&lt;AA$1,$G118&lt;AA$4,(DATE(YEAR($G118)+1,MONTH($G118)+1,1))&gt;AA$4),$D118*13.44*AA$77*(AA$1/1000-($F118/1000)),0)</f>
        <v>40.3200000000001</v>
      </c>
      <c r="AB118" s="69" t="n">
        <f aca="false">IF(AND($F118&lt;AB$1,$G118&lt;AB$4,(DATE(YEAR($G118)+1,MONTH($G118)+1,1))&gt;AB$4),$D118*13.44*AB$77*(AB$1/1000-($F118/1000)),0)</f>
        <v>40.3200000000001</v>
      </c>
      <c r="AC118" s="69" t="n">
        <f aca="false">IF(AND($F118&lt;AC$1,$G118&lt;AC$4,(DATE(YEAR($G118)+1,MONTH($G118)+1,1))&gt;AC$4),$D118*13.44*AC$77*(AC$1/1000-($F118/1000)),0)</f>
        <v>40.3200000000001</v>
      </c>
      <c r="AD118" s="69" t="n">
        <f aca="false">IF(AND($F118&lt;AD$1,$G118&lt;AD$4,(DATE(YEAR($G118)+1,MONTH($G118)+1,1))&gt;AD$4),$D118*13.44*AD$77*(AD$1/1000-($F118/1000)),0)</f>
        <v>0</v>
      </c>
      <c r="AE118" s="69" t="n">
        <f aca="false">IF(AND($F118&lt;AE$1,$G118&lt;AE$4,(DATE(YEAR($G118)+1,MONTH($G118)+1,1))&gt;AE$4),$D118*13.44*AE$77*(AE$1/1000-($F118/1000)),0)</f>
        <v>0</v>
      </c>
      <c r="AF118" s="69" t="n">
        <f aca="false">IF(AND($F118&lt;AF$1,$G118&lt;AF$4,(DATE(YEAR($G118)+1,MONTH($G118)+1,1))&gt;AF$4),$D118*13.44*AF$77*(AF$1/1000-($F118/1000)),0)</f>
        <v>0</v>
      </c>
      <c r="AG118" s="69" t="n">
        <f aca="false">IF(AND($F118&lt;AG$1,$G118&lt;AG$4,(DATE(YEAR($G118)+1,MONTH($G118)+1,1))&gt;AG$4),$D118*13.44*AG$77*(AG$1/1000-($F118/1000)),0)</f>
        <v>0</v>
      </c>
      <c r="AH118" s="69" t="n">
        <f aca="false">IF(AND($F118&lt;AH$1,$G118&lt;AH$4,(DATE(YEAR($G118)+1,MONTH($G118)+1,1))&gt;AH$4),$D118*13.44*AH$77*(AH$1/1000-($F118/1000)),0)</f>
        <v>0</v>
      </c>
      <c r="AI118" s="69" t="n">
        <f aca="false">IF(AND($F118&lt;AI$1,$G118&lt;AI$4,(DATE(YEAR($G118)+1,MONTH($G118)+1,1))&gt;AI$4),$D118*13.44*AI$77*(AI$1/1000-($F118/1000)),0)</f>
        <v>0</v>
      </c>
      <c r="AJ118" s="69" t="n">
        <f aca="false">IF(AND($F118&lt;AJ$1,$G118&lt;AJ$4,(DATE(YEAR($G118)+1,MONTH($G118)+1,1))&gt;AJ$4),$D118*13.44*AJ$77*(AJ$1/1000-($F118/1000)),0)</f>
        <v>0</v>
      </c>
      <c r="AK118" s="69" t="n">
        <f aca="false">IF(AND($F118&lt;AK$1,$G118&lt;AK$4,(DATE(YEAR($G118)+1,MONTH($G118)+1,1))&gt;AK$4),$D118*13.44*AK$77*(AK$1/1000-($F118/1000)),0)</f>
        <v>0</v>
      </c>
      <c r="AL118" s="69" t="n">
        <f aca="false">IF(AND($F118&lt;AL$1,$G118&lt;AL$4,(DATE(YEAR($G118)+1,MONTH($G118)+1,1))&gt;AL$4),$D118*13.44*AL$77*(AL$1/1000-($F118/1000)),0)</f>
        <v>0</v>
      </c>
      <c r="AM118" s="69" t="n">
        <f aca="false">IF(AND($F118&lt;AM$1,$G118&lt;AM$4,(DATE(YEAR($G118)+1,MONTH($G118)+1,1))&gt;AM$4),$D118*13.44*AM$77*(AM$1/1000-($F118/1000)),0)</f>
        <v>0</v>
      </c>
      <c r="AN118" s="69" t="n">
        <f aca="false">IF(AND($F118&lt;AN$1,$G118&lt;AN$4,(DATE(YEAR($G118)+1,MONTH($G118)+1,1))&gt;AN$4),$D118*13.44*AN$77*(AN$1/1000-($F118/1000)),0)</f>
        <v>0</v>
      </c>
      <c r="AO118" s="69" t="n">
        <f aca="false">IF(AND($F118&lt;AO$1,$G118&lt;AO$4,(DATE(YEAR($G118)+1,MONTH($G118)+1,1))&gt;AO$4),$D118*13.44*AO$77*(AO$1/1000-($F118/1000)),0)</f>
        <v>0</v>
      </c>
      <c r="AP118" s="69" t="n">
        <f aca="false">IF(AND($F118&lt;AP$1,$G118&lt;AP$4,(DATE(YEAR($G118)+1,MONTH($G118)+1,1))&gt;AP$4),$D118*13.44*AP$77*(AP$1/1000-($F118/1000)),0)</f>
        <v>0</v>
      </c>
      <c r="AQ118" s="69" t="n">
        <f aca="false">IF(AND($F118&lt;AQ$1,$G118&lt;AQ$4,(DATE(YEAR($G118)+1,MONTH($G118)+1,1))&gt;AQ$4),$D118*13.44*AQ$77*(AQ$1/1000-($F118/1000)),0)</f>
        <v>0</v>
      </c>
      <c r="AR118" s="69" t="n">
        <f aca="false">IF(AND($F118&lt;AR$1,$G118&lt;AR$4,(DATE(YEAR($G118)+1,MONTH($G118)+1,1))&gt;AR$4),$D118*13.44*AR$77*(AR$1/1000-($F118/1000)),0)</f>
        <v>0</v>
      </c>
      <c r="AS118" s="69" t="n">
        <f aca="false">IF(AND($F118&lt;AS$1,$G118&lt;AS$4,(DATE(YEAR($G118)+1,MONTH($G118)+1,1))&gt;AS$4),$D118*13.44*AS$77*(AS$1/1000-($F118/1000)),0)</f>
        <v>0</v>
      </c>
      <c r="AT118" s="69" t="n">
        <f aca="false">IF(AND($F118&lt;AT$1,$G118&lt;AT$4,(DATE(YEAR($G118)+1,MONTH($G118)+1,1))&gt;AT$4),$D118*13.44*AT$77*(AT$1/1000-($F118/1000)),0)</f>
        <v>0</v>
      </c>
      <c r="AU118" s="69" t="n">
        <f aca="false">IF(AND($F118&lt;AU$1,$G118&lt;AU$4,(DATE(YEAR($G118)+1,MONTH($G118)+1,1))&gt;AU$4),$D118*13.44*AU$77*(AU$1/1000-($F118/1000)),0)</f>
        <v>0</v>
      </c>
      <c r="AV118" s="69" t="n">
        <f aca="false">IF(AND($F118&lt;AV$1,$G118&lt;AV$4,(DATE(YEAR($G118)+1,MONTH($G118)+1,1))&gt;AV$4),$D118*13.44*AV$77*(AV$1/1000-($F118/1000)),0)</f>
        <v>0</v>
      </c>
      <c r="AW118" s="69" t="n">
        <f aca="false">IF(AND($F118&lt;AW$1,$G118&lt;AW$4,(DATE(YEAR($G118)+1,MONTH($G118)+1,1))&gt;AW$4),$D118*13.44*AW$77*(AW$1/1000-($F118/1000)),0)</f>
        <v>0</v>
      </c>
      <c r="AX118" s="69" t="n">
        <f aca="false">IF(AND($F118&lt;AX$1,$G118&lt;AX$4,(DATE(YEAR($G118)+1,MONTH($G118)+1,1))&gt;AX$4),$D118*13.44*AX$77*(AX$1/1000-($F118/1000)),0)</f>
        <v>0</v>
      </c>
      <c r="AY118" s="69" t="n">
        <f aca="false">IF(AND($F118&lt;AY$1,$G118&lt;AY$4,(DATE(YEAR($G118)+1,MONTH($G118)+1,1))&gt;AY$4),$D118*13.44*AY$77*(AY$1/1000-($F118/1000)),0)</f>
        <v>0</v>
      </c>
      <c r="AZ118" s="69" t="n">
        <f aca="false">IF(AND($F118&lt;AZ$1,$G118&lt;AZ$4,(DATE(YEAR($G118)+1,MONTH($G118)+1,1))&gt;AZ$4),$D118*13.44*AZ$77*(AZ$1/1000-($F118/1000)),0)</f>
        <v>0</v>
      </c>
      <c r="BA118" s="69" t="n">
        <f aca="false">IF(AND($F118&lt;BA$1,$G118&lt;BA$4,(DATE(YEAR($G118)+1,MONTH($G118)+1,1))&gt;BA$4),$D118*13.44*BA$77*(BA$1/1000-($F118/1000)),0)</f>
        <v>0</v>
      </c>
      <c r="BB118" s="69" t="n">
        <f aca="false">IF(AND($F118&lt;BB$1,$G118&lt;BB$4,(DATE(YEAR($G118)+1,MONTH($G118)+1,1))&gt;BB$4),$D118*13.44*BB$77*(BB$1/1000-($F118/1000)),0)</f>
        <v>0</v>
      </c>
      <c r="BC118" s="69" t="n">
        <f aca="false">IF(AND($F118&lt;BC$1,$G118&lt;BC$4,(DATE(YEAR($G118)+1,MONTH($G118)+1,1))&gt;BC$4),$D118*13.44*BC$77*(BC$1/1000-($F118/1000)),0)</f>
        <v>0</v>
      </c>
      <c r="BD118" s="69" t="n">
        <f aca="false">IF(AND($F118&lt;BD$1,$G118&lt;BD$4,(DATE(YEAR($G118)+1,MONTH($G118)+1,1))&gt;BD$4),$D118*13.44*BD$77*(BD$1/1000-($F118/1000)),0)</f>
        <v>0</v>
      </c>
    </row>
    <row r="119" customFormat="false" ht="12.75" hidden="false" customHeight="false" outlineLevel="0" collapsed="false">
      <c r="A119" s="0" t="s">
        <v>1424</v>
      </c>
      <c r="B119" s="3" t="s">
        <v>1272</v>
      </c>
      <c r="C119" s="3" t="s">
        <v>1273</v>
      </c>
      <c r="D119" s="0" t="n">
        <v>49.9</v>
      </c>
      <c r="E119" s="66" t="s">
        <v>1268</v>
      </c>
      <c r="F119" s="13" t="n">
        <v>9700</v>
      </c>
      <c r="G119" s="8" t="n">
        <v>37164</v>
      </c>
      <c r="H119" s="64" t="s">
        <v>1260</v>
      </c>
      <c r="I119" s="69" t="n">
        <f aca="false">IF(AND($F119&lt;I$1,$G119&lt;I$4,(DATE(YEAR($G119)+1,MONTH($G119)+1,1))&gt;I$4),$D119*13.44*I$77*(I$1/1000-($F119/1000)),0)</f>
        <v>0</v>
      </c>
      <c r="J119" s="69" t="n">
        <f aca="false">IF(AND($F119&lt;J$1,$G119&lt;J$4,(DATE(YEAR($G119)+1,MONTH($G119)+1,1))&gt;J$4),$D119*13.44*J$77*(J$1/1000-($F119/1000)),0)</f>
        <v>0</v>
      </c>
      <c r="K119" s="69" t="n">
        <f aca="false">IF(AND($F119&lt;K$1,$G119&lt;K$4,(DATE(YEAR($G119)+1,MONTH($G119)+1,1))&gt;K$4),$D119*13.44*K$77*(K$1/1000-($F119/1000)),0)</f>
        <v>0</v>
      </c>
      <c r="L119" s="69" t="n">
        <f aca="false">IF(AND($F119&lt;L$1,$G119&lt;L$4,(DATE(YEAR($G119)+1,MONTH($G119)+1,1))&gt;L$4),$D119*13.44*L$77*(L$1/1000-($F119/1000)),0)</f>
        <v>0</v>
      </c>
      <c r="M119" s="69" t="n">
        <f aca="false">IF(AND($F119&lt;M$1,$G119&lt;M$4,(DATE(YEAR($G119)+1,MONTH($G119)+1,1))&gt;M$4),$D119*13.44*M$77*(M$1/1000-($F119/1000)),0)</f>
        <v>0</v>
      </c>
      <c r="N119" s="69" t="n">
        <f aca="false">IF(AND($F119&lt;N$1,$G119&lt;N$4,(DATE(YEAR($G119)+1,MONTH($G119)+1,1))&gt;N$4),$D119*13.44*N$77*(N$1/1000-($F119/1000)),0)</f>
        <v>0</v>
      </c>
      <c r="O119" s="69" t="n">
        <f aca="false">IF(AND($F119&lt;O$1,$G119&lt;O$4,(DATE(YEAR($G119)+1,MONTH($G119)+1,1))&gt;O$4),$D119*13.44*O$77*(O$1/1000-($F119/1000)),0)</f>
        <v>0</v>
      </c>
      <c r="P119" s="69" t="n">
        <f aca="false">IF(AND($F119&lt;P$1,$G119&lt;P$4,(DATE(YEAR($G119)+1,MONTH($G119)+1,1))&gt;P$4),$D119*13.44*P$77*(P$1/1000-($F119/1000)),0)</f>
        <v>0</v>
      </c>
      <c r="Q119" s="69" t="n">
        <f aca="false">IF(AND($F119&lt;Q$1,$G119&lt;Q$4,(DATE(YEAR($G119)+1,MONTH($G119)+1,1))&gt;Q$4),$D119*13.44*Q$77*(Q$1/1000-($F119/1000)),0)</f>
        <v>0</v>
      </c>
      <c r="R119" s="69" t="n">
        <f aca="false">IF(AND($F119&lt;R$1,$G119&lt;R$4,(DATE(YEAR($G119)+1,MONTH($G119)+1,1))&gt;R$4),$D119*13.44*R$77*(R$1/1000-($F119/1000)),0)</f>
        <v>50.2992000000001</v>
      </c>
      <c r="S119" s="69" t="n">
        <f aca="false">IF(AND($F119&lt;S$1,$G119&lt;S$4,(DATE(YEAR($G119)+1,MONTH($G119)+1,1))&gt;S$4),$D119*13.44*S$77*(S$1/1000-($F119/1000)),0)</f>
        <v>50.2992000000001</v>
      </c>
      <c r="T119" s="69" t="n">
        <f aca="false">IF(AND($F119&lt;T$1,$G119&lt;T$4,(DATE(YEAR($G119)+1,MONTH($G119)+1,1))&gt;T$4),$D119*13.44*T$77*(T$1/1000-($F119/1000)),0)</f>
        <v>50.2992000000001</v>
      </c>
      <c r="U119" s="69" t="n">
        <f aca="false">IF(AND($F119&lt;U$1,$G119&lt;U$4,(DATE(YEAR($G119)+1,MONTH($G119)+1,1))&gt;U$4),$D119*13.44*U$77*(U$1/1000-($F119/1000)),0)</f>
        <v>50.2992000000001</v>
      </c>
      <c r="V119" s="69" t="n">
        <f aca="false">IF(AND($F119&lt;V$1,$G119&lt;V$4,(DATE(YEAR($G119)+1,MONTH($G119)+1,1))&gt;V$4),$D119*13.44*V$77*(V$1/1000-($F119/1000)),0)</f>
        <v>50.2992000000001</v>
      </c>
      <c r="W119" s="69" t="n">
        <f aca="false">IF(AND($F119&lt;W$1,$G119&lt;W$4,(DATE(YEAR($G119)+1,MONTH($G119)+1,1))&gt;W$4),$D119*13.44*W$77*(W$1/1000-($F119/1000)),0)</f>
        <v>50.2992000000001</v>
      </c>
      <c r="X119" s="69" t="n">
        <f aca="false">IF(AND($F119&lt;X$1,$G119&lt;X$4,(DATE(YEAR($G119)+1,MONTH($G119)+1,1))&gt;X$4),$D119*13.44*X$77*(X$1/1000-($F119/1000)),0)</f>
        <v>50.2992000000001</v>
      </c>
      <c r="Y119" s="69" t="n">
        <f aca="false">IF(AND($F119&lt;Y$1,$G119&lt;Y$4,(DATE(YEAR($G119)+1,MONTH($G119)+1,1))&gt;Y$4),$D119*13.44*Y$77*(Y$1/1000-($F119/1000)),0)</f>
        <v>50.2992000000001</v>
      </c>
      <c r="Z119" s="69" t="n">
        <f aca="false">IF(AND($F119&lt;Z$1,$G119&lt;Z$4,(DATE(YEAR($G119)+1,MONTH($G119)+1,1))&gt;Z$4),$D119*13.44*Z$77*(Z$1/1000-($F119/1000)),0)</f>
        <v>50.2992000000001</v>
      </c>
      <c r="AA119" s="69" t="n">
        <f aca="false">IF(AND($F119&lt;AA$1,$G119&lt;AA$4,(DATE(YEAR($G119)+1,MONTH($G119)+1,1))&gt;AA$4),$D119*13.44*AA$77*(AA$1/1000-($F119/1000)),0)</f>
        <v>50.2992000000001</v>
      </c>
      <c r="AB119" s="69" t="n">
        <f aca="false">IF(AND($F119&lt;AB$1,$G119&lt;AB$4,(DATE(YEAR($G119)+1,MONTH($G119)+1,1))&gt;AB$4),$D119*13.44*AB$77*(AB$1/1000-($F119/1000)),0)</f>
        <v>50.2992000000001</v>
      </c>
      <c r="AC119" s="69" t="n">
        <f aca="false">IF(AND($F119&lt;AC$1,$G119&lt;AC$4,(DATE(YEAR($G119)+1,MONTH($G119)+1,1))&gt;AC$4),$D119*13.44*AC$77*(AC$1/1000-($F119/1000)),0)</f>
        <v>50.2992000000001</v>
      </c>
      <c r="AD119" s="69" t="n">
        <f aca="false">IF(AND($F119&lt;AD$1,$G119&lt;AD$4,(DATE(YEAR($G119)+1,MONTH($G119)+1,1))&gt;AD$4),$D119*13.44*AD$77*(AD$1/1000-($F119/1000)),0)</f>
        <v>0</v>
      </c>
      <c r="AE119" s="69" t="n">
        <f aca="false">IF(AND($F119&lt;AE$1,$G119&lt;AE$4,(DATE(YEAR($G119)+1,MONTH($G119)+1,1))&gt;AE$4),$D119*13.44*AE$77*(AE$1/1000-($F119/1000)),0)</f>
        <v>0</v>
      </c>
      <c r="AF119" s="69" t="n">
        <f aca="false">IF(AND($F119&lt;AF$1,$G119&lt;AF$4,(DATE(YEAR($G119)+1,MONTH($G119)+1,1))&gt;AF$4),$D119*13.44*AF$77*(AF$1/1000-($F119/1000)),0)</f>
        <v>0</v>
      </c>
      <c r="AG119" s="69" t="n">
        <f aca="false">IF(AND($F119&lt;AG$1,$G119&lt;AG$4,(DATE(YEAR($G119)+1,MONTH($G119)+1,1))&gt;AG$4),$D119*13.44*AG$77*(AG$1/1000-($F119/1000)),0)</f>
        <v>0</v>
      </c>
      <c r="AH119" s="69" t="n">
        <f aca="false">IF(AND($F119&lt;AH$1,$G119&lt;AH$4,(DATE(YEAR($G119)+1,MONTH($G119)+1,1))&gt;AH$4),$D119*13.44*AH$77*(AH$1/1000-($F119/1000)),0)</f>
        <v>0</v>
      </c>
      <c r="AI119" s="69" t="n">
        <f aca="false">IF(AND($F119&lt;AI$1,$G119&lt;AI$4,(DATE(YEAR($G119)+1,MONTH($G119)+1,1))&gt;AI$4),$D119*13.44*AI$77*(AI$1/1000-($F119/1000)),0)</f>
        <v>0</v>
      </c>
      <c r="AJ119" s="69" t="n">
        <f aca="false">IF(AND($F119&lt;AJ$1,$G119&lt;AJ$4,(DATE(YEAR($G119)+1,MONTH($G119)+1,1))&gt;AJ$4),$D119*13.44*AJ$77*(AJ$1/1000-($F119/1000)),0)</f>
        <v>0</v>
      </c>
      <c r="AK119" s="69" t="n">
        <f aca="false">IF(AND($F119&lt;AK$1,$G119&lt;AK$4,(DATE(YEAR($G119)+1,MONTH($G119)+1,1))&gt;AK$4),$D119*13.44*AK$77*(AK$1/1000-($F119/1000)),0)</f>
        <v>0</v>
      </c>
      <c r="AL119" s="69" t="n">
        <f aca="false">IF(AND($F119&lt;AL$1,$G119&lt;AL$4,(DATE(YEAR($G119)+1,MONTH($G119)+1,1))&gt;AL$4),$D119*13.44*AL$77*(AL$1/1000-($F119/1000)),0)</f>
        <v>0</v>
      </c>
      <c r="AM119" s="69" t="n">
        <f aca="false">IF(AND($F119&lt;AM$1,$G119&lt;AM$4,(DATE(YEAR($G119)+1,MONTH($G119)+1,1))&gt;AM$4),$D119*13.44*AM$77*(AM$1/1000-($F119/1000)),0)</f>
        <v>0</v>
      </c>
      <c r="AN119" s="69" t="n">
        <f aca="false">IF(AND($F119&lt;AN$1,$G119&lt;AN$4,(DATE(YEAR($G119)+1,MONTH($G119)+1,1))&gt;AN$4),$D119*13.44*AN$77*(AN$1/1000-($F119/1000)),0)</f>
        <v>0</v>
      </c>
      <c r="AO119" s="69" t="n">
        <f aca="false">IF(AND($F119&lt;AO$1,$G119&lt;AO$4,(DATE(YEAR($G119)+1,MONTH($G119)+1,1))&gt;AO$4),$D119*13.44*AO$77*(AO$1/1000-($F119/1000)),0)</f>
        <v>0</v>
      </c>
      <c r="AP119" s="69" t="n">
        <f aca="false">IF(AND($F119&lt;AP$1,$G119&lt;AP$4,(DATE(YEAR($G119)+1,MONTH($G119)+1,1))&gt;AP$4),$D119*13.44*AP$77*(AP$1/1000-($F119/1000)),0)</f>
        <v>0</v>
      </c>
      <c r="AQ119" s="69" t="n">
        <f aca="false">IF(AND($F119&lt;AQ$1,$G119&lt;AQ$4,(DATE(YEAR($G119)+1,MONTH($G119)+1,1))&gt;AQ$4),$D119*13.44*AQ$77*(AQ$1/1000-($F119/1000)),0)</f>
        <v>0</v>
      </c>
      <c r="AR119" s="69" t="n">
        <f aca="false">IF(AND($F119&lt;AR$1,$G119&lt;AR$4,(DATE(YEAR($G119)+1,MONTH($G119)+1,1))&gt;AR$4),$D119*13.44*AR$77*(AR$1/1000-($F119/1000)),0)</f>
        <v>0</v>
      </c>
      <c r="AS119" s="69" t="n">
        <f aca="false">IF(AND($F119&lt;AS$1,$G119&lt;AS$4,(DATE(YEAR($G119)+1,MONTH($G119)+1,1))&gt;AS$4),$D119*13.44*AS$77*(AS$1/1000-($F119/1000)),0)</f>
        <v>0</v>
      </c>
      <c r="AT119" s="69" t="n">
        <f aca="false">IF(AND($F119&lt;AT$1,$G119&lt;AT$4,(DATE(YEAR($G119)+1,MONTH($G119)+1,1))&gt;AT$4),$D119*13.44*AT$77*(AT$1/1000-($F119/1000)),0)</f>
        <v>0</v>
      </c>
      <c r="AU119" s="69" t="n">
        <f aca="false">IF(AND($F119&lt;AU$1,$G119&lt;AU$4,(DATE(YEAR($G119)+1,MONTH($G119)+1,1))&gt;AU$4),$D119*13.44*AU$77*(AU$1/1000-($F119/1000)),0)</f>
        <v>0</v>
      </c>
      <c r="AV119" s="69" t="n">
        <f aca="false">IF(AND($F119&lt;AV$1,$G119&lt;AV$4,(DATE(YEAR($G119)+1,MONTH($G119)+1,1))&gt;AV$4),$D119*13.44*AV$77*(AV$1/1000-($F119/1000)),0)</f>
        <v>0</v>
      </c>
      <c r="AW119" s="69" t="n">
        <f aca="false">IF(AND($F119&lt;AW$1,$G119&lt;AW$4,(DATE(YEAR($G119)+1,MONTH($G119)+1,1))&gt;AW$4),$D119*13.44*AW$77*(AW$1/1000-($F119/1000)),0)</f>
        <v>0</v>
      </c>
      <c r="AX119" s="69" t="n">
        <f aca="false">IF(AND($F119&lt;AX$1,$G119&lt;AX$4,(DATE(YEAR($G119)+1,MONTH($G119)+1,1))&gt;AX$4),$D119*13.44*AX$77*(AX$1/1000-($F119/1000)),0)</f>
        <v>0</v>
      </c>
      <c r="AY119" s="69" t="n">
        <f aca="false">IF(AND($F119&lt;AY$1,$G119&lt;AY$4,(DATE(YEAR($G119)+1,MONTH($G119)+1,1))&gt;AY$4),$D119*13.44*AY$77*(AY$1/1000-($F119/1000)),0)</f>
        <v>0</v>
      </c>
      <c r="AZ119" s="69" t="n">
        <f aca="false">IF(AND($F119&lt;AZ$1,$G119&lt;AZ$4,(DATE(YEAR($G119)+1,MONTH($G119)+1,1))&gt;AZ$4),$D119*13.44*AZ$77*(AZ$1/1000-($F119/1000)),0)</f>
        <v>0</v>
      </c>
      <c r="BA119" s="69" t="n">
        <f aca="false">IF(AND($F119&lt;BA$1,$G119&lt;BA$4,(DATE(YEAR($G119)+1,MONTH($G119)+1,1))&gt;BA$4),$D119*13.44*BA$77*(BA$1/1000-($F119/1000)),0)</f>
        <v>0</v>
      </c>
      <c r="BB119" s="69" t="n">
        <f aca="false">IF(AND($F119&lt;BB$1,$G119&lt;BB$4,(DATE(YEAR($G119)+1,MONTH($G119)+1,1))&gt;BB$4),$D119*13.44*BB$77*(BB$1/1000-($F119/1000)),0)</f>
        <v>0</v>
      </c>
      <c r="BC119" s="69" t="n">
        <f aca="false">IF(AND($F119&lt;BC$1,$G119&lt;BC$4,(DATE(YEAR($G119)+1,MONTH($G119)+1,1))&gt;BC$4),$D119*13.44*BC$77*(BC$1/1000-($F119/1000)),0)</f>
        <v>0</v>
      </c>
      <c r="BD119" s="69" t="n">
        <f aca="false">IF(AND($F119&lt;BD$1,$G119&lt;BD$4,(DATE(YEAR($G119)+1,MONTH($G119)+1,1))&gt;BD$4),$D119*13.44*BD$77*(BD$1/1000-($F119/1000)),0)</f>
        <v>0</v>
      </c>
    </row>
    <row r="120" customFormat="false" ht="12.75" hidden="false" customHeight="false" outlineLevel="0" collapsed="false">
      <c r="A120" s="0" t="s">
        <v>1425</v>
      </c>
      <c r="B120" s="3" t="s">
        <v>1272</v>
      </c>
      <c r="C120" s="3" t="s">
        <v>1273</v>
      </c>
      <c r="D120" s="0" t="n">
        <v>49.5</v>
      </c>
      <c r="E120" s="0" t="s">
        <v>1268</v>
      </c>
      <c r="F120" s="13" t="n">
        <v>9700</v>
      </c>
      <c r="G120" s="8" t="n">
        <v>37190</v>
      </c>
      <c r="H120" s="64" t="s">
        <v>1260</v>
      </c>
      <c r="I120" s="69" t="n">
        <f aca="false">IF(AND($F120&lt;I$1,$G120&lt;I$4,(DATE(YEAR($G120)+1,MONTH($G120)+1,1))&gt;I$4),$D120*13.44*I$77*(I$1/1000-($F120/1000)),0)</f>
        <v>0</v>
      </c>
      <c r="J120" s="69" t="n">
        <f aca="false">IF(AND($F120&lt;J$1,$G120&lt;J$4,(DATE(YEAR($G120)+1,MONTH($G120)+1,1))&gt;J$4),$D120*13.44*J$77*(J$1/1000-($F120/1000)),0)</f>
        <v>0</v>
      </c>
      <c r="K120" s="69" t="n">
        <f aca="false">IF(AND($F120&lt;K$1,$G120&lt;K$4,(DATE(YEAR($G120)+1,MONTH($G120)+1,1))&gt;K$4),$D120*13.44*K$77*(K$1/1000-($F120/1000)),0)</f>
        <v>0</v>
      </c>
      <c r="L120" s="69" t="n">
        <f aca="false">IF(AND($F120&lt;L$1,$G120&lt;L$4,(DATE(YEAR($G120)+1,MONTH($G120)+1,1))&gt;L$4),$D120*13.44*L$77*(L$1/1000-($F120/1000)),0)</f>
        <v>0</v>
      </c>
      <c r="M120" s="69" t="n">
        <f aca="false">IF(AND($F120&lt;M$1,$G120&lt;M$4,(DATE(YEAR($G120)+1,MONTH($G120)+1,1))&gt;M$4),$D120*13.44*M$77*(M$1/1000-($F120/1000)),0)</f>
        <v>0</v>
      </c>
      <c r="N120" s="69" t="n">
        <f aca="false">IF(AND($F120&lt;N$1,$G120&lt;N$4,(DATE(YEAR($G120)+1,MONTH($G120)+1,1))&gt;N$4),$D120*13.44*N$77*(N$1/1000-($F120/1000)),0)</f>
        <v>0</v>
      </c>
      <c r="O120" s="69" t="n">
        <f aca="false">IF(AND($F120&lt;O$1,$G120&lt;O$4,(DATE(YEAR($G120)+1,MONTH($G120)+1,1))&gt;O$4),$D120*13.44*O$77*(O$1/1000-($F120/1000)),0)</f>
        <v>0</v>
      </c>
      <c r="P120" s="69" t="n">
        <f aca="false">IF(AND($F120&lt;P$1,$G120&lt;P$4,(DATE(YEAR($G120)+1,MONTH($G120)+1,1))&gt;P$4),$D120*13.44*P$77*(P$1/1000-($F120/1000)),0)</f>
        <v>0</v>
      </c>
      <c r="Q120" s="69" t="n">
        <f aca="false">IF(AND($F120&lt;Q$1,$G120&lt;Q$4,(DATE(YEAR($G120)+1,MONTH($G120)+1,1))&gt;Q$4),$D120*13.44*Q$77*(Q$1/1000-($F120/1000)),0)</f>
        <v>0</v>
      </c>
      <c r="R120" s="69" t="n">
        <f aca="false">IF(AND($F120&lt;R$1,$G120&lt;R$4,(DATE(YEAR($G120)+1,MONTH($G120)+1,1))&gt;R$4),$D120*13.44*R$77*(R$1/1000-($F120/1000)),0)</f>
        <v>0</v>
      </c>
      <c r="S120" s="69" t="n">
        <f aca="false">IF(AND($F120&lt;S$1,$G120&lt;S$4,(DATE(YEAR($G120)+1,MONTH($G120)+1,1))&gt;S$4),$D120*13.44*S$77*(S$1/1000-($F120/1000)),0)</f>
        <v>49.8960000000001</v>
      </c>
      <c r="T120" s="69" t="n">
        <f aca="false">IF(AND($F120&lt;T$1,$G120&lt;T$4,(DATE(YEAR($G120)+1,MONTH($G120)+1,1))&gt;T$4),$D120*13.44*T$77*(T$1/1000-($F120/1000)),0)</f>
        <v>49.8960000000001</v>
      </c>
      <c r="U120" s="69" t="n">
        <f aca="false">IF(AND($F120&lt;U$1,$G120&lt;U$4,(DATE(YEAR($G120)+1,MONTH($G120)+1,1))&gt;U$4),$D120*13.44*U$77*(U$1/1000-($F120/1000)),0)</f>
        <v>49.8960000000001</v>
      </c>
      <c r="V120" s="69" t="n">
        <f aca="false">IF(AND($F120&lt;V$1,$G120&lt;V$4,(DATE(YEAR($G120)+1,MONTH($G120)+1,1))&gt;V$4),$D120*13.44*V$77*(V$1/1000-($F120/1000)),0)</f>
        <v>49.8960000000001</v>
      </c>
      <c r="W120" s="69" t="n">
        <f aca="false">IF(AND($F120&lt;W$1,$G120&lt;W$4,(DATE(YEAR($G120)+1,MONTH($G120)+1,1))&gt;W$4),$D120*13.44*W$77*(W$1/1000-($F120/1000)),0)</f>
        <v>49.8960000000001</v>
      </c>
      <c r="X120" s="69" t="n">
        <f aca="false">IF(AND($F120&lt;X$1,$G120&lt;X$4,(DATE(YEAR($G120)+1,MONTH($G120)+1,1))&gt;X$4),$D120*13.44*X$77*(X$1/1000-($F120/1000)),0)</f>
        <v>49.8960000000001</v>
      </c>
      <c r="Y120" s="69" t="n">
        <f aca="false">IF(AND($F120&lt;Y$1,$G120&lt;Y$4,(DATE(YEAR($G120)+1,MONTH($G120)+1,1))&gt;Y$4),$D120*13.44*Y$77*(Y$1/1000-($F120/1000)),0)</f>
        <v>49.8960000000001</v>
      </c>
      <c r="Z120" s="69" t="n">
        <f aca="false">IF(AND($F120&lt;Z$1,$G120&lt;Z$4,(DATE(YEAR($G120)+1,MONTH($G120)+1,1))&gt;Z$4),$D120*13.44*Z$77*(Z$1/1000-($F120/1000)),0)</f>
        <v>49.8960000000001</v>
      </c>
      <c r="AA120" s="69" t="n">
        <f aca="false">IF(AND($F120&lt;AA$1,$G120&lt;AA$4,(DATE(YEAR($G120)+1,MONTH($G120)+1,1))&gt;AA$4),$D120*13.44*AA$77*(AA$1/1000-($F120/1000)),0)</f>
        <v>49.8960000000001</v>
      </c>
      <c r="AB120" s="69" t="n">
        <f aca="false">IF(AND($F120&lt;AB$1,$G120&lt;AB$4,(DATE(YEAR($G120)+1,MONTH($G120)+1,1))&gt;AB$4),$D120*13.44*AB$77*(AB$1/1000-($F120/1000)),0)</f>
        <v>49.8960000000001</v>
      </c>
      <c r="AC120" s="69" t="n">
        <f aca="false">IF(AND($F120&lt;AC$1,$G120&lt;AC$4,(DATE(YEAR($G120)+1,MONTH($G120)+1,1))&gt;AC$4),$D120*13.44*AC$77*(AC$1/1000-($F120/1000)),0)</f>
        <v>49.8960000000001</v>
      </c>
      <c r="AD120" s="69" t="n">
        <f aca="false">IF(AND($F120&lt;AD$1,$G120&lt;AD$4,(DATE(YEAR($G120)+1,MONTH($G120)+1,1))&gt;AD$4),$D120*13.44*AD$77*(AD$1/1000-($F120/1000)),0)</f>
        <v>49.8960000000001</v>
      </c>
      <c r="AE120" s="69" t="n">
        <f aca="false">IF(AND($F120&lt;AE$1,$G120&lt;AE$4,(DATE(YEAR($G120)+1,MONTH($G120)+1,1))&gt;AE$4),$D120*13.44*AE$77*(AE$1/1000-($F120/1000)),0)</f>
        <v>0</v>
      </c>
      <c r="AF120" s="69" t="n">
        <f aca="false">IF(AND($F120&lt;AF$1,$G120&lt;AF$4,(DATE(YEAR($G120)+1,MONTH($G120)+1,1))&gt;AF$4),$D120*13.44*AF$77*(AF$1/1000-($F120/1000)),0)</f>
        <v>0</v>
      </c>
      <c r="AG120" s="69" t="n">
        <f aca="false">IF(AND($F120&lt;AG$1,$G120&lt;AG$4,(DATE(YEAR($G120)+1,MONTH($G120)+1,1))&gt;AG$4),$D120*13.44*AG$77*(AG$1/1000-($F120/1000)),0)</f>
        <v>0</v>
      </c>
      <c r="AH120" s="69" t="n">
        <f aca="false">IF(AND($F120&lt;AH$1,$G120&lt;AH$4,(DATE(YEAR($G120)+1,MONTH($G120)+1,1))&gt;AH$4),$D120*13.44*AH$77*(AH$1/1000-($F120/1000)),0)</f>
        <v>0</v>
      </c>
      <c r="AI120" s="69" t="n">
        <f aca="false">IF(AND($F120&lt;AI$1,$G120&lt;AI$4,(DATE(YEAR($G120)+1,MONTH($G120)+1,1))&gt;AI$4),$D120*13.44*AI$77*(AI$1/1000-($F120/1000)),0)</f>
        <v>0</v>
      </c>
      <c r="AJ120" s="69" t="n">
        <f aca="false">IF(AND($F120&lt;AJ$1,$G120&lt;AJ$4,(DATE(YEAR($G120)+1,MONTH($G120)+1,1))&gt;AJ$4),$D120*13.44*AJ$77*(AJ$1/1000-($F120/1000)),0)</f>
        <v>0</v>
      </c>
      <c r="AK120" s="69" t="n">
        <f aca="false">IF(AND($F120&lt;AK$1,$G120&lt;AK$4,(DATE(YEAR($G120)+1,MONTH($G120)+1,1))&gt;AK$4),$D120*13.44*AK$77*(AK$1/1000-($F120/1000)),0)</f>
        <v>0</v>
      </c>
      <c r="AL120" s="69" t="n">
        <f aca="false">IF(AND($F120&lt;AL$1,$G120&lt;AL$4,(DATE(YEAR($G120)+1,MONTH($G120)+1,1))&gt;AL$4),$D120*13.44*AL$77*(AL$1/1000-($F120/1000)),0)</f>
        <v>0</v>
      </c>
      <c r="AM120" s="69" t="n">
        <f aca="false">IF(AND($F120&lt;AM$1,$G120&lt;AM$4,(DATE(YEAR($G120)+1,MONTH($G120)+1,1))&gt;AM$4),$D120*13.44*AM$77*(AM$1/1000-($F120/1000)),0)</f>
        <v>0</v>
      </c>
      <c r="AN120" s="69" t="n">
        <f aca="false">IF(AND($F120&lt;AN$1,$G120&lt;AN$4,(DATE(YEAR($G120)+1,MONTH($G120)+1,1))&gt;AN$4),$D120*13.44*AN$77*(AN$1/1000-($F120/1000)),0)</f>
        <v>0</v>
      </c>
      <c r="AO120" s="69" t="n">
        <f aca="false">IF(AND($F120&lt;AO$1,$G120&lt;AO$4,(DATE(YEAR($G120)+1,MONTH($G120)+1,1))&gt;AO$4),$D120*13.44*AO$77*(AO$1/1000-($F120/1000)),0)</f>
        <v>0</v>
      </c>
      <c r="AP120" s="69" t="n">
        <f aca="false">IF(AND($F120&lt;AP$1,$G120&lt;AP$4,(DATE(YEAR($G120)+1,MONTH($G120)+1,1))&gt;AP$4),$D120*13.44*AP$77*(AP$1/1000-($F120/1000)),0)</f>
        <v>0</v>
      </c>
      <c r="AQ120" s="69" t="n">
        <f aca="false">IF(AND($F120&lt;AQ$1,$G120&lt;AQ$4,(DATE(YEAR($G120)+1,MONTH($G120)+1,1))&gt;AQ$4),$D120*13.44*AQ$77*(AQ$1/1000-($F120/1000)),0)</f>
        <v>0</v>
      </c>
      <c r="AR120" s="69" t="n">
        <f aca="false">IF(AND($F120&lt;AR$1,$G120&lt;AR$4,(DATE(YEAR($G120)+1,MONTH($G120)+1,1))&gt;AR$4),$D120*13.44*AR$77*(AR$1/1000-($F120/1000)),0)</f>
        <v>0</v>
      </c>
      <c r="AS120" s="69" t="n">
        <f aca="false">IF(AND($F120&lt;AS$1,$G120&lt;AS$4,(DATE(YEAR($G120)+1,MONTH($G120)+1,1))&gt;AS$4),$D120*13.44*AS$77*(AS$1/1000-($F120/1000)),0)</f>
        <v>0</v>
      </c>
      <c r="AT120" s="69" t="n">
        <f aca="false">IF(AND($F120&lt;AT$1,$G120&lt;AT$4,(DATE(YEAR($G120)+1,MONTH($G120)+1,1))&gt;AT$4),$D120*13.44*AT$77*(AT$1/1000-($F120/1000)),0)</f>
        <v>0</v>
      </c>
      <c r="AU120" s="69" t="n">
        <f aca="false">IF(AND($F120&lt;AU$1,$G120&lt;AU$4,(DATE(YEAR($G120)+1,MONTH($G120)+1,1))&gt;AU$4),$D120*13.44*AU$77*(AU$1/1000-($F120/1000)),0)</f>
        <v>0</v>
      </c>
      <c r="AV120" s="69" t="n">
        <f aca="false">IF(AND($F120&lt;AV$1,$G120&lt;AV$4,(DATE(YEAR($G120)+1,MONTH($G120)+1,1))&gt;AV$4),$D120*13.44*AV$77*(AV$1/1000-($F120/1000)),0)</f>
        <v>0</v>
      </c>
      <c r="AW120" s="69" t="n">
        <f aca="false">IF(AND($F120&lt;AW$1,$G120&lt;AW$4,(DATE(YEAR($G120)+1,MONTH($G120)+1,1))&gt;AW$4),$D120*13.44*AW$77*(AW$1/1000-($F120/1000)),0)</f>
        <v>0</v>
      </c>
      <c r="AX120" s="69" t="n">
        <f aca="false">IF(AND($F120&lt;AX$1,$G120&lt;AX$4,(DATE(YEAR($G120)+1,MONTH($G120)+1,1))&gt;AX$4),$D120*13.44*AX$77*(AX$1/1000-($F120/1000)),0)</f>
        <v>0</v>
      </c>
      <c r="AY120" s="69" t="n">
        <f aca="false">IF(AND($F120&lt;AY$1,$G120&lt;AY$4,(DATE(YEAR($G120)+1,MONTH($G120)+1,1))&gt;AY$4),$D120*13.44*AY$77*(AY$1/1000-($F120/1000)),0)</f>
        <v>0</v>
      </c>
      <c r="AZ120" s="69" t="n">
        <f aca="false">IF(AND($F120&lt;AZ$1,$G120&lt;AZ$4,(DATE(YEAR($G120)+1,MONTH($G120)+1,1))&gt;AZ$4),$D120*13.44*AZ$77*(AZ$1/1000-($F120/1000)),0)</f>
        <v>0</v>
      </c>
      <c r="BA120" s="69" t="n">
        <f aca="false">IF(AND($F120&lt;BA$1,$G120&lt;BA$4,(DATE(YEAR($G120)+1,MONTH($G120)+1,1))&gt;BA$4),$D120*13.44*BA$77*(BA$1/1000-($F120/1000)),0)</f>
        <v>0</v>
      </c>
      <c r="BB120" s="69" t="n">
        <f aca="false">IF(AND($F120&lt;BB$1,$G120&lt;BB$4,(DATE(YEAR($G120)+1,MONTH($G120)+1,1))&gt;BB$4),$D120*13.44*BB$77*(BB$1/1000-($F120/1000)),0)</f>
        <v>0</v>
      </c>
      <c r="BC120" s="69" t="n">
        <f aca="false">IF(AND($F120&lt;BC$1,$G120&lt;BC$4,(DATE(YEAR($G120)+1,MONTH($G120)+1,1))&gt;BC$4),$D120*13.44*BC$77*(BC$1/1000-($F120/1000)),0)</f>
        <v>0</v>
      </c>
      <c r="BD120" s="69" t="n">
        <f aca="false">IF(AND($F120&lt;BD$1,$G120&lt;BD$4,(DATE(YEAR($G120)+1,MONTH($G120)+1,1))&gt;BD$4),$D120*13.44*BD$77*(BD$1/1000-($F120/1000)),0)</f>
        <v>0</v>
      </c>
    </row>
    <row r="121" customFormat="false" ht="12.75" hidden="false" customHeight="false" outlineLevel="0" collapsed="false">
      <c r="A121" s="66" t="s">
        <v>1348</v>
      </c>
      <c r="B121" s="3" t="s">
        <v>1272</v>
      </c>
      <c r="C121" s="3" t="s">
        <v>1273</v>
      </c>
      <c r="D121" s="66" t="n">
        <v>40</v>
      </c>
      <c r="E121" s="66" t="s">
        <v>1268</v>
      </c>
      <c r="F121" s="66" t="n">
        <v>9700</v>
      </c>
      <c r="G121" s="8" t="n">
        <v>37412</v>
      </c>
      <c r="H121" s="64" t="s">
        <v>1260</v>
      </c>
      <c r="I121" s="69" t="n">
        <f aca="false">IF(AND($F121&lt;I$1,$G121&lt;I$4,(DATE(YEAR($G121)+1,MONTH($G121)+1,1))&gt;I$4),$D121*13.44*I$77*(I$1/1000-($F121/1000)),0)</f>
        <v>0</v>
      </c>
      <c r="J121" s="69" t="n">
        <f aca="false">IF(AND($F121&lt;J$1,$G121&lt;J$4,(DATE(YEAR($G121)+1,MONTH($G121)+1,1))&gt;J$4),$D121*13.44*J$77*(J$1/1000-($F121/1000)),0)</f>
        <v>0</v>
      </c>
      <c r="K121" s="69" t="n">
        <f aca="false">IF(AND($F121&lt;K$1,$G121&lt;K$4,(DATE(YEAR($G121)+1,MONTH($G121)+1,1))&gt;K$4),$D121*13.44*K$77*(K$1/1000-($F121/1000)),0)</f>
        <v>0</v>
      </c>
      <c r="L121" s="69" t="n">
        <f aca="false">IF(AND($F121&lt;L$1,$G121&lt;L$4,(DATE(YEAR($G121)+1,MONTH($G121)+1,1))&gt;L$4),$D121*13.44*L$77*(L$1/1000-($F121/1000)),0)</f>
        <v>0</v>
      </c>
      <c r="M121" s="69" t="n">
        <f aca="false">IF(AND($F121&lt;M$1,$G121&lt;M$4,(DATE(YEAR($G121)+1,MONTH($G121)+1,1))&gt;M$4),$D121*13.44*M$77*(M$1/1000-($F121/1000)),0)</f>
        <v>0</v>
      </c>
      <c r="N121" s="69" t="n">
        <f aca="false">IF(AND($F121&lt;N$1,$G121&lt;N$4,(DATE(YEAR($G121)+1,MONTH($G121)+1,1))&gt;N$4),$D121*13.44*N$77*(N$1/1000-($F121/1000)),0)</f>
        <v>0</v>
      </c>
      <c r="O121" s="69" t="n">
        <f aca="false">IF(AND($F121&lt;O$1,$G121&lt;O$4,(DATE(YEAR($G121)+1,MONTH($G121)+1,1))&gt;O$4),$D121*13.44*O$77*(O$1/1000-($F121/1000)),0)</f>
        <v>0</v>
      </c>
      <c r="P121" s="69" t="n">
        <f aca="false">IF(AND($F121&lt;P$1,$G121&lt;P$4,(DATE(YEAR($G121)+1,MONTH($G121)+1,1))&gt;P$4),$D121*13.44*P$77*(P$1/1000-($F121/1000)),0)</f>
        <v>0</v>
      </c>
      <c r="Q121" s="69" t="n">
        <f aca="false">IF(AND($F121&lt;Q$1,$G121&lt;Q$4,(DATE(YEAR($G121)+1,MONTH($G121)+1,1))&gt;Q$4),$D121*13.44*Q$77*(Q$1/1000-($F121/1000)),0)</f>
        <v>0</v>
      </c>
      <c r="R121" s="69" t="n">
        <f aca="false">IF(AND($F121&lt;R$1,$G121&lt;R$4,(DATE(YEAR($G121)+1,MONTH($G121)+1,1))&gt;R$4),$D121*13.44*R$77*(R$1/1000-($F121/1000)),0)</f>
        <v>0</v>
      </c>
      <c r="S121" s="69" t="n">
        <f aca="false">IF(AND($F121&lt;S$1,$G121&lt;S$4,(DATE(YEAR($G121)+1,MONTH($G121)+1,1))&gt;S$4),$D121*13.44*S$77*(S$1/1000-($F121/1000)),0)</f>
        <v>0</v>
      </c>
      <c r="T121" s="69" t="n">
        <f aca="false">IF(AND($F121&lt;T$1,$G121&lt;T$4,(DATE(YEAR($G121)+1,MONTH($G121)+1,1))&gt;T$4),$D121*13.44*T$77*(T$1/1000-($F121/1000)),0)</f>
        <v>0</v>
      </c>
      <c r="U121" s="69" t="n">
        <f aca="false">IF(AND($F121&lt;U$1,$G121&lt;U$4,(DATE(YEAR($G121)+1,MONTH($G121)+1,1))&gt;U$4),$D121*13.44*U$77*(U$1/1000-($F121/1000)),0)</f>
        <v>0</v>
      </c>
      <c r="V121" s="69" t="n">
        <f aca="false">IF(AND($F121&lt;V$1,$G121&lt;V$4,(DATE(YEAR($G121)+1,MONTH($G121)+1,1))&gt;V$4),$D121*13.44*V$77*(V$1/1000-($F121/1000)),0)</f>
        <v>0</v>
      </c>
      <c r="W121" s="69" t="n">
        <f aca="false">IF(AND($F121&lt;W$1,$G121&lt;W$4,(DATE(YEAR($G121)+1,MONTH($G121)+1,1))&gt;W$4),$D121*13.44*W$77*(W$1/1000-($F121/1000)),0)</f>
        <v>0</v>
      </c>
      <c r="X121" s="69" t="n">
        <f aca="false">IF(AND($F121&lt;X$1,$G121&lt;X$4,(DATE(YEAR($G121)+1,MONTH($G121)+1,1))&gt;X$4),$D121*13.44*X$77*(X$1/1000-($F121/1000)),0)</f>
        <v>0</v>
      </c>
      <c r="Y121" s="69" t="n">
        <f aca="false">IF(AND($F121&lt;Y$1,$G121&lt;Y$4,(DATE(YEAR($G121)+1,MONTH($G121)+1,1))&gt;Y$4),$D121*13.44*Y$77*(Y$1/1000-($F121/1000)),0)</f>
        <v>0</v>
      </c>
      <c r="Z121" s="69" t="n">
        <f aca="false">IF(AND($F121&lt;Z$1,$G121&lt;Z$4,(DATE(YEAR($G121)+1,MONTH($G121)+1,1))&gt;Z$4),$D121*13.44*Z$77*(Z$1/1000-($F121/1000)),0)</f>
        <v>0</v>
      </c>
      <c r="AA121" s="69" t="n">
        <f aca="false">IF(AND($F121&lt;AA$1,$G121&lt;AA$4,(DATE(YEAR($G121)+1,MONTH($G121)+1,1))&gt;AA$4),$D121*13.44*AA$77*(AA$1/1000-($F121/1000)),0)</f>
        <v>40.3200000000001</v>
      </c>
      <c r="AB121" s="69" t="n">
        <f aca="false">IF(AND($F121&lt;AB$1,$G121&lt;AB$4,(DATE(YEAR($G121)+1,MONTH($G121)+1,1))&gt;AB$4),$D121*13.44*AB$77*(AB$1/1000-($F121/1000)),0)</f>
        <v>40.3200000000001</v>
      </c>
      <c r="AC121" s="69" t="n">
        <f aca="false">IF(AND($F121&lt;AC$1,$G121&lt;AC$4,(DATE(YEAR($G121)+1,MONTH($G121)+1,1))&gt;AC$4),$D121*13.44*AC$77*(AC$1/1000-($F121/1000)),0)</f>
        <v>40.3200000000001</v>
      </c>
      <c r="AD121" s="69" t="n">
        <f aca="false">IF(AND($F121&lt;AD$1,$G121&lt;AD$4,(DATE(YEAR($G121)+1,MONTH($G121)+1,1))&gt;AD$4),$D121*13.44*AD$77*(AD$1/1000-($F121/1000)),0)</f>
        <v>40.3200000000001</v>
      </c>
      <c r="AE121" s="69" t="n">
        <f aca="false">IF(AND($F121&lt;AE$1,$G121&lt;AE$4,(DATE(YEAR($G121)+1,MONTH($G121)+1,1))&gt;AE$4),$D121*13.44*AE$77*(AE$1/1000-($F121/1000)),0)</f>
        <v>40.3200000000001</v>
      </c>
      <c r="AF121" s="69" t="n">
        <f aca="false">IF(AND($F121&lt;AF$1,$G121&lt;AF$4,(DATE(YEAR($G121)+1,MONTH($G121)+1,1))&gt;AF$4),$D121*13.44*AF$77*(AF$1/1000-($F121/1000)),0)</f>
        <v>40.3200000000001</v>
      </c>
      <c r="AG121" s="69" t="n">
        <f aca="false">IF(AND($F121&lt;AG$1,$G121&lt;AG$4,(DATE(YEAR($G121)+1,MONTH($G121)+1,1))&gt;AG$4),$D121*13.44*AG$77*(AG$1/1000-($F121/1000)),0)</f>
        <v>40.3200000000001</v>
      </c>
      <c r="AH121" s="69" t="n">
        <f aca="false">IF(AND($F121&lt;AH$1,$G121&lt;AH$4,(DATE(YEAR($G121)+1,MONTH($G121)+1,1))&gt;AH$4),$D121*13.44*AH$77*(AH$1/1000-($F121/1000)),0)</f>
        <v>40.3200000000001</v>
      </c>
      <c r="AI121" s="69" t="n">
        <f aca="false">IF(AND($F121&lt;AI$1,$G121&lt;AI$4,(DATE(YEAR($G121)+1,MONTH($G121)+1,1))&gt;AI$4),$D121*13.44*AI$77*(AI$1/1000-($F121/1000)),0)</f>
        <v>40.3200000000001</v>
      </c>
      <c r="AJ121" s="69" t="n">
        <f aca="false">IF(AND($F121&lt;AJ$1,$G121&lt;AJ$4,(DATE(YEAR($G121)+1,MONTH($G121)+1,1))&gt;AJ$4),$D121*13.44*AJ$77*(AJ$1/1000-($F121/1000)),0)</f>
        <v>40.3200000000001</v>
      </c>
      <c r="AK121" s="69" t="n">
        <f aca="false">IF(AND($F121&lt;AK$1,$G121&lt;AK$4,(DATE(YEAR($G121)+1,MONTH($G121)+1,1))&gt;AK$4),$D121*13.44*AK$77*(AK$1/1000-($F121/1000)),0)</f>
        <v>40.3200000000001</v>
      </c>
      <c r="AL121" s="69" t="n">
        <f aca="false">IF(AND($F121&lt;AL$1,$G121&lt;AL$4,(DATE(YEAR($G121)+1,MONTH($G121)+1,1))&gt;AL$4),$D121*13.44*AL$77*(AL$1/1000-($F121/1000)),0)</f>
        <v>40.3200000000001</v>
      </c>
      <c r="AM121" s="69" t="n">
        <f aca="false">IF(AND($F121&lt;AM$1,$G121&lt;AM$4,(DATE(YEAR($G121)+1,MONTH($G121)+1,1))&gt;AM$4),$D121*13.44*AM$77*(AM$1/1000-($F121/1000)),0)</f>
        <v>0</v>
      </c>
      <c r="AN121" s="69" t="n">
        <f aca="false">IF(AND($F121&lt;AN$1,$G121&lt;AN$4,(DATE(YEAR($G121)+1,MONTH($G121)+1,1))&gt;AN$4),$D121*13.44*AN$77*(AN$1/1000-($F121/1000)),0)</f>
        <v>0</v>
      </c>
      <c r="AO121" s="69" t="n">
        <f aca="false">IF(AND($F121&lt;AO$1,$G121&lt;AO$4,(DATE(YEAR($G121)+1,MONTH($G121)+1,1))&gt;AO$4),$D121*13.44*AO$77*(AO$1/1000-($F121/1000)),0)</f>
        <v>0</v>
      </c>
      <c r="AP121" s="69" t="n">
        <f aca="false">IF(AND($F121&lt;AP$1,$G121&lt;AP$4,(DATE(YEAR($G121)+1,MONTH($G121)+1,1))&gt;AP$4),$D121*13.44*AP$77*(AP$1/1000-($F121/1000)),0)</f>
        <v>0</v>
      </c>
      <c r="AQ121" s="69" t="n">
        <f aca="false">IF(AND($F121&lt;AQ$1,$G121&lt;AQ$4,(DATE(YEAR($G121)+1,MONTH($G121)+1,1))&gt;AQ$4),$D121*13.44*AQ$77*(AQ$1/1000-($F121/1000)),0)</f>
        <v>0</v>
      </c>
      <c r="AR121" s="69" t="n">
        <f aca="false">IF(AND($F121&lt;AR$1,$G121&lt;AR$4,(DATE(YEAR($G121)+1,MONTH($G121)+1,1))&gt;AR$4),$D121*13.44*AR$77*(AR$1/1000-($F121/1000)),0)</f>
        <v>0</v>
      </c>
      <c r="AS121" s="69" t="n">
        <f aca="false">IF(AND($F121&lt;AS$1,$G121&lt;AS$4,(DATE(YEAR($G121)+1,MONTH($G121)+1,1))&gt;AS$4),$D121*13.44*AS$77*(AS$1/1000-($F121/1000)),0)</f>
        <v>0</v>
      </c>
      <c r="AT121" s="69" t="n">
        <f aca="false">IF(AND($F121&lt;AT$1,$G121&lt;AT$4,(DATE(YEAR($G121)+1,MONTH($G121)+1,1))&gt;AT$4),$D121*13.44*AT$77*(AT$1/1000-($F121/1000)),0)</f>
        <v>0</v>
      </c>
      <c r="AU121" s="69" t="n">
        <f aca="false">IF(AND($F121&lt;AU$1,$G121&lt;AU$4,(DATE(YEAR($G121)+1,MONTH($G121)+1,1))&gt;AU$4),$D121*13.44*AU$77*(AU$1/1000-($F121/1000)),0)</f>
        <v>0</v>
      </c>
      <c r="AV121" s="69" t="n">
        <f aca="false">IF(AND($F121&lt;AV$1,$G121&lt;AV$4,(DATE(YEAR($G121)+1,MONTH($G121)+1,1))&gt;AV$4),$D121*13.44*AV$77*(AV$1/1000-($F121/1000)),0)</f>
        <v>0</v>
      </c>
      <c r="AW121" s="69" t="n">
        <f aca="false">IF(AND($F121&lt;AW$1,$G121&lt;AW$4,(DATE(YEAR($G121)+1,MONTH($G121)+1,1))&gt;AW$4),$D121*13.44*AW$77*(AW$1/1000-($F121/1000)),0)</f>
        <v>0</v>
      </c>
      <c r="AX121" s="69" t="n">
        <f aca="false">IF(AND($F121&lt;AX$1,$G121&lt;AX$4,(DATE(YEAR($G121)+1,MONTH($G121)+1,1))&gt;AX$4),$D121*13.44*AX$77*(AX$1/1000-($F121/1000)),0)</f>
        <v>0</v>
      </c>
      <c r="AY121" s="69" t="n">
        <f aca="false">IF(AND($F121&lt;AY$1,$G121&lt;AY$4,(DATE(YEAR($G121)+1,MONTH($G121)+1,1))&gt;AY$4),$D121*13.44*AY$77*(AY$1/1000-($F121/1000)),0)</f>
        <v>0</v>
      </c>
      <c r="AZ121" s="69" t="n">
        <f aca="false">IF(AND($F121&lt;AZ$1,$G121&lt;AZ$4,(DATE(YEAR($G121)+1,MONTH($G121)+1,1))&gt;AZ$4),$D121*13.44*AZ$77*(AZ$1/1000-($F121/1000)),0)</f>
        <v>0</v>
      </c>
      <c r="BA121" s="69" t="n">
        <f aca="false">IF(AND($F121&lt;BA$1,$G121&lt;BA$4,(DATE(YEAR($G121)+1,MONTH($G121)+1,1))&gt;BA$4),$D121*13.44*BA$77*(BA$1/1000-($F121/1000)),0)</f>
        <v>0</v>
      </c>
      <c r="BB121" s="69" t="n">
        <f aca="false">IF(AND($F121&lt;BB$1,$G121&lt;BB$4,(DATE(YEAR($G121)+1,MONTH($G121)+1,1))&gt;BB$4),$D121*13.44*BB$77*(BB$1/1000-($F121/1000)),0)</f>
        <v>0</v>
      </c>
      <c r="BC121" s="69" t="n">
        <f aca="false">IF(AND($F121&lt;BC$1,$G121&lt;BC$4,(DATE(YEAR($G121)+1,MONTH($G121)+1,1))&gt;BC$4),$D121*13.44*BC$77*(BC$1/1000-($F121/1000)),0)</f>
        <v>0</v>
      </c>
      <c r="BD121" s="69" t="n">
        <f aca="false">IF(AND($F121&lt;BD$1,$G121&lt;BD$4,(DATE(YEAR($G121)+1,MONTH($G121)+1,1))&gt;BD$4),$D121*13.44*BD$77*(BD$1/1000-($F121/1000)),0)</f>
        <v>0</v>
      </c>
    </row>
    <row r="122" customFormat="false" ht="12.75" hidden="false" customHeight="false" outlineLevel="0" collapsed="false">
      <c r="A122" s="6" t="s">
        <v>1426</v>
      </c>
      <c r="B122" s="3" t="s">
        <v>1328</v>
      </c>
      <c r="C122" s="3" t="s">
        <v>1273</v>
      </c>
      <c r="D122" s="72" t="n">
        <v>49</v>
      </c>
      <c r="E122" s="3" t="s">
        <v>1268</v>
      </c>
      <c r="F122" s="2" t="n">
        <v>9700</v>
      </c>
      <c r="G122" s="8" t="n">
        <v>37056</v>
      </c>
      <c r="H122" s="64" t="s">
        <v>1260</v>
      </c>
      <c r="I122" s="69" t="n">
        <f aca="false">IF(AND($F122&lt;I$1,$G122&lt;I$4,(DATE(YEAR($G122)+1,MONTH($G122)+1,1))&gt;I$4),$D122*13.44*I$77*(I$1/1000-($F122/1000)),0)</f>
        <v>0</v>
      </c>
      <c r="J122" s="69" t="n">
        <f aca="false">IF(AND($F122&lt;J$1,$G122&lt;J$4,(DATE(YEAR($G122)+1,MONTH($G122)+1,1))&gt;J$4),$D122*13.44*J$77*(J$1/1000-($F122/1000)),0)</f>
        <v>0</v>
      </c>
      <c r="K122" s="69" t="n">
        <f aca="false">IF(AND($F122&lt;K$1,$G122&lt;K$4,(DATE(YEAR($G122)+1,MONTH($G122)+1,1))&gt;K$4),$D122*13.44*K$77*(K$1/1000-($F122/1000)),0)</f>
        <v>0</v>
      </c>
      <c r="L122" s="69" t="n">
        <f aca="false">IF(AND($F122&lt;L$1,$G122&lt;L$4,(DATE(YEAR($G122)+1,MONTH($G122)+1,1))&gt;L$4),$D122*13.44*L$77*(L$1/1000-($F122/1000)),0)</f>
        <v>0</v>
      </c>
      <c r="M122" s="69" t="n">
        <f aca="false">IF(AND($F122&lt;M$1,$G122&lt;M$4,(DATE(YEAR($G122)+1,MONTH($G122)+1,1))&gt;M$4),$D122*13.44*M$77*(M$1/1000-($F122/1000)),0)</f>
        <v>0</v>
      </c>
      <c r="N122" s="69" t="n">
        <f aca="false">IF(AND($F122&lt;N$1,$G122&lt;N$4,(DATE(YEAR($G122)+1,MONTH($G122)+1,1))&gt;N$4),$D122*13.44*N$77*(N$1/1000-($F122/1000)),0)</f>
        <v>0</v>
      </c>
      <c r="O122" s="69" t="n">
        <f aca="false">IF(AND($F122&lt;O$1,$G122&lt;O$4,(DATE(YEAR($G122)+1,MONTH($G122)+1,1))&gt;O$4),$D122*13.44*O$77*(O$1/1000-($F122/1000)),0)</f>
        <v>49.3920000000001</v>
      </c>
      <c r="P122" s="69" t="n">
        <f aca="false">IF(AND($F122&lt;P$1,$G122&lt;P$4,(DATE(YEAR($G122)+1,MONTH($G122)+1,1))&gt;P$4),$D122*13.44*P$77*(P$1/1000-($F122/1000)),0)</f>
        <v>49.3920000000001</v>
      </c>
      <c r="Q122" s="69" t="n">
        <f aca="false">IF(AND($F122&lt;Q$1,$G122&lt;Q$4,(DATE(YEAR($G122)+1,MONTH($G122)+1,1))&gt;Q$4),$D122*13.44*Q$77*(Q$1/1000-($F122/1000)),0)</f>
        <v>49.3920000000001</v>
      </c>
      <c r="R122" s="69" t="n">
        <f aca="false">IF(AND($F122&lt;R$1,$G122&lt;R$4,(DATE(YEAR($G122)+1,MONTH($G122)+1,1))&gt;R$4),$D122*13.44*R$77*(R$1/1000-($F122/1000)),0)</f>
        <v>49.3920000000001</v>
      </c>
      <c r="S122" s="69" t="n">
        <f aca="false">IF(AND($F122&lt;S$1,$G122&lt;S$4,(DATE(YEAR($G122)+1,MONTH($G122)+1,1))&gt;S$4),$D122*13.44*S$77*(S$1/1000-($F122/1000)),0)</f>
        <v>49.3920000000001</v>
      </c>
      <c r="T122" s="69" t="n">
        <f aca="false">IF(AND($F122&lt;T$1,$G122&lt;T$4,(DATE(YEAR($G122)+1,MONTH($G122)+1,1))&gt;T$4),$D122*13.44*T$77*(T$1/1000-($F122/1000)),0)</f>
        <v>49.3920000000001</v>
      </c>
      <c r="U122" s="69" t="n">
        <f aca="false">IF(AND($F122&lt;U$1,$G122&lt;U$4,(DATE(YEAR($G122)+1,MONTH($G122)+1,1))&gt;U$4),$D122*13.44*U$77*(U$1/1000-($F122/1000)),0)</f>
        <v>49.3920000000001</v>
      </c>
      <c r="V122" s="69" t="n">
        <f aca="false">IF(AND($F122&lt;V$1,$G122&lt;V$4,(DATE(YEAR($G122)+1,MONTH($G122)+1,1))&gt;V$4),$D122*13.44*V$77*(V$1/1000-($F122/1000)),0)</f>
        <v>49.3920000000001</v>
      </c>
      <c r="W122" s="69" t="n">
        <f aca="false">IF(AND($F122&lt;W$1,$G122&lt;W$4,(DATE(YEAR($G122)+1,MONTH($G122)+1,1))&gt;W$4),$D122*13.44*W$77*(W$1/1000-($F122/1000)),0)</f>
        <v>49.3920000000001</v>
      </c>
      <c r="X122" s="69" t="n">
        <f aca="false">IF(AND($F122&lt;X$1,$G122&lt;X$4,(DATE(YEAR($G122)+1,MONTH($G122)+1,1))&gt;X$4),$D122*13.44*X$77*(X$1/1000-($F122/1000)),0)</f>
        <v>49.3920000000001</v>
      </c>
      <c r="Y122" s="69" t="n">
        <f aca="false">IF(AND($F122&lt;Y$1,$G122&lt;Y$4,(DATE(YEAR($G122)+1,MONTH($G122)+1,1))&gt;Y$4),$D122*13.44*Y$77*(Y$1/1000-($F122/1000)),0)</f>
        <v>49.3920000000001</v>
      </c>
      <c r="Z122" s="69" t="n">
        <f aca="false">IF(AND($F122&lt;Z$1,$G122&lt;Z$4,(DATE(YEAR($G122)+1,MONTH($G122)+1,1))&gt;Z$4),$D122*13.44*Z$77*(Z$1/1000-($F122/1000)),0)</f>
        <v>49.3920000000001</v>
      </c>
      <c r="AA122" s="69" t="n">
        <f aca="false">IF(AND($F122&lt;AA$1,$G122&lt;AA$4,(DATE(YEAR($G122)+1,MONTH($G122)+1,1))&gt;AA$4),$D122*13.44*AA$77*(AA$1/1000-($F122/1000)),0)</f>
        <v>0</v>
      </c>
      <c r="AB122" s="69" t="n">
        <f aca="false">IF(AND($F122&lt;AB$1,$G122&lt;AB$4,(DATE(YEAR($G122)+1,MONTH($G122)+1,1))&gt;AB$4),$D122*13.44*AB$77*(AB$1/1000-($F122/1000)),0)</f>
        <v>0</v>
      </c>
      <c r="AC122" s="69" t="n">
        <f aca="false">IF(AND($F122&lt;AC$1,$G122&lt;AC$4,(DATE(YEAR($G122)+1,MONTH($G122)+1,1))&gt;AC$4),$D122*13.44*AC$77*(AC$1/1000-($F122/1000)),0)</f>
        <v>0</v>
      </c>
      <c r="AD122" s="69" t="n">
        <f aca="false">IF(AND($F122&lt;AD$1,$G122&lt;AD$4,(DATE(YEAR($G122)+1,MONTH($G122)+1,1))&gt;AD$4),$D122*13.44*AD$77*(AD$1/1000-($F122/1000)),0)</f>
        <v>0</v>
      </c>
      <c r="AE122" s="69" t="n">
        <f aca="false">IF(AND($F122&lt;AE$1,$G122&lt;AE$4,(DATE(YEAR($G122)+1,MONTH($G122)+1,1))&gt;AE$4),$D122*13.44*AE$77*(AE$1/1000-($F122/1000)),0)</f>
        <v>0</v>
      </c>
      <c r="AF122" s="69" t="n">
        <f aca="false">IF(AND($F122&lt;AF$1,$G122&lt;AF$4,(DATE(YEAR($G122)+1,MONTH($G122)+1,1))&gt;AF$4),$D122*13.44*AF$77*(AF$1/1000-($F122/1000)),0)</f>
        <v>0</v>
      </c>
      <c r="AG122" s="69" t="n">
        <f aca="false">IF(AND($F122&lt;AG$1,$G122&lt;AG$4,(DATE(YEAR($G122)+1,MONTH($G122)+1,1))&gt;AG$4),$D122*13.44*AG$77*(AG$1/1000-($F122/1000)),0)</f>
        <v>0</v>
      </c>
      <c r="AH122" s="69" t="n">
        <f aca="false">IF(AND($F122&lt;AH$1,$G122&lt;AH$4,(DATE(YEAR($G122)+1,MONTH($G122)+1,1))&gt;AH$4),$D122*13.44*AH$77*(AH$1/1000-($F122/1000)),0)</f>
        <v>0</v>
      </c>
      <c r="AI122" s="69" t="n">
        <f aca="false">IF(AND($F122&lt;AI$1,$G122&lt;AI$4,(DATE(YEAR($G122)+1,MONTH($G122)+1,1))&gt;AI$4),$D122*13.44*AI$77*(AI$1/1000-($F122/1000)),0)</f>
        <v>0</v>
      </c>
      <c r="AJ122" s="69" t="n">
        <f aca="false">IF(AND($F122&lt;AJ$1,$G122&lt;AJ$4,(DATE(YEAR($G122)+1,MONTH($G122)+1,1))&gt;AJ$4),$D122*13.44*AJ$77*(AJ$1/1000-($F122/1000)),0)</f>
        <v>0</v>
      </c>
      <c r="AK122" s="69" t="n">
        <f aca="false">IF(AND($F122&lt;AK$1,$G122&lt;AK$4,(DATE(YEAR($G122)+1,MONTH($G122)+1,1))&gt;AK$4),$D122*13.44*AK$77*(AK$1/1000-($F122/1000)),0)</f>
        <v>0</v>
      </c>
      <c r="AL122" s="69" t="n">
        <f aca="false">IF(AND($F122&lt;AL$1,$G122&lt;AL$4,(DATE(YEAR($G122)+1,MONTH($G122)+1,1))&gt;AL$4),$D122*13.44*AL$77*(AL$1/1000-($F122/1000)),0)</f>
        <v>0</v>
      </c>
      <c r="AM122" s="69" t="n">
        <f aca="false">IF(AND($F122&lt;AM$1,$G122&lt;AM$4,(DATE(YEAR($G122)+1,MONTH($G122)+1,1))&gt;AM$4),$D122*13.44*AM$77*(AM$1/1000-($F122/1000)),0)</f>
        <v>0</v>
      </c>
      <c r="AN122" s="69" t="n">
        <f aca="false">IF(AND($F122&lt;AN$1,$G122&lt;AN$4,(DATE(YEAR($G122)+1,MONTH($G122)+1,1))&gt;AN$4),$D122*13.44*AN$77*(AN$1/1000-($F122/1000)),0)</f>
        <v>0</v>
      </c>
      <c r="AO122" s="69" t="n">
        <f aca="false">IF(AND($F122&lt;AO$1,$G122&lt;AO$4,(DATE(YEAR($G122)+1,MONTH($G122)+1,1))&gt;AO$4),$D122*13.44*AO$77*(AO$1/1000-($F122/1000)),0)</f>
        <v>0</v>
      </c>
      <c r="AP122" s="69" t="n">
        <f aca="false">IF(AND($F122&lt;AP$1,$G122&lt;AP$4,(DATE(YEAR($G122)+1,MONTH($G122)+1,1))&gt;AP$4),$D122*13.44*AP$77*(AP$1/1000-($F122/1000)),0)</f>
        <v>0</v>
      </c>
      <c r="AQ122" s="69" t="n">
        <f aca="false">IF(AND($F122&lt;AQ$1,$G122&lt;AQ$4,(DATE(YEAR($G122)+1,MONTH($G122)+1,1))&gt;AQ$4),$D122*13.44*AQ$77*(AQ$1/1000-($F122/1000)),0)</f>
        <v>0</v>
      </c>
      <c r="AR122" s="69" t="n">
        <f aca="false">IF(AND($F122&lt;AR$1,$G122&lt;AR$4,(DATE(YEAR($G122)+1,MONTH($G122)+1,1))&gt;AR$4),$D122*13.44*AR$77*(AR$1/1000-($F122/1000)),0)</f>
        <v>0</v>
      </c>
      <c r="AS122" s="69" t="n">
        <f aca="false">IF(AND($F122&lt;AS$1,$G122&lt;AS$4,(DATE(YEAR($G122)+1,MONTH($G122)+1,1))&gt;AS$4),$D122*13.44*AS$77*(AS$1/1000-($F122/1000)),0)</f>
        <v>0</v>
      </c>
      <c r="AT122" s="69" t="n">
        <f aca="false">IF(AND($F122&lt;AT$1,$G122&lt;AT$4,(DATE(YEAR($G122)+1,MONTH($G122)+1,1))&gt;AT$4),$D122*13.44*AT$77*(AT$1/1000-($F122/1000)),0)</f>
        <v>0</v>
      </c>
      <c r="AU122" s="69" t="n">
        <f aca="false">IF(AND($F122&lt;AU$1,$G122&lt;AU$4,(DATE(YEAR($G122)+1,MONTH($G122)+1,1))&gt;AU$4),$D122*13.44*AU$77*(AU$1/1000-($F122/1000)),0)</f>
        <v>0</v>
      </c>
      <c r="AV122" s="69" t="n">
        <f aca="false">IF(AND($F122&lt;AV$1,$G122&lt;AV$4,(DATE(YEAR($G122)+1,MONTH($G122)+1,1))&gt;AV$4),$D122*13.44*AV$77*(AV$1/1000-($F122/1000)),0)</f>
        <v>0</v>
      </c>
      <c r="AW122" s="69" t="n">
        <f aca="false">IF(AND($F122&lt;AW$1,$G122&lt;AW$4,(DATE(YEAR($G122)+1,MONTH($G122)+1,1))&gt;AW$4),$D122*13.44*AW$77*(AW$1/1000-($F122/1000)),0)</f>
        <v>0</v>
      </c>
      <c r="AX122" s="69" t="n">
        <f aca="false">IF(AND($F122&lt;AX$1,$G122&lt;AX$4,(DATE(YEAR($G122)+1,MONTH($G122)+1,1))&gt;AX$4),$D122*13.44*AX$77*(AX$1/1000-($F122/1000)),0)</f>
        <v>0</v>
      </c>
      <c r="AY122" s="69" t="n">
        <f aca="false">IF(AND($F122&lt;AY$1,$G122&lt;AY$4,(DATE(YEAR($G122)+1,MONTH($G122)+1,1))&gt;AY$4),$D122*13.44*AY$77*(AY$1/1000-($F122/1000)),0)</f>
        <v>0</v>
      </c>
      <c r="AZ122" s="69" t="n">
        <f aca="false">IF(AND($F122&lt;AZ$1,$G122&lt;AZ$4,(DATE(YEAR($G122)+1,MONTH($G122)+1,1))&gt;AZ$4),$D122*13.44*AZ$77*(AZ$1/1000-($F122/1000)),0)</f>
        <v>0</v>
      </c>
      <c r="BA122" s="69" t="n">
        <f aca="false">IF(AND($F122&lt;BA$1,$G122&lt;BA$4,(DATE(YEAR($G122)+1,MONTH($G122)+1,1))&gt;BA$4),$D122*13.44*BA$77*(BA$1/1000-($F122/1000)),0)</f>
        <v>0</v>
      </c>
      <c r="BB122" s="69" t="n">
        <f aca="false">IF(AND($F122&lt;BB$1,$G122&lt;BB$4,(DATE(YEAR($G122)+1,MONTH($G122)+1,1))&gt;BB$4),$D122*13.44*BB$77*(BB$1/1000-($F122/1000)),0)</f>
        <v>0</v>
      </c>
      <c r="BC122" s="69" t="n">
        <f aca="false">IF(AND($F122&lt;BC$1,$G122&lt;BC$4,(DATE(YEAR($G122)+1,MONTH($G122)+1,1))&gt;BC$4),$D122*13.44*BC$77*(BC$1/1000-($F122/1000)),0)</f>
        <v>0</v>
      </c>
      <c r="BD122" s="69" t="n">
        <f aca="false">IF(AND($F122&lt;BD$1,$G122&lt;BD$4,(DATE(YEAR($G122)+1,MONTH($G122)+1,1))&gt;BD$4),$D122*13.44*BD$77*(BD$1/1000-($F122/1000)),0)</f>
        <v>0</v>
      </c>
    </row>
    <row r="123" customFormat="false" ht="12.75" hidden="false" customHeight="false" outlineLevel="0" collapsed="false">
      <c r="A123" s="6" t="s">
        <v>1427</v>
      </c>
      <c r="B123" s="71" t="s">
        <v>1328</v>
      </c>
      <c r="C123" s="71" t="s">
        <v>1273</v>
      </c>
      <c r="D123" s="6" t="n">
        <v>95</v>
      </c>
      <c r="E123" s="3" t="s">
        <v>1268</v>
      </c>
      <c r="F123" s="72" t="n">
        <v>9700</v>
      </c>
      <c r="G123" s="8" t="n">
        <v>37137</v>
      </c>
      <c r="H123" s="64" t="s">
        <v>1260</v>
      </c>
      <c r="I123" s="69" t="n">
        <f aca="false">IF(AND($F123&lt;I$1,$G123&lt;I$4,(DATE(YEAR($G123)+1,MONTH($G123)+1,1))&gt;I$4),$D123*13.44*I$77*(I$1/1000-($F123/1000)),0)</f>
        <v>0</v>
      </c>
      <c r="J123" s="69" t="n">
        <f aca="false">IF(AND($F123&lt;J$1,$G123&lt;J$4,(DATE(YEAR($G123)+1,MONTH($G123)+1,1))&gt;J$4),$D123*13.44*J$77*(J$1/1000-($F123/1000)),0)</f>
        <v>0</v>
      </c>
      <c r="K123" s="69" t="n">
        <f aca="false">IF(AND($F123&lt;K$1,$G123&lt;K$4,(DATE(YEAR($G123)+1,MONTH($G123)+1,1))&gt;K$4),$D123*13.44*K$77*(K$1/1000-($F123/1000)),0)</f>
        <v>0</v>
      </c>
      <c r="L123" s="69" t="n">
        <f aca="false">IF(AND($F123&lt;L$1,$G123&lt;L$4,(DATE(YEAR($G123)+1,MONTH($G123)+1,1))&gt;L$4),$D123*13.44*L$77*(L$1/1000-($F123/1000)),0)</f>
        <v>0</v>
      </c>
      <c r="M123" s="69" t="n">
        <f aca="false">IF(AND($F123&lt;M$1,$G123&lt;M$4,(DATE(YEAR($G123)+1,MONTH($G123)+1,1))&gt;M$4),$D123*13.44*M$77*(M$1/1000-($F123/1000)),0)</f>
        <v>0</v>
      </c>
      <c r="N123" s="69" t="n">
        <f aca="false">IF(AND($F123&lt;N$1,$G123&lt;N$4,(DATE(YEAR($G123)+1,MONTH($G123)+1,1))&gt;N$4),$D123*13.44*N$77*(N$1/1000-($F123/1000)),0)</f>
        <v>0</v>
      </c>
      <c r="O123" s="69" t="n">
        <f aca="false">IF(AND($F123&lt;O$1,$G123&lt;O$4,(DATE(YEAR($G123)+1,MONTH($G123)+1,1))&gt;O$4),$D123*13.44*O$77*(O$1/1000-($F123/1000)),0)</f>
        <v>0</v>
      </c>
      <c r="P123" s="69" t="n">
        <f aca="false">IF(AND($F123&lt;P$1,$G123&lt;P$4,(DATE(YEAR($G123)+1,MONTH($G123)+1,1))&gt;P$4),$D123*13.44*P$77*(P$1/1000-($F123/1000)),0)</f>
        <v>0</v>
      </c>
      <c r="Q123" s="69" t="n">
        <f aca="false">IF(AND($F123&lt;Q$1,$G123&lt;Q$4,(DATE(YEAR($G123)+1,MONTH($G123)+1,1))&gt;Q$4),$D123*13.44*Q$77*(Q$1/1000-($F123/1000)),0)</f>
        <v>0</v>
      </c>
      <c r="R123" s="69" t="n">
        <f aca="false">IF(AND($F123&lt;R$1,$G123&lt;R$4,(DATE(YEAR($G123)+1,MONTH($G123)+1,1))&gt;R$4),$D123*13.44*R$77*(R$1/1000-($F123/1000)),0)</f>
        <v>95.7600000000002</v>
      </c>
      <c r="S123" s="69" t="n">
        <f aca="false">IF(AND($F123&lt;S$1,$G123&lt;S$4,(DATE(YEAR($G123)+1,MONTH($G123)+1,1))&gt;S$4),$D123*13.44*S$77*(S$1/1000-($F123/1000)),0)</f>
        <v>95.7600000000002</v>
      </c>
      <c r="T123" s="69" t="n">
        <f aca="false">IF(AND($F123&lt;T$1,$G123&lt;T$4,(DATE(YEAR($G123)+1,MONTH($G123)+1,1))&gt;T$4),$D123*13.44*T$77*(T$1/1000-($F123/1000)),0)</f>
        <v>95.7600000000002</v>
      </c>
      <c r="U123" s="69" t="n">
        <f aca="false">IF(AND($F123&lt;U$1,$G123&lt;U$4,(DATE(YEAR($G123)+1,MONTH($G123)+1,1))&gt;U$4),$D123*13.44*U$77*(U$1/1000-($F123/1000)),0)</f>
        <v>95.7600000000002</v>
      </c>
      <c r="V123" s="69" t="n">
        <f aca="false">IF(AND($F123&lt;V$1,$G123&lt;V$4,(DATE(YEAR($G123)+1,MONTH($G123)+1,1))&gt;V$4),$D123*13.44*V$77*(V$1/1000-($F123/1000)),0)</f>
        <v>95.7600000000002</v>
      </c>
      <c r="W123" s="69" t="n">
        <f aca="false">IF(AND($F123&lt;W$1,$G123&lt;W$4,(DATE(YEAR($G123)+1,MONTH($G123)+1,1))&gt;W$4),$D123*13.44*W$77*(W$1/1000-($F123/1000)),0)</f>
        <v>95.7600000000002</v>
      </c>
      <c r="X123" s="69" t="n">
        <f aca="false">IF(AND($F123&lt;X$1,$G123&lt;X$4,(DATE(YEAR($G123)+1,MONTH($G123)+1,1))&gt;X$4),$D123*13.44*X$77*(X$1/1000-($F123/1000)),0)</f>
        <v>95.7600000000002</v>
      </c>
      <c r="Y123" s="69" t="n">
        <f aca="false">IF(AND($F123&lt;Y$1,$G123&lt;Y$4,(DATE(YEAR($G123)+1,MONTH($G123)+1,1))&gt;Y$4),$D123*13.44*Y$77*(Y$1/1000-($F123/1000)),0)</f>
        <v>95.7600000000002</v>
      </c>
      <c r="Z123" s="69" t="n">
        <f aca="false">IF(AND($F123&lt;Z$1,$G123&lt;Z$4,(DATE(YEAR($G123)+1,MONTH($G123)+1,1))&gt;Z$4),$D123*13.44*Z$77*(Z$1/1000-($F123/1000)),0)</f>
        <v>95.7600000000002</v>
      </c>
      <c r="AA123" s="69" t="n">
        <f aca="false">IF(AND($F123&lt;AA$1,$G123&lt;AA$4,(DATE(YEAR($G123)+1,MONTH($G123)+1,1))&gt;AA$4),$D123*13.44*AA$77*(AA$1/1000-($F123/1000)),0)</f>
        <v>95.7600000000002</v>
      </c>
      <c r="AB123" s="69" t="n">
        <f aca="false">IF(AND($F123&lt;AB$1,$G123&lt;AB$4,(DATE(YEAR($G123)+1,MONTH($G123)+1,1))&gt;AB$4),$D123*13.44*AB$77*(AB$1/1000-($F123/1000)),0)</f>
        <v>95.7600000000002</v>
      </c>
      <c r="AC123" s="69" t="n">
        <f aca="false">IF(AND($F123&lt;AC$1,$G123&lt;AC$4,(DATE(YEAR($G123)+1,MONTH($G123)+1,1))&gt;AC$4),$D123*13.44*AC$77*(AC$1/1000-($F123/1000)),0)</f>
        <v>95.7600000000002</v>
      </c>
      <c r="AD123" s="69" t="n">
        <f aca="false">IF(AND($F123&lt;AD$1,$G123&lt;AD$4,(DATE(YEAR($G123)+1,MONTH($G123)+1,1))&gt;AD$4),$D123*13.44*AD$77*(AD$1/1000-($F123/1000)),0)</f>
        <v>0</v>
      </c>
      <c r="AE123" s="69" t="n">
        <f aca="false">IF(AND($F123&lt;AE$1,$G123&lt;AE$4,(DATE(YEAR($G123)+1,MONTH($G123)+1,1))&gt;AE$4),$D123*13.44*AE$77*(AE$1/1000-($F123/1000)),0)</f>
        <v>0</v>
      </c>
      <c r="AF123" s="69" t="n">
        <f aca="false">IF(AND($F123&lt;AF$1,$G123&lt;AF$4,(DATE(YEAR($G123)+1,MONTH($G123)+1,1))&gt;AF$4),$D123*13.44*AF$77*(AF$1/1000-($F123/1000)),0)</f>
        <v>0</v>
      </c>
      <c r="AG123" s="69" t="n">
        <f aca="false">IF(AND($F123&lt;AG$1,$G123&lt;AG$4,(DATE(YEAR($G123)+1,MONTH($G123)+1,1))&gt;AG$4),$D123*13.44*AG$77*(AG$1/1000-($F123/1000)),0)</f>
        <v>0</v>
      </c>
      <c r="AH123" s="69" t="n">
        <f aca="false">IF(AND($F123&lt;AH$1,$G123&lt;AH$4,(DATE(YEAR($G123)+1,MONTH($G123)+1,1))&gt;AH$4),$D123*13.44*AH$77*(AH$1/1000-($F123/1000)),0)</f>
        <v>0</v>
      </c>
      <c r="AI123" s="69" t="n">
        <f aca="false">IF(AND($F123&lt;AI$1,$G123&lt;AI$4,(DATE(YEAR($G123)+1,MONTH($G123)+1,1))&gt;AI$4),$D123*13.44*AI$77*(AI$1/1000-($F123/1000)),0)</f>
        <v>0</v>
      </c>
      <c r="AJ123" s="69" t="n">
        <f aca="false">IF(AND($F123&lt;AJ$1,$G123&lt;AJ$4,(DATE(YEAR($G123)+1,MONTH($G123)+1,1))&gt;AJ$4),$D123*13.44*AJ$77*(AJ$1/1000-($F123/1000)),0)</f>
        <v>0</v>
      </c>
      <c r="AK123" s="69" t="n">
        <f aca="false">IF(AND($F123&lt;AK$1,$G123&lt;AK$4,(DATE(YEAR($G123)+1,MONTH($G123)+1,1))&gt;AK$4),$D123*13.44*AK$77*(AK$1/1000-($F123/1000)),0)</f>
        <v>0</v>
      </c>
      <c r="AL123" s="69" t="n">
        <f aca="false">IF(AND($F123&lt;AL$1,$G123&lt;AL$4,(DATE(YEAR($G123)+1,MONTH($G123)+1,1))&gt;AL$4),$D123*13.44*AL$77*(AL$1/1000-($F123/1000)),0)</f>
        <v>0</v>
      </c>
      <c r="AM123" s="69" t="n">
        <f aca="false">IF(AND($F123&lt;AM$1,$G123&lt;AM$4,(DATE(YEAR($G123)+1,MONTH($G123)+1,1))&gt;AM$4),$D123*13.44*AM$77*(AM$1/1000-($F123/1000)),0)</f>
        <v>0</v>
      </c>
      <c r="AN123" s="69" t="n">
        <f aca="false">IF(AND($F123&lt;AN$1,$G123&lt;AN$4,(DATE(YEAR($G123)+1,MONTH($G123)+1,1))&gt;AN$4),$D123*13.44*AN$77*(AN$1/1000-($F123/1000)),0)</f>
        <v>0</v>
      </c>
      <c r="AO123" s="69" t="n">
        <f aca="false">IF(AND($F123&lt;AO$1,$G123&lt;AO$4,(DATE(YEAR($G123)+1,MONTH($G123)+1,1))&gt;AO$4),$D123*13.44*AO$77*(AO$1/1000-($F123/1000)),0)</f>
        <v>0</v>
      </c>
      <c r="AP123" s="69" t="n">
        <f aca="false">IF(AND($F123&lt;AP$1,$G123&lt;AP$4,(DATE(YEAR($G123)+1,MONTH($G123)+1,1))&gt;AP$4),$D123*13.44*AP$77*(AP$1/1000-($F123/1000)),0)</f>
        <v>0</v>
      </c>
      <c r="AQ123" s="69" t="n">
        <f aca="false">IF(AND($F123&lt;AQ$1,$G123&lt;AQ$4,(DATE(YEAR($G123)+1,MONTH($G123)+1,1))&gt;AQ$4),$D123*13.44*AQ$77*(AQ$1/1000-($F123/1000)),0)</f>
        <v>0</v>
      </c>
      <c r="AR123" s="69" t="n">
        <f aca="false">IF(AND($F123&lt;AR$1,$G123&lt;AR$4,(DATE(YEAR($G123)+1,MONTH($G123)+1,1))&gt;AR$4),$D123*13.44*AR$77*(AR$1/1000-($F123/1000)),0)</f>
        <v>0</v>
      </c>
      <c r="AS123" s="69" t="n">
        <f aca="false">IF(AND($F123&lt;AS$1,$G123&lt;AS$4,(DATE(YEAR($G123)+1,MONTH($G123)+1,1))&gt;AS$4),$D123*13.44*AS$77*(AS$1/1000-($F123/1000)),0)</f>
        <v>0</v>
      </c>
      <c r="AT123" s="69" t="n">
        <f aca="false">IF(AND($F123&lt;AT$1,$G123&lt;AT$4,(DATE(YEAR($G123)+1,MONTH($G123)+1,1))&gt;AT$4),$D123*13.44*AT$77*(AT$1/1000-($F123/1000)),0)</f>
        <v>0</v>
      </c>
      <c r="AU123" s="69" t="n">
        <f aca="false">IF(AND($F123&lt;AU$1,$G123&lt;AU$4,(DATE(YEAR($G123)+1,MONTH($G123)+1,1))&gt;AU$4),$D123*13.44*AU$77*(AU$1/1000-($F123/1000)),0)</f>
        <v>0</v>
      </c>
      <c r="AV123" s="69" t="n">
        <f aca="false">IF(AND($F123&lt;AV$1,$G123&lt;AV$4,(DATE(YEAR($G123)+1,MONTH($G123)+1,1))&gt;AV$4),$D123*13.44*AV$77*(AV$1/1000-($F123/1000)),0)</f>
        <v>0</v>
      </c>
      <c r="AW123" s="69" t="n">
        <f aca="false">IF(AND($F123&lt;AW$1,$G123&lt;AW$4,(DATE(YEAR($G123)+1,MONTH($G123)+1,1))&gt;AW$4),$D123*13.44*AW$77*(AW$1/1000-($F123/1000)),0)</f>
        <v>0</v>
      </c>
      <c r="AX123" s="69" t="n">
        <f aca="false">IF(AND($F123&lt;AX$1,$G123&lt;AX$4,(DATE(YEAR($G123)+1,MONTH($G123)+1,1))&gt;AX$4),$D123*13.44*AX$77*(AX$1/1000-($F123/1000)),0)</f>
        <v>0</v>
      </c>
      <c r="AY123" s="69" t="n">
        <f aca="false">IF(AND($F123&lt;AY$1,$G123&lt;AY$4,(DATE(YEAR($G123)+1,MONTH($G123)+1,1))&gt;AY$4),$D123*13.44*AY$77*(AY$1/1000-($F123/1000)),0)</f>
        <v>0</v>
      </c>
      <c r="AZ123" s="69" t="n">
        <f aca="false">IF(AND($F123&lt;AZ$1,$G123&lt;AZ$4,(DATE(YEAR($G123)+1,MONTH($G123)+1,1))&gt;AZ$4),$D123*13.44*AZ$77*(AZ$1/1000-($F123/1000)),0)</f>
        <v>0</v>
      </c>
      <c r="BA123" s="69" t="n">
        <f aca="false">IF(AND($F123&lt;BA$1,$G123&lt;BA$4,(DATE(YEAR($G123)+1,MONTH($G123)+1,1))&gt;BA$4),$D123*13.44*BA$77*(BA$1/1000-($F123/1000)),0)</f>
        <v>0</v>
      </c>
      <c r="BB123" s="69" t="n">
        <f aca="false">IF(AND($F123&lt;BB$1,$G123&lt;BB$4,(DATE(YEAR($G123)+1,MONTH($G123)+1,1))&gt;BB$4),$D123*13.44*BB$77*(BB$1/1000-($F123/1000)),0)</f>
        <v>0</v>
      </c>
      <c r="BC123" s="69" t="n">
        <f aca="false">IF(AND($F123&lt;BC$1,$G123&lt;BC$4,(DATE(YEAR($G123)+1,MONTH($G123)+1,1))&gt;BC$4),$D123*13.44*BC$77*(BC$1/1000-($F123/1000)),0)</f>
        <v>0</v>
      </c>
      <c r="BD123" s="69" t="n">
        <f aca="false">IF(AND($F123&lt;BD$1,$G123&lt;BD$4,(DATE(YEAR($G123)+1,MONTH($G123)+1,1))&gt;BD$4),$D123*13.44*BD$77*(BD$1/1000-($F123/1000)),0)</f>
        <v>0</v>
      </c>
    </row>
    <row r="124" customFormat="false" ht="12.75" hidden="false" customHeight="false" outlineLevel="0" collapsed="false">
      <c r="A124" s="6" t="s">
        <v>1428</v>
      </c>
      <c r="B124" s="3" t="s">
        <v>1328</v>
      </c>
      <c r="C124" s="3" t="s">
        <v>1273</v>
      </c>
      <c r="D124" s="6" t="n">
        <v>50</v>
      </c>
      <c r="E124" s="3" t="s">
        <v>1268</v>
      </c>
      <c r="F124" s="2" t="n">
        <v>9700</v>
      </c>
      <c r="G124" s="8" t="n">
        <v>37270</v>
      </c>
      <c r="H124" s="64" t="s">
        <v>1260</v>
      </c>
      <c r="I124" s="69" t="n">
        <f aca="false">IF(AND($F124&lt;I$1,$G124&lt;I$4,(DATE(YEAR($G124)+1,MONTH($G124)+1,1))&gt;I$4),$D124*13.44*I$77*(I$1/1000-($F124/1000)),0)</f>
        <v>0</v>
      </c>
      <c r="J124" s="69" t="n">
        <f aca="false">IF(AND($F124&lt;J$1,$G124&lt;J$4,(DATE(YEAR($G124)+1,MONTH($G124)+1,1))&gt;J$4),$D124*13.44*J$77*(J$1/1000-($F124/1000)),0)</f>
        <v>0</v>
      </c>
      <c r="K124" s="69" t="n">
        <f aca="false">IF(AND($F124&lt;K$1,$G124&lt;K$4,(DATE(YEAR($G124)+1,MONTH($G124)+1,1))&gt;K$4),$D124*13.44*K$77*(K$1/1000-($F124/1000)),0)</f>
        <v>0</v>
      </c>
      <c r="L124" s="69" t="n">
        <f aca="false">IF(AND($F124&lt;L$1,$G124&lt;L$4,(DATE(YEAR($G124)+1,MONTH($G124)+1,1))&gt;L$4),$D124*13.44*L$77*(L$1/1000-($F124/1000)),0)</f>
        <v>0</v>
      </c>
      <c r="M124" s="69" t="n">
        <f aca="false">IF(AND($F124&lt;M$1,$G124&lt;M$4,(DATE(YEAR($G124)+1,MONTH($G124)+1,1))&gt;M$4),$D124*13.44*M$77*(M$1/1000-($F124/1000)),0)</f>
        <v>0</v>
      </c>
      <c r="N124" s="69" t="n">
        <f aca="false">IF(AND($F124&lt;N$1,$G124&lt;N$4,(DATE(YEAR($G124)+1,MONTH($G124)+1,1))&gt;N$4),$D124*13.44*N$77*(N$1/1000-($F124/1000)),0)</f>
        <v>0</v>
      </c>
      <c r="O124" s="69" t="n">
        <f aca="false">IF(AND($F124&lt;O$1,$G124&lt;O$4,(DATE(YEAR($G124)+1,MONTH($G124)+1,1))&gt;O$4),$D124*13.44*O$77*(O$1/1000-($F124/1000)),0)</f>
        <v>0</v>
      </c>
      <c r="P124" s="69" t="n">
        <f aca="false">IF(AND($F124&lt;P$1,$G124&lt;P$4,(DATE(YEAR($G124)+1,MONTH($G124)+1,1))&gt;P$4),$D124*13.44*P$77*(P$1/1000-($F124/1000)),0)</f>
        <v>0</v>
      </c>
      <c r="Q124" s="69" t="n">
        <f aca="false">IF(AND($F124&lt;Q$1,$G124&lt;Q$4,(DATE(YEAR($G124)+1,MONTH($G124)+1,1))&gt;Q$4),$D124*13.44*Q$77*(Q$1/1000-($F124/1000)),0)</f>
        <v>0</v>
      </c>
      <c r="R124" s="69" t="n">
        <f aca="false">IF(AND($F124&lt;R$1,$G124&lt;R$4,(DATE(YEAR($G124)+1,MONTH($G124)+1,1))&gt;R$4),$D124*13.44*R$77*(R$1/1000-($F124/1000)),0)</f>
        <v>0</v>
      </c>
      <c r="S124" s="69" t="n">
        <f aca="false">IF(AND($F124&lt;S$1,$G124&lt;S$4,(DATE(YEAR($G124)+1,MONTH($G124)+1,1))&gt;S$4),$D124*13.44*S$77*(S$1/1000-($F124/1000)),0)</f>
        <v>0</v>
      </c>
      <c r="T124" s="69" t="n">
        <f aca="false">IF(AND($F124&lt;T$1,$G124&lt;T$4,(DATE(YEAR($G124)+1,MONTH($G124)+1,1))&gt;T$4),$D124*13.44*T$77*(T$1/1000-($F124/1000)),0)</f>
        <v>0</v>
      </c>
      <c r="U124" s="69" t="n">
        <f aca="false">IF(AND($F124&lt;U$1,$G124&lt;U$4,(DATE(YEAR($G124)+1,MONTH($G124)+1,1))&gt;U$4),$D124*13.44*U$77*(U$1/1000-($F124/1000)),0)</f>
        <v>0</v>
      </c>
      <c r="V124" s="69" t="n">
        <f aca="false">IF(AND($F124&lt;V$1,$G124&lt;V$4,(DATE(YEAR($G124)+1,MONTH($G124)+1,1))&gt;V$4),$D124*13.44*V$77*(V$1/1000-($F124/1000)),0)</f>
        <v>50.4000000000001</v>
      </c>
      <c r="W124" s="69" t="n">
        <f aca="false">IF(AND($F124&lt;W$1,$G124&lt;W$4,(DATE(YEAR($G124)+1,MONTH($G124)+1,1))&gt;W$4),$D124*13.44*W$77*(W$1/1000-($F124/1000)),0)</f>
        <v>50.4000000000001</v>
      </c>
      <c r="X124" s="69" t="n">
        <f aca="false">IF(AND($F124&lt;X$1,$G124&lt;X$4,(DATE(YEAR($G124)+1,MONTH($G124)+1,1))&gt;X$4),$D124*13.44*X$77*(X$1/1000-($F124/1000)),0)</f>
        <v>50.4000000000001</v>
      </c>
      <c r="Y124" s="69" t="n">
        <f aca="false">IF(AND($F124&lt;Y$1,$G124&lt;Y$4,(DATE(YEAR($G124)+1,MONTH($G124)+1,1))&gt;Y$4),$D124*13.44*Y$77*(Y$1/1000-($F124/1000)),0)</f>
        <v>50.4000000000001</v>
      </c>
      <c r="Z124" s="69" t="n">
        <f aca="false">IF(AND($F124&lt;Z$1,$G124&lt;Z$4,(DATE(YEAR($G124)+1,MONTH($G124)+1,1))&gt;Z$4),$D124*13.44*Z$77*(Z$1/1000-($F124/1000)),0)</f>
        <v>50.4000000000001</v>
      </c>
      <c r="AA124" s="69" t="n">
        <f aca="false">IF(AND($F124&lt;AA$1,$G124&lt;AA$4,(DATE(YEAR($G124)+1,MONTH($G124)+1,1))&gt;AA$4),$D124*13.44*AA$77*(AA$1/1000-($F124/1000)),0)</f>
        <v>50.4000000000001</v>
      </c>
      <c r="AB124" s="69" t="n">
        <f aca="false">IF(AND($F124&lt;AB$1,$G124&lt;AB$4,(DATE(YEAR($G124)+1,MONTH($G124)+1,1))&gt;AB$4),$D124*13.44*AB$77*(AB$1/1000-($F124/1000)),0)</f>
        <v>50.4000000000001</v>
      </c>
      <c r="AC124" s="69" t="n">
        <f aca="false">IF(AND($F124&lt;AC$1,$G124&lt;AC$4,(DATE(YEAR($G124)+1,MONTH($G124)+1,1))&gt;AC$4),$D124*13.44*AC$77*(AC$1/1000-($F124/1000)),0)</f>
        <v>50.4000000000001</v>
      </c>
      <c r="AD124" s="69" t="n">
        <f aca="false">IF(AND($F124&lt;AD$1,$G124&lt;AD$4,(DATE(YEAR($G124)+1,MONTH($G124)+1,1))&gt;AD$4),$D124*13.44*AD$77*(AD$1/1000-($F124/1000)),0)</f>
        <v>50.4000000000001</v>
      </c>
      <c r="AE124" s="69" t="n">
        <f aca="false">IF(AND($F124&lt;AE$1,$G124&lt;AE$4,(DATE(YEAR($G124)+1,MONTH($G124)+1,1))&gt;AE$4),$D124*13.44*AE$77*(AE$1/1000-($F124/1000)),0)</f>
        <v>50.4000000000001</v>
      </c>
      <c r="AF124" s="69" t="n">
        <f aca="false">IF(AND($F124&lt;AF$1,$G124&lt;AF$4,(DATE(YEAR($G124)+1,MONTH($G124)+1,1))&gt;AF$4),$D124*13.44*AF$77*(AF$1/1000-($F124/1000)),0)</f>
        <v>50.4000000000001</v>
      </c>
      <c r="AG124" s="69" t="n">
        <f aca="false">IF(AND($F124&lt;AG$1,$G124&lt;AG$4,(DATE(YEAR($G124)+1,MONTH($G124)+1,1))&gt;AG$4),$D124*13.44*AG$77*(AG$1/1000-($F124/1000)),0)</f>
        <v>50.4000000000001</v>
      </c>
      <c r="AH124" s="69" t="n">
        <f aca="false">IF(AND($F124&lt;AH$1,$G124&lt;AH$4,(DATE(YEAR($G124)+1,MONTH($G124)+1,1))&gt;AH$4),$D124*13.44*AH$77*(AH$1/1000-($F124/1000)),0)</f>
        <v>0</v>
      </c>
      <c r="AI124" s="69" t="n">
        <f aca="false">IF(AND($F124&lt;AI$1,$G124&lt;AI$4,(DATE(YEAR($G124)+1,MONTH($G124)+1,1))&gt;AI$4),$D124*13.44*AI$77*(AI$1/1000-($F124/1000)),0)</f>
        <v>0</v>
      </c>
      <c r="AJ124" s="69" t="n">
        <f aca="false">IF(AND($F124&lt;AJ$1,$G124&lt;AJ$4,(DATE(YEAR($G124)+1,MONTH($G124)+1,1))&gt;AJ$4),$D124*13.44*AJ$77*(AJ$1/1000-($F124/1000)),0)</f>
        <v>0</v>
      </c>
      <c r="AK124" s="69" t="n">
        <f aca="false">IF(AND($F124&lt;AK$1,$G124&lt;AK$4,(DATE(YEAR($G124)+1,MONTH($G124)+1,1))&gt;AK$4),$D124*13.44*AK$77*(AK$1/1000-($F124/1000)),0)</f>
        <v>0</v>
      </c>
      <c r="AL124" s="69" t="n">
        <f aca="false">IF(AND($F124&lt;AL$1,$G124&lt;AL$4,(DATE(YEAR($G124)+1,MONTH($G124)+1,1))&gt;AL$4),$D124*13.44*AL$77*(AL$1/1000-($F124/1000)),0)</f>
        <v>0</v>
      </c>
      <c r="AM124" s="69" t="n">
        <f aca="false">IF(AND($F124&lt;AM$1,$G124&lt;AM$4,(DATE(YEAR($G124)+1,MONTH($G124)+1,1))&gt;AM$4),$D124*13.44*AM$77*(AM$1/1000-($F124/1000)),0)</f>
        <v>0</v>
      </c>
      <c r="AN124" s="69" t="n">
        <f aca="false">IF(AND($F124&lt;AN$1,$G124&lt;AN$4,(DATE(YEAR($G124)+1,MONTH($G124)+1,1))&gt;AN$4),$D124*13.44*AN$77*(AN$1/1000-($F124/1000)),0)</f>
        <v>0</v>
      </c>
      <c r="AO124" s="69" t="n">
        <f aca="false">IF(AND($F124&lt;AO$1,$G124&lt;AO$4,(DATE(YEAR($G124)+1,MONTH($G124)+1,1))&gt;AO$4),$D124*13.44*AO$77*(AO$1/1000-($F124/1000)),0)</f>
        <v>0</v>
      </c>
      <c r="AP124" s="69" t="n">
        <f aca="false">IF(AND($F124&lt;AP$1,$G124&lt;AP$4,(DATE(YEAR($G124)+1,MONTH($G124)+1,1))&gt;AP$4),$D124*13.44*AP$77*(AP$1/1000-($F124/1000)),0)</f>
        <v>0</v>
      </c>
      <c r="AQ124" s="69" t="n">
        <f aca="false">IF(AND($F124&lt;AQ$1,$G124&lt;AQ$4,(DATE(YEAR($G124)+1,MONTH($G124)+1,1))&gt;AQ$4),$D124*13.44*AQ$77*(AQ$1/1000-($F124/1000)),0)</f>
        <v>0</v>
      </c>
      <c r="AR124" s="69" t="n">
        <f aca="false">IF(AND($F124&lt;AR$1,$G124&lt;AR$4,(DATE(YEAR($G124)+1,MONTH($G124)+1,1))&gt;AR$4),$D124*13.44*AR$77*(AR$1/1000-($F124/1000)),0)</f>
        <v>0</v>
      </c>
      <c r="AS124" s="69" t="n">
        <f aca="false">IF(AND($F124&lt;AS$1,$G124&lt;AS$4,(DATE(YEAR($G124)+1,MONTH($G124)+1,1))&gt;AS$4),$D124*13.44*AS$77*(AS$1/1000-($F124/1000)),0)</f>
        <v>0</v>
      </c>
      <c r="AT124" s="69" t="n">
        <f aca="false">IF(AND($F124&lt;AT$1,$G124&lt;AT$4,(DATE(YEAR($G124)+1,MONTH($G124)+1,1))&gt;AT$4),$D124*13.44*AT$77*(AT$1/1000-($F124/1000)),0)</f>
        <v>0</v>
      </c>
      <c r="AU124" s="69" t="n">
        <f aca="false">IF(AND($F124&lt;AU$1,$G124&lt;AU$4,(DATE(YEAR($G124)+1,MONTH($G124)+1,1))&gt;AU$4),$D124*13.44*AU$77*(AU$1/1000-($F124/1000)),0)</f>
        <v>0</v>
      </c>
      <c r="AV124" s="69" t="n">
        <f aca="false">IF(AND($F124&lt;AV$1,$G124&lt;AV$4,(DATE(YEAR($G124)+1,MONTH($G124)+1,1))&gt;AV$4),$D124*13.44*AV$77*(AV$1/1000-($F124/1000)),0)</f>
        <v>0</v>
      </c>
      <c r="AW124" s="69" t="n">
        <f aca="false">IF(AND($F124&lt;AW$1,$G124&lt;AW$4,(DATE(YEAR($G124)+1,MONTH($G124)+1,1))&gt;AW$4),$D124*13.44*AW$77*(AW$1/1000-($F124/1000)),0)</f>
        <v>0</v>
      </c>
      <c r="AX124" s="69" t="n">
        <f aca="false">IF(AND($F124&lt;AX$1,$G124&lt;AX$4,(DATE(YEAR($G124)+1,MONTH($G124)+1,1))&gt;AX$4),$D124*13.44*AX$77*(AX$1/1000-($F124/1000)),0)</f>
        <v>0</v>
      </c>
      <c r="AY124" s="69" t="n">
        <f aca="false">IF(AND($F124&lt;AY$1,$G124&lt;AY$4,(DATE(YEAR($G124)+1,MONTH($G124)+1,1))&gt;AY$4),$D124*13.44*AY$77*(AY$1/1000-($F124/1000)),0)</f>
        <v>0</v>
      </c>
      <c r="AZ124" s="69" t="n">
        <f aca="false">IF(AND($F124&lt;AZ$1,$G124&lt;AZ$4,(DATE(YEAR($G124)+1,MONTH($G124)+1,1))&gt;AZ$4),$D124*13.44*AZ$77*(AZ$1/1000-($F124/1000)),0)</f>
        <v>0</v>
      </c>
      <c r="BA124" s="69" t="n">
        <f aca="false">IF(AND($F124&lt;BA$1,$G124&lt;BA$4,(DATE(YEAR($G124)+1,MONTH($G124)+1,1))&gt;BA$4),$D124*13.44*BA$77*(BA$1/1000-($F124/1000)),0)</f>
        <v>0</v>
      </c>
      <c r="BB124" s="69" t="n">
        <f aca="false">IF(AND($F124&lt;BB$1,$G124&lt;BB$4,(DATE(YEAR($G124)+1,MONTH($G124)+1,1))&gt;BB$4),$D124*13.44*BB$77*(BB$1/1000-($F124/1000)),0)</f>
        <v>0</v>
      </c>
      <c r="BC124" s="69" t="n">
        <f aca="false">IF(AND($F124&lt;BC$1,$G124&lt;BC$4,(DATE(YEAR($G124)+1,MONTH($G124)+1,1))&gt;BC$4),$D124*13.44*BC$77*(BC$1/1000-($F124/1000)),0)</f>
        <v>0</v>
      </c>
      <c r="BD124" s="69" t="n">
        <f aca="false">IF(AND($F124&lt;BD$1,$G124&lt;BD$4,(DATE(YEAR($G124)+1,MONTH($G124)+1,1))&gt;BD$4),$D124*13.44*BD$77*(BD$1/1000-($F124/1000)),0)</f>
        <v>0</v>
      </c>
    </row>
    <row r="125" customFormat="false" ht="12.75" hidden="false" customHeight="false" outlineLevel="0" collapsed="false">
      <c r="A125" s="71" t="s">
        <v>430</v>
      </c>
      <c r="B125" s="3" t="s">
        <v>1251</v>
      </c>
      <c r="C125" s="3" t="s">
        <v>1277</v>
      </c>
      <c r="D125" s="2" t="n">
        <v>55</v>
      </c>
      <c r="E125" s="66" t="s">
        <v>1268</v>
      </c>
      <c r="F125" s="2" t="n">
        <v>11000</v>
      </c>
      <c r="G125" s="8" t="n">
        <v>37118</v>
      </c>
      <c r="H125" s="64" t="s">
        <v>1260</v>
      </c>
      <c r="I125" s="69" t="n">
        <f aca="false">IF(AND($F125&lt;I$1,$G125&lt;I$4,(DATE(YEAR($G125)+1,MONTH($G125)+1,1))&gt;I$4),$D125*13.44*I$77*(I$1/1000-($F125/1000)),0)</f>
        <v>0</v>
      </c>
      <c r="J125" s="69" t="n">
        <f aca="false">IF(AND($F125&lt;J$1,$G125&lt;J$4,(DATE(YEAR($G125)+1,MONTH($G125)+1,1))&gt;J$4),$D125*13.44*J$77*(J$1/1000-($F125/1000)),0)</f>
        <v>0</v>
      </c>
      <c r="K125" s="69" t="n">
        <f aca="false">IF(AND($F125&lt;K$1,$G125&lt;K$4,(DATE(YEAR($G125)+1,MONTH($G125)+1,1))&gt;K$4),$D125*13.44*K$77*(K$1/1000-($F125/1000)),0)</f>
        <v>0</v>
      </c>
      <c r="L125" s="69" t="n">
        <f aca="false">IF(AND($F125&lt;L$1,$G125&lt;L$4,(DATE(YEAR($G125)+1,MONTH($G125)+1,1))&gt;L$4),$D125*13.44*L$77*(L$1/1000-($F125/1000)),0)</f>
        <v>0</v>
      </c>
      <c r="M125" s="69" t="n">
        <f aca="false">IF(AND($F125&lt;M$1,$G125&lt;M$4,(DATE(YEAR($G125)+1,MONTH($G125)+1,1))&gt;M$4),$D125*13.44*M$77*(M$1/1000-($F125/1000)),0)</f>
        <v>0</v>
      </c>
      <c r="N125" s="69" t="n">
        <f aca="false">IF(AND($F125&lt;N$1,$G125&lt;N$4,(DATE(YEAR($G125)+1,MONTH($G125)+1,1))&gt;N$4),$D125*13.44*N$77*(N$1/1000-($F125/1000)),0)</f>
        <v>0</v>
      </c>
      <c r="O125" s="69" t="n">
        <f aca="false">IF(AND($F125&lt;O$1,$G125&lt;O$4,(DATE(YEAR($G125)+1,MONTH($G125)+1,1))&gt;O$4),$D125*13.44*O$77*(O$1/1000-($F125/1000)),0)</f>
        <v>0</v>
      </c>
      <c r="P125" s="69" t="n">
        <f aca="false">IF(AND($F125&lt;P$1,$G125&lt;P$4,(DATE(YEAR($G125)+1,MONTH($G125)+1,1))&gt;P$4),$D125*13.44*P$77*(P$1/1000-($F125/1000)),0)</f>
        <v>0</v>
      </c>
      <c r="Q125" s="69" t="n">
        <f aca="false">IF(AND($F125&lt;Q$1,$G125&lt;Q$4,(DATE(YEAR($G125)+1,MONTH($G125)+1,1))&gt;Q$4),$D125*13.44*Q$77*(Q$1/1000-($F125/1000)),0)</f>
        <v>0</v>
      </c>
      <c r="R125" s="69" t="n">
        <f aca="false">IF(AND($F125&lt;R$1,$G125&lt;R$4,(DATE(YEAR($G125)+1,MONTH($G125)+1,1))&gt;R$4),$D125*13.44*R$77*(R$1/1000-($F125/1000)),0)</f>
        <v>0</v>
      </c>
      <c r="S125" s="69" t="n">
        <f aca="false">IF(AND($F125&lt;S$1,$G125&lt;S$4,(DATE(YEAR($G125)+1,MONTH($G125)+1,1))&gt;S$4),$D125*13.44*S$77*(S$1/1000-($F125/1000)),0)</f>
        <v>0</v>
      </c>
      <c r="T125" s="69" t="n">
        <f aca="false">IF(AND($F125&lt;T$1,$G125&lt;T$4,(DATE(YEAR($G125)+1,MONTH($G125)+1,1))&gt;T$4),$D125*13.44*T$77*(T$1/1000-($F125/1000)),0)</f>
        <v>0</v>
      </c>
      <c r="U125" s="69" t="n">
        <f aca="false">IF(AND($F125&lt;U$1,$G125&lt;U$4,(DATE(YEAR($G125)+1,MONTH($G125)+1,1))&gt;U$4),$D125*13.44*U$77*(U$1/1000-($F125/1000)),0)</f>
        <v>0</v>
      </c>
      <c r="V125" s="69" t="n">
        <f aca="false">IF(AND($F125&lt;V$1,$G125&lt;V$4,(DATE(YEAR($G125)+1,MONTH($G125)+1,1))&gt;V$4),$D125*13.44*V$77*(V$1/1000-($F125/1000)),0)</f>
        <v>0</v>
      </c>
      <c r="W125" s="69" t="n">
        <f aca="false">IF(AND($F125&lt;W$1,$G125&lt;W$4,(DATE(YEAR($G125)+1,MONTH($G125)+1,1))&gt;W$4),$D125*13.44*W$77*(W$1/1000-($F125/1000)),0)</f>
        <v>0</v>
      </c>
      <c r="X125" s="69" t="n">
        <f aca="false">IF(AND($F125&lt;X$1,$G125&lt;X$4,(DATE(YEAR($G125)+1,MONTH($G125)+1,1))&gt;X$4),$D125*13.44*X$77*(X$1/1000-($F125/1000)),0)</f>
        <v>0</v>
      </c>
      <c r="Y125" s="69" t="n">
        <f aca="false">IF(AND($F125&lt;Y$1,$G125&lt;Y$4,(DATE(YEAR($G125)+1,MONTH($G125)+1,1))&gt;Y$4),$D125*13.44*Y$77*(Y$1/1000-($F125/1000)),0)</f>
        <v>0</v>
      </c>
      <c r="Z125" s="69" t="n">
        <f aca="false">IF(AND($F125&lt;Z$1,$G125&lt;Z$4,(DATE(YEAR($G125)+1,MONTH($G125)+1,1))&gt;Z$4),$D125*13.44*Z$77*(Z$1/1000-($F125/1000)),0)</f>
        <v>0</v>
      </c>
      <c r="AA125" s="69" t="n">
        <f aca="false">IF(AND($F125&lt;AA$1,$G125&lt;AA$4,(DATE(YEAR($G125)+1,MONTH($G125)+1,1))&gt;AA$4),$D125*13.44*AA$77*(AA$1/1000-($F125/1000)),0)</f>
        <v>0</v>
      </c>
      <c r="AB125" s="69" t="n">
        <f aca="false">IF(AND($F125&lt;AB$1,$G125&lt;AB$4,(DATE(YEAR($G125)+1,MONTH($G125)+1,1))&gt;AB$4),$D125*13.44*AB$77*(AB$1/1000-($F125/1000)),0)</f>
        <v>0</v>
      </c>
      <c r="AC125" s="69" t="n">
        <f aca="false">IF(AND($F125&lt;AC$1,$G125&lt;AC$4,(DATE(YEAR($G125)+1,MONTH($G125)+1,1))&gt;AC$4),$D125*13.44*AC$77*(AC$1/1000-($F125/1000)),0)</f>
        <v>0</v>
      </c>
      <c r="AD125" s="69" t="n">
        <f aca="false">IF(AND($F125&lt;AD$1,$G125&lt;AD$4,(DATE(YEAR($G125)+1,MONTH($G125)+1,1))&gt;AD$4),$D125*13.44*AD$77*(AD$1/1000-($F125/1000)),0)</f>
        <v>0</v>
      </c>
      <c r="AE125" s="69" t="n">
        <f aca="false">IF(AND($F125&lt;AE$1,$G125&lt;AE$4,(DATE(YEAR($G125)+1,MONTH($G125)+1,1))&gt;AE$4),$D125*13.44*AE$77*(AE$1/1000-($F125/1000)),0)</f>
        <v>0</v>
      </c>
      <c r="AF125" s="69" t="n">
        <f aca="false">IF(AND($F125&lt;AF$1,$G125&lt;AF$4,(DATE(YEAR($G125)+1,MONTH($G125)+1,1))&gt;AF$4),$D125*13.44*AF$77*(AF$1/1000-($F125/1000)),0)</f>
        <v>0</v>
      </c>
      <c r="AG125" s="69" t="n">
        <f aca="false">IF(AND($F125&lt;AG$1,$G125&lt;AG$4,(DATE(YEAR($G125)+1,MONTH($G125)+1,1))&gt;AG$4),$D125*13.44*AG$77*(AG$1/1000-($F125/1000)),0)</f>
        <v>0</v>
      </c>
      <c r="AH125" s="69" t="n">
        <f aca="false">IF(AND($F125&lt;AH$1,$G125&lt;AH$4,(DATE(YEAR($G125)+1,MONTH($G125)+1,1))&gt;AH$4),$D125*13.44*AH$77*(AH$1/1000-($F125/1000)),0)</f>
        <v>0</v>
      </c>
      <c r="AI125" s="69" t="n">
        <f aca="false">IF(AND($F125&lt;AI$1,$G125&lt;AI$4,(DATE(YEAR($G125)+1,MONTH($G125)+1,1))&gt;AI$4),$D125*13.44*AI$77*(AI$1/1000-($F125/1000)),0)</f>
        <v>0</v>
      </c>
      <c r="AJ125" s="69" t="n">
        <f aca="false">IF(AND($F125&lt;AJ$1,$G125&lt;AJ$4,(DATE(YEAR($G125)+1,MONTH($G125)+1,1))&gt;AJ$4),$D125*13.44*AJ$77*(AJ$1/1000-($F125/1000)),0)</f>
        <v>0</v>
      </c>
      <c r="AK125" s="69" t="n">
        <f aca="false">IF(AND($F125&lt;AK$1,$G125&lt;AK$4,(DATE(YEAR($G125)+1,MONTH($G125)+1,1))&gt;AK$4),$D125*13.44*AK$77*(AK$1/1000-($F125/1000)),0)</f>
        <v>0</v>
      </c>
      <c r="AL125" s="69" t="n">
        <f aca="false">IF(AND($F125&lt;AL$1,$G125&lt;AL$4,(DATE(YEAR($G125)+1,MONTH($G125)+1,1))&gt;AL$4),$D125*13.44*AL$77*(AL$1/1000-($F125/1000)),0)</f>
        <v>0</v>
      </c>
      <c r="AM125" s="69" t="n">
        <f aca="false">IF(AND($F125&lt;AM$1,$G125&lt;AM$4,(DATE(YEAR($G125)+1,MONTH($G125)+1,1))&gt;AM$4),$D125*13.44*AM$77*(AM$1/1000-($F125/1000)),0)</f>
        <v>0</v>
      </c>
      <c r="AN125" s="69" t="n">
        <f aca="false">IF(AND($F125&lt;AN$1,$G125&lt;AN$4,(DATE(YEAR($G125)+1,MONTH($G125)+1,1))&gt;AN$4),$D125*13.44*AN$77*(AN$1/1000-($F125/1000)),0)</f>
        <v>0</v>
      </c>
      <c r="AO125" s="69" t="n">
        <f aca="false">IF(AND($F125&lt;AO$1,$G125&lt;AO$4,(DATE(YEAR($G125)+1,MONTH($G125)+1,1))&gt;AO$4),$D125*13.44*AO$77*(AO$1/1000-($F125/1000)),0)</f>
        <v>0</v>
      </c>
      <c r="AP125" s="69" t="n">
        <f aca="false">IF(AND($F125&lt;AP$1,$G125&lt;AP$4,(DATE(YEAR($G125)+1,MONTH($G125)+1,1))&gt;AP$4),$D125*13.44*AP$77*(AP$1/1000-($F125/1000)),0)</f>
        <v>0</v>
      </c>
      <c r="AQ125" s="69" t="n">
        <f aca="false">IF(AND($F125&lt;AQ$1,$G125&lt;AQ$4,(DATE(YEAR($G125)+1,MONTH($G125)+1,1))&gt;AQ$4),$D125*13.44*AQ$77*(AQ$1/1000-($F125/1000)),0)</f>
        <v>0</v>
      </c>
      <c r="AR125" s="69" t="n">
        <f aca="false">IF(AND($F125&lt;AR$1,$G125&lt;AR$4,(DATE(YEAR($G125)+1,MONTH($G125)+1,1))&gt;AR$4),$D125*13.44*AR$77*(AR$1/1000-($F125/1000)),0)</f>
        <v>0</v>
      </c>
      <c r="AS125" s="69" t="n">
        <f aca="false">IF(AND($F125&lt;AS$1,$G125&lt;AS$4,(DATE(YEAR($G125)+1,MONTH($G125)+1,1))&gt;AS$4),$D125*13.44*AS$77*(AS$1/1000-($F125/1000)),0)</f>
        <v>0</v>
      </c>
      <c r="AT125" s="69" t="n">
        <f aca="false">IF(AND($F125&lt;AT$1,$G125&lt;AT$4,(DATE(YEAR($G125)+1,MONTH($G125)+1,1))&gt;AT$4),$D125*13.44*AT$77*(AT$1/1000-($F125/1000)),0)</f>
        <v>0</v>
      </c>
      <c r="AU125" s="69" t="n">
        <f aca="false">IF(AND($F125&lt;AU$1,$G125&lt;AU$4,(DATE(YEAR($G125)+1,MONTH($G125)+1,1))&gt;AU$4),$D125*13.44*AU$77*(AU$1/1000-($F125/1000)),0)</f>
        <v>0</v>
      </c>
      <c r="AV125" s="69" t="n">
        <f aca="false">IF(AND($F125&lt;AV$1,$G125&lt;AV$4,(DATE(YEAR($G125)+1,MONTH($G125)+1,1))&gt;AV$4),$D125*13.44*AV$77*(AV$1/1000-($F125/1000)),0)</f>
        <v>0</v>
      </c>
      <c r="AW125" s="69" t="n">
        <f aca="false">IF(AND($F125&lt;AW$1,$G125&lt;AW$4,(DATE(YEAR($G125)+1,MONTH($G125)+1,1))&gt;AW$4),$D125*13.44*AW$77*(AW$1/1000-($F125/1000)),0)</f>
        <v>0</v>
      </c>
      <c r="AX125" s="69" t="n">
        <f aca="false">IF(AND($F125&lt;AX$1,$G125&lt;AX$4,(DATE(YEAR($G125)+1,MONTH($G125)+1,1))&gt;AX$4),$D125*13.44*AX$77*(AX$1/1000-($F125/1000)),0)</f>
        <v>0</v>
      </c>
      <c r="AY125" s="69" t="n">
        <f aca="false">IF(AND($F125&lt;AY$1,$G125&lt;AY$4,(DATE(YEAR($G125)+1,MONTH($G125)+1,1))&gt;AY$4),$D125*13.44*AY$77*(AY$1/1000-($F125/1000)),0)</f>
        <v>0</v>
      </c>
      <c r="AZ125" s="69" t="n">
        <f aca="false">IF(AND($F125&lt;AZ$1,$G125&lt;AZ$4,(DATE(YEAR($G125)+1,MONTH($G125)+1,1))&gt;AZ$4),$D125*13.44*AZ$77*(AZ$1/1000-($F125/1000)),0)</f>
        <v>0</v>
      </c>
      <c r="BA125" s="69" t="n">
        <f aca="false">IF(AND($F125&lt;BA$1,$G125&lt;BA$4,(DATE(YEAR($G125)+1,MONTH($G125)+1,1))&gt;BA$4),$D125*13.44*BA$77*(BA$1/1000-($F125/1000)),0)</f>
        <v>0</v>
      </c>
      <c r="BB125" s="69" t="n">
        <f aca="false">IF(AND($F125&lt;BB$1,$G125&lt;BB$4,(DATE(YEAR($G125)+1,MONTH($G125)+1,1))&gt;BB$4),$D125*13.44*BB$77*(BB$1/1000-($F125/1000)),0)</f>
        <v>0</v>
      </c>
      <c r="BC125" s="69" t="n">
        <f aca="false">IF(AND($F125&lt;BC$1,$G125&lt;BC$4,(DATE(YEAR($G125)+1,MONTH($G125)+1,1))&gt;BC$4),$D125*13.44*BC$77*(BC$1/1000-($F125/1000)),0)</f>
        <v>0</v>
      </c>
      <c r="BD125" s="69" t="n">
        <f aca="false">IF(AND($F125&lt;BD$1,$G125&lt;BD$4,(DATE(YEAR($G125)+1,MONTH($G125)+1,1))&gt;BD$4),$D125*13.44*BD$77*(BD$1/1000-($F125/1000)),0)</f>
        <v>0</v>
      </c>
    </row>
    <row r="126" customFormat="false" ht="12.75" hidden="false" customHeight="false" outlineLevel="0" collapsed="false">
      <c r="A126" s="3" t="s">
        <v>430</v>
      </c>
      <c r="B126" s="3" t="s">
        <v>1251</v>
      </c>
      <c r="C126" s="3" t="s">
        <v>1277</v>
      </c>
      <c r="D126" s="2" t="n">
        <v>55</v>
      </c>
      <c r="E126" s="66" t="s">
        <v>1268</v>
      </c>
      <c r="F126" s="2" t="n">
        <v>11000</v>
      </c>
      <c r="G126" s="8" t="n">
        <v>37118</v>
      </c>
      <c r="H126" s="64" t="s">
        <v>1260</v>
      </c>
      <c r="I126" s="69" t="n">
        <f aca="false">IF(AND($F126&lt;I$1,$G126&lt;I$4,(DATE(YEAR($G126)+1,MONTH($G126)+1,1))&gt;I$4),$D126*13.44*I$77*(I$1/1000-($F126/1000)),0)</f>
        <v>0</v>
      </c>
      <c r="J126" s="69" t="n">
        <f aca="false">IF(AND($F126&lt;J$1,$G126&lt;J$4,(DATE(YEAR($G126)+1,MONTH($G126)+1,1))&gt;J$4),$D126*13.44*J$77*(J$1/1000-($F126/1000)),0)</f>
        <v>0</v>
      </c>
      <c r="K126" s="69" t="n">
        <f aca="false">IF(AND($F126&lt;K$1,$G126&lt;K$4,(DATE(YEAR($G126)+1,MONTH($G126)+1,1))&gt;K$4),$D126*13.44*K$77*(K$1/1000-($F126/1000)),0)</f>
        <v>0</v>
      </c>
      <c r="L126" s="69" t="n">
        <f aca="false">IF(AND($F126&lt;L$1,$G126&lt;L$4,(DATE(YEAR($G126)+1,MONTH($G126)+1,1))&gt;L$4),$D126*13.44*L$77*(L$1/1000-($F126/1000)),0)</f>
        <v>0</v>
      </c>
      <c r="M126" s="69" t="n">
        <f aca="false">IF(AND($F126&lt;M$1,$G126&lt;M$4,(DATE(YEAR($G126)+1,MONTH($G126)+1,1))&gt;M$4),$D126*13.44*M$77*(M$1/1000-($F126/1000)),0)</f>
        <v>0</v>
      </c>
      <c r="N126" s="69" t="n">
        <f aca="false">IF(AND($F126&lt;N$1,$G126&lt;N$4,(DATE(YEAR($G126)+1,MONTH($G126)+1,1))&gt;N$4),$D126*13.44*N$77*(N$1/1000-($F126/1000)),0)</f>
        <v>0</v>
      </c>
      <c r="O126" s="69" t="n">
        <f aca="false">IF(AND($F126&lt;O$1,$G126&lt;O$4,(DATE(YEAR($G126)+1,MONTH($G126)+1,1))&gt;O$4),$D126*13.44*O$77*(O$1/1000-($F126/1000)),0)</f>
        <v>0</v>
      </c>
      <c r="P126" s="69" t="n">
        <f aca="false">IF(AND($F126&lt;P$1,$G126&lt;P$4,(DATE(YEAR($G126)+1,MONTH($G126)+1,1))&gt;P$4),$D126*13.44*P$77*(P$1/1000-($F126/1000)),0)</f>
        <v>0</v>
      </c>
      <c r="Q126" s="69" t="n">
        <f aca="false">IF(AND($F126&lt;Q$1,$G126&lt;Q$4,(DATE(YEAR($G126)+1,MONTH($G126)+1,1))&gt;Q$4),$D126*13.44*Q$77*(Q$1/1000-($F126/1000)),0)</f>
        <v>0</v>
      </c>
      <c r="R126" s="69" t="n">
        <f aca="false">IF(AND($F126&lt;R$1,$G126&lt;R$4,(DATE(YEAR($G126)+1,MONTH($G126)+1,1))&gt;R$4),$D126*13.44*R$77*(R$1/1000-($F126/1000)),0)</f>
        <v>0</v>
      </c>
      <c r="S126" s="69" t="n">
        <f aca="false">IF(AND($F126&lt;S$1,$G126&lt;S$4,(DATE(YEAR($G126)+1,MONTH($G126)+1,1))&gt;S$4),$D126*13.44*S$77*(S$1/1000-($F126/1000)),0)</f>
        <v>0</v>
      </c>
      <c r="T126" s="69" t="n">
        <f aca="false">IF(AND($F126&lt;T$1,$G126&lt;T$4,(DATE(YEAR($G126)+1,MONTH($G126)+1,1))&gt;T$4),$D126*13.44*T$77*(T$1/1000-($F126/1000)),0)</f>
        <v>0</v>
      </c>
      <c r="U126" s="69" t="n">
        <f aca="false">IF(AND($F126&lt;U$1,$G126&lt;U$4,(DATE(YEAR($G126)+1,MONTH($G126)+1,1))&gt;U$4),$D126*13.44*U$77*(U$1/1000-($F126/1000)),0)</f>
        <v>0</v>
      </c>
      <c r="V126" s="69" t="n">
        <f aca="false">IF(AND($F126&lt;V$1,$G126&lt;V$4,(DATE(YEAR($G126)+1,MONTH($G126)+1,1))&gt;V$4),$D126*13.44*V$77*(V$1/1000-($F126/1000)),0)</f>
        <v>0</v>
      </c>
      <c r="W126" s="69" t="n">
        <f aca="false">IF(AND($F126&lt;W$1,$G126&lt;W$4,(DATE(YEAR($G126)+1,MONTH($G126)+1,1))&gt;W$4),$D126*13.44*W$77*(W$1/1000-($F126/1000)),0)</f>
        <v>0</v>
      </c>
      <c r="X126" s="69" t="n">
        <f aca="false">IF(AND($F126&lt;X$1,$G126&lt;X$4,(DATE(YEAR($G126)+1,MONTH($G126)+1,1))&gt;X$4),$D126*13.44*X$77*(X$1/1000-($F126/1000)),0)</f>
        <v>0</v>
      </c>
      <c r="Y126" s="69" t="n">
        <f aca="false">IF(AND($F126&lt;Y$1,$G126&lt;Y$4,(DATE(YEAR($G126)+1,MONTH($G126)+1,1))&gt;Y$4),$D126*13.44*Y$77*(Y$1/1000-($F126/1000)),0)</f>
        <v>0</v>
      </c>
      <c r="Z126" s="69" t="n">
        <f aca="false">IF(AND($F126&lt;Z$1,$G126&lt;Z$4,(DATE(YEAR($G126)+1,MONTH($G126)+1,1))&gt;Z$4),$D126*13.44*Z$77*(Z$1/1000-($F126/1000)),0)</f>
        <v>0</v>
      </c>
      <c r="AA126" s="69" t="n">
        <f aca="false">IF(AND($F126&lt;AA$1,$G126&lt;AA$4,(DATE(YEAR($G126)+1,MONTH($G126)+1,1))&gt;AA$4),$D126*13.44*AA$77*(AA$1/1000-($F126/1000)),0)</f>
        <v>0</v>
      </c>
      <c r="AB126" s="69" t="n">
        <f aca="false">IF(AND($F126&lt;AB$1,$G126&lt;AB$4,(DATE(YEAR($G126)+1,MONTH($G126)+1,1))&gt;AB$4),$D126*13.44*AB$77*(AB$1/1000-($F126/1000)),0)</f>
        <v>0</v>
      </c>
      <c r="AC126" s="69" t="n">
        <f aca="false">IF(AND($F126&lt;AC$1,$G126&lt;AC$4,(DATE(YEAR($G126)+1,MONTH($G126)+1,1))&gt;AC$4),$D126*13.44*AC$77*(AC$1/1000-($F126/1000)),0)</f>
        <v>0</v>
      </c>
      <c r="AD126" s="69" t="n">
        <f aca="false">IF(AND($F126&lt;AD$1,$G126&lt;AD$4,(DATE(YEAR($G126)+1,MONTH($G126)+1,1))&gt;AD$4),$D126*13.44*AD$77*(AD$1/1000-($F126/1000)),0)</f>
        <v>0</v>
      </c>
      <c r="AE126" s="69" t="n">
        <f aca="false">IF(AND($F126&lt;AE$1,$G126&lt;AE$4,(DATE(YEAR($G126)+1,MONTH($G126)+1,1))&gt;AE$4),$D126*13.44*AE$77*(AE$1/1000-($F126/1000)),0)</f>
        <v>0</v>
      </c>
      <c r="AF126" s="69" t="n">
        <f aca="false">IF(AND($F126&lt;AF$1,$G126&lt;AF$4,(DATE(YEAR($G126)+1,MONTH($G126)+1,1))&gt;AF$4),$D126*13.44*AF$77*(AF$1/1000-($F126/1000)),0)</f>
        <v>0</v>
      </c>
      <c r="AG126" s="69" t="n">
        <f aca="false">IF(AND($F126&lt;AG$1,$G126&lt;AG$4,(DATE(YEAR($G126)+1,MONTH($G126)+1,1))&gt;AG$4),$D126*13.44*AG$77*(AG$1/1000-($F126/1000)),0)</f>
        <v>0</v>
      </c>
      <c r="AH126" s="69" t="n">
        <f aca="false">IF(AND($F126&lt;AH$1,$G126&lt;AH$4,(DATE(YEAR($G126)+1,MONTH($G126)+1,1))&gt;AH$4),$D126*13.44*AH$77*(AH$1/1000-($F126/1000)),0)</f>
        <v>0</v>
      </c>
      <c r="AI126" s="69" t="n">
        <f aca="false">IF(AND($F126&lt;AI$1,$G126&lt;AI$4,(DATE(YEAR($G126)+1,MONTH($G126)+1,1))&gt;AI$4),$D126*13.44*AI$77*(AI$1/1000-($F126/1000)),0)</f>
        <v>0</v>
      </c>
      <c r="AJ126" s="69" t="n">
        <f aca="false">IF(AND($F126&lt;AJ$1,$G126&lt;AJ$4,(DATE(YEAR($G126)+1,MONTH($G126)+1,1))&gt;AJ$4),$D126*13.44*AJ$77*(AJ$1/1000-($F126/1000)),0)</f>
        <v>0</v>
      </c>
      <c r="AK126" s="69" t="n">
        <f aca="false">IF(AND($F126&lt;AK$1,$G126&lt;AK$4,(DATE(YEAR($G126)+1,MONTH($G126)+1,1))&gt;AK$4),$D126*13.44*AK$77*(AK$1/1000-($F126/1000)),0)</f>
        <v>0</v>
      </c>
      <c r="AL126" s="69" t="n">
        <f aca="false">IF(AND($F126&lt;AL$1,$G126&lt;AL$4,(DATE(YEAR($G126)+1,MONTH($G126)+1,1))&gt;AL$4),$D126*13.44*AL$77*(AL$1/1000-($F126/1000)),0)</f>
        <v>0</v>
      </c>
      <c r="AM126" s="69" t="n">
        <f aca="false">IF(AND($F126&lt;AM$1,$G126&lt;AM$4,(DATE(YEAR($G126)+1,MONTH($G126)+1,1))&gt;AM$4),$D126*13.44*AM$77*(AM$1/1000-($F126/1000)),0)</f>
        <v>0</v>
      </c>
      <c r="AN126" s="69" t="n">
        <f aca="false">IF(AND($F126&lt;AN$1,$G126&lt;AN$4,(DATE(YEAR($G126)+1,MONTH($G126)+1,1))&gt;AN$4),$D126*13.44*AN$77*(AN$1/1000-($F126/1000)),0)</f>
        <v>0</v>
      </c>
      <c r="AO126" s="69" t="n">
        <f aca="false">IF(AND($F126&lt;AO$1,$G126&lt;AO$4,(DATE(YEAR($G126)+1,MONTH($G126)+1,1))&gt;AO$4),$D126*13.44*AO$77*(AO$1/1000-($F126/1000)),0)</f>
        <v>0</v>
      </c>
      <c r="AP126" s="69" t="n">
        <f aca="false">IF(AND($F126&lt;AP$1,$G126&lt;AP$4,(DATE(YEAR($G126)+1,MONTH($G126)+1,1))&gt;AP$4),$D126*13.44*AP$77*(AP$1/1000-($F126/1000)),0)</f>
        <v>0</v>
      </c>
      <c r="AQ126" s="69" t="n">
        <f aca="false">IF(AND($F126&lt;AQ$1,$G126&lt;AQ$4,(DATE(YEAR($G126)+1,MONTH($G126)+1,1))&gt;AQ$4),$D126*13.44*AQ$77*(AQ$1/1000-($F126/1000)),0)</f>
        <v>0</v>
      </c>
      <c r="AR126" s="69" t="n">
        <f aca="false">IF(AND($F126&lt;AR$1,$G126&lt;AR$4,(DATE(YEAR($G126)+1,MONTH($G126)+1,1))&gt;AR$4),$D126*13.44*AR$77*(AR$1/1000-($F126/1000)),0)</f>
        <v>0</v>
      </c>
      <c r="AS126" s="69" t="n">
        <f aca="false">IF(AND($F126&lt;AS$1,$G126&lt;AS$4,(DATE(YEAR($G126)+1,MONTH($G126)+1,1))&gt;AS$4),$D126*13.44*AS$77*(AS$1/1000-($F126/1000)),0)</f>
        <v>0</v>
      </c>
      <c r="AT126" s="69" t="n">
        <f aca="false">IF(AND($F126&lt;AT$1,$G126&lt;AT$4,(DATE(YEAR($G126)+1,MONTH($G126)+1,1))&gt;AT$4),$D126*13.44*AT$77*(AT$1/1000-($F126/1000)),0)</f>
        <v>0</v>
      </c>
      <c r="AU126" s="69" t="n">
        <f aca="false">IF(AND($F126&lt;AU$1,$G126&lt;AU$4,(DATE(YEAR($G126)+1,MONTH($G126)+1,1))&gt;AU$4),$D126*13.44*AU$77*(AU$1/1000-($F126/1000)),0)</f>
        <v>0</v>
      </c>
      <c r="AV126" s="69" t="n">
        <f aca="false">IF(AND($F126&lt;AV$1,$G126&lt;AV$4,(DATE(YEAR($G126)+1,MONTH($G126)+1,1))&gt;AV$4),$D126*13.44*AV$77*(AV$1/1000-($F126/1000)),0)</f>
        <v>0</v>
      </c>
      <c r="AW126" s="69" t="n">
        <f aca="false">IF(AND($F126&lt;AW$1,$G126&lt;AW$4,(DATE(YEAR($G126)+1,MONTH($G126)+1,1))&gt;AW$4),$D126*13.44*AW$77*(AW$1/1000-($F126/1000)),0)</f>
        <v>0</v>
      </c>
      <c r="AX126" s="69" t="n">
        <f aca="false">IF(AND($F126&lt;AX$1,$G126&lt;AX$4,(DATE(YEAR($G126)+1,MONTH($G126)+1,1))&gt;AX$4),$D126*13.44*AX$77*(AX$1/1000-($F126/1000)),0)</f>
        <v>0</v>
      </c>
      <c r="AY126" s="69" t="n">
        <f aca="false">IF(AND($F126&lt;AY$1,$G126&lt;AY$4,(DATE(YEAR($G126)+1,MONTH($G126)+1,1))&gt;AY$4),$D126*13.44*AY$77*(AY$1/1000-($F126/1000)),0)</f>
        <v>0</v>
      </c>
      <c r="AZ126" s="69" t="n">
        <f aca="false">IF(AND($F126&lt;AZ$1,$G126&lt;AZ$4,(DATE(YEAR($G126)+1,MONTH($G126)+1,1))&gt;AZ$4),$D126*13.44*AZ$77*(AZ$1/1000-($F126/1000)),0)</f>
        <v>0</v>
      </c>
      <c r="BA126" s="69" t="n">
        <f aca="false">IF(AND($F126&lt;BA$1,$G126&lt;BA$4,(DATE(YEAR($G126)+1,MONTH($G126)+1,1))&gt;BA$4),$D126*13.44*BA$77*(BA$1/1000-($F126/1000)),0)</f>
        <v>0</v>
      </c>
      <c r="BB126" s="69" t="n">
        <f aca="false">IF(AND($F126&lt;BB$1,$G126&lt;BB$4,(DATE(YEAR($G126)+1,MONTH($G126)+1,1))&gt;BB$4),$D126*13.44*BB$77*(BB$1/1000-($F126/1000)),0)</f>
        <v>0</v>
      </c>
      <c r="BC126" s="69" t="n">
        <f aca="false">IF(AND($F126&lt;BC$1,$G126&lt;BC$4,(DATE(YEAR($G126)+1,MONTH($G126)+1,1))&gt;BC$4),$D126*13.44*BC$77*(BC$1/1000-($F126/1000)),0)</f>
        <v>0</v>
      </c>
      <c r="BD126" s="69" t="n">
        <f aca="false">IF(AND($F126&lt;BD$1,$G126&lt;BD$4,(DATE(YEAR($G126)+1,MONTH($G126)+1,1))&gt;BD$4),$D126*13.44*BD$77*(BD$1/1000-($F126/1000)),0)</f>
        <v>0</v>
      </c>
    </row>
    <row r="127" customFormat="false" ht="12.75" hidden="false" customHeight="false" outlineLevel="0" collapsed="false">
      <c r="A127" s="3" t="s">
        <v>1854</v>
      </c>
      <c r="B127" s="3" t="s">
        <v>1251</v>
      </c>
      <c r="C127" s="3" t="s">
        <v>1258</v>
      </c>
      <c r="D127" s="2" t="n">
        <v>350</v>
      </c>
      <c r="E127" s="66" t="s">
        <v>1268</v>
      </c>
      <c r="F127" s="2" t="n">
        <v>11000</v>
      </c>
      <c r="G127" s="8" t="n">
        <v>37135</v>
      </c>
      <c r="H127" s="64" t="s">
        <v>1260</v>
      </c>
      <c r="I127" s="69" t="n">
        <f aca="false">IF(AND($F127&lt;I$1,$G127&lt;I$4,(DATE(YEAR($G127)+1,MONTH($G127)+1,1))&gt;I$4),$D127*13.44*I$77*(I$1/1000-($F127/1000)),0)</f>
        <v>0</v>
      </c>
      <c r="J127" s="69" t="n">
        <f aca="false">IF(AND($F127&lt;J$1,$G127&lt;J$4,(DATE(YEAR($G127)+1,MONTH($G127)+1,1))&gt;J$4),$D127*13.44*J$77*(J$1/1000-($F127/1000)),0)</f>
        <v>0</v>
      </c>
      <c r="K127" s="69" t="n">
        <f aca="false">IF(AND($F127&lt;K$1,$G127&lt;K$4,(DATE(YEAR($G127)+1,MONTH($G127)+1,1))&gt;K$4),$D127*13.44*K$77*(K$1/1000-($F127/1000)),0)</f>
        <v>0</v>
      </c>
      <c r="L127" s="69" t="n">
        <f aca="false">IF(AND($F127&lt;L$1,$G127&lt;L$4,(DATE(YEAR($G127)+1,MONTH($G127)+1,1))&gt;L$4),$D127*13.44*L$77*(L$1/1000-($F127/1000)),0)</f>
        <v>0</v>
      </c>
      <c r="M127" s="69" t="n">
        <f aca="false">IF(AND($F127&lt;M$1,$G127&lt;M$4,(DATE(YEAR($G127)+1,MONTH($G127)+1,1))&gt;M$4),$D127*13.44*M$77*(M$1/1000-($F127/1000)),0)</f>
        <v>0</v>
      </c>
      <c r="N127" s="69" t="n">
        <f aca="false">IF(AND($F127&lt;N$1,$G127&lt;N$4,(DATE(YEAR($G127)+1,MONTH($G127)+1,1))&gt;N$4),$D127*13.44*N$77*(N$1/1000-($F127/1000)),0)</f>
        <v>0</v>
      </c>
      <c r="O127" s="69" t="n">
        <f aca="false">IF(AND($F127&lt;O$1,$G127&lt;O$4,(DATE(YEAR($G127)+1,MONTH($G127)+1,1))&gt;O$4),$D127*13.44*O$77*(O$1/1000-($F127/1000)),0)</f>
        <v>0</v>
      </c>
      <c r="P127" s="69" t="n">
        <f aca="false">IF(AND($F127&lt;P$1,$G127&lt;P$4,(DATE(YEAR($G127)+1,MONTH($G127)+1,1))&gt;P$4),$D127*13.44*P$77*(P$1/1000-($F127/1000)),0)</f>
        <v>0</v>
      </c>
      <c r="Q127" s="69" t="n">
        <f aca="false">IF(AND($F127&lt;Q$1,$G127&lt;Q$4,(DATE(YEAR($G127)+1,MONTH($G127)+1,1))&gt;Q$4),$D127*13.44*Q$77*(Q$1/1000-($F127/1000)),0)</f>
        <v>0</v>
      </c>
      <c r="R127" s="69" t="n">
        <f aca="false">IF(AND($F127&lt;R$1,$G127&lt;R$4,(DATE(YEAR($G127)+1,MONTH($G127)+1,1))&gt;R$4),$D127*13.44*R$77*(R$1/1000-($F127/1000)),0)</f>
        <v>0</v>
      </c>
      <c r="S127" s="69" t="n">
        <f aca="false">IF(AND($F127&lt;S$1,$G127&lt;S$4,(DATE(YEAR($G127)+1,MONTH($G127)+1,1))&gt;S$4),$D127*13.44*S$77*(S$1/1000-($F127/1000)),0)</f>
        <v>0</v>
      </c>
      <c r="T127" s="69" t="n">
        <f aca="false">IF(AND($F127&lt;T$1,$G127&lt;T$4,(DATE(YEAR($G127)+1,MONTH($G127)+1,1))&gt;T$4),$D127*13.44*T$77*(T$1/1000-($F127/1000)),0)</f>
        <v>0</v>
      </c>
      <c r="U127" s="69" t="n">
        <f aca="false">IF(AND($F127&lt;U$1,$G127&lt;U$4,(DATE(YEAR($G127)+1,MONTH($G127)+1,1))&gt;U$4),$D127*13.44*U$77*(U$1/1000-($F127/1000)),0)</f>
        <v>0</v>
      </c>
      <c r="V127" s="69" t="n">
        <f aca="false">IF(AND($F127&lt;V$1,$G127&lt;V$4,(DATE(YEAR($G127)+1,MONTH($G127)+1,1))&gt;V$4),$D127*13.44*V$77*(V$1/1000-($F127/1000)),0)</f>
        <v>0</v>
      </c>
      <c r="W127" s="69" t="n">
        <f aca="false">IF(AND($F127&lt;W$1,$G127&lt;W$4,(DATE(YEAR($G127)+1,MONTH($G127)+1,1))&gt;W$4),$D127*13.44*W$77*(W$1/1000-($F127/1000)),0)</f>
        <v>0</v>
      </c>
      <c r="X127" s="69" t="n">
        <f aca="false">IF(AND($F127&lt;X$1,$G127&lt;X$4,(DATE(YEAR($G127)+1,MONTH($G127)+1,1))&gt;X$4),$D127*13.44*X$77*(X$1/1000-($F127/1000)),0)</f>
        <v>0</v>
      </c>
      <c r="Y127" s="69" t="n">
        <f aca="false">IF(AND($F127&lt;Y$1,$G127&lt;Y$4,(DATE(YEAR($G127)+1,MONTH($G127)+1,1))&gt;Y$4),$D127*13.44*Y$77*(Y$1/1000-($F127/1000)),0)</f>
        <v>0</v>
      </c>
      <c r="Z127" s="69" t="n">
        <f aca="false">IF(AND($F127&lt;Z$1,$G127&lt;Z$4,(DATE(YEAR($G127)+1,MONTH($G127)+1,1))&gt;Z$4),$D127*13.44*Z$77*(Z$1/1000-($F127/1000)),0)</f>
        <v>0</v>
      </c>
      <c r="AA127" s="69" t="n">
        <f aca="false">IF(AND($F127&lt;AA$1,$G127&lt;AA$4,(DATE(YEAR($G127)+1,MONTH($G127)+1,1))&gt;AA$4),$D127*13.44*AA$77*(AA$1/1000-($F127/1000)),0)</f>
        <v>0</v>
      </c>
      <c r="AB127" s="69" t="n">
        <f aca="false">IF(AND($F127&lt;AB$1,$G127&lt;AB$4,(DATE(YEAR($G127)+1,MONTH($G127)+1,1))&gt;AB$4),$D127*13.44*AB$77*(AB$1/1000-($F127/1000)),0)</f>
        <v>0</v>
      </c>
      <c r="AC127" s="69" t="n">
        <f aca="false">IF(AND($F127&lt;AC$1,$G127&lt;AC$4,(DATE(YEAR($G127)+1,MONTH($G127)+1,1))&gt;AC$4),$D127*13.44*AC$77*(AC$1/1000-($F127/1000)),0)</f>
        <v>0</v>
      </c>
      <c r="AD127" s="69" t="n">
        <f aca="false">IF(AND($F127&lt;AD$1,$G127&lt;AD$4,(DATE(YEAR($G127)+1,MONTH($G127)+1,1))&gt;AD$4),$D127*13.44*AD$77*(AD$1/1000-($F127/1000)),0)</f>
        <v>0</v>
      </c>
      <c r="AE127" s="69" t="n">
        <f aca="false">IF(AND($F127&lt;AE$1,$G127&lt;AE$4,(DATE(YEAR($G127)+1,MONTH($G127)+1,1))&gt;AE$4),$D127*13.44*AE$77*(AE$1/1000-($F127/1000)),0)</f>
        <v>0</v>
      </c>
      <c r="AF127" s="69" t="n">
        <f aca="false">IF(AND($F127&lt;AF$1,$G127&lt;AF$4,(DATE(YEAR($G127)+1,MONTH($G127)+1,1))&gt;AF$4),$D127*13.44*AF$77*(AF$1/1000-($F127/1000)),0)</f>
        <v>0</v>
      </c>
      <c r="AG127" s="69" t="n">
        <f aca="false">IF(AND($F127&lt;AG$1,$G127&lt;AG$4,(DATE(YEAR($G127)+1,MONTH($G127)+1,1))&gt;AG$4),$D127*13.44*AG$77*(AG$1/1000-($F127/1000)),0)</f>
        <v>0</v>
      </c>
      <c r="AH127" s="69" t="n">
        <f aca="false">IF(AND($F127&lt;AH$1,$G127&lt;AH$4,(DATE(YEAR($G127)+1,MONTH($G127)+1,1))&gt;AH$4),$D127*13.44*AH$77*(AH$1/1000-($F127/1000)),0)</f>
        <v>0</v>
      </c>
      <c r="AI127" s="69" t="n">
        <f aca="false">IF(AND($F127&lt;AI$1,$G127&lt;AI$4,(DATE(YEAR($G127)+1,MONTH($G127)+1,1))&gt;AI$4),$D127*13.44*AI$77*(AI$1/1000-($F127/1000)),0)</f>
        <v>0</v>
      </c>
      <c r="AJ127" s="69" t="n">
        <f aca="false">IF(AND($F127&lt;AJ$1,$G127&lt;AJ$4,(DATE(YEAR($G127)+1,MONTH($G127)+1,1))&gt;AJ$4),$D127*13.44*AJ$77*(AJ$1/1000-($F127/1000)),0)</f>
        <v>0</v>
      </c>
      <c r="AK127" s="69" t="n">
        <f aca="false">IF(AND($F127&lt;AK$1,$G127&lt;AK$4,(DATE(YEAR($G127)+1,MONTH($G127)+1,1))&gt;AK$4),$D127*13.44*AK$77*(AK$1/1000-($F127/1000)),0)</f>
        <v>0</v>
      </c>
      <c r="AL127" s="69" t="n">
        <f aca="false">IF(AND($F127&lt;AL$1,$G127&lt;AL$4,(DATE(YEAR($G127)+1,MONTH($G127)+1,1))&gt;AL$4),$D127*13.44*AL$77*(AL$1/1000-($F127/1000)),0)</f>
        <v>0</v>
      </c>
      <c r="AM127" s="69" t="n">
        <f aca="false">IF(AND($F127&lt;AM$1,$G127&lt;AM$4,(DATE(YEAR($G127)+1,MONTH($G127)+1,1))&gt;AM$4),$D127*13.44*AM$77*(AM$1/1000-($F127/1000)),0)</f>
        <v>0</v>
      </c>
      <c r="AN127" s="69" t="n">
        <f aca="false">IF(AND($F127&lt;AN$1,$G127&lt;AN$4,(DATE(YEAR($G127)+1,MONTH($G127)+1,1))&gt;AN$4),$D127*13.44*AN$77*(AN$1/1000-($F127/1000)),0)</f>
        <v>0</v>
      </c>
      <c r="AO127" s="69" t="n">
        <f aca="false">IF(AND($F127&lt;AO$1,$G127&lt;AO$4,(DATE(YEAR($G127)+1,MONTH($G127)+1,1))&gt;AO$4),$D127*13.44*AO$77*(AO$1/1000-($F127/1000)),0)</f>
        <v>0</v>
      </c>
      <c r="AP127" s="69" t="n">
        <f aca="false">IF(AND($F127&lt;AP$1,$G127&lt;AP$4,(DATE(YEAR($G127)+1,MONTH($G127)+1,1))&gt;AP$4),$D127*13.44*AP$77*(AP$1/1000-($F127/1000)),0)</f>
        <v>0</v>
      </c>
      <c r="AQ127" s="69" t="n">
        <f aca="false">IF(AND($F127&lt;AQ$1,$G127&lt;AQ$4,(DATE(YEAR($G127)+1,MONTH($G127)+1,1))&gt;AQ$4),$D127*13.44*AQ$77*(AQ$1/1000-($F127/1000)),0)</f>
        <v>0</v>
      </c>
      <c r="AR127" s="69" t="n">
        <f aca="false">IF(AND($F127&lt;AR$1,$G127&lt;AR$4,(DATE(YEAR($G127)+1,MONTH($G127)+1,1))&gt;AR$4),$D127*13.44*AR$77*(AR$1/1000-($F127/1000)),0)</f>
        <v>0</v>
      </c>
      <c r="AS127" s="69" t="n">
        <f aca="false">IF(AND($F127&lt;AS$1,$G127&lt;AS$4,(DATE(YEAR($G127)+1,MONTH($G127)+1,1))&gt;AS$4),$D127*13.44*AS$77*(AS$1/1000-($F127/1000)),0)</f>
        <v>0</v>
      </c>
      <c r="AT127" s="69" t="n">
        <f aca="false">IF(AND($F127&lt;AT$1,$G127&lt;AT$4,(DATE(YEAR($G127)+1,MONTH($G127)+1,1))&gt;AT$4),$D127*13.44*AT$77*(AT$1/1000-($F127/1000)),0)</f>
        <v>0</v>
      </c>
      <c r="AU127" s="69" t="n">
        <f aca="false">IF(AND($F127&lt;AU$1,$G127&lt;AU$4,(DATE(YEAR($G127)+1,MONTH($G127)+1,1))&gt;AU$4),$D127*13.44*AU$77*(AU$1/1000-($F127/1000)),0)</f>
        <v>0</v>
      </c>
      <c r="AV127" s="69" t="n">
        <f aca="false">IF(AND($F127&lt;AV$1,$G127&lt;AV$4,(DATE(YEAR($G127)+1,MONTH($G127)+1,1))&gt;AV$4),$D127*13.44*AV$77*(AV$1/1000-($F127/1000)),0)</f>
        <v>0</v>
      </c>
      <c r="AW127" s="69" t="n">
        <f aca="false">IF(AND($F127&lt;AW$1,$G127&lt;AW$4,(DATE(YEAR($G127)+1,MONTH($G127)+1,1))&gt;AW$4),$D127*13.44*AW$77*(AW$1/1000-($F127/1000)),0)</f>
        <v>0</v>
      </c>
      <c r="AX127" s="69" t="n">
        <f aca="false">IF(AND($F127&lt;AX$1,$G127&lt;AX$4,(DATE(YEAR($G127)+1,MONTH($G127)+1,1))&gt;AX$4),$D127*13.44*AX$77*(AX$1/1000-($F127/1000)),0)</f>
        <v>0</v>
      </c>
      <c r="AY127" s="69" t="n">
        <f aca="false">IF(AND($F127&lt;AY$1,$G127&lt;AY$4,(DATE(YEAR($G127)+1,MONTH($G127)+1,1))&gt;AY$4),$D127*13.44*AY$77*(AY$1/1000-($F127/1000)),0)</f>
        <v>0</v>
      </c>
      <c r="AZ127" s="69" t="n">
        <f aca="false">IF(AND($F127&lt;AZ$1,$G127&lt;AZ$4,(DATE(YEAR($G127)+1,MONTH($G127)+1,1))&gt;AZ$4),$D127*13.44*AZ$77*(AZ$1/1000-($F127/1000)),0)</f>
        <v>0</v>
      </c>
      <c r="BA127" s="69" t="n">
        <f aca="false">IF(AND($F127&lt;BA$1,$G127&lt;BA$4,(DATE(YEAR($G127)+1,MONTH($G127)+1,1))&gt;BA$4),$D127*13.44*BA$77*(BA$1/1000-($F127/1000)),0)</f>
        <v>0</v>
      </c>
      <c r="BB127" s="69" t="n">
        <f aca="false">IF(AND($F127&lt;BB$1,$G127&lt;BB$4,(DATE(YEAR($G127)+1,MONTH($G127)+1,1))&gt;BB$4),$D127*13.44*BB$77*(BB$1/1000-($F127/1000)),0)</f>
        <v>0</v>
      </c>
      <c r="BC127" s="69" t="n">
        <f aca="false">IF(AND($F127&lt;BC$1,$G127&lt;BC$4,(DATE(YEAR($G127)+1,MONTH($G127)+1,1))&gt;BC$4),$D127*13.44*BC$77*(BC$1/1000-($F127/1000)),0)</f>
        <v>0</v>
      </c>
      <c r="BD127" s="69" t="n">
        <f aca="false">IF(AND($F127&lt;BD$1,$G127&lt;BD$4,(DATE(YEAR($G127)+1,MONTH($G127)+1,1))&gt;BD$4),$D127*13.44*BD$77*(BD$1/1000-($F127/1000)),0)</f>
        <v>0</v>
      </c>
    </row>
    <row r="128" customFormat="false" ht="13.5" hidden="false" customHeight="false" outlineLevel="0" collapsed="false">
      <c r="A128" s="45" t="s">
        <v>1858</v>
      </c>
      <c r="D128" s="74" t="n">
        <f aca="false">SUM(D5:D127)</f>
        <v>56341.9</v>
      </c>
      <c r="H128" s="45" t="s">
        <v>1858</v>
      </c>
      <c r="I128" s="74" t="n">
        <f aca="false">SUM(I79:I127)</f>
        <v>0</v>
      </c>
      <c r="J128" s="74" t="n">
        <f aca="false">SUM(J79:J127)</f>
        <v>0</v>
      </c>
      <c r="K128" s="74" t="n">
        <f aca="false">SUM(K79:K127)</f>
        <v>0</v>
      </c>
      <c r="L128" s="74" t="n">
        <f aca="false">SUM(L79:L127)</f>
        <v>22.1760000000001</v>
      </c>
      <c r="M128" s="74" t="n">
        <f aca="false">SUM(M79:M127)</f>
        <v>66.1489920000001</v>
      </c>
      <c r="N128" s="74" t="n">
        <f aca="false">SUM(N79:N127)</f>
        <v>195.172992</v>
      </c>
      <c r="O128" s="74" t="n">
        <f aca="false">SUM(O79:O127)</f>
        <v>291.940992000001</v>
      </c>
      <c r="P128" s="74" t="n">
        <f aca="false">SUM(P79:P127)</f>
        <v>574.180992000001</v>
      </c>
      <c r="Q128" s="74" t="n">
        <f aca="false">SUM(Q79:Q127)</f>
        <v>1033.627392</v>
      </c>
      <c r="R128" s="74" t="n">
        <f aca="false">SUM(R79:R127)</f>
        <v>1441.887552</v>
      </c>
      <c r="S128" s="74" t="n">
        <f aca="false">SUM(S79:S127)</f>
        <v>1647.015552</v>
      </c>
      <c r="T128" s="74" t="n">
        <f aca="false">SUM(T79:T127)</f>
        <v>1781.275104</v>
      </c>
      <c r="U128" s="74" t="n">
        <f aca="false">SUM(U79:U127)</f>
        <v>2158.213344</v>
      </c>
      <c r="V128" s="74" t="n">
        <f aca="false">SUM(V79:V127)</f>
        <v>2219.701344</v>
      </c>
      <c r="W128" s="74" t="n">
        <f aca="false">SUM(W79:W127)</f>
        <v>2246.917344</v>
      </c>
      <c r="X128" s="74" t="n">
        <f aca="false">SUM(X79:X127)</f>
        <v>2224.741344</v>
      </c>
      <c r="Y128" s="74" t="n">
        <f aca="false">SUM(Y79:Y127)</f>
        <v>2188.328352</v>
      </c>
      <c r="Z128" s="74" t="n">
        <f aca="false">SUM(Z79:Z127)</f>
        <v>2059.304352</v>
      </c>
      <c r="AA128" s="74" t="n">
        <f aca="false">SUM(AA79:AA127)</f>
        <v>3517.577952</v>
      </c>
      <c r="AB128" s="74" t="n">
        <f aca="false">SUM(AB79:AB127)</f>
        <v>3339.901152</v>
      </c>
      <c r="AC128" s="74" t="n">
        <f aca="false">SUM(AC79:AC127)</f>
        <v>2910.694752</v>
      </c>
      <c r="AD128" s="74" t="n">
        <f aca="false">SUM(AD79:AD127)</f>
        <v>2502.434592</v>
      </c>
      <c r="AE128" s="74" t="n">
        <f aca="false">SUM(AE79:AE127)</f>
        <v>2297.306592</v>
      </c>
      <c r="AF128" s="74" t="n">
        <f aca="false">SUM(AF79:AF127)</f>
        <v>2163.04704</v>
      </c>
      <c r="AG128" s="74" t="n">
        <f aca="false">SUM(AG79:AG127)</f>
        <v>1786.1088</v>
      </c>
      <c r="AH128" s="74" t="n">
        <f aca="false">SUM(AH79:AH127)</f>
        <v>1724.6208</v>
      </c>
      <c r="AI128" s="74" t="n">
        <f aca="false">SUM(AI79:AI127)</f>
        <v>1697.4048</v>
      </c>
      <c r="AJ128" s="74" t="n">
        <f aca="false">SUM(AJ79:AJ127)</f>
        <v>1697.4048</v>
      </c>
      <c r="AK128" s="74" t="n">
        <f aca="false">SUM(AK79:AK127)</f>
        <v>1689.8448</v>
      </c>
      <c r="AL128" s="74" t="n">
        <f aca="false">SUM(AL79:AL127)</f>
        <v>1689.8448</v>
      </c>
      <c r="AM128" s="74" t="n">
        <f aca="false">SUM(AM79:AM127)</f>
        <v>134.8032</v>
      </c>
      <c r="AN128" s="74" t="n">
        <f aca="false">SUM(AN79:AN127)</f>
        <v>30.2400000000001</v>
      </c>
      <c r="AO128" s="74" t="n">
        <f aca="false">SUM(AO79:AO127)</f>
        <v>0</v>
      </c>
      <c r="AP128" s="74" t="n">
        <f aca="false">SUM(AP79:AP127)</f>
        <v>0</v>
      </c>
      <c r="AQ128" s="74" t="n">
        <f aca="false">SUM(AQ79:AQ127)</f>
        <v>0</v>
      </c>
      <c r="AR128" s="74" t="n">
        <f aca="false">SUM(AR79:AR127)</f>
        <v>0</v>
      </c>
      <c r="AS128" s="74" t="n">
        <f aca="false">SUM(AS79:AS127)</f>
        <v>0</v>
      </c>
      <c r="AT128" s="74" t="n">
        <f aca="false">SUM(AT79:AT127)</f>
        <v>0</v>
      </c>
      <c r="AU128" s="74" t="n">
        <f aca="false">SUM(AU79:AU127)</f>
        <v>0</v>
      </c>
      <c r="AV128" s="74" t="n">
        <f aca="false">SUM(AV79:AV127)</f>
        <v>0</v>
      </c>
      <c r="AW128" s="74" t="n">
        <f aca="false">SUM(AW79:AW127)</f>
        <v>0</v>
      </c>
      <c r="AX128" s="74" t="n">
        <f aca="false">SUM(AX79:AX127)</f>
        <v>0</v>
      </c>
      <c r="AY128" s="74" t="n">
        <f aca="false">SUM(AY79:AY127)</f>
        <v>0</v>
      </c>
      <c r="AZ128" s="74" t="n">
        <f aca="false">SUM(AZ79:AZ127)</f>
        <v>0</v>
      </c>
      <c r="BA128" s="74" t="n">
        <f aca="false">SUM(BA79:BA127)</f>
        <v>0</v>
      </c>
      <c r="BB128" s="74" t="n">
        <f aca="false">SUM(BB79:BB127)</f>
        <v>0</v>
      </c>
      <c r="BC128" s="74" t="n">
        <f aca="false">SUM(BC79:BC127)</f>
        <v>0</v>
      </c>
      <c r="BD128" s="74" t="n">
        <f aca="false">SUM(BD79:BD127)</f>
        <v>0</v>
      </c>
    </row>
    <row r="129" customFormat="false" ht="13.5" hidden="false" customHeight="false" outlineLevel="0" collapsed="false">
      <c r="A129" s="45"/>
      <c r="H129" s="45"/>
      <c r="U129" s="6"/>
      <c r="V129" s="6"/>
      <c r="W129" s="6"/>
      <c r="X129" s="6"/>
      <c r="Y129" s="6"/>
      <c r="Z129" s="6"/>
      <c r="AA129" s="6"/>
      <c r="AB129" s="6"/>
      <c r="AC129" s="6"/>
    </row>
    <row r="130" customFormat="false" ht="12.75" hidden="false" customHeight="false" outlineLevel="0" collapsed="false">
      <c r="H130" s="45"/>
    </row>
    <row r="131" customFormat="false" ht="12.75" hidden="false" customHeight="false" outlineLevel="0" collapsed="false">
      <c r="H131" s="45"/>
    </row>
    <row r="132" customFormat="false" ht="12.75" hidden="false" customHeight="false" outlineLevel="0" collapsed="false">
      <c r="H132" s="45"/>
    </row>
    <row r="133" customFormat="false" ht="12.75" hidden="false" customHeight="false" outlineLevel="0" collapsed="false">
      <c r="H133" s="45"/>
    </row>
    <row r="134" customFormat="false" ht="12.75" hidden="false" customHeight="false" outlineLevel="0" collapsed="false">
      <c r="H134" s="45"/>
    </row>
    <row r="135" customFormat="false" ht="12.75" hidden="false" customHeight="false" outlineLevel="0" collapsed="false">
      <c r="H135" s="45"/>
    </row>
    <row r="136" customFormat="false" ht="12.75" hidden="false" customHeight="false" outlineLevel="0" collapsed="false">
      <c r="H136" s="45"/>
    </row>
    <row r="137" customFormat="false" ht="12.75" hidden="false" customHeight="false" outlineLevel="0" collapsed="false">
      <c r="H137" s="45"/>
    </row>
    <row r="138" customFormat="false" ht="12.75" hidden="false" customHeight="false" outlineLevel="0" collapsed="false">
      <c r="H138" s="45"/>
    </row>
    <row r="139" customFormat="false" ht="12.75" hidden="false" customHeight="false" outlineLevel="0" collapsed="false">
      <c r="H139" s="45"/>
    </row>
    <row r="140" customFormat="false" ht="12.75" hidden="false" customHeight="false" outlineLevel="0" collapsed="false">
      <c r="H140" s="45"/>
    </row>
    <row r="141" customFormat="false" ht="12.75" hidden="false" customHeight="false" outlineLevel="0" collapsed="false">
      <c r="H141" s="45"/>
    </row>
    <row r="142" customFormat="false" ht="12.75" hidden="false" customHeight="false" outlineLevel="0" collapsed="false">
      <c r="H142" s="45"/>
    </row>
    <row r="143" customFormat="false" ht="12.75" hidden="false" customHeight="false" outlineLevel="0" collapsed="false">
      <c r="H143" s="45"/>
    </row>
    <row r="144" customFormat="false" ht="12.75" hidden="false" customHeight="false" outlineLevel="0" collapsed="false">
      <c r="H144" s="45"/>
    </row>
    <row r="145" customFormat="false" ht="12.75" hidden="false" customHeight="false" outlineLevel="0" collapsed="false">
      <c r="H145" s="45"/>
    </row>
    <row r="146" customFormat="false" ht="12.75" hidden="false" customHeight="false" outlineLevel="0" collapsed="false">
      <c r="H146" s="45"/>
    </row>
    <row r="147" customFormat="false" ht="12.75" hidden="false" customHeight="false" outlineLevel="0" collapsed="false">
      <c r="H147" s="45"/>
    </row>
    <row r="148" customFormat="false" ht="12.75" hidden="false" customHeight="false" outlineLevel="0" collapsed="false">
      <c r="H148" s="45"/>
    </row>
    <row r="149" customFormat="false" ht="12.75" hidden="false" customHeight="false" outlineLevel="0" collapsed="false">
      <c r="H149" s="45"/>
    </row>
    <row r="150" customFormat="false" ht="12.75" hidden="false" customHeight="false" outlineLevel="0" collapsed="false">
      <c r="H150" s="45"/>
    </row>
    <row r="151" customFormat="false" ht="12.75" hidden="false" customHeight="false" outlineLevel="0" collapsed="false">
      <c r="H151" s="45"/>
    </row>
    <row r="152" customFormat="false" ht="12.75" hidden="false" customHeight="false" outlineLevel="0" collapsed="false">
      <c r="H152" s="45"/>
    </row>
    <row r="153" customFormat="false" ht="12.75" hidden="false" customHeight="false" outlineLevel="0" collapsed="false">
      <c r="H153" s="45"/>
    </row>
    <row r="154" customFormat="false" ht="12.75" hidden="false" customHeight="false" outlineLevel="0" collapsed="false">
      <c r="H154" s="45"/>
    </row>
    <row r="155" customFormat="false" ht="12.75" hidden="false" customHeight="false" outlineLevel="0" collapsed="false">
      <c r="H155" s="45"/>
    </row>
    <row r="156" customFormat="false" ht="12.75" hidden="false" customHeight="false" outlineLevel="0" collapsed="false">
      <c r="H156" s="45"/>
    </row>
    <row r="157" customFormat="false" ht="12.75" hidden="false" customHeight="false" outlineLevel="0" collapsed="false">
      <c r="H157" s="45"/>
    </row>
    <row r="158" customFormat="false" ht="12.75" hidden="false" customHeight="false" outlineLevel="0" collapsed="false">
      <c r="H158" s="45"/>
    </row>
    <row r="159" customFormat="false" ht="12.75" hidden="false" customHeight="false" outlineLevel="0" collapsed="false">
      <c r="H159" s="45"/>
    </row>
    <row r="160" customFormat="false" ht="12.75" hidden="false" customHeight="false" outlineLevel="0" collapsed="false">
      <c r="H160" s="45"/>
    </row>
    <row r="161" customFormat="false" ht="12.75" hidden="false" customHeight="false" outlineLevel="0" collapsed="false">
      <c r="H161" s="45"/>
    </row>
    <row r="162" customFormat="false" ht="12.75" hidden="false" customHeight="false" outlineLevel="0" collapsed="false">
      <c r="H162" s="45"/>
    </row>
    <row r="163" customFormat="false" ht="12.75" hidden="false" customHeight="false" outlineLevel="0" collapsed="false">
      <c r="H163" s="45"/>
    </row>
    <row r="164" customFormat="false" ht="12.75" hidden="false" customHeight="false" outlineLevel="0" collapsed="false">
      <c r="H164" s="45"/>
    </row>
    <row r="165" customFormat="false" ht="12.75" hidden="false" customHeight="false" outlineLevel="0" collapsed="false">
      <c r="H165" s="45"/>
    </row>
    <row r="166" customFormat="false" ht="12.75" hidden="false" customHeight="false" outlineLevel="0" collapsed="false">
      <c r="H166" s="45"/>
    </row>
    <row r="167" customFormat="false" ht="12.75" hidden="false" customHeight="false" outlineLevel="0" collapsed="false">
      <c r="H167" s="45"/>
    </row>
    <row r="168" customFormat="false" ht="12.75" hidden="false" customHeight="false" outlineLevel="0" collapsed="false">
      <c r="H168" s="45"/>
    </row>
    <row r="169" customFormat="false" ht="12.75" hidden="false" customHeight="false" outlineLevel="0" collapsed="false">
      <c r="H169" s="45"/>
    </row>
    <row r="170" customFormat="false" ht="12.75" hidden="false" customHeight="false" outlineLevel="0" collapsed="false">
      <c r="H170" s="45"/>
    </row>
    <row r="171" customFormat="false" ht="12.75" hidden="false" customHeight="false" outlineLevel="0" collapsed="false">
      <c r="H171" s="45"/>
    </row>
    <row r="172" customFormat="false" ht="12.75" hidden="false" customHeight="false" outlineLevel="0" collapsed="false">
      <c r="H172" s="45"/>
    </row>
    <row r="173" customFormat="false" ht="12.75" hidden="false" customHeight="false" outlineLevel="0" collapsed="false">
      <c r="H173" s="45"/>
    </row>
    <row r="174" customFormat="false" ht="12.75" hidden="false" customHeight="false" outlineLevel="0" collapsed="false">
      <c r="H174" s="45"/>
    </row>
    <row r="175" customFormat="false" ht="12.75" hidden="false" customHeight="false" outlineLevel="0" collapsed="false">
      <c r="H175" s="45"/>
    </row>
    <row r="176" customFormat="false" ht="12.75" hidden="false" customHeight="false" outlineLevel="0" collapsed="false">
      <c r="H176" s="45"/>
    </row>
    <row r="177" customFormat="false" ht="12.75" hidden="false" customHeight="false" outlineLevel="0" collapsed="false">
      <c r="H177" s="45"/>
    </row>
    <row r="178" customFormat="false" ht="12.75" hidden="false" customHeight="false" outlineLevel="0" collapsed="false">
      <c r="H178" s="45"/>
    </row>
    <row r="179" customFormat="false" ht="12.75" hidden="false" customHeight="false" outlineLevel="0" collapsed="false">
      <c r="H179" s="45"/>
    </row>
    <row r="180" customFormat="false" ht="12.75" hidden="false" customHeight="false" outlineLevel="0" collapsed="false">
      <c r="H180" s="45"/>
    </row>
    <row r="181" customFormat="false" ht="12.75" hidden="false" customHeight="false" outlineLevel="0" collapsed="false">
      <c r="H181" s="45"/>
    </row>
    <row r="182" customFormat="false" ht="12.75" hidden="false" customHeight="false" outlineLevel="0" collapsed="false">
      <c r="H182" s="45"/>
    </row>
    <row r="183" customFormat="false" ht="12.75" hidden="false" customHeight="false" outlineLevel="0" collapsed="false">
      <c r="H183" s="45"/>
    </row>
    <row r="184" customFormat="false" ht="12.75" hidden="false" customHeight="false" outlineLevel="0" collapsed="false">
      <c r="H184" s="45"/>
    </row>
    <row r="185" customFormat="false" ht="12.75" hidden="false" customHeight="false" outlineLevel="0" collapsed="false">
      <c r="H185" s="45"/>
    </row>
    <row r="186" customFormat="false" ht="12.75" hidden="false" customHeight="false" outlineLevel="0" collapsed="false">
      <c r="H186" s="45"/>
    </row>
    <row r="187" customFormat="false" ht="12.75" hidden="false" customHeight="false" outlineLevel="0" collapsed="false">
      <c r="H187" s="45"/>
    </row>
    <row r="188" customFormat="false" ht="12.75" hidden="false" customHeight="false" outlineLevel="0" collapsed="false">
      <c r="H188" s="45"/>
    </row>
    <row r="189" customFormat="false" ht="12.75" hidden="false" customHeight="false" outlineLevel="0" collapsed="false">
      <c r="H189" s="45"/>
    </row>
    <row r="190" customFormat="false" ht="12.75" hidden="false" customHeight="false" outlineLevel="0" collapsed="false">
      <c r="H190" s="45"/>
    </row>
    <row r="191" customFormat="false" ht="12.75" hidden="false" customHeight="false" outlineLevel="0" collapsed="false">
      <c r="H191" s="45"/>
    </row>
    <row r="192" customFormat="false" ht="12.75" hidden="false" customHeight="false" outlineLevel="0" collapsed="false">
      <c r="H192" s="45"/>
    </row>
    <row r="193" customFormat="false" ht="12.75" hidden="false" customHeight="false" outlineLevel="0" collapsed="false">
      <c r="H193" s="45"/>
    </row>
    <row r="194" customFormat="false" ht="12.75" hidden="false" customHeight="false" outlineLevel="0" collapsed="false">
      <c r="H194" s="45"/>
    </row>
    <row r="195" customFormat="false" ht="12.75" hidden="false" customHeight="false" outlineLevel="0" collapsed="false">
      <c r="H195" s="45"/>
    </row>
    <row r="196" customFormat="false" ht="12.75" hidden="false" customHeight="false" outlineLevel="0" collapsed="false">
      <c r="H196" s="45"/>
    </row>
    <row r="197" customFormat="false" ht="12.75" hidden="false" customHeight="false" outlineLevel="0" collapsed="false">
      <c r="H197" s="45"/>
    </row>
    <row r="198" customFormat="false" ht="12.75" hidden="false" customHeight="false" outlineLevel="0" collapsed="false">
      <c r="H198" s="45"/>
    </row>
    <row r="199" customFormat="false" ht="12.75" hidden="false" customHeight="false" outlineLevel="0" collapsed="false">
      <c r="H199" s="45"/>
    </row>
    <row r="200" customFormat="false" ht="12.75" hidden="false" customHeight="false" outlineLevel="0" collapsed="false">
      <c r="H200" s="45"/>
    </row>
    <row r="201" customFormat="false" ht="12.75" hidden="false" customHeight="false" outlineLevel="0" collapsed="false">
      <c r="H201" s="45"/>
    </row>
    <row r="202" customFormat="false" ht="12.75" hidden="false" customHeight="false" outlineLevel="0" collapsed="false">
      <c r="H202" s="45"/>
    </row>
    <row r="203" customFormat="false" ht="12.75" hidden="false" customHeight="false" outlineLevel="0" collapsed="false">
      <c r="H203" s="45"/>
    </row>
    <row r="204" customFormat="false" ht="12.75" hidden="false" customHeight="false" outlineLevel="0" collapsed="false">
      <c r="H204" s="45"/>
    </row>
    <row r="205" customFormat="false" ht="12.75" hidden="false" customHeight="false" outlineLevel="0" collapsed="false">
      <c r="H205" s="45"/>
    </row>
    <row r="206" customFormat="false" ht="12.75" hidden="false" customHeight="false" outlineLevel="0" collapsed="false">
      <c r="H206" s="45"/>
    </row>
    <row r="207" customFormat="false" ht="12.75" hidden="false" customHeight="false" outlineLevel="0" collapsed="false">
      <c r="H207" s="45"/>
    </row>
    <row r="208" customFormat="false" ht="12.75" hidden="false" customHeight="false" outlineLevel="0" collapsed="false">
      <c r="H208" s="45"/>
    </row>
    <row r="209" customFormat="false" ht="12.75" hidden="false" customHeight="false" outlineLevel="0" collapsed="false">
      <c r="H209" s="45"/>
    </row>
    <row r="210" customFormat="false" ht="12.75" hidden="false" customHeight="false" outlineLevel="0" collapsed="false">
      <c r="H210" s="45"/>
    </row>
    <row r="211" customFormat="false" ht="12.75" hidden="false" customHeight="false" outlineLevel="0" collapsed="false">
      <c r="H211" s="45"/>
    </row>
    <row r="212" customFormat="false" ht="12.75" hidden="false" customHeight="false" outlineLevel="0" collapsed="false">
      <c r="H212" s="45"/>
    </row>
    <row r="213" customFormat="false" ht="12.75" hidden="false" customHeight="false" outlineLevel="0" collapsed="false">
      <c r="H213" s="45"/>
    </row>
    <row r="214" customFormat="false" ht="12.75" hidden="false" customHeight="false" outlineLevel="0" collapsed="false">
      <c r="H214" s="45"/>
    </row>
    <row r="215" customFormat="false" ht="12.75" hidden="false" customHeight="false" outlineLevel="0" collapsed="false">
      <c r="H215" s="45"/>
    </row>
    <row r="216" customFormat="false" ht="12.75" hidden="false" customHeight="false" outlineLevel="0" collapsed="false">
      <c r="H216" s="45"/>
    </row>
    <row r="217" customFormat="false" ht="12.75" hidden="false" customHeight="false" outlineLevel="0" collapsed="false">
      <c r="H217" s="45"/>
    </row>
    <row r="218" customFormat="false" ht="12.75" hidden="false" customHeight="false" outlineLevel="0" collapsed="false">
      <c r="H218" s="45"/>
    </row>
    <row r="219" customFormat="false" ht="12.75" hidden="false" customHeight="false" outlineLevel="0" collapsed="false">
      <c r="H219" s="45"/>
    </row>
    <row r="220" customFormat="false" ht="12.75" hidden="false" customHeight="false" outlineLevel="0" collapsed="false">
      <c r="H220" s="45"/>
    </row>
    <row r="221" customFormat="false" ht="12.75" hidden="false" customHeight="false" outlineLevel="0" collapsed="false">
      <c r="H221" s="45"/>
    </row>
    <row r="222" customFormat="false" ht="12.75" hidden="false" customHeight="false" outlineLevel="0" collapsed="false">
      <c r="H222" s="45"/>
    </row>
    <row r="223" customFormat="false" ht="12.75" hidden="false" customHeight="false" outlineLevel="0" collapsed="false">
      <c r="H223" s="45"/>
    </row>
    <row r="224" customFormat="false" ht="12.75" hidden="false" customHeight="false" outlineLevel="0" collapsed="false">
      <c r="H224" s="45"/>
    </row>
    <row r="225" customFormat="false" ht="12.75" hidden="false" customHeight="false" outlineLevel="0" collapsed="false">
      <c r="H225" s="45"/>
    </row>
    <row r="226" customFormat="false" ht="12.75" hidden="false" customHeight="false" outlineLevel="0" collapsed="false">
      <c r="H226" s="45"/>
    </row>
    <row r="227" customFormat="false" ht="12.75" hidden="false" customHeight="false" outlineLevel="0" collapsed="false">
      <c r="H227" s="45"/>
    </row>
    <row r="228" customFormat="false" ht="12.75" hidden="false" customHeight="false" outlineLevel="0" collapsed="false">
      <c r="H228" s="45"/>
    </row>
    <row r="229" customFormat="false" ht="12.75" hidden="false" customHeight="false" outlineLevel="0" collapsed="false">
      <c r="H229" s="45"/>
    </row>
    <row r="230" customFormat="false" ht="12.75" hidden="false" customHeight="false" outlineLevel="0" collapsed="false">
      <c r="H230" s="45"/>
    </row>
    <row r="231" customFormat="false" ht="12.75" hidden="false" customHeight="false" outlineLevel="0" collapsed="false">
      <c r="H231" s="45"/>
    </row>
    <row r="232" customFormat="false" ht="12.75" hidden="false" customHeight="false" outlineLevel="0" collapsed="false">
      <c r="H232" s="45"/>
    </row>
    <row r="233" customFormat="false" ht="12.75" hidden="false" customHeight="false" outlineLevel="0" collapsed="false">
      <c r="H233" s="45"/>
    </row>
    <row r="234" customFormat="false" ht="12.75" hidden="false" customHeight="false" outlineLevel="0" collapsed="false">
      <c r="H234" s="45"/>
    </row>
    <row r="235" customFormat="false" ht="12.75" hidden="false" customHeight="false" outlineLevel="0" collapsed="false">
      <c r="H235" s="45"/>
    </row>
    <row r="236" customFormat="false" ht="12.75" hidden="false" customHeight="false" outlineLevel="0" collapsed="false">
      <c r="H236" s="45"/>
    </row>
    <row r="237" customFormat="false" ht="12.75" hidden="false" customHeight="false" outlineLevel="0" collapsed="false">
      <c r="H237" s="45"/>
    </row>
    <row r="238" customFormat="false" ht="12.75" hidden="false" customHeight="false" outlineLevel="0" collapsed="false">
      <c r="H238" s="45"/>
    </row>
    <row r="239" customFormat="false" ht="12.75" hidden="false" customHeight="false" outlineLevel="0" collapsed="false">
      <c r="H239" s="45"/>
    </row>
    <row r="240" customFormat="false" ht="12.75" hidden="false" customHeight="false" outlineLevel="0" collapsed="false">
      <c r="H240" s="45"/>
    </row>
    <row r="241" customFormat="false" ht="12.75" hidden="false" customHeight="false" outlineLevel="0" collapsed="false">
      <c r="H241" s="45"/>
    </row>
    <row r="242" customFormat="false" ht="12.75" hidden="false" customHeight="false" outlineLevel="0" collapsed="false">
      <c r="H242" s="45"/>
    </row>
    <row r="243" customFormat="false" ht="12.75" hidden="false" customHeight="false" outlineLevel="0" collapsed="false">
      <c r="H243" s="45"/>
    </row>
    <row r="244" customFormat="false" ht="12.75" hidden="false" customHeight="false" outlineLevel="0" collapsed="false">
      <c r="H244" s="45"/>
    </row>
    <row r="245" customFormat="false" ht="12.75" hidden="false" customHeight="false" outlineLevel="0" collapsed="false">
      <c r="H245" s="45"/>
    </row>
    <row r="246" customFormat="false" ht="12.75" hidden="false" customHeight="false" outlineLevel="0" collapsed="false">
      <c r="H246" s="45"/>
    </row>
    <row r="247" customFormat="false" ht="12.75" hidden="false" customHeight="false" outlineLevel="0" collapsed="false">
      <c r="H247" s="45"/>
    </row>
    <row r="248" customFormat="false" ht="12.75" hidden="false" customHeight="false" outlineLevel="0" collapsed="false">
      <c r="H248" s="45"/>
    </row>
    <row r="249" customFormat="false" ht="12.75" hidden="false" customHeight="false" outlineLevel="0" collapsed="false">
      <c r="H249" s="45"/>
    </row>
    <row r="250" customFormat="false" ht="12.75" hidden="false" customHeight="false" outlineLevel="0" collapsed="false">
      <c r="H250" s="45"/>
    </row>
    <row r="251" customFormat="false" ht="12.75" hidden="false" customHeight="false" outlineLevel="0" collapsed="false">
      <c r="H251" s="45"/>
    </row>
    <row r="252" customFormat="false" ht="12.75" hidden="false" customHeight="false" outlineLevel="0" collapsed="false">
      <c r="H252" s="45"/>
    </row>
    <row r="253" customFormat="false" ht="12.75" hidden="false" customHeight="false" outlineLevel="0" collapsed="false">
      <c r="H253" s="45"/>
    </row>
    <row r="254" customFormat="false" ht="12.75" hidden="false" customHeight="false" outlineLevel="0" collapsed="false">
      <c r="H254" s="45"/>
    </row>
    <row r="255" customFormat="false" ht="12.75" hidden="false" customHeight="false" outlineLevel="0" collapsed="false">
      <c r="H255" s="45"/>
    </row>
    <row r="256" customFormat="false" ht="12.75" hidden="false" customHeight="false" outlineLevel="0" collapsed="false">
      <c r="H256" s="45"/>
    </row>
    <row r="257" customFormat="false" ht="12.75" hidden="false" customHeight="false" outlineLevel="0" collapsed="false">
      <c r="H257" s="45"/>
    </row>
    <row r="258" customFormat="false" ht="12.75" hidden="false" customHeight="false" outlineLevel="0" collapsed="false">
      <c r="H258" s="45"/>
    </row>
    <row r="259" customFormat="false" ht="12.75" hidden="false" customHeight="false" outlineLevel="0" collapsed="false">
      <c r="H259" s="45"/>
    </row>
    <row r="260" customFormat="false" ht="12.75" hidden="false" customHeight="false" outlineLevel="0" collapsed="false">
      <c r="H260" s="45"/>
    </row>
    <row r="261" customFormat="false" ht="12.75" hidden="false" customHeight="false" outlineLevel="0" collapsed="false">
      <c r="H261" s="45"/>
    </row>
    <row r="262" customFormat="false" ht="12.75" hidden="false" customHeight="false" outlineLevel="0" collapsed="false">
      <c r="H262" s="45"/>
    </row>
    <row r="263" customFormat="false" ht="12.75" hidden="false" customHeight="false" outlineLevel="0" collapsed="false">
      <c r="H263" s="45"/>
    </row>
    <row r="264" customFormat="false" ht="12.75" hidden="false" customHeight="false" outlineLevel="0" collapsed="false">
      <c r="H264" s="45"/>
    </row>
    <row r="265" customFormat="false" ht="12.75" hidden="false" customHeight="false" outlineLevel="0" collapsed="false">
      <c r="H265" s="45"/>
    </row>
    <row r="266" customFormat="false" ht="12.75" hidden="false" customHeight="false" outlineLevel="0" collapsed="false">
      <c r="H266" s="45"/>
    </row>
    <row r="267" customFormat="false" ht="12.75" hidden="false" customHeight="false" outlineLevel="0" collapsed="false">
      <c r="H267" s="45"/>
    </row>
    <row r="268" customFormat="false" ht="12.75" hidden="false" customHeight="false" outlineLevel="0" collapsed="false">
      <c r="H268" s="45"/>
    </row>
    <row r="269" customFormat="false" ht="12.75" hidden="false" customHeight="false" outlineLevel="0" collapsed="false">
      <c r="H269" s="45"/>
    </row>
    <row r="270" customFormat="false" ht="12.75" hidden="false" customHeight="false" outlineLevel="0" collapsed="false">
      <c r="H270" s="45"/>
    </row>
    <row r="271" customFormat="false" ht="12.75" hidden="false" customHeight="false" outlineLevel="0" collapsed="false">
      <c r="H271" s="45"/>
    </row>
    <row r="272" customFormat="false" ht="12.75" hidden="false" customHeight="false" outlineLevel="0" collapsed="false">
      <c r="H272" s="45"/>
    </row>
    <row r="273" customFormat="false" ht="12.75" hidden="false" customHeight="false" outlineLevel="0" collapsed="false">
      <c r="H273" s="45"/>
    </row>
    <row r="274" customFormat="false" ht="12.75" hidden="false" customHeight="false" outlineLevel="0" collapsed="false">
      <c r="H274" s="45"/>
    </row>
    <row r="275" customFormat="false" ht="12.75" hidden="false" customHeight="false" outlineLevel="0" collapsed="false">
      <c r="H275" s="45"/>
    </row>
    <row r="276" customFormat="false" ht="12.75" hidden="false" customHeight="false" outlineLevel="0" collapsed="false">
      <c r="H276" s="45"/>
    </row>
    <row r="277" customFormat="false" ht="12.75" hidden="false" customHeight="false" outlineLevel="0" collapsed="false">
      <c r="H277" s="45"/>
    </row>
    <row r="278" customFormat="false" ht="12.75" hidden="false" customHeight="false" outlineLevel="0" collapsed="false">
      <c r="H278" s="45"/>
    </row>
    <row r="279" customFormat="false" ht="12.75" hidden="false" customHeight="false" outlineLevel="0" collapsed="false">
      <c r="H279" s="45"/>
    </row>
    <row r="280" customFormat="false" ht="12.75" hidden="false" customHeight="false" outlineLevel="0" collapsed="false">
      <c r="H280" s="45"/>
    </row>
    <row r="281" customFormat="false" ht="12.75" hidden="false" customHeight="false" outlineLevel="0" collapsed="false">
      <c r="H281" s="45"/>
    </row>
    <row r="282" customFormat="false" ht="12.75" hidden="false" customHeight="false" outlineLevel="0" collapsed="false">
      <c r="H282" s="45"/>
    </row>
    <row r="283" customFormat="false" ht="12.75" hidden="false" customHeight="false" outlineLevel="0" collapsed="false">
      <c r="H283" s="45"/>
    </row>
    <row r="284" customFormat="false" ht="12.75" hidden="false" customHeight="false" outlineLevel="0" collapsed="false">
      <c r="H284" s="45"/>
    </row>
    <row r="285" customFormat="false" ht="12.75" hidden="false" customHeight="false" outlineLevel="0" collapsed="false">
      <c r="H285" s="45"/>
    </row>
    <row r="286" customFormat="false" ht="12.75" hidden="false" customHeight="false" outlineLevel="0" collapsed="false">
      <c r="H286" s="45"/>
    </row>
    <row r="287" customFormat="false" ht="12.75" hidden="false" customHeight="false" outlineLevel="0" collapsed="false">
      <c r="H287" s="45"/>
    </row>
    <row r="288" customFormat="false" ht="12.75" hidden="false" customHeight="false" outlineLevel="0" collapsed="false">
      <c r="H288" s="45"/>
    </row>
    <row r="289" customFormat="false" ht="12.75" hidden="false" customHeight="false" outlineLevel="0" collapsed="false">
      <c r="H289" s="45"/>
    </row>
    <row r="290" customFormat="false" ht="12.75" hidden="false" customHeight="false" outlineLevel="0" collapsed="false">
      <c r="H290" s="45"/>
    </row>
    <row r="291" customFormat="false" ht="12.75" hidden="false" customHeight="false" outlineLevel="0" collapsed="false">
      <c r="H291" s="45"/>
    </row>
    <row r="292" customFormat="false" ht="12.75" hidden="false" customHeight="false" outlineLevel="0" collapsed="false">
      <c r="H292" s="45"/>
    </row>
    <row r="293" customFormat="false" ht="12.75" hidden="false" customHeight="false" outlineLevel="0" collapsed="false">
      <c r="H293" s="45"/>
    </row>
    <row r="294" customFormat="false" ht="12.75" hidden="false" customHeight="false" outlineLevel="0" collapsed="false">
      <c r="H294" s="45"/>
    </row>
    <row r="295" customFormat="false" ht="12.75" hidden="false" customHeight="false" outlineLevel="0" collapsed="false">
      <c r="H295" s="45"/>
    </row>
    <row r="296" customFormat="false" ht="12.75" hidden="false" customHeight="false" outlineLevel="0" collapsed="false">
      <c r="H296" s="45"/>
    </row>
    <row r="297" customFormat="false" ht="12.75" hidden="false" customHeight="false" outlineLevel="0" collapsed="false">
      <c r="H297" s="45"/>
    </row>
    <row r="298" customFormat="false" ht="12.75" hidden="false" customHeight="false" outlineLevel="0" collapsed="false">
      <c r="H298" s="45"/>
    </row>
    <row r="299" customFormat="false" ht="12.75" hidden="false" customHeight="false" outlineLevel="0" collapsed="false">
      <c r="H299" s="45"/>
    </row>
    <row r="300" customFormat="false" ht="12.75" hidden="false" customHeight="false" outlineLevel="0" collapsed="false">
      <c r="H300" s="45"/>
    </row>
    <row r="301" customFormat="false" ht="12.75" hidden="false" customHeight="false" outlineLevel="0" collapsed="false">
      <c r="H301" s="45"/>
    </row>
    <row r="302" customFormat="false" ht="12.75" hidden="false" customHeight="false" outlineLevel="0" collapsed="false">
      <c r="H302" s="45"/>
    </row>
    <row r="303" customFormat="false" ht="12.75" hidden="false" customHeight="false" outlineLevel="0" collapsed="false">
      <c r="H303" s="45"/>
    </row>
    <row r="304" customFormat="false" ht="12.75" hidden="false" customHeight="false" outlineLevel="0" collapsed="false">
      <c r="H304" s="45"/>
    </row>
    <row r="305" customFormat="false" ht="12.75" hidden="false" customHeight="false" outlineLevel="0" collapsed="false">
      <c r="H305" s="45"/>
    </row>
    <row r="306" customFormat="false" ht="12.75" hidden="false" customHeight="false" outlineLevel="0" collapsed="false">
      <c r="H306" s="45"/>
    </row>
    <row r="307" customFormat="false" ht="12.75" hidden="false" customHeight="false" outlineLevel="0" collapsed="false">
      <c r="H307" s="45"/>
    </row>
    <row r="308" customFormat="false" ht="12.75" hidden="false" customHeight="false" outlineLevel="0" collapsed="false">
      <c r="H308" s="45"/>
    </row>
    <row r="309" customFormat="false" ht="12.75" hidden="false" customHeight="false" outlineLevel="0" collapsed="false">
      <c r="H309" s="45"/>
    </row>
    <row r="310" customFormat="false" ht="12.75" hidden="false" customHeight="false" outlineLevel="0" collapsed="false">
      <c r="H310" s="45"/>
    </row>
    <row r="311" customFormat="false" ht="12.75" hidden="false" customHeight="false" outlineLevel="0" collapsed="false">
      <c r="H311" s="45"/>
    </row>
    <row r="312" customFormat="false" ht="12.75" hidden="false" customHeight="false" outlineLevel="0" collapsed="false">
      <c r="H312" s="45"/>
    </row>
    <row r="313" customFormat="false" ht="12.75" hidden="false" customHeight="false" outlineLevel="0" collapsed="false">
      <c r="H313" s="45"/>
    </row>
    <row r="314" customFormat="false" ht="12.75" hidden="false" customHeight="false" outlineLevel="0" collapsed="false">
      <c r="H314" s="45"/>
    </row>
    <row r="315" customFormat="false" ht="12.75" hidden="false" customHeight="false" outlineLevel="0" collapsed="false">
      <c r="H315" s="45"/>
    </row>
    <row r="316" customFormat="false" ht="12.75" hidden="false" customHeight="false" outlineLevel="0" collapsed="false">
      <c r="H316" s="45"/>
    </row>
    <row r="317" customFormat="false" ht="12.75" hidden="false" customHeight="false" outlineLevel="0" collapsed="false">
      <c r="H317" s="45"/>
    </row>
    <row r="318" customFormat="false" ht="12.75" hidden="false" customHeight="false" outlineLevel="0" collapsed="false">
      <c r="H318" s="45"/>
    </row>
    <row r="319" customFormat="false" ht="12.75" hidden="false" customHeight="false" outlineLevel="0" collapsed="false">
      <c r="H319" s="45"/>
    </row>
    <row r="320" customFormat="false" ht="12.75" hidden="false" customHeight="false" outlineLevel="0" collapsed="false">
      <c r="H320" s="45"/>
    </row>
    <row r="321" customFormat="false" ht="12.75" hidden="false" customHeight="false" outlineLevel="0" collapsed="false">
      <c r="H321" s="45"/>
    </row>
    <row r="322" customFormat="false" ht="12.75" hidden="false" customHeight="false" outlineLevel="0" collapsed="false">
      <c r="H322" s="45"/>
    </row>
    <row r="323" customFormat="false" ht="12.75" hidden="false" customHeight="false" outlineLevel="0" collapsed="false">
      <c r="H323" s="45"/>
    </row>
    <row r="324" customFormat="false" ht="12.75" hidden="false" customHeight="false" outlineLevel="0" collapsed="false">
      <c r="H324" s="45"/>
    </row>
    <row r="325" customFormat="false" ht="12.75" hidden="false" customHeight="false" outlineLevel="0" collapsed="false">
      <c r="H325" s="45"/>
    </row>
    <row r="326" customFormat="false" ht="12.75" hidden="false" customHeight="false" outlineLevel="0" collapsed="false">
      <c r="H326" s="45"/>
    </row>
    <row r="327" customFormat="false" ht="12.75" hidden="false" customHeight="false" outlineLevel="0" collapsed="false">
      <c r="H327" s="45"/>
    </row>
    <row r="328" customFormat="false" ht="12.75" hidden="false" customHeight="false" outlineLevel="0" collapsed="false">
      <c r="H328" s="45"/>
    </row>
    <row r="329" customFormat="false" ht="12.75" hidden="false" customHeight="false" outlineLevel="0" collapsed="false">
      <c r="H329" s="45"/>
    </row>
    <row r="330" customFormat="false" ht="12.75" hidden="false" customHeight="false" outlineLevel="0" collapsed="false">
      <c r="H330" s="45"/>
    </row>
    <row r="331" customFormat="false" ht="12.75" hidden="false" customHeight="false" outlineLevel="0" collapsed="false">
      <c r="H331" s="45"/>
    </row>
    <row r="332" customFormat="false" ht="12.75" hidden="false" customHeight="false" outlineLevel="0" collapsed="false">
      <c r="H332" s="45"/>
    </row>
    <row r="333" customFormat="false" ht="12.75" hidden="false" customHeight="false" outlineLevel="0" collapsed="false">
      <c r="H333" s="45"/>
    </row>
    <row r="334" customFormat="false" ht="12.75" hidden="false" customHeight="false" outlineLevel="0" collapsed="false">
      <c r="H334" s="45"/>
    </row>
    <row r="335" customFormat="false" ht="12.75" hidden="false" customHeight="false" outlineLevel="0" collapsed="false">
      <c r="H335" s="45"/>
    </row>
    <row r="336" customFormat="false" ht="12.75" hidden="false" customHeight="false" outlineLevel="0" collapsed="false">
      <c r="H336" s="45"/>
    </row>
    <row r="337" customFormat="false" ht="12.75" hidden="false" customHeight="false" outlineLevel="0" collapsed="false">
      <c r="H337" s="45"/>
    </row>
    <row r="338" customFormat="false" ht="12.75" hidden="false" customHeight="false" outlineLevel="0" collapsed="false">
      <c r="H338" s="45"/>
    </row>
    <row r="339" customFormat="false" ht="12.75" hidden="false" customHeight="false" outlineLevel="0" collapsed="false">
      <c r="H339" s="45"/>
    </row>
    <row r="340" customFormat="false" ht="12.75" hidden="false" customHeight="false" outlineLevel="0" collapsed="false">
      <c r="H340" s="45"/>
    </row>
    <row r="341" customFormat="false" ht="12.75" hidden="false" customHeight="false" outlineLevel="0" collapsed="false">
      <c r="H341" s="45"/>
    </row>
    <row r="342" customFormat="false" ht="12.75" hidden="false" customHeight="false" outlineLevel="0" collapsed="false">
      <c r="H342" s="45"/>
    </row>
    <row r="343" customFormat="false" ht="12.75" hidden="false" customHeight="false" outlineLevel="0" collapsed="false">
      <c r="H343" s="45"/>
    </row>
    <row r="344" customFormat="false" ht="12.75" hidden="false" customHeight="false" outlineLevel="0" collapsed="false">
      <c r="H344" s="45"/>
    </row>
    <row r="345" customFormat="false" ht="12.75" hidden="false" customHeight="false" outlineLevel="0" collapsed="false">
      <c r="H345" s="45"/>
    </row>
    <row r="346" customFormat="false" ht="12.75" hidden="false" customHeight="false" outlineLevel="0" collapsed="false">
      <c r="H346" s="45"/>
    </row>
    <row r="347" customFormat="false" ht="12.75" hidden="false" customHeight="false" outlineLevel="0" collapsed="false">
      <c r="H347" s="45"/>
    </row>
    <row r="348" customFormat="false" ht="12.75" hidden="false" customHeight="false" outlineLevel="0" collapsed="false">
      <c r="H348" s="45"/>
    </row>
    <row r="349" customFormat="false" ht="12.75" hidden="false" customHeight="false" outlineLevel="0" collapsed="false">
      <c r="H349" s="45"/>
    </row>
    <row r="350" customFormat="false" ht="12.75" hidden="false" customHeight="false" outlineLevel="0" collapsed="false">
      <c r="H350" s="45"/>
    </row>
    <row r="351" customFormat="false" ht="12.75" hidden="false" customHeight="false" outlineLevel="0" collapsed="false">
      <c r="H351" s="45"/>
    </row>
    <row r="352" customFormat="false" ht="12.75" hidden="false" customHeight="false" outlineLevel="0" collapsed="false">
      <c r="H352" s="45"/>
    </row>
    <row r="353" customFormat="false" ht="12.75" hidden="false" customHeight="false" outlineLevel="0" collapsed="false">
      <c r="H353" s="45"/>
    </row>
    <row r="354" customFormat="false" ht="12.75" hidden="false" customHeight="false" outlineLevel="0" collapsed="false">
      <c r="H354" s="45"/>
    </row>
    <row r="355" customFormat="false" ht="12.75" hidden="false" customHeight="false" outlineLevel="0" collapsed="false">
      <c r="H355" s="45"/>
    </row>
    <row r="356" customFormat="false" ht="12.75" hidden="false" customHeight="false" outlineLevel="0" collapsed="false">
      <c r="H356" s="45"/>
    </row>
    <row r="357" customFormat="false" ht="12.75" hidden="false" customHeight="false" outlineLevel="0" collapsed="false">
      <c r="H357" s="45"/>
    </row>
    <row r="358" customFormat="false" ht="12.75" hidden="false" customHeight="false" outlineLevel="0" collapsed="false">
      <c r="H358" s="45"/>
    </row>
    <row r="359" customFormat="false" ht="12.75" hidden="false" customHeight="false" outlineLevel="0" collapsed="false">
      <c r="H359" s="45"/>
    </row>
    <row r="360" customFormat="false" ht="12.75" hidden="false" customHeight="false" outlineLevel="0" collapsed="false">
      <c r="H360" s="45"/>
    </row>
    <row r="361" customFormat="false" ht="12.75" hidden="false" customHeight="false" outlineLevel="0" collapsed="false">
      <c r="H361" s="45"/>
    </row>
    <row r="362" customFormat="false" ht="12.75" hidden="false" customHeight="false" outlineLevel="0" collapsed="false">
      <c r="H362" s="45"/>
    </row>
    <row r="363" customFormat="false" ht="12.75" hidden="false" customHeight="false" outlineLevel="0" collapsed="false">
      <c r="H363" s="45"/>
    </row>
    <row r="364" customFormat="false" ht="12.75" hidden="false" customHeight="false" outlineLevel="0" collapsed="false">
      <c r="H364" s="45"/>
    </row>
    <row r="365" customFormat="false" ht="12.75" hidden="false" customHeight="false" outlineLevel="0" collapsed="false">
      <c r="H365" s="45"/>
    </row>
    <row r="366" customFormat="false" ht="12.75" hidden="false" customHeight="false" outlineLevel="0" collapsed="false">
      <c r="H366" s="45"/>
    </row>
    <row r="367" customFormat="false" ht="12.75" hidden="false" customHeight="false" outlineLevel="0" collapsed="false">
      <c r="H367" s="45"/>
    </row>
    <row r="368" customFormat="false" ht="12.75" hidden="false" customHeight="false" outlineLevel="0" collapsed="false">
      <c r="H368" s="45"/>
    </row>
    <row r="369" customFormat="false" ht="12.75" hidden="false" customHeight="false" outlineLevel="0" collapsed="false">
      <c r="H369" s="45"/>
    </row>
    <row r="370" customFormat="false" ht="12.75" hidden="false" customHeight="false" outlineLevel="0" collapsed="false">
      <c r="H370" s="45"/>
    </row>
    <row r="371" customFormat="false" ht="12.75" hidden="false" customHeight="false" outlineLevel="0" collapsed="false">
      <c r="H371" s="45"/>
    </row>
    <row r="372" customFormat="false" ht="12.75" hidden="false" customHeight="false" outlineLevel="0" collapsed="false">
      <c r="H372" s="45"/>
    </row>
    <row r="373" customFormat="false" ht="12.75" hidden="false" customHeight="false" outlineLevel="0" collapsed="false">
      <c r="H373" s="45"/>
    </row>
    <row r="374" customFormat="false" ht="12.75" hidden="false" customHeight="false" outlineLevel="0" collapsed="false">
      <c r="H374" s="45"/>
    </row>
    <row r="375" customFormat="false" ht="12.75" hidden="false" customHeight="false" outlineLevel="0" collapsed="false">
      <c r="H375" s="45"/>
    </row>
    <row r="376" customFormat="false" ht="12.75" hidden="false" customHeight="false" outlineLevel="0" collapsed="false">
      <c r="H376" s="45"/>
    </row>
    <row r="377" customFormat="false" ht="12.75" hidden="false" customHeight="false" outlineLevel="0" collapsed="false">
      <c r="H377" s="45"/>
    </row>
    <row r="378" customFormat="false" ht="12.75" hidden="false" customHeight="false" outlineLevel="0" collapsed="false">
      <c r="H378" s="45"/>
    </row>
    <row r="379" customFormat="false" ht="12.75" hidden="false" customHeight="false" outlineLevel="0" collapsed="false">
      <c r="H379" s="45"/>
    </row>
    <row r="380" customFormat="false" ht="12.75" hidden="false" customHeight="false" outlineLevel="0" collapsed="false">
      <c r="H380" s="45"/>
    </row>
    <row r="381" customFormat="false" ht="12.75" hidden="false" customHeight="false" outlineLevel="0" collapsed="false">
      <c r="H381" s="45"/>
    </row>
    <row r="382" customFormat="false" ht="12.75" hidden="false" customHeight="false" outlineLevel="0" collapsed="false">
      <c r="H382" s="45"/>
    </row>
    <row r="383" customFormat="false" ht="12.75" hidden="false" customHeight="false" outlineLevel="0" collapsed="false">
      <c r="H383" s="45"/>
    </row>
    <row r="384" customFormat="false" ht="12.75" hidden="false" customHeight="false" outlineLevel="0" collapsed="false">
      <c r="H384" s="45"/>
    </row>
    <row r="385" customFormat="false" ht="12.75" hidden="false" customHeight="false" outlineLevel="0" collapsed="false">
      <c r="H385" s="45"/>
    </row>
    <row r="386" customFormat="false" ht="12.75" hidden="false" customHeight="false" outlineLevel="0" collapsed="false">
      <c r="H386" s="45"/>
    </row>
    <row r="387" customFormat="false" ht="12.75" hidden="false" customHeight="false" outlineLevel="0" collapsed="false">
      <c r="H387" s="45"/>
    </row>
    <row r="388" customFormat="false" ht="12.75" hidden="false" customHeight="false" outlineLevel="0" collapsed="false">
      <c r="H388" s="45"/>
    </row>
    <row r="389" customFormat="false" ht="12.75" hidden="false" customHeight="false" outlineLevel="0" collapsed="false">
      <c r="H389" s="45"/>
    </row>
    <row r="390" customFormat="false" ht="12.75" hidden="false" customHeight="false" outlineLevel="0" collapsed="false">
      <c r="H390" s="45"/>
    </row>
    <row r="391" customFormat="false" ht="12.75" hidden="false" customHeight="false" outlineLevel="0" collapsed="false">
      <c r="H391" s="45"/>
    </row>
    <row r="392" customFormat="false" ht="12.75" hidden="false" customHeight="false" outlineLevel="0" collapsed="false">
      <c r="H392" s="45"/>
    </row>
    <row r="393" customFormat="false" ht="12.75" hidden="false" customHeight="false" outlineLevel="0" collapsed="false">
      <c r="H393" s="45"/>
    </row>
    <row r="394" customFormat="false" ht="12.75" hidden="false" customHeight="false" outlineLevel="0" collapsed="false">
      <c r="H394" s="45"/>
    </row>
    <row r="395" customFormat="false" ht="12.75" hidden="false" customHeight="false" outlineLevel="0" collapsed="false">
      <c r="H395" s="45"/>
    </row>
    <row r="396" customFormat="false" ht="12.75" hidden="false" customHeight="false" outlineLevel="0" collapsed="false">
      <c r="H396" s="45"/>
    </row>
    <row r="397" customFormat="false" ht="12.75" hidden="false" customHeight="false" outlineLevel="0" collapsed="false">
      <c r="H397" s="45"/>
    </row>
    <row r="398" customFormat="false" ht="12.75" hidden="false" customHeight="false" outlineLevel="0" collapsed="false">
      <c r="H398" s="45"/>
    </row>
    <row r="399" customFormat="false" ht="12.75" hidden="false" customHeight="false" outlineLevel="0" collapsed="false">
      <c r="H399" s="45"/>
    </row>
    <row r="400" customFormat="false" ht="12.75" hidden="false" customHeight="false" outlineLevel="0" collapsed="false">
      <c r="H400" s="45"/>
    </row>
    <row r="401" customFormat="false" ht="12.75" hidden="false" customHeight="false" outlineLevel="0" collapsed="false">
      <c r="H401" s="45"/>
    </row>
    <row r="402" customFormat="false" ht="12.75" hidden="false" customHeight="false" outlineLevel="0" collapsed="false">
      <c r="H402" s="45"/>
    </row>
    <row r="403" customFormat="false" ht="12.75" hidden="false" customHeight="false" outlineLevel="0" collapsed="false">
      <c r="H403" s="45"/>
    </row>
    <row r="404" customFormat="false" ht="12.75" hidden="false" customHeight="false" outlineLevel="0" collapsed="false">
      <c r="H404" s="45"/>
    </row>
    <row r="405" customFormat="false" ht="12.75" hidden="false" customHeight="false" outlineLevel="0" collapsed="false">
      <c r="H405" s="45"/>
    </row>
    <row r="406" customFormat="false" ht="12.75" hidden="false" customHeight="false" outlineLevel="0" collapsed="false">
      <c r="H406" s="45"/>
    </row>
    <row r="407" customFormat="false" ht="12.75" hidden="false" customHeight="false" outlineLevel="0" collapsed="false">
      <c r="H407" s="45"/>
    </row>
    <row r="408" customFormat="false" ht="12.75" hidden="false" customHeight="false" outlineLevel="0" collapsed="false">
      <c r="H408" s="45"/>
    </row>
    <row r="409" customFormat="false" ht="12.75" hidden="false" customHeight="false" outlineLevel="0" collapsed="false">
      <c r="H409" s="45"/>
    </row>
    <row r="410" customFormat="false" ht="12.75" hidden="false" customHeight="false" outlineLevel="0" collapsed="false">
      <c r="H410" s="45"/>
    </row>
    <row r="411" customFormat="false" ht="12.75" hidden="false" customHeight="false" outlineLevel="0" collapsed="false">
      <c r="H411" s="45"/>
    </row>
    <row r="412" customFormat="false" ht="12.75" hidden="false" customHeight="false" outlineLevel="0" collapsed="false">
      <c r="H412" s="45"/>
    </row>
    <row r="413" customFormat="false" ht="12.75" hidden="false" customHeight="false" outlineLevel="0" collapsed="false">
      <c r="H413" s="45"/>
    </row>
    <row r="414" customFormat="false" ht="12.75" hidden="false" customHeight="false" outlineLevel="0" collapsed="false">
      <c r="H414" s="45"/>
    </row>
    <row r="415" customFormat="false" ht="12.75" hidden="false" customHeight="false" outlineLevel="0" collapsed="false">
      <c r="H415" s="45"/>
    </row>
    <row r="416" customFormat="false" ht="12.75" hidden="false" customHeight="false" outlineLevel="0" collapsed="false">
      <c r="H416" s="45"/>
    </row>
    <row r="417" customFormat="false" ht="12.75" hidden="false" customHeight="false" outlineLevel="0" collapsed="false">
      <c r="H417" s="45"/>
    </row>
    <row r="418" customFormat="false" ht="12.75" hidden="false" customHeight="false" outlineLevel="0" collapsed="false">
      <c r="H418" s="45"/>
    </row>
    <row r="419" customFormat="false" ht="12.75" hidden="false" customHeight="false" outlineLevel="0" collapsed="false">
      <c r="H419" s="45"/>
    </row>
    <row r="420" customFormat="false" ht="12.75" hidden="false" customHeight="false" outlineLevel="0" collapsed="false">
      <c r="H420" s="45"/>
    </row>
    <row r="421" customFormat="false" ht="12.75" hidden="false" customHeight="false" outlineLevel="0" collapsed="false">
      <c r="H421" s="45"/>
    </row>
    <row r="422" customFormat="false" ht="12.75" hidden="false" customHeight="false" outlineLevel="0" collapsed="false">
      <c r="H422" s="45"/>
    </row>
    <row r="423" customFormat="false" ht="12.75" hidden="false" customHeight="false" outlineLevel="0" collapsed="false">
      <c r="H423" s="45"/>
    </row>
    <row r="424" customFormat="false" ht="12.75" hidden="false" customHeight="false" outlineLevel="0" collapsed="false">
      <c r="H424" s="45"/>
    </row>
    <row r="425" customFormat="false" ht="12.75" hidden="false" customHeight="false" outlineLevel="0" collapsed="false">
      <c r="H425" s="45"/>
    </row>
    <row r="426" customFormat="false" ht="12.75" hidden="false" customHeight="false" outlineLevel="0" collapsed="false">
      <c r="H426" s="45"/>
    </row>
    <row r="427" customFormat="false" ht="12.75" hidden="false" customHeight="false" outlineLevel="0" collapsed="false">
      <c r="H427" s="45"/>
    </row>
    <row r="428" customFormat="false" ht="12.75" hidden="false" customHeight="false" outlineLevel="0" collapsed="false">
      <c r="H428" s="45"/>
    </row>
    <row r="429" customFormat="false" ht="12.75" hidden="false" customHeight="false" outlineLevel="0" collapsed="false">
      <c r="H429" s="45"/>
    </row>
    <row r="430" customFormat="false" ht="12.75" hidden="false" customHeight="false" outlineLevel="0" collapsed="false">
      <c r="H430" s="45"/>
    </row>
    <row r="431" customFormat="false" ht="12.75" hidden="false" customHeight="false" outlineLevel="0" collapsed="false">
      <c r="H431" s="45"/>
    </row>
    <row r="432" customFormat="false" ht="12.75" hidden="false" customHeight="false" outlineLevel="0" collapsed="false">
      <c r="H432" s="45"/>
    </row>
    <row r="433" customFormat="false" ht="12.75" hidden="false" customHeight="false" outlineLevel="0" collapsed="false">
      <c r="H433" s="45"/>
    </row>
    <row r="434" customFormat="false" ht="12.75" hidden="false" customHeight="false" outlineLevel="0" collapsed="false">
      <c r="H434" s="45"/>
    </row>
    <row r="435" customFormat="false" ht="12.75" hidden="false" customHeight="false" outlineLevel="0" collapsed="false">
      <c r="H435" s="45"/>
    </row>
    <row r="436" customFormat="false" ht="12.75" hidden="false" customHeight="false" outlineLevel="0" collapsed="false">
      <c r="H436" s="45"/>
    </row>
    <row r="437" customFormat="false" ht="12.75" hidden="false" customHeight="false" outlineLevel="0" collapsed="false">
      <c r="H437" s="45"/>
    </row>
    <row r="438" customFormat="false" ht="12.75" hidden="false" customHeight="false" outlineLevel="0" collapsed="false">
      <c r="H438" s="45"/>
    </row>
    <row r="439" customFormat="false" ht="12.75" hidden="false" customHeight="false" outlineLevel="0" collapsed="false">
      <c r="H439" s="45"/>
    </row>
    <row r="440" customFormat="false" ht="12.75" hidden="false" customHeight="false" outlineLevel="0" collapsed="false">
      <c r="H440" s="45"/>
    </row>
    <row r="441" customFormat="false" ht="12.75" hidden="false" customHeight="false" outlineLevel="0" collapsed="false">
      <c r="H441" s="45"/>
    </row>
    <row r="442" customFormat="false" ht="12.75" hidden="false" customHeight="false" outlineLevel="0" collapsed="false">
      <c r="H442" s="45"/>
    </row>
    <row r="443" customFormat="false" ht="12.75" hidden="false" customHeight="false" outlineLevel="0" collapsed="false">
      <c r="H443" s="45"/>
    </row>
    <row r="444" customFormat="false" ht="12.75" hidden="false" customHeight="false" outlineLevel="0" collapsed="false">
      <c r="H444" s="45"/>
    </row>
    <row r="445" customFormat="false" ht="12.75" hidden="false" customHeight="false" outlineLevel="0" collapsed="false">
      <c r="H445" s="45"/>
    </row>
    <row r="446" customFormat="false" ht="12.75" hidden="false" customHeight="false" outlineLevel="0" collapsed="false">
      <c r="H446" s="45"/>
    </row>
    <row r="447" customFormat="false" ht="12.75" hidden="false" customHeight="false" outlineLevel="0" collapsed="false">
      <c r="H447" s="45"/>
    </row>
    <row r="448" customFormat="false" ht="12.75" hidden="false" customHeight="false" outlineLevel="0" collapsed="false">
      <c r="H448" s="45"/>
    </row>
    <row r="449" customFormat="false" ht="12.75" hidden="false" customHeight="false" outlineLevel="0" collapsed="false">
      <c r="H449" s="45"/>
    </row>
    <row r="450" customFormat="false" ht="12.75" hidden="false" customHeight="false" outlineLevel="0" collapsed="false">
      <c r="H450" s="45"/>
    </row>
    <row r="451" customFormat="false" ht="12.75" hidden="false" customHeight="false" outlineLevel="0" collapsed="false">
      <c r="H451" s="45"/>
    </row>
    <row r="452" customFormat="false" ht="12.75" hidden="false" customHeight="false" outlineLevel="0" collapsed="false">
      <c r="H452" s="45"/>
    </row>
    <row r="453" customFormat="false" ht="12.75" hidden="false" customHeight="false" outlineLevel="0" collapsed="false">
      <c r="H453" s="45"/>
    </row>
    <row r="454" customFormat="false" ht="12.75" hidden="false" customHeight="false" outlineLevel="0" collapsed="false">
      <c r="H454" s="45"/>
    </row>
    <row r="455" customFormat="false" ht="12.75" hidden="false" customHeight="false" outlineLevel="0" collapsed="false">
      <c r="H455" s="45"/>
    </row>
    <row r="456" customFormat="false" ht="12.75" hidden="false" customHeight="false" outlineLevel="0" collapsed="false">
      <c r="H456" s="45"/>
    </row>
    <row r="457" customFormat="false" ht="12.75" hidden="false" customHeight="false" outlineLevel="0" collapsed="false">
      <c r="H457" s="45"/>
    </row>
    <row r="458" customFormat="false" ht="12.75" hidden="false" customHeight="false" outlineLevel="0" collapsed="false">
      <c r="H458" s="45"/>
    </row>
    <row r="459" customFormat="false" ht="12.75" hidden="false" customHeight="false" outlineLevel="0" collapsed="false">
      <c r="H459" s="45"/>
    </row>
    <row r="460" customFormat="false" ht="12.75" hidden="false" customHeight="false" outlineLevel="0" collapsed="false">
      <c r="H460" s="45"/>
    </row>
    <row r="461" customFormat="false" ht="12.75" hidden="false" customHeight="false" outlineLevel="0" collapsed="false">
      <c r="H461" s="45"/>
    </row>
    <row r="462" customFormat="false" ht="12.75" hidden="false" customHeight="false" outlineLevel="0" collapsed="false">
      <c r="H462" s="45"/>
    </row>
    <row r="463" customFormat="false" ht="12.75" hidden="false" customHeight="false" outlineLevel="0" collapsed="false">
      <c r="H463" s="45"/>
    </row>
    <row r="464" customFormat="false" ht="12.75" hidden="false" customHeight="false" outlineLevel="0" collapsed="false">
      <c r="H464" s="45"/>
    </row>
    <row r="465" customFormat="false" ht="12.75" hidden="false" customHeight="false" outlineLevel="0" collapsed="false">
      <c r="H465" s="45"/>
    </row>
    <row r="466" customFormat="false" ht="12.75" hidden="false" customHeight="false" outlineLevel="0" collapsed="false">
      <c r="H466" s="45"/>
    </row>
    <row r="467" customFormat="false" ht="12.75" hidden="false" customHeight="false" outlineLevel="0" collapsed="false">
      <c r="H467" s="45"/>
    </row>
    <row r="468" customFormat="false" ht="12.75" hidden="false" customHeight="false" outlineLevel="0" collapsed="false">
      <c r="H468" s="45"/>
    </row>
    <row r="469" customFormat="false" ht="12.75" hidden="false" customHeight="false" outlineLevel="0" collapsed="false">
      <c r="H469" s="45"/>
    </row>
    <row r="470" customFormat="false" ht="12.75" hidden="false" customHeight="false" outlineLevel="0" collapsed="false">
      <c r="H470" s="45"/>
    </row>
    <row r="471" customFormat="false" ht="12.75" hidden="false" customHeight="false" outlineLevel="0" collapsed="false">
      <c r="H471" s="45"/>
    </row>
    <row r="472" customFormat="false" ht="12.75" hidden="false" customHeight="false" outlineLevel="0" collapsed="false">
      <c r="H472" s="45"/>
    </row>
    <row r="473" customFormat="false" ht="12.75" hidden="false" customHeight="false" outlineLevel="0" collapsed="false">
      <c r="H473" s="45"/>
    </row>
    <row r="474" customFormat="false" ht="12.75" hidden="false" customHeight="false" outlineLevel="0" collapsed="false">
      <c r="H474" s="45"/>
    </row>
    <row r="475" customFormat="false" ht="12.75" hidden="false" customHeight="false" outlineLevel="0" collapsed="false">
      <c r="H475" s="45"/>
    </row>
    <row r="476" customFormat="false" ht="12.75" hidden="false" customHeight="false" outlineLevel="0" collapsed="false">
      <c r="H476" s="45"/>
    </row>
    <row r="477" customFormat="false" ht="12.75" hidden="false" customHeight="false" outlineLevel="0" collapsed="false">
      <c r="H477" s="45"/>
    </row>
    <row r="478" customFormat="false" ht="12.75" hidden="false" customHeight="false" outlineLevel="0" collapsed="false">
      <c r="H478" s="45"/>
    </row>
    <row r="479" customFormat="false" ht="12.75" hidden="false" customHeight="false" outlineLevel="0" collapsed="false">
      <c r="H479" s="45"/>
    </row>
    <row r="480" customFormat="false" ht="12.75" hidden="false" customHeight="false" outlineLevel="0" collapsed="false">
      <c r="H480" s="45"/>
    </row>
    <row r="481" customFormat="false" ht="12.75" hidden="false" customHeight="false" outlineLevel="0" collapsed="false">
      <c r="H481" s="45"/>
    </row>
    <row r="482" customFormat="false" ht="12.75" hidden="false" customHeight="false" outlineLevel="0" collapsed="false">
      <c r="H482" s="45"/>
    </row>
    <row r="483" customFormat="false" ht="12.75" hidden="false" customHeight="false" outlineLevel="0" collapsed="false">
      <c r="H483" s="45"/>
    </row>
    <row r="484" customFormat="false" ht="12.75" hidden="false" customHeight="false" outlineLevel="0" collapsed="false">
      <c r="H484" s="45"/>
    </row>
    <row r="485" customFormat="false" ht="12.75" hidden="false" customHeight="false" outlineLevel="0" collapsed="false">
      <c r="H485" s="45"/>
    </row>
    <row r="486" customFormat="false" ht="12.75" hidden="false" customHeight="false" outlineLevel="0" collapsed="false">
      <c r="H486" s="45"/>
    </row>
    <row r="487" customFormat="false" ht="12.75" hidden="false" customHeight="false" outlineLevel="0" collapsed="false">
      <c r="H487" s="45"/>
    </row>
    <row r="488" customFormat="false" ht="12.75" hidden="false" customHeight="false" outlineLevel="0" collapsed="false">
      <c r="H488" s="45"/>
    </row>
    <row r="489" customFormat="false" ht="12.75" hidden="false" customHeight="false" outlineLevel="0" collapsed="false">
      <c r="H489" s="45"/>
    </row>
    <row r="490" customFormat="false" ht="12.75" hidden="false" customHeight="false" outlineLevel="0" collapsed="false">
      <c r="H490" s="45"/>
    </row>
    <row r="491" customFormat="false" ht="12.75" hidden="false" customHeight="false" outlineLevel="0" collapsed="false">
      <c r="H491" s="45"/>
    </row>
    <row r="492" customFormat="false" ht="12.75" hidden="false" customHeight="false" outlineLevel="0" collapsed="false">
      <c r="H492" s="45"/>
    </row>
    <row r="493" customFormat="false" ht="12.75" hidden="false" customHeight="false" outlineLevel="0" collapsed="false">
      <c r="H493" s="45"/>
    </row>
    <row r="494" customFormat="false" ht="12.75" hidden="false" customHeight="false" outlineLevel="0" collapsed="false">
      <c r="H494" s="45"/>
    </row>
    <row r="495" customFormat="false" ht="12.75" hidden="false" customHeight="false" outlineLevel="0" collapsed="false">
      <c r="H495" s="45"/>
    </row>
    <row r="496" customFormat="false" ht="12.75" hidden="false" customHeight="false" outlineLevel="0" collapsed="false">
      <c r="H496" s="45"/>
    </row>
    <row r="497" customFormat="false" ht="12.75" hidden="false" customHeight="false" outlineLevel="0" collapsed="false">
      <c r="H497" s="45"/>
    </row>
    <row r="498" customFormat="false" ht="12.75" hidden="false" customHeight="false" outlineLevel="0" collapsed="false">
      <c r="H498" s="45"/>
    </row>
    <row r="499" customFormat="false" ht="12.75" hidden="false" customHeight="false" outlineLevel="0" collapsed="false">
      <c r="H499" s="45"/>
    </row>
    <row r="500" customFormat="false" ht="12.75" hidden="false" customHeight="false" outlineLevel="0" collapsed="false">
      <c r="H500" s="45"/>
    </row>
    <row r="501" customFormat="false" ht="12.75" hidden="false" customHeight="false" outlineLevel="0" collapsed="false">
      <c r="H501" s="45"/>
    </row>
    <row r="502" customFormat="false" ht="12.75" hidden="false" customHeight="false" outlineLevel="0" collapsed="false">
      <c r="H502" s="45"/>
    </row>
    <row r="503" customFormat="false" ht="12.75" hidden="false" customHeight="false" outlineLevel="0" collapsed="false">
      <c r="H503" s="45"/>
    </row>
    <row r="504" customFormat="false" ht="12.75" hidden="false" customHeight="false" outlineLevel="0" collapsed="false">
      <c r="H504" s="45"/>
    </row>
    <row r="505" customFormat="false" ht="12.75" hidden="false" customHeight="false" outlineLevel="0" collapsed="false">
      <c r="H505" s="45"/>
    </row>
    <row r="506" customFormat="false" ht="12.75" hidden="false" customHeight="false" outlineLevel="0" collapsed="false">
      <c r="H506" s="45"/>
    </row>
    <row r="507" customFormat="false" ht="12.75" hidden="false" customHeight="false" outlineLevel="0" collapsed="false">
      <c r="H507" s="45"/>
    </row>
    <row r="508" customFormat="false" ht="12.75" hidden="false" customHeight="false" outlineLevel="0" collapsed="false">
      <c r="H508" s="45"/>
    </row>
    <row r="509" customFormat="false" ht="12.75" hidden="false" customHeight="false" outlineLevel="0" collapsed="false">
      <c r="H509" s="45"/>
    </row>
    <row r="510" customFormat="false" ht="12.75" hidden="false" customHeight="false" outlineLevel="0" collapsed="false">
      <c r="H510" s="45"/>
    </row>
    <row r="511" customFormat="false" ht="12.75" hidden="false" customHeight="false" outlineLevel="0" collapsed="false">
      <c r="H511" s="45"/>
    </row>
    <row r="512" customFormat="false" ht="12.75" hidden="false" customHeight="false" outlineLevel="0" collapsed="false">
      <c r="H512" s="45"/>
    </row>
    <row r="513" customFormat="false" ht="12.75" hidden="false" customHeight="false" outlineLevel="0" collapsed="false">
      <c r="H513" s="45"/>
    </row>
    <row r="514" customFormat="false" ht="12.75" hidden="false" customHeight="false" outlineLevel="0" collapsed="false">
      <c r="H514" s="45"/>
    </row>
    <row r="515" customFormat="false" ht="12.75" hidden="false" customHeight="false" outlineLevel="0" collapsed="false">
      <c r="H515" s="45"/>
    </row>
    <row r="516" customFormat="false" ht="12.75" hidden="false" customHeight="false" outlineLevel="0" collapsed="false">
      <c r="H516" s="45"/>
    </row>
    <row r="517" customFormat="false" ht="12.75" hidden="false" customHeight="false" outlineLevel="0" collapsed="false">
      <c r="H517" s="45"/>
    </row>
    <row r="518" customFormat="false" ht="12.75" hidden="false" customHeight="false" outlineLevel="0" collapsed="false">
      <c r="H518" s="45"/>
    </row>
    <row r="519" customFormat="false" ht="12.75" hidden="false" customHeight="false" outlineLevel="0" collapsed="false">
      <c r="H519" s="45"/>
    </row>
    <row r="520" customFormat="false" ht="12.75" hidden="false" customHeight="false" outlineLevel="0" collapsed="false">
      <c r="H520" s="45"/>
    </row>
    <row r="521" customFormat="false" ht="12.75" hidden="false" customHeight="false" outlineLevel="0" collapsed="false">
      <c r="H521" s="45"/>
    </row>
    <row r="522" customFormat="false" ht="12.75" hidden="false" customHeight="false" outlineLevel="0" collapsed="false">
      <c r="H522" s="45"/>
    </row>
    <row r="523" customFormat="false" ht="12.75" hidden="false" customHeight="false" outlineLevel="0" collapsed="false">
      <c r="H523" s="45"/>
    </row>
    <row r="524" customFormat="false" ht="12.75" hidden="false" customHeight="false" outlineLevel="0" collapsed="false">
      <c r="H524" s="45"/>
    </row>
    <row r="525" customFormat="false" ht="12.75" hidden="false" customHeight="false" outlineLevel="0" collapsed="false">
      <c r="H525" s="45"/>
    </row>
    <row r="526" customFormat="false" ht="12.75" hidden="false" customHeight="false" outlineLevel="0" collapsed="false">
      <c r="H526" s="45"/>
    </row>
    <row r="527" customFormat="false" ht="12.75" hidden="false" customHeight="false" outlineLevel="0" collapsed="false">
      <c r="H527" s="45"/>
    </row>
    <row r="528" customFormat="false" ht="12.75" hidden="false" customHeight="false" outlineLevel="0" collapsed="false">
      <c r="H528" s="45"/>
    </row>
    <row r="529" customFormat="false" ht="12.75" hidden="false" customHeight="false" outlineLevel="0" collapsed="false">
      <c r="H529" s="45"/>
    </row>
    <row r="530" customFormat="false" ht="12.75" hidden="false" customHeight="false" outlineLevel="0" collapsed="false">
      <c r="H530" s="45"/>
    </row>
    <row r="531" customFormat="false" ht="12.75" hidden="false" customHeight="false" outlineLevel="0" collapsed="false">
      <c r="H531" s="45"/>
    </row>
    <row r="532" customFormat="false" ht="12.75" hidden="false" customHeight="false" outlineLevel="0" collapsed="false">
      <c r="H532" s="45"/>
    </row>
    <row r="533" customFormat="false" ht="12.75" hidden="false" customHeight="false" outlineLevel="0" collapsed="false">
      <c r="H533" s="45"/>
    </row>
    <row r="534" customFormat="false" ht="12.75" hidden="false" customHeight="false" outlineLevel="0" collapsed="false">
      <c r="H534" s="45"/>
    </row>
    <row r="535" customFormat="false" ht="12.75" hidden="false" customHeight="false" outlineLevel="0" collapsed="false">
      <c r="H535" s="45"/>
    </row>
    <row r="536" customFormat="false" ht="12.75" hidden="false" customHeight="false" outlineLevel="0" collapsed="false">
      <c r="H536" s="45"/>
    </row>
    <row r="537" customFormat="false" ht="12.75" hidden="false" customHeight="false" outlineLevel="0" collapsed="false">
      <c r="H537" s="45"/>
    </row>
    <row r="538" customFormat="false" ht="12.75" hidden="false" customHeight="false" outlineLevel="0" collapsed="false">
      <c r="H538" s="45"/>
    </row>
    <row r="539" customFormat="false" ht="12.75" hidden="false" customHeight="false" outlineLevel="0" collapsed="false">
      <c r="H539" s="45"/>
    </row>
    <row r="540" customFormat="false" ht="12.75" hidden="false" customHeight="false" outlineLevel="0" collapsed="false">
      <c r="H540" s="45"/>
    </row>
    <row r="541" customFormat="false" ht="12.75" hidden="false" customHeight="false" outlineLevel="0" collapsed="false">
      <c r="H541" s="45"/>
    </row>
    <row r="542" customFormat="false" ht="12.75" hidden="false" customHeight="false" outlineLevel="0" collapsed="false">
      <c r="H542" s="45"/>
    </row>
    <row r="543" customFormat="false" ht="12.75" hidden="false" customHeight="false" outlineLevel="0" collapsed="false">
      <c r="H543" s="45"/>
    </row>
    <row r="544" customFormat="false" ht="12.75" hidden="false" customHeight="false" outlineLevel="0" collapsed="false">
      <c r="H544" s="45"/>
    </row>
    <row r="545" customFormat="false" ht="12.75" hidden="false" customHeight="false" outlineLevel="0" collapsed="false">
      <c r="H545" s="45"/>
    </row>
    <row r="546" customFormat="false" ht="12.75" hidden="false" customHeight="false" outlineLevel="0" collapsed="false">
      <c r="H546" s="45"/>
    </row>
    <row r="547" customFormat="false" ht="12.75" hidden="false" customHeight="false" outlineLevel="0" collapsed="false">
      <c r="H547" s="45"/>
    </row>
    <row r="548" customFormat="false" ht="12.75" hidden="false" customHeight="false" outlineLevel="0" collapsed="false">
      <c r="H548" s="45"/>
    </row>
    <row r="549" customFormat="false" ht="12.75" hidden="false" customHeight="false" outlineLevel="0" collapsed="false">
      <c r="H549" s="45"/>
    </row>
    <row r="550" customFormat="false" ht="12.75" hidden="false" customHeight="false" outlineLevel="0" collapsed="false">
      <c r="H550" s="45"/>
    </row>
    <row r="551" customFormat="false" ht="12.75" hidden="false" customHeight="false" outlineLevel="0" collapsed="false">
      <c r="H551" s="45"/>
    </row>
    <row r="552" customFormat="false" ht="12.75" hidden="false" customHeight="false" outlineLevel="0" collapsed="false">
      <c r="H552" s="45"/>
    </row>
    <row r="553" customFormat="false" ht="12.75" hidden="false" customHeight="false" outlineLevel="0" collapsed="false">
      <c r="H553" s="45"/>
    </row>
    <row r="554" customFormat="false" ht="12.75" hidden="false" customHeight="false" outlineLevel="0" collapsed="false">
      <c r="H554" s="45"/>
    </row>
    <row r="555" customFormat="false" ht="12.75" hidden="false" customHeight="false" outlineLevel="0" collapsed="false">
      <c r="H555" s="45"/>
    </row>
    <row r="556" customFormat="false" ht="12.75" hidden="false" customHeight="false" outlineLevel="0" collapsed="false">
      <c r="H556" s="45"/>
    </row>
    <row r="557" customFormat="false" ht="12.75" hidden="false" customHeight="false" outlineLevel="0" collapsed="false">
      <c r="H557" s="45"/>
    </row>
    <row r="558" customFormat="false" ht="12.75" hidden="false" customHeight="false" outlineLevel="0" collapsed="false">
      <c r="H558" s="45"/>
    </row>
    <row r="559" customFormat="false" ht="12.75" hidden="false" customHeight="false" outlineLevel="0" collapsed="false">
      <c r="H559" s="45"/>
    </row>
    <row r="560" customFormat="false" ht="12.75" hidden="false" customHeight="false" outlineLevel="0" collapsed="false">
      <c r="H560" s="45"/>
    </row>
    <row r="561" customFormat="false" ht="12.75" hidden="false" customHeight="false" outlineLevel="0" collapsed="false">
      <c r="H561" s="45"/>
    </row>
    <row r="562" customFormat="false" ht="12.75" hidden="false" customHeight="false" outlineLevel="0" collapsed="false">
      <c r="H562" s="45"/>
    </row>
    <row r="563" customFormat="false" ht="12.75" hidden="false" customHeight="false" outlineLevel="0" collapsed="false">
      <c r="H563" s="45"/>
    </row>
    <row r="564" customFormat="false" ht="12.75" hidden="false" customHeight="false" outlineLevel="0" collapsed="false">
      <c r="H564" s="45"/>
    </row>
    <row r="565" customFormat="false" ht="12.75" hidden="false" customHeight="false" outlineLevel="0" collapsed="false">
      <c r="H565" s="45"/>
    </row>
    <row r="566" customFormat="false" ht="12.75" hidden="false" customHeight="false" outlineLevel="0" collapsed="false">
      <c r="H566" s="45"/>
    </row>
    <row r="567" customFormat="false" ht="12.75" hidden="false" customHeight="false" outlineLevel="0" collapsed="false">
      <c r="H567" s="45"/>
    </row>
    <row r="568" customFormat="false" ht="12.75" hidden="false" customHeight="false" outlineLevel="0" collapsed="false">
      <c r="H568" s="45"/>
    </row>
    <row r="569" customFormat="false" ht="12.75" hidden="false" customHeight="false" outlineLevel="0" collapsed="false">
      <c r="H569" s="45"/>
    </row>
    <row r="570" customFormat="false" ht="12.75" hidden="false" customHeight="false" outlineLevel="0" collapsed="false">
      <c r="H570" s="45"/>
    </row>
    <row r="571" customFormat="false" ht="12.75" hidden="false" customHeight="false" outlineLevel="0" collapsed="false">
      <c r="H571" s="45"/>
    </row>
    <row r="572" customFormat="false" ht="12.75" hidden="false" customHeight="false" outlineLevel="0" collapsed="false">
      <c r="H572" s="45"/>
    </row>
    <row r="573" customFormat="false" ht="12.75" hidden="false" customHeight="false" outlineLevel="0" collapsed="false">
      <c r="H573" s="45"/>
    </row>
    <row r="574" customFormat="false" ht="12.75" hidden="false" customHeight="false" outlineLevel="0" collapsed="false">
      <c r="H574" s="45"/>
    </row>
    <row r="575" customFormat="false" ht="12.75" hidden="false" customHeight="false" outlineLevel="0" collapsed="false">
      <c r="H575" s="45"/>
    </row>
    <row r="576" customFormat="false" ht="12.75" hidden="false" customHeight="false" outlineLevel="0" collapsed="false">
      <c r="H576" s="45"/>
    </row>
    <row r="577" customFormat="false" ht="12.75" hidden="false" customHeight="false" outlineLevel="0" collapsed="false">
      <c r="H577" s="45"/>
    </row>
    <row r="578" customFormat="false" ht="12.75" hidden="false" customHeight="false" outlineLevel="0" collapsed="false">
      <c r="H578" s="45"/>
    </row>
    <row r="579" customFormat="false" ht="12.75" hidden="false" customHeight="false" outlineLevel="0" collapsed="false">
      <c r="H579" s="45"/>
    </row>
    <row r="580" customFormat="false" ht="12.75" hidden="false" customHeight="false" outlineLevel="0" collapsed="false">
      <c r="H580" s="45"/>
    </row>
    <row r="581" customFormat="false" ht="12.75" hidden="false" customHeight="false" outlineLevel="0" collapsed="false">
      <c r="H581" s="45"/>
    </row>
  </sheetData>
  <printOptions headings="false" gridLines="false" gridLinesSet="true" horizontalCentered="false" verticalCentered="false"/>
  <pageMargins left="0.170138888888889" right="0.179861111111111" top="0.490277777777778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4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5.41"/>
    <col collapsed="false" customWidth="true" hidden="false" outlineLevel="0" max="4" min="4" style="0" width="8.14"/>
    <col collapsed="false" customWidth="true" hidden="false" outlineLevel="0" max="5" min="5" style="0" width="6.56"/>
    <col collapsed="false" customWidth="true" hidden="false" outlineLevel="0" max="6" min="6" style="0" width="8.56"/>
    <col collapsed="false" customWidth="true" hidden="false" outlineLevel="0" max="7" min="7" style="0" width="10.56"/>
    <col collapsed="false" customWidth="true" hidden="false" outlineLevel="0" max="8" min="8" style="0" width="10.28"/>
    <col collapsed="false" customWidth="true" hidden="false" outlineLevel="0" max="16" min="9" style="0" width="10.56"/>
    <col collapsed="false" customWidth="true" hidden="false" outlineLevel="0" max="39" min="39" style="0" width="9.85"/>
  </cols>
  <sheetData>
    <row r="1" customFormat="false" ht="12.75" hidden="false" customHeight="false" outlineLevel="0" collapsed="false">
      <c r="A1" s="59" t="s">
        <v>1834</v>
      </c>
    </row>
    <row r="2" customFormat="false" ht="12.75" hidden="false" customHeight="false" outlineLevel="0" collapsed="false">
      <c r="A2" s="0" t="s">
        <v>1891</v>
      </c>
      <c r="H2" s="60" t="s">
        <v>1245</v>
      </c>
      <c r="I2" s="61" t="n">
        <v>10000</v>
      </c>
      <c r="J2" s="61" t="n">
        <v>10000</v>
      </c>
      <c r="K2" s="61" t="n">
        <v>10000</v>
      </c>
      <c r="L2" s="61" t="n">
        <v>10000</v>
      </c>
      <c r="M2" s="61" t="n">
        <v>10000</v>
      </c>
      <c r="N2" s="61" t="n">
        <v>10000</v>
      </c>
      <c r="O2" s="61" t="n">
        <v>10000</v>
      </c>
      <c r="P2" s="61" t="n">
        <v>10000</v>
      </c>
      <c r="Q2" s="61" t="n">
        <v>10000</v>
      </c>
      <c r="R2" s="61" t="n">
        <v>10000</v>
      </c>
      <c r="S2" s="61" t="n">
        <v>10000</v>
      </c>
      <c r="T2" s="61" t="n">
        <v>10000</v>
      </c>
      <c r="U2" s="61" t="n">
        <v>10000</v>
      </c>
      <c r="V2" s="61" t="n">
        <v>10000</v>
      </c>
      <c r="W2" s="61" t="n">
        <v>10000</v>
      </c>
      <c r="X2" s="61" t="n">
        <v>10000</v>
      </c>
      <c r="Y2" s="61" t="n">
        <v>10000</v>
      </c>
      <c r="Z2" s="61" t="n">
        <v>10000</v>
      </c>
      <c r="AA2" s="61" t="n">
        <v>10000</v>
      </c>
      <c r="AB2" s="61" t="n">
        <v>10000</v>
      </c>
      <c r="AC2" s="61" t="n">
        <v>10000</v>
      </c>
      <c r="AD2" s="61" t="n">
        <v>10000</v>
      </c>
      <c r="AE2" s="61" t="n">
        <v>10000</v>
      </c>
      <c r="AF2" s="61" t="n">
        <v>10000</v>
      </c>
      <c r="AG2" s="61" t="n">
        <v>10000</v>
      </c>
      <c r="AH2" s="61" t="n">
        <v>10000</v>
      </c>
      <c r="AI2" s="61" t="n">
        <v>10000</v>
      </c>
      <c r="AJ2" s="61" t="n">
        <v>10000</v>
      </c>
      <c r="AK2" s="61" t="n">
        <v>10000</v>
      </c>
      <c r="AL2" s="61" t="n">
        <v>10000</v>
      </c>
      <c r="AM2" s="61" t="n">
        <v>10000</v>
      </c>
      <c r="AN2" s="61" t="n">
        <v>10000</v>
      </c>
      <c r="AO2" s="61" t="n">
        <v>10000</v>
      </c>
      <c r="AP2" s="61" t="n">
        <v>10000</v>
      </c>
      <c r="AQ2" s="61" t="n">
        <v>10000</v>
      </c>
      <c r="AR2" s="61" t="n">
        <v>10000</v>
      </c>
      <c r="AS2" s="61" t="n">
        <v>10000</v>
      </c>
      <c r="AT2" s="61" t="n">
        <v>10000</v>
      </c>
      <c r="AU2" s="61" t="n">
        <v>10000</v>
      </c>
      <c r="AV2" s="61" t="n">
        <v>10000</v>
      </c>
      <c r="AW2" s="61" t="n">
        <v>10000</v>
      </c>
      <c r="AX2" s="61" t="n">
        <v>10000</v>
      </c>
      <c r="AY2" s="61" t="n">
        <v>10000</v>
      </c>
      <c r="AZ2" s="61" t="n">
        <v>10000</v>
      </c>
      <c r="BA2" s="61" t="n">
        <v>10000</v>
      </c>
      <c r="BB2" s="61" t="n">
        <v>10000</v>
      </c>
      <c r="BC2" s="61" t="n">
        <v>10000</v>
      </c>
      <c r="BD2" s="61" t="n">
        <v>10000</v>
      </c>
    </row>
    <row r="3" customFormat="false" ht="12.75" hidden="false" customHeight="false" outlineLevel="0" collapsed="false">
      <c r="H3" s="60" t="s">
        <v>1836</v>
      </c>
      <c r="I3" s="62" t="n">
        <v>1</v>
      </c>
      <c r="J3" s="62" t="n">
        <v>1</v>
      </c>
      <c r="K3" s="62" t="n">
        <v>1</v>
      </c>
      <c r="L3" s="62" t="n">
        <v>1</v>
      </c>
      <c r="M3" s="62" t="n">
        <v>1</v>
      </c>
      <c r="N3" s="62" t="n">
        <v>1</v>
      </c>
      <c r="O3" s="62" t="n">
        <v>1</v>
      </c>
      <c r="P3" s="62" t="n">
        <v>1</v>
      </c>
      <c r="Q3" s="62" t="n">
        <v>1</v>
      </c>
      <c r="R3" s="62" t="n">
        <v>1</v>
      </c>
      <c r="S3" s="62" t="n">
        <v>1</v>
      </c>
      <c r="T3" s="62" t="n">
        <v>1</v>
      </c>
      <c r="U3" s="62" t="n">
        <v>1</v>
      </c>
      <c r="V3" s="62" t="n">
        <v>1</v>
      </c>
      <c r="W3" s="62" t="n">
        <v>1</v>
      </c>
      <c r="X3" s="62" t="n">
        <v>1</v>
      </c>
      <c r="Y3" s="62" t="n">
        <v>1</v>
      </c>
      <c r="Z3" s="62" t="n">
        <v>1</v>
      </c>
      <c r="AA3" s="62" t="n">
        <v>1</v>
      </c>
      <c r="AB3" s="62" t="n">
        <v>1</v>
      </c>
      <c r="AC3" s="62" t="n">
        <v>1</v>
      </c>
      <c r="AD3" s="62" t="n">
        <v>1</v>
      </c>
      <c r="AE3" s="62" t="n">
        <v>1</v>
      </c>
      <c r="AF3" s="62" t="n">
        <v>1</v>
      </c>
      <c r="AG3" s="62" t="n">
        <v>1</v>
      </c>
      <c r="AH3" s="62" t="n">
        <v>1</v>
      </c>
      <c r="AI3" s="62" t="n">
        <v>1</v>
      </c>
      <c r="AJ3" s="62" t="n">
        <v>1</v>
      </c>
      <c r="AK3" s="62" t="n">
        <v>1</v>
      </c>
      <c r="AL3" s="62" t="n">
        <v>1</v>
      </c>
      <c r="AM3" s="62" t="n">
        <v>1</v>
      </c>
      <c r="AN3" s="62" t="n">
        <v>1</v>
      </c>
      <c r="AO3" s="62" t="n">
        <v>1</v>
      </c>
      <c r="AP3" s="62" t="n">
        <v>1</v>
      </c>
      <c r="AQ3" s="62" t="n">
        <v>1</v>
      </c>
      <c r="AR3" s="62" t="n">
        <v>1</v>
      </c>
      <c r="AS3" s="62" t="n">
        <v>1</v>
      </c>
      <c r="AT3" s="62" t="n">
        <v>1</v>
      </c>
      <c r="AU3" s="62" t="n">
        <v>1</v>
      </c>
      <c r="AV3" s="62" t="n">
        <v>1</v>
      </c>
      <c r="AW3" s="62" t="n">
        <v>1</v>
      </c>
      <c r="AX3" s="62" t="n">
        <v>1</v>
      </c>
      <c r="AY3" s="62" t="n">
        <v>1</v>
      </c>
      <c r="AZ3" s="62" t="n">
        <v>1</v>
      </c>
      <c r="BA3" s="62" t="n">
        <v>1</v>
      </c>
      <c r="BB3" s="62" t="n">
        <v>1</v>
      </c>
      <c r="BC3" s="62" t="n">
        <v>1</v>
      </c>
      <c r="BD3" s="62" t="n">
        <v>1</v>
      </c>
    </row>
    <row r="4" customFormat="false" ht="12.75" hidden="false" customHeight="false" outlineLevel="0" collapsed="false">
      <c r="A4" s="1" t="s">
        <v>1</v>
      </c>
      <c r="B4" s="1" t="s">
        <v>1240</v>
      </c>
      <c r="C4" s="1" t="s">
        <v>5</v>
      </c>
      <c r="D4" s="1" t="s">
        <v>1837</v>
      </c>
      <c r="E4" s="1" t="s">
        <v>1244</v>
      </c>
      <c r="F4" s="1" t="s">
        <v>12</v>
      </c>
      <c r="G4" s="63" t="s">
        <v>16</v>
      </c>
      <c r="H4" s="64"/>
      <c r="I4" s="65" t="n">
        <v>36892</v>
      </c>
      <c r="J4" s="65" t="n">
        <v>36923</v>
      </c>
      <c r="K4" s="65" t="n">
        <v>36951</v>
      </c>
      <c r="L4" s="65" t="n">
        <v>36982</v>
      </c>
      <c r="M4" s="65" t="n">
        <v>37012</v>
      </c>
      <c r="N4" s="65" t="n">
        <v>37043</v>
      </c>
      <c r="O4" s="65" t="n">
        <v>37073</v>
      </c>
      <c r="P4" s="65" t="n">
        <v>37104</v>
      </c>
      <c r="Q4" s="65" t="n">
        <v>37135</v>
      </c>
      <c r="R4" s="65" t="n">
        <v>37165</v>
      </c>
      <c r="S4" s="65" t="n">
        <v>37196</v>
      </c>
      <c r="T4" s="65" t="n">
        <v>37226</v>
      </c>
      <c r="U4" s="65" t="n">
        <v>37257</v>
      </c>
      <c r="V4" s="65" t="n">
        <v>37288</v>
      </c>
      <c r="W4" s="65" t="n">
        <v>37316</v>
      </c>
      <c r="X4" s="65" t="n">
        <v>37347</v>
      </c>
      <c r="Y4" s="65" t="n">
        <v>37377</v>
      </c>
      <c r="Z4" s="65" t="n">
        <v>37408</v>
      </c>
      <c r="AA4" s="65" t="n">
        <v>37438</v>
      </c>
      <c r="AB4" s="65" t="n">
        <v>37469</v>
      </c>
      <c r="AC4" s="65" t="n">
        <v>37500</v>
      </c>
      <c r="AD4" s="65" t="n">
        <v>37530</v>
      </c>
      <c r="AE4" s="65" t="n">
        <v>37561</v>
      </c>
      <c r="AF4" s="65" t="n">
        <v>37591</v>
      </c>
      <c r="AG4" s="65" t="n">
        <v>37622</v>
      </c>
      <c r="AH4" s="65" t="n">
        <v>37653</v>
      </c>
      <c r="AI4" s="65" t="n">
        <v>37681</v>
      </c>
      <c r="AJ4" s="65" t="n">
        <v>37712</v>
      </c>
      <c r="AK4" s="65" t="n">
        <v>37742</v>
      </c>
      <c r="AL4" s="65" t="n">
        <v>37773</v>
      </c>
      <c r="AM4" s="65" t="n">
        <v>37803</v>
      </c>
      <c r="AN4" s="65" t="n">
        <v>37834</v>
      </c>
      <c r="AO4" s="65" t="n">
        <v>37865</v>
      </c>
      <c r="AP4" s="65" t="n">
        <v>37895</v>
      </c>
      <c r="AQ4" s="65" t="n">
        <v>37926</v>
      </c>
      <c r="AR4" s="65" t="n">
        <v>37956</v>
      </c>
      <c r="AS4" s="65" t="n">
        <v>37987</v>
      </c>
      <c r="AT4" s="65" t="n">
        <v>38018</v>
      </c>
      <c r="AU4" s="65" t="n">
        <v>38047</v>
      </c>
      <c r="AV4" s="65" t="n">
        <v>38078</v>
      </c>
      <c r="AW4" s="65" t="n">
        <v>38108</v>
      </c>
      <c r="AX4" s="65" t="n">
        <v>38139</v>
      </c>
      <c r="AY4" s="65" t="n">
        <v>38169</v>
      </c>
      <c r="AZ4" s="65" t="n">
        <v>38200</v>
      </c>
      <c r="BA4" s="65" t="n">
        <v>38231</v>
      </c>
      <c r="BB4" s="65" t="n">
        <v>38261</v>
      </c>
      <c r="BC4" s="65" t="n">
        <v>38292</v>
      </c>
      <c r="BD4" s="65" t="n">
        <v>38322</v>
      </c>
    </row>
    <row r="5" customFormat="false" ht="12.75" hidden="false" customHeight="true" outlineLevel="0" collapsed="false">
      <c r="A5" s="66" t="s">
        <v>1368</v>
      </c>
      <c r="B5" s="66" t="s">
        <v>1369</v>
      </c>
      <c r="C5" s="66" t="s">
        <v>1248</v>
      </c>
      <c r="D5" s="66" t="n">
        <v>1.4</v>
      </c>
      <c r="E5" s="66" t="s">
        <v>1256</v>
      </c>
      <c r="F5" s="67" t="n">
        <v>0</v>
      </c>
      <c r="G5" s="68" t="n">
        <v>36997</v>
      </c>
      <c r="H5" s="64" t="s">
        <v>1260</v>
      </c>
      <c r="I5" s="69" t="n">
        <f aca="false">IF(AND($F5&lt;I$2,$G5&lt;I$4,(DATE(YEAR($G5)+1,MONTH($G5)+1,1))&gt;I$4),$D5*24*I$3*(I$2/1000-($F5/1000)),0)</f>
        <v>0</v>
      </c>
      <c r="J5" s="69" t="n">
        <f aca="false">IF(AND($F5&lt;J$2,$G5&lt;J$4,(DATE(YEAR($G5)+1,MONTH($G5)+1,1))&gt;J$4),$D5*24*J$3*(J$2/1000-($F5/1000)),0)</f>
        <v>0</v>
      </c>
      <c r="K5" s="69" t="n">
        <f aca="false">IF(AND($F5&lt;K$2,$G5&lt;K$4,(DATE(YEAR($G5)+1,MONTH($G5)+1,1))&gt;K$4),$D5*24*K$3*(K$2/1000-($F5/1000)),0)</f>
        <v>0</v>
      </c>
      <c r="L5" s="69" t="n">
        <f aca="false">IF(AND($F5&lt;L$2,$G5&lt;L$4,(DATE(YEAR($G5)+1,MONTH($G5)+1,1))&gt;L$4),$D5*24*L$3*(L$2/1000-($F5/1000)),0)</f>
        <v>0</v>
      </c>
      <c r="M5" s="69" t="n">
        <f aca="false">IF(AND($F5&lt;M$2,$G5&lt;M$4,(DATE(YEAR($G5)+1,MONTH($G5)+1,1))&gt;M$4),$D5*24*M$3*(M$2/1000-($F5/1000)),0)</f>
        <v>336</v>
      </c>
      <c r="N5" s="69" t="n">
        <f aca="false">IF(AND($F5&lt;N$2,$G5&lt;N$4,(DATE(YEAR($G5)+1,MONTH($G5)+1,1))&gt;N$4),$D5*24*N$3*(N$2/1000-($F5/1000)),0)</f>
        <v>336</v>
      </c>
      <c r="O5" s="69" t="n">
        <f aca="false">IF(AND($F5&lt;O$2,$G5&lt;O$4,(DATE(YEAR($G5)+1,MONTH($G5)+1,1))&gt;O$4),$D5*24*O$3*(O$2/1000-($F5/1000)),0)</f>
        <v>336</v>
      </c>
      <c r="P5" s="69" t="n">
        <f aca="false">IF(AND($F5&lt;P$2,$G5&lt;P$4,(DATE(YEAR($G5)+1,MONTH($G5)+1,1))&gt;P$4),$D5*24*P$3*(P$2/1000-($F5/1000)),0)</f>
        <v>336</v>
      </c>
      <c r="Q5" s="69" t="n">
        <f aca="false">IF(AND($F5&lt;Q$2,$G5&lt;Q$4,(DATE(YEAR($G5)+1,MONTH($G5)+1,1))&gt;Q$4),$D5*24*Q$3*(Q$2/1000-($F5/1000)),0)</f>
        <v>336</v>
      </c>
      <c r="R5" s="69" t="n">
        <f aca="false">IF(AND($F5&lt;R$2,$G5&lt;R$4,(DATE(YEAR($G5)+1,MONTH($G5)+1,1))&gt;R$4),$D5*24*R$3*(R$2/1000-($F5/1000)),0)</f>
        <v>336</v>
      </c>
      <c r="S5" s="69" t="n">
        <f aca="false">IF(AND($F5&lt;S$2,$G5&lt;S$4,(DATE(YEAR($G5)+1,MONTH($G5)+1,1))&gt;S$4),$D5*24*S$3*(S$2/1000-($F5/1000)),0)</f>
        <v>336</v>
      </c>
      <c r="T5" s="69" t="n">
        <f aca="false">IF(AND($F5&lt;T$2,$G5&lt;T$4,(DATE(YEAR($G5)+1,MONTH($G5)+1,1))&gt;T$4),$D5*24*T$3*(T$2/1000-($F5/1000)),0)</f>
        <v>336</v>
      </c>
      <c r="U5" s="69" t="n">
        <f aca="false">IF(AND($F5&lt;U$2,$G5&lt;U$4,(DATE(YEAR($G5)+1,MONTH($G5)+1,1))&gt;U$4),$D5*24*U$3*(U$2/1000-($F5/1000)),0)</f>
        <v>336</v>
      </c>
      <c r="V5" s="69" t="n">
        <f aca="false">IF(AND($F5&lt;V$2,$G5&lt;V$4,(DATE(YEAR($G5)+1,MONTH($G5)+1,1))&gt;V$4),$D5*24*V$3*(V$2/1000-($F5/1000)),0)</f>
        <v>336</v>
      </c>
      <c r="W5" s="69" t="n">
        <f aca="false">IF(AND($F5&lt;W$2,$G5&lt;W$4,(DATE(YEAR($G5)+1,MONTH($G5)+1,1))&gt;W$4),$D5*24*W$3*(W$2/1000-($F5/1000)),0)</f>
        <v>336</v>
      </c>
      <c r="X5" s="69" t="n">
        <f aca="false">IF(AND($F5&lt;X$2,$G5&lt;X$4,(DATE(YEAR($G5)+1,MONTH($G5)+1,1))&gt;X$4),$D5*24*X$3*(X$2/1000-($F5/1000)),0)</f>
        <v>336</v>
      </c>
      <c r="Y5" s="69" t="n">
        <f aca="false">IF(AND($F5&lt;Y$2,$G5&lt;Y$4,(DATE(YEAR($G5)+1,MONTH($G5)+1,1))&gt;Y$4),$D5*24*Y$3*(Y$2/1000-($F5/1000)),0)</f>
        <v>0</v>
      </c>
      <c r="Z5" s="69" t="n">
        <f aca="false">IF(AND($F5&lt;Z$2,$G5&lt;Z$4,(DATE(YEAR($G5)+1,MONTH($G5)+1,1))&gt;Z$4),$D5*24*Z$3*(Z$2/1000-($F5/1000)),0)</f>
        <v>0</v>
      </c>
      <c r="AA5" s="69" t="n">
        <f aca="false">IF(AND($F5&lt;AA$2,$G5&lt;AA$4,(DATE(YEAR($G5)+1,MONTH($G5)+1,1))&gt;AA$4),$D5*24*AA$3*(AA$2/1000-($F5/1000)),0)</f>
        <v>0</v>
      </c>
      <c r="AB5" s="69" t="n">
        <f aca="false">IF(AND($F5&lt;AB$2,$G5&lt;AB$4,(DATE(YEAR($G5)+1,MONTH($G5)+1,1))&gt;AB$4),$D5*24*AB$3*(AB$2/1000-($F5/1000)),0)</f>
        <v>0</v>
      </c>
      <c r="AC5" s="69" t="n">
        <f aca="false">IF(AND($F5&lt;AC$2,$G5&lt;AC$4,(DATE(YEAR($G5)+1,MONTH($G5)+1,1))&gt;AC$4),$D5*24*AC$3*(AC$2/1000-($F5/1000)),0)</f>
        <v>0</v>
      </c>
      <c r="AD5" s="69" t="n">
        <f aca="false">IF(AND($F5&lt;AD$2,$G5&lt;AD$4,(DATE(YEAR($G5)+1,MONTH($G5)+1,1))&gt;AD$4),$D5*24*AD$3*(AD$2/1000-($F5/1000)),0)</f>
        <v>0</v>
      </c>
      <c r="AE5" s="69" t="n">
        <f aca="false">IF(AND($F5&lt;AE$2,$G5&lt;AE$4,(DATE(YEAR($G5)+1,MONTH($G5)+1,1))&gt;AE$4),$D5*24*AE$3*(AE$2/1000-($F5/1000)),0)</f>
        <v>0</v>
      </c>
      <c r="AF5" s="69" t="n">
        <f aca="false">IF(AND($F5&lt;AF$2,$G5&lt;AF$4,(DATE(YEAR($G5)+1,MONTH($G5)+1,1))&gt;AF$4),$D5*24*AF$3*(AF$2/1000-($F5/1000)),0)</f>
        <v>0</v>
      </c>
      <c r="AG5" s="69" t="n">
        <f aca="false">IF(AND($F5&lt;AG$2,$G5&lt;AG$4,(DATE(YEAR($G5)+1,MONTH($G5)+1,1))&gt;AG$4),$D5*24*AG$3*(AG$2/1000-($F5/1000)),0)</f>
        <v>0</v>
      </c>
      <c r="AH5" s="69" t="n">
        <f aca="false">IF(AND($F5&lt;AH$2,$G5&lt;AH$4,(DATE(YEAR($G5)+1,MONTH($G5)+1,1))&gt;AH$4),$D5*24*AH$3*(AH$2/1000-($F5/1000)),0)</f>
        <v>0</v>
      </c>
      <c r="AI5" s="69" t="n">
        <f aca="false">IF(AND($F5&lt;AI$2,$G5&lt;AI$4,(DATE(YEAR($G5)+1,MONTH($G5)+1,1))&gt;AI$4),$D5*24*AI$3*(AI$2/1000-($F5/1000)),0)</f>
        <v>0</v>
      </c>
      <c r="AJ5" s="69" t="n">
        <f aca="false">IF(AND($F5&lt;AJ$2,$G5&lt;AJ$4,(DATE(YEAR($G5)+1,MONTH($G5)+1,1))&gt;AJ$4),$D5*24*AJ$3*(AJ$2/1000-($F5/1000)),0)</f>
        <v>0</v>
      </c>
      <c r="AK5" s="69" t="n">
        <f aca="false">IF(AND($F5&lt;AK$2,$G5&lt;AK$4,(DATE(YEAR($G5)+1,MONTH($G5)+1,1))&gt;AK$4),$D5*24*AK$3*(AK$2/1000-($F5/1000)),0)</f>
        <v>0</v>
      </c>
      <c r="AL5" s="69" t="n">
        <f aca="false">IF(AND($F5&lt;AL$2,$G5&lt;AL$4,(DATE(YEAR($G5)+1,MONTH($G5)+1,1))&gt;AL$4),$D5*24*AL$3*(AL$2/1000-($F5/1000)),0)</f>
        <v>0</v>
      </c>
      <c r="AM5" s="69" t="n">
        <f aca="false">IF(AND($F5&lt;AM$2,$G5&lt;AM$4,(DATE(YEAR($G5)+1,MONTH($G5)+1,1))&gt;AM$4),$D5*24*AM$3*(AM$2/1000-($F5/1000)),0)</f>
        <v>0</v>
      </c>
      <c r="AN5" s="69" t="n">
        <f aca="false">IF(AND($F5&lt;AN$2,$G5&lt;AN$4,(DATE(YEAR($G5)+1,MONTH($G5)+1,1))&gt;AN$4),$D5*24*AN$3*(AN$2/1000-($F5/1000)),0)</f>
        <v>0</v>
      </c>
      <c r="AO5" s="69" t="n">
        <f aca="false">IF(AND($F5&lt;AO$2,$G5&lt;AO$4,(DATE(YEAR($G5)+1,MONTH($G5)+1,1))&gt;AO$4),$D5*24*AO$3*(AO$2/1000-($F5/1000)),0)</f>
        <v>0</v>
      </c>
      <c r="AP5" s="69" t="n">
        <f aca="false">IF(AND($F5&lt;AP$2,$G5&lt;AP$4,(DATE(YEAR($G5)+1,MONTH($G5)+1,1))&gt;AP$4),$D5*24*AP$3*(AP$2/1000-($F5/1000)),0)</f>
        <v>0</v>
      </c>
      <c r="AQ5" s="69" t="n">
        <f aca="false">IF(AND($F5&lt;AQ$2,$G5&lt;AQ$4,(DATE(YEAR($G5)+1,MONTH($G5)+1,1))&gt;AQ$4),$D5*24*AQ$3*(AQ$2/1000-($F5/1000)),0)</f>
        <v>0</v>
      </c>
      <c r="AR5" s="69" t="n">
        <f aca="false">IF(AND($F5&lt;AR$2,$G5&lt;AR$4,(DATE(YEAR($G5)+1,MONTH($G5)+1,1))&gt;AR$4),$D5*24*AR$3*(AR$2/1000-($F5/1000)),0)</f>
        <v>0</v>
      </c>
      <c r="AS5" s="69" t="n">
        <f aca="false">IF(AND($F5&lt;AS$2,$G5&lt;AS$4,(DATE(YEAR($G5)+1,MONTH($G5)+1,1))&gt;AS$4),$D5*24*AS$3*(AS$2/1000-($F5/1000)),0)</f>
        <v>0</v>
      </c>
      <c r="AT5" s="69" t="n">
        <f aca="false">IF(AND($F5&lt;AT$2,$G5&lt;AT$4,(DATE(YEAR($G5)+1,MONTH($G5)+1,1))&gt;AT$4),$D5*24*AT$3*(AT$2/1000-($F5/1000)),0)</f>
        <v>0</v>
      </c>
      <c r="AU5" s="69" t="n">
        <f aca="false">IF(AND($F5&lt;AU$2,$G5&lt;AU$4,(DATE(YEAR($G5)+1,MONTH($G5)+1,1))&gt;AU$4),$D5*24*AU$3*(AU$2/1000-($F5/1000)),0)</f>
        <v>0</v>
      </c>
      <c r="AV5" s="69" t="n">
        <f aca="false">IF(AND($F5&lt;AV$2,$G5&lt;AV$4,(DATE(YEAR($G5)+1,MONTH($G5)+1,1))&gt;AV$4),$D5*24*AV$3*(AV$2/1000-($F5/1000)),0)</f>
        <v>0</v>
      </c>
      <c r="AW5" s="69" t="n">
        <f aca="false">IF(AND($F5&lt;AW$2,$G5&lt;AW$4,(DATE(YEAR($G5)+1,MONTH($G5)+1,1))&gt;AW$4),$D5*24*AW$3*(AW$2/1000-($F5/1000)),0)</f>
        <v>0</v>
      </c>
      <c r="AX5" s="69" t="n">
        <f aca="false">IF(AND($F5&lt;AX$2,$G5&lt;AX$4,(DATE(YEAR($G5)+1,MONTH($G5)+1,1))&gt;AX$4),$D5*24*AX$3*(AX$2/1000-($F5/1000)),0)</f>
        <v>0</v>
      </c>
      <c r="AY5" s="69" t="n">
        <f aca="false">IF(AND($F5&lt;AY$2,$G5&lt;AY$4,(DATE(YEAR($G5)+1,MONTH($G5)+1,1))&gt;AY$4),$D5*24*AY$3*(AY$2/1000-($F5/1000)),0)</f>
        <v>0</v>
      </c>
      <c r="AZ5" s="69" t="n">
        <f aca="false">IF(AND($F5&lt;AZ$2,$G5&lt;AZ$4,(DATE(YEAR($G5)+1,MONTH($G5)+1,1))&gt;AZ$4),$D5*24*AZ$3*(AZ$2/1000-($F5/1000)),0)</f>
        <v>0</v>
      </c>
      <c r="BA5" s="69" t="n">
        <f aca="false">IF(AND($F5&lt;BA$2,$G5&lt;BA$4,(DATE(YEAR($G5)+1,MONTH($G5)+1,1))&gt;BA$4),$D5*24*BA$3*(BA$2/1000-($F5/1000)),0)</f>
        <v>0</v>
      </c>
      <c r="BB5" s="69" t="n">
        <f aca="false">IF(AND($F5&lt;BB$2,$G5&lt;BB$4,(DATE(YEAR($G5)+1,MONTH($G5)+1,1))&gt;BB$4),$D5*24*BB$3*(BB$2/1000-($F5/1000)),0)</f>
        <v>0</v>
      </c>
      <c r="BC5" s="69" t="n">
        <f aca="false">IF(AND($F5&lt;BC$2,$G5&lt;BC$4,(DATE(YEAR($G5)+1,MONTH($G5)+1,1))&gt;BC$4),$D5*24*BC$3*(BC$2/1000-($F5/1000)),0)</f>
        <v>0</v>
      </c>
      <c r="BD5" s="69" t="n">
        <f aca="false">IF(AND($F5&lt;BD$2,$G5&lt;BD$4,(DATE(YEAR($G5)+1,MONTH($G5)+1,1))&gt;BD$4),$D5*24*BD$3*(BD$2/1000-($F5/1000)),0)</f>
        <v>0</v>
      </c>
    </row>
    <row r="6" customFormat="false" ht="12.75" hidden="false" customHeight="true" outlineLevel="0" collapsed="false">
      <c r="A6" s="66" t="s">
        <v>1368</v>
      </c>
      <c r="B6" s="66" t="s">
        <v>1369</v>
      </c>
      <c r="C6" s="66" t="s">
        <v>1248</v>
      </c>
      <c r="D6" s="66" t="n">
        <v>3.6</v>
      </c>
      <c r="E6" s="66" t="s">
        <v>1256</v>
      </c>
      <c r="F6" s="67" t="n">
        <v>0</v>
      </c>
      <c r="G6" s="68" t="n">
        <v>37113</v>
      </c>
      <c r="H6" s="64" t="s">
        <v>1260</v>
      </c>
      <c r="I6" s="69" t="n">
        <f aca="false">IF(AND($F6&lt;I$2,$G6&lt;I$4,(DATE(YEAR($G6)+1,MONTH($G6)+1,1))&gt;I$4),$D6*24*I$3*(I$2/1000-($F6/1000)),0)</f>
        <v>0</v>
      </c>
      <c r="J6" s="69" t="n">
        <f aca="false">IF(AND($F6&lt;J$2,$G6&lt;J$4,(DATE(YEAR($G6)+1,MONTH($G6)+1,1))&gt;J$4),$D6*24*J$3*(J$2/1000-($F6/1000)),0)</f>
        <v>0</v>
      </c>
      <c r="K6" s="69" t="n">
        <f aca="false">IF(AND($F6&lt;K$2,$G6&lt;K$4,(DATE(YEAR($G6)+1,MONTH($G6)+1,1))&gt;K$4),$D6*24*K$3*(K$2/1000-($F6/1000)),0)</f>
        <v>0</v>
      </c>
      <c r="L6" s="69" t="n">
        <f aca="false">IF(AND($F6&lt;L$2,$G6&lt;L$4,(DATE(YEAR($G6)+1,MONTH($G6)+1,1))&gt;L$4),$D6*24*L$3*(L$2/1000-($F6/1000)),0)</f>
        <v>0</v>
      </c>
      <c r="M6" s="69" t="n">
        <f aca="false">IF(AND($F6&lt;M$2,$G6&lt;M$4,(DATE(YEAR($G6)+1,MONTH($G6)+1,1))&gt;M$4),$D6*24*M$3*(M$2/1000-($F6/1000)),0)</f>
        <v>0</v>
      </c>
      <c r="N6" s="69" t="n">
        <f aca="false">IF(AND($F6&lt;N$2,$G6&lt;N$4,(DATE(YEAR($G6)+1,MONTH($G6)+1,1))&gt;N$4),$D6*24*N$3*(N$2/1000-($F6/1000)),0)</f>
        <v>0</v>
      </c>
      <c r="O6" s="69" t="n">
        <f aca="false">IF(AND($F6&lt;O$2,$G6&lt;O$4,(DATE(YEAR($G6)+1,MONTH($G6)+1,1))&gt;O$4),$D6*24*O$3*(O$2/1000-($F6/1000)),0)</f>
        <v>0</v>
      </c>
      <c r="P6" s="69" t="n">
        <f aca="false">IF(AND($F6&lt;P$2,$G6&lt;P$4,(DATE(YEAR($G6)+1,MONTH($G6)+1,1))&gt;P$4),$D6*24*P$3*(P$2/1000-($F6/1000)),0)</f>
        <v>0</v>
      </c>
      <c r="Q6" s="69" t="n">
        <f aca="false">IF(AND($F6&lt;Q$2,$G6&lt;Q$4,(DATE(YEAR($G6)+1,MONTH($G6)+1,1))&gt;Q$4),$D6*24*Q$3*(Q$2/1000-($F6/1000)),0)</f>
        <v>864</v>
      </c>
      <c r="R6" s="69" t="n">
        <f aca="false">IF(AND($F6&lt;R$2,$G6&lt;R$4,(DATE(YEAR($G6)+1,MONTH($G6)+1,1))&gt;R$4),$D6*24*R$3*(R$2/1000-($F6/1000)),0)</f>
        <v>864</v>
      </c>
      <c r="S6" s="69" t="n">
        <f aca="false">IF(AND($F6&lt;S$2,$G6&lt;S$4,(DATE(YEAR($G6)+1,MONTH($G6)+1,1))&gt;S$4),$D6*24*S$3*(S$2/1000-($F6/1000)),0)</f>
        <v>864</v>
      </c>
      <c r="T6" s="69" t="n">
        <f aca="false">IF(AND($F6&lt;T$2,$G6&lt;T$4,(DATE(YEAR($G6)+1,MONTH($G6)+1,1))&gt;T$4),$D6*24*T$3*(T$2/1000-($F6/1000)),0)</f>
        <v>864</v>
      </c>
      <c r="U6" s="69" t="n">
        <f aca="false">IF(AND($F6&lt;U$2,$G6&lt;U$4,(DATE(YEAR($G6)+1,MONTH($G6)+1,1))&gt;U$4),$D6*24*U$3*(U$2/1000-($F6/1000)),0)</f>
        <v>864</v>
      </c>
      <c r="V6" s="69" t="n">
        <f aca="false">IF(AND($F6&lt;V$2,$G6&lt;V$4,(DATE(YEAR($G6)+1,MONTH($G6)+1,1))&gt;V$4),$D6*24*V$3*(V$2/1000-($F6/1000)),0)</f>
        <v>864</v>
      </c>
      <c r="W6" s="69" t="n">
        <f aca="false">IF(AND($F6&lt;W$2,$G6&lt;W$4,(DATE(YEAR($G6)+1,MONTH($G6)+1,1))&gt;W$4),$D6*24*W$3*(W$2/1000-($F6/1000)),0)</f>
        <v>864</v>
      </c>
      <c r="X6" s="69" t="n">
        <f aca="false">IF(AND($F6&lt;X$2,$G6&lt;X$4,(DATE(YEAR($G6)+1,MONTH($G6)+1,1))&gt;X$4),$D6*24*X$3*(X$2/1000-($F6/1000)),0)</f>
        <v>864</v>
      </c>
      <c r="Y6" s="69" t="n">
        <f aca="false">IF(AND($F6&lt;Y$2,$G6&lt;Y$4,(DATE(YEAR($G6)+1,MONTH($G6)+1,1))&gt;Y$4),$D6*24*Y$3*(Y$2/1000-($F6/1000)),0)</f>
        <v>864</v>
      </c>
      <c r="Z6" s="69" t="n">
        <f aca="false">IF(AND($F6&lt;Z$2,$G6&lt;Z$4,(DATE(YEAR($G6)+1,MONTH($G6)+1,1))&gt;Z$4),$D6*24*Z$3*(Z$2/1000-($F6/1000)),0)</f>
        <v>864</v>
      </c>
      <c r="AA6" s="69" t="n">
        <f aca="false">IF(AND($F6&lt;AA$2,$G6&lt;AA$4,(DATE(YEAR($G6)+1,MONTH($G6)+1,1))&gt;AA$4),$D6*24*AA$3*(AA$2/1000-($F6/1000)),0)</f>
        <v>864</v>
      </c>
      <c r="AB6" s="69" t="n">
        <f aca="false">IF(AND($F6&lt;AB$2,$G6&lt;AB$4,(DATE(YEAR($G6)+1,MONTH($G6)+1,1))&gt;AB$4),$D6*24*AB$3*(AB$2/1000-($F6/1000)),0)</f>
        <v>864</v>
      </c>
      <c r="AC6" s="69" t="n">
        <f aca="false">IF(AND($F6&lt;AC$2,$G6&lt;AC$4,(DATE(YEAR($G6)+1,MONTH($G6)+1,1))&gt;AC$4),$D6*24*AC$3*(AC$2/1000-($F6/1000)),0)</f>
        <v>0</v>
      </c>
      <c r="AD6" s="69" t="n">
        <f aca="false">IF(AND($F6&lt;AD$2,$G6&lt;AD$4,(DATE(YEAR($G6)+1,MONTH($G6)+1,1))&gt;AD$4),$D6*24*AD$3*(AD$2/1000-($F6/1000)),0)</f>
        <v>0</v>
      </c>
      <c r="AE6" s="69" t="n">
        <f aca="false">IF(AND($F6&lt;AE$2,$G6&lt;AE$4,(DATE(YEAR($G6)+1,MONTH($G6)+1,1))&gt;AE$4),$D6*24*AE$3*(AE$2/1000-($F6/1000)),0)</f>
        <v>0</v>
      </c>
      <c r="AF6" s="69" t="n">
        <f aca="false">IF(AND($F6&lt;AF$2,$G6&lt;AF$4,(DATE(YEAR($G6)+1,MONTH($G6)+1,1))&gt;AF$4),$D6*24*AF$3*(AF$2/1000-($F6/1000)),0)</f>
        <v>0</v>
      </c>
      <c r="AG6" s="69" t="n">
        <f aca="false">IF(AND($F6&lt;AG$2,$G6&lt;AG$4,(DATE(YEAR($G6)+1,MONTH($G6)+1,1))&gt;AG$4),$D6*24*AG$3*(AG$2/1000-($F6/1000)),0)</f>
        <v>0</v>
      </c>
      <c r="AH6" s="69" t="n">
        <f aca="false">IF(AND($F6&lt;AH$2,$G6&lt;AH$4,(DATE(YEAR($G6)+1,MONTH($G6)+1,1))&gt;AH$4),$D6*24*AH$3*(AH$2/1000-($F6/1000)),0)</f>
        <v>0</v>
      </c>
      <c r="AI6" s="69" t="n">
        <f aca="false">IF(AND($F6&lt;AI$2,$G6&lt;AI$4,(DATE(YEAR($G6)+1,MONTH($G6)+1,1))&gt;AI$4),$D6*24*AI$3*(AI$2/1000-($F6/1000)),0)</f>
        <v>0</v>
      </c>
      <c r="AJ6" s="69" t="n">
        <f aca="false">IF(AND($F6&lt;AJ$2,$G6&lt;AJ$4,(DATE(YEAR($G6)+1,MONTH($G6)+1,1))&gt;AJ$4),$D6*24*AJ$3*(AJ$2/1000-($F6/1000)),0)</f>
        <v>0</v>
      </c>
      <c r="AK6" s="69" t="n">
        <f aca="false">IF(AND($F6&lt;AK$2,$G6&lt;AK$4,(DATE(YEAR($G6)+1,MONTH($G6)+1,1))&gt;AK$4),$D6*24*AK$3*(AK$2/1000-($F6/1000)),0)</f>
        <v>0</v>
      </c>
      <c r="AL6" s="69" t="n">
        <f aca="false">IF(AND($F6&lt;AL$2,$G6&lt;AL$4,(DATE(YEAR($G6)+1,MONTH($G6)+1,1))&gt;AL$4),$D6*24*AL$3*(AL$2/1000-($F6/1000)),0)</f>
        <v>0</v>
      </c>
      <c r="AM6" s="69" t="n">
        <f aca="false">IF(AND($F6&lt;AM$2,$G6&lt;AM$4,(DATE(YEAR($G6)+1,MONTH($G6)+1,1))&gt;AM$4),$D6*24*AM$3*(AM$2/1000-($F6/1000)),0)</f>
        <v>0</v>
      </c>
      <c r="AN6" s="69" t="n">
        <f aca="false">IF(AND($F6&lt;AN$2,$G6&lt;AN$4,(DATE(YEAR($G6)+1,MONTH($G6)+1,1))&gt;AN$4),$D6*24*AN$3*(AN$2/1000-($F6/1000)),0)</f>
        <v>0</v>
      </c>
      <c r="AO6" s="69" t="n">
        <f aca="false">IF(AND($F6&lt;AO$2,$G6&lt;AO$4,(DATE(YEAR($G6)+1,MONTH($G6)+1,1))&gt;AO$4),$D6*24*AO$3*(AO$2/1000-($F6/1000)),0)</f>
        <v>0</v>
      </c>
      <c r="AP6" s="69" t="n">
        <f aca="false">IF(AND($F6&lt;AP$2,$G6&lt;AP$4,(DATE(YEAR($G6)+1,MONTH($G6)+1,1))&gt;AP$4),$D6*24*AP$3*(AP$2/1000-($F6/1000)),0)</f>
        <v>0</v>
      </c>
      <c r="AQ6" s="69" t="n">
        <f aca="false">IF(AND($F6&lt;AQ$2,$G6&lt;AQ$4,(DATE(YEAR($G6)+1,MONTH($G6)+1,1))&gt;AQ$4),$D6*24*AQ$3*(AQ$2/1000-($F6/1000)),0)</f>
        <v>0</v>
      </c>
      <c r="AR6" s="69" t="n">
        <f aca="false">IF(AND($F6&lt;AR$2,$G6&lt;AR$4,(DATE(YEAR($G6)+1,MONTH($G6)+1,1))&gt;AR$4),$D6*24*AR$3*(AR$2/1000-($F6/1000)),0)</f>
        <v>0</v>
      </c>
      <c r="AS6" s="69" t="n">
        <f aca="false">IF(AND($F6&lt;AS$2,$G6&lt;AS$4,(DATE(YEAR($G6)+1,MONTH($G6)+1,1))&gt;AS$4),$D6*24*AS$3*(AS$2/1000-($F6/1000)),0)</f>
        <v>0</v>
      </c>
      <c r="AT6" s="69" t="n">
        <f aca="false">IF(AND($F6&lt;AT$2,$G6&lt;AT$4,(DATE(YEAR($G6)+1,MONTH($G6)+1,1))&gt;AT$4),$D6*24*AT$3*(AT$2/1000-($F6/1000)),0)</f>
        <v>0</v>
      </c>
      <c r="AU6" s="69" t="n">
        <f aca="false">IF(AND($F6&lt;AU$2,$G6&lt;AU$4,(DATE(YEAR($G6)+1,MONTH($G6)+1,1))&gt;AU$4),$D6*24*AU$3*(AU$2/1000-($F6/1000)),0)</f>
        <v>0</v>
      </c>
      <c r="AV6" s="69" t="n">
        <f aca="false">IF(AND($F6&lt;AV$2,$G6&lt;AV$4,(DATE(YEAR($G6)+1,MONTH($G6)+1,1))&gt;AV$4),$D6*24*AV$3*(AV$2/1000-($F6/1000)),0)</f>
        <v>0</v>
      </c>
      <c r="AW6" s="69" t="n">
        <f aca="false">IF(AND($F6&lt;AW$2,$G6&lt;AW$4,(DATE(YEAR($G6)+1,MONTH($G6)+1,1))&gt;AW$4),$D6*24*AW$3*(AW$2/1000-($F6/1000)),0)</f>
        <v>0</v>
      </c>
      <c r="AX6" s="69" t="n">
        <f aca="false">IF(AND($F6&lt;AX$2,$G6&lt;AX$4,(DATE(YEAR($G6)+1,MONTH($G6)+1,1))&gt;AX$4),$D6*24*AX$3*(AX$2/1000-($F6/1000)),0)</f>
        <v>0</v>
      </c>
      <c r="AY6" s="69" t="n">
        <f aca="false">IF(AND($F6&lt;AY$2,$G6&lt;AY$4,(DATE(YEAR($G6)+1,MONTH($G6)+1,1))&gt;AY$4),$D6*24*AY$3*(AY$2/1000-($F6/1000)),0)</f>
        <v>0</v>
      </c>
      <c r="AZ6" s="69" t="n">
        <f aca="false">IF(AND($F6&lt;AZ$2,$G6&lt;AZ$4,(DATE(YEAR($G6)+1,MONTH($G6)+1,1))&gt;AZ$4),$D6*24*AZ$3*(AZ$2/1000-($F6/1000)),0)</f>
        <v>0</v>
      </c>
      <c r="BA6" s="69" t="n">
        <f aca="false">IF(AND($F6&lt;BA$2,$G6&lt;BA$4,(DATE(YEAR($G6)+1,MONTH($G6)+1,1))&gt;BA$4),$D6*24*BA$3*(BA$2/1000-($F6/1000)),0)</f>
        <v>0</v>
      </c>
      <c r="BB6" s="69" t="n">
        <f aca="false">IF(AND($F6&lt;BB$2,$G6&lt;BB$4,(DATE(YEAR($G6)+1,MONTH($G6)+1,1))&gt;BB$4),$D6*24*BB$3*(BB$2/1000-($F6/1000)),0)</f>
        <v>0</v>
      </c>
      <c r="BC6" s="69" t="n">
        <f aca="false">IF(AND($F6&lt;BC$2,$G6&lt;BC$4,(DATE(YEAR($G6)+1,MONTH($G6)+1,1))&gt;BC$4),$D6*24*BC$3*(BC$2/1000-($F6/1000)),0)</f>
        <v>0</v>
      </c>
      <c r="BD6" s="69" t="n">
        <f aca="false">IF(AND($F6&lt;BD$2,$G6&lt;BD$4,(DATE(YEAR($G6)+1,MONTH($G6)+1,1))&gt;BD$4),$D6*24*BD$3*(BD$2/1000-($F6/1000)),0)</f>
        <v>0</v>
      </c>
    </row>
    <row r="7" customFormat="false" ht="14.25" hidden="false" customHeight="true" outlineLevel="0" collapsed="false">
      <c r="A7" s="66" t="s">
        <v>1368</v>
      </c>
      <c r="B7" s="66" t="s">
        <v>1369</v>
      </c>
      <c r="C7" s="66" t="s">
        <v>1248</v>
      </c>
      <c r="D7" s="66" t="n">
        <v>3</v>
      </c>
      <c r="E7" s="66" t="s">
        <v>1256</v>
      </c>
      <c r="F7" s="67" t="n">
        <v>0</v>
      </c>
      <c r="G7" s="68" t="n">
        <v>37165</v>
      </c>
      <c r="H7" s="64" t="s">
        <v>1260</v>
      </c>
      <c r="I7" s="69" t="n">
        <f aca="false">IF(AND($F7&lt;I$2,$G7&lt;I$4,(DATE(YEAR($G7)+1,MONTH($G7)+1,1))&gt;I$4),$D7*24*I$3*(I$2/1000-($F7/1000)),0)</f>
        <v>0</v>
      </c>
      <c r="J7" s="69" t="n">
        <f aca="false">IF(AND($F7&lt;J$2,$G7&lt;J$4,(DATE(YEAR($G7)+1,MONTH($G7)+1,1))&gt;J$4),$D7*24*J$3*(J$2/1000-($F7/1000)),0)</f>
        <v>0</v>
      </c>
      <c r="K7" s="69" t="n">
        <f aca="false">IF(AND($F7&lt;K$2,$G7&lt;K$4,(DATE(YEAR($G7)+1,MONTH($G7)+1,1))&gt;K$4),$D7*24*K$3*(K$2/1000-($F7/1000)),0)</f>
        <v>0</v>
      </c>
      <c r="L7" s="69" t="n">
        <f aca="false">IF(AND($F7&lt;L$2,$G7&lt;L$4,(DATE(YEAR($G7)+1,MONTH($G7)+1,1))&gt;L$4),$D7*24*L$3*(L$2/1000-($F7/1000)),0)</f>
        <v>0</v>
      </c>
      <c r="M7" s="69" t="n">
        <f aca="false">IF(AND($F7&lt;M$2,$G7&lt;M$4,(DATE(YEAR($G7)+1,MONTH($G7)+1,1))&gt;M$4),$D7*24*M$3*(M$2/1000-($F7/1000)),0)</f>
        <v>0</v>
      </c>
      <c r="N7" s="69" t="n">
        <f aca="false">IF(AND($F7&lt;N$2,$G7&lt;N$4,(DATE(YEAR($G7)+1,MONTH($G7)+1,1))&gt;N$4),$D7*24*N$3*(N$2/1000-($F7/1000)),0)</f>
        <v>0</v>
      </c>
      <c r="O7" s="69" t="n">
        <f aca="false">IF(AND($F7&lt;O$2,$G7&lt;O$4,(DATE(YEAR($G7)+1,MONTH($G7)+1,1))&gt;O$4),$D7*24*O$3*(O$2/1000-($F7/1000)),0)</f>
        <v>0</v>
      </c>
      <c r="P7" s="69" t="n">
        <f aca="false">IF(AND($F7&lt;P$2,$G7&lt;P$4,(DATE(YEAR($G7)+1,MONTH($G7)+1,1))&gt;P$4),$D7*24*P$3*(P$2/1000-($F7/1000)),0)</f>
        <v>0</v>
      </c>
      <c r="Q7" s="69" t="n">
        <f aca="false">IF(AND($F7&lt;Q$2,$G7&lt;Q$4,(DATE(YEAR($G7)+1,MONTH($G7)+1,1))&gt;Q$4),$D7*24*Q$3*(Q$2/1000-($F7/1000)),0)</f>
        <v>0</v>
      </c>
      <c r="R7" s="69" t="n">
        <f aca="false">IF(AND($F7&lt;R$2,$G7&lt;R$4,(DATE(YEAR($G7)+1,MONTH($G7)+1,1))&gt;R$4),$D7*24*R$3*(R$2/1000-($F7/1000)),0)</f>
        <v>0</v>
      </c>
      <c r="S7" s="69" t="n">
        <f aca="false">IF(AND($F7&lt;S$2,$G7&lt;S$4,(DATE(YEAR($G7)+1,MONTH($G7)+1,1))&gt;S$4),$D7*24*S$3*(S$2/1000-($F7/1000)),0)</f>
        <v>720</v>
      </c>
      <c r="T7" s="69" t="n">
        <f aca="false">IF(AND($F7&lt;T$2,$G7&lt;T$4,(DATE(YEAR($G7)+1,MONTH($G7)+1,1))&gt;T$4),$D7*24*T$3*(T$2/1000-($F7/1000)),0)</f>
        <v>720</v>
      </c>
      <c r="U7" s="69" t="n">
        <f aca="false">IF(AND($F7&lt;U$2,$G7&lt;U$4,(DATE(YEAR($G7)+1,MONTH($G7)+1,1))&gt;U$4),$D7*24*U$3*(U$2/1000-($F7/1000)),0)</f>
        <v>720</v>
      </c>
      <c r="V7" s="69" t="n">
        <f aca="false">IF(AND($F7&lt;V$2,$G7&lt;V$4,(DATE(YEAR($G7)+1,MONTH($G7)+1,1))&gt;V$4),$D7*24*V$3*(V$2/1000-($F7/1000)),0)</f>
        <v>720</v>
      </c>
      <c r="W7" s="69" t="n">
        <f aca="false">IF(AND($F7&lt;W$2,$G7&lt;W$4,(DATE(YEAR($G7)+1,MONTH($G7)+1,1))&gt;W$4),$D7*24*W$3*(W$2/1000-($F7/1000)),0)</f>
        <v>720</v>
      </c>
      <c r="X7" s="69" t="n">
        <f aca="false">IF(AND($F7&lt;X$2,$G7&lt;X$4,(DATE(YEAR($G7)+1,MONTH($G7)+1,1))&gt;X$4),$D7*24*X$3*(X$2/1000-($F7/1000)),0)</f>
        <v>720</v>
      </c>
      <c r="Y7" s="69" t="n">
        <f aca="false">IF(AND($F7&lt;Y$2,$G7&lt;Y$4,(DATE(YEAR($G7)+1,MONTH($G7)+1,1))&gt;Y$4),$D7*24*Y$3*(Y$2/1000-($F7/1000)),0)</f>
        <v>720</v>
      </c>
      <c r="Z7" s="69" t="n">
        <f aca="false">IF(AND($F7&lt;Z$2,$G7&lt;Z$4,(DATE(YEAR($G7)+1,MONTH($G7)+1,1))&gt;Z$4),$D7*24*Z$3*(Z$2/1000-($F7/1000)),0)</f>
        <v>720</v>
      </c>
      <c r="AA7" s="69" t="n">
        <f aca="false">IF(AND($F7&lt;AA$2,$G7&lt;AA$4,(DATE(YEAR($G7)+1,MONTH($G7)+1,1))&gt;AA$4),$D7*24*AA$3*(AA$2/1000-($F7/1000)),0)</f>
        <v>720</v>
      </c>
      <c r="AB7" s="69" t="n">
        <f aca="false">IF(AND($F7&lt;AB$2,$G7&lt;AB$4,(DATE(YEAR($G7)+1,MONTH($G7)+1,1))&gt;AB$4),$D7*24*AB$3*(AB$2/1000-($F7/1000)),0)</f>
        <v>720</v>
      </c>
      <c r="AC7" s="69" t="n">
        <f aca="false">IF(AND($F7&lt;AC$2,$G7&lt;AC$4,(DATE(YEAR($G7)+1,MONTH($G7)+1,1))&gt;AC$4),$D7*24*AC$3*(AC$2/1000-($F7/1000)),0)</f>
        <v>720</v>
      </c>
      <c r="AD7" s="69" t="n">
        <f aca="false">IF(AND($F7&lt;AD$2,$G7&lt;AD$4,(DATE(YEAR($G7)+1,MONTH($G7)+1,1))&gt;AD$4),$D7*24*AD$3*(AD$2/1000-($F7/1000)),0)</f>
        <v>720</v>
      </c>
      <c r="AE7" s="69" t="n">
        <f aca="false">IF(AND($F7&lt;AE$2,$G7&lt;AE$4,(DATE(YEAR($G7)+1,MONTH($G7)+1,1))&gt;AE$4),$D7*24*AE$3*(AE$2/1000-($F7/1000)),0)</f>
        <v>0</v>
      </c>
      <c r="AF7" s="69" t="n">
        <f aca="false">IF(AND($F7&lt;AF$2,$G7&lt;AF$4,(DATE(YEAR($G7)+1,MONTH($G7)+1,1))&gt;AF$4),$D7*24*AF$3*(AF$2/1000-($F7/1000)),0)</f>
        <v>0</v>
      </c>
      <c r="AG7" s="69" t="n">
        <f aca="false">IF(AND($F7&lt;AG$2,$G7&lt;AG$4,(DATE(YEAR($G7)+1,MONTH($G7)+1,1))&gt;AG$4),$D7*24*AG$3*(AG$2/1000-($F7/1000)),0)</f>
        <v>0</v>
      </c>
      <c r="AH7" s="69" t="n">
        <f aca="false">IF(AND($F7&lt;AH$2,$G7&lt;AH$4,(DATE(YEAR($G7)+1,MONTH($G7)+1,1))&gt;AH$4),$D7*24*AH$3*(AH$2/1000-($F7/1000)),0)</f>
        <v>0</v>
      </c>
      <c r="AI7" s="69" t="n">
        <f aca="false">IF(AND($F7&lt;AI$2,$G7&lt;AI$4,(DATE(YEAR($G7)+1,MONTH($G7)+1,1))&gt;AI$4),$D7*24*AI$3*(AI$2/1000-($F7/1000)),0)</f>
        <v>0</v>
      </c>
      <c r="AJ7" s="69" t="n">
        <f aca="false">IF(AND($F7&lt;AJ$2,$G7&lt;AJ$4,(DATE(YEAR($G7)+1,MONTH($G7)+1,1))&gt;AJ$4),$D7*24*AJ$3*(AJ$2/1000-($F7/1000)),0)</f>
        <v>0</v>
      </c>
      <c r="AK7" s="69" t="n">
        <f aca="false">IF(AND($F7&lt;AK$2,$G7&lt;AK$4,(DATE(YEAR($G7)+1,MONTH($G7)+1,1))&gt;AK$4),$D7*24*AK$3*(AK$2/1000-($F7/1000)),0)</f>
        <v>0</v>
      </c>
      <c r="AL7" s="69" t="n">
        <f aca="false">IF(AND($F7&lt;AL$2,$G7&lt;AL$4,(DATE(YEAR($G7)+1,MONTH($G7)+1,1))&gt;AL$4),$D7*24*AL$3*(AL$2/1000-($F7/1000)),0)</f>
        <v>0</v>
      </c>
      <c r="AM7" s="69" t="n">
        <f aca="false">IF(AND($F7&lt;AM$2,$G7&lt;AM$4,(DATE(YEAR($G7)+1,MONTH($G7)+1,1))&gt;AM$4),$D7*24*AM$3*(AM$2/1000-($F7/1000)),0)</f>
        <v>0</v>
      </c>
      <c r="AN7" s="69" t="n">
        <f aca="false">IF(AND($F7&lt;AN$2,$G7&lt;AN$4,(DATE(YEAR($G7)+1,MONTH($G7)+1,1))&gt;AN$4),$D7*24*AN$3*(AN$2/1000-($F7/1000)),0)</f>
        <v>0</v>
      </c>
      <c r="AO7" s="69" t="n">
        <f aca="false">IF(AND($F7&lt;AO$2,$G7&lt;AO$4,(DATE(YEAR($G7)+1,MONTH($G7)+1,1))&gt;AO$4),$D7*24*AO$3*(AO$2/1000-($F7/1000)),0)</f>
        <v>0</v>
      </c>
      <c r="AP7" s="69" t="n">
        <f aca="false">IF(AND($F7&lt;AP$2,$G7&lt;AP$4,(DATE(YEAR($G7)+1,MONTH($G7)+1,1))&gt;AP$4),$D7*24*AP$3*(AP$2/1000-($F7/1000)),0)</f>
        <v>0</v>
      </c>
      <c r="AQ7" s="69" t="n">
        <f aca="false">IF(AND($F7&lt;AQ$2,$G7&lt;AQ$4,(DATE(YEAR($G7)+1,MONTH($G7)+1,1))&gt;AQ$4),$D7*24*AQ$3*(AQ$2/1000-($F7/1000)),0)</f>
        <v>0</v>
      </c>
      <c r="AR7" s="69" t="n">
        <f aca="false">IF(AND($F7&lt;AR$2,$G7&lt;AR$4,(DATE(YEAR($G7)+1,MONTH($G7)+1,1))&gt;AR$4),$D7*24*AR$3*(AR$2/1000-($F7/1000)),0)</f>
        <v>0</v>
      </c>
      <c r="AS7" s="69" t="n">
        <f aca="false">IF(AND($F7&lt;AS$2,$G7&lt;AS$4,(DATE(YEAR($G7)+1,MONTH($G7)+1,1))&gt;AS$4),$D7*24*AS$3*(AS$2/1000-($F7/1000)),0)</f>
        <v>0</v>
      </c>
      <c r="AT7" s="69" t="n">
        <f aca="false">IF(AND($F7&lt;AT$2,$G7&lt;AT$4,(DATE(YEAR($G7)+1,MONTH($G7)+1,1))&gt;AT$4),$D7*24*AT$3*(AT$2/1000-($F7/1000)),0)</f>
        <v>0</v>
      </c>
      <c r="AU7" s="69" t="n">
        <f aca="false">IF(AND($F7&lt;AU$2,$G7&lt;AU$4,(DATE(YEAR($G7)+1,MONTH($G7)+1,1))&gt;AU$4),$D7*24*AU$3*(AU$2/1000-($F7/1000)),0)</f>
        <v>0</v>
      </c>
      <c r="AV7" s="69" t="n">
        <f aca="false">IF(AND($F7&lt;AV$2,$G7&lt;AV$4,(DATE(YEAR($G7)+1,MONTH($G7)+1,1))&gt;AV$4),$D7*24*AV$3*(AV$2/1000-($F7/1000)),0)</f>
        <v>0</v>
      </c>
      <c r="AW7" s="69" t="n">
        <f aca="false">IF(AND($F7&lt;AW$2,$G7&lt;AW$4,(DATE(YEAR($G7)+1,MONTH($G7)+1,1))&gt;AW$4),$D7*24*AW$3*(AW$2/1000-($F7/1000)),0)</f>
        <v>0</v>
      </c>
      <c r="AX7" s="69" t="n">
        <f aca="false">IF(AND($F7&lt;AX$2,$G7&lt;AX$4,(DATE(YEAR($G7)+1,MONTH($G7)+1,1))&gt;AX$4),$D7*24*AX$3*(AX$2/1000-($F7/1000)),0)</f>
        <v>0</v>
      </c>
      <c r="AY7" s="69" t="n">
        <f aca="false">IF(AND($F7&lt;AY$2,$G7&lt;AY$4,(DATE(YEAR($G7)+1,MONTH($G7)+1,1))&gt;AY$4),$D7*24*AY$3*(AY$2/1000-($F7/1000)),0)</f>
        <v>0</v>
      </c>
      <c r="AZ7" s="69" t="n">
        <f aca="false">IF(AND($F7&lt;AZ$2,$G7&lt;AZ$4,(DATE(YEAR($G7)+1,MONTH($G7)+1,1))&gt;AZ$4),$D7*24*AZ$3*(AZ$2/1000-($F7/1000)),0)</f>
        <v>0</v>
      </c>
      <c r="BA7" s="69" t="n">
        <f aca="false">IF(AND($F7&lt;BA$2,$G7&lt;BA$4,(DATE(YEAR($G7)+1,MONTH($G7)+1,1))&gt;BA$4),$D7*24*BA$3*(BA$2/1000-($F7/1000)),0)</f>
        <v>0</v>
      </c>
      <c r="BB7" s="69" t="n">
        <f aca="false">IF(AND($F7&lt;BB$2,$G7&lt;BB$4,(DATE(YEAR($G7)+1,MONTH($G7)+1,1))&gt;BB$4),$D7*24*BB$3*(BB$2/1000-($F7/1000)),0)</f>
        <v>0</v>
      </c>
      <c r="BC7" s="69" t="n">
        <f aca="false">IF(AND($F7&lt;BC$2,$G7&lt;BC$4,(DATE(YEAR($G7)+1,MONTH($G7)+1,1))&gt;BC$4),$D7*24*BC$3*(BC$2/1000-($F7/1000)),0)</f>
        <v>0</v>
      </c>
      <c r="BD7" s="69" t="n">
        <f aca="false">IF(AND($F7&lt;BD$2,$G7&lt;BD$4,(DATE(YEAR($G7)+1,MONTH($G7)+1,1))&gt;BD$4),$D7*24*BD$3*(BD$2/1000-($F7/1000)),0)</f>
        <v>0</v>
      </c>
    </row>
    <row r="8" customFormat="false" ht="12.75" hidden="false" customHeight="false" outlineLevel="0" collapsed="false">
      <c r="A8" s="66" t="s">
        <v>1368</v>
      </c>
      <c r="B8" s="66" t="s">
        <v>1369</v>
      </c>
      <c r="C8" s="66" t="s">
        <v>1248</v>
      </c>
      <c r="D8" s="66" t="n">
        <v>0.8</v>
      </c>
      <c r="E8" s="66" t="s">
        <v>1256</v>
      </c>
      <c r="F8" s="67" t="n">
        <v>0</v>
      </c>
      <c r="G8" s="68" t="n">
        <v>37226</v>
      </c>
      <c r="H8" s="64" t="s">
        <v>1260</v>
      </c>
      <c r="I8" s="69" t="n">
        <f aca="false">IF(AND($F8&lt;I$2,$G8&lt;I$4,(DATE(YEAR($G8)+1,MONTH($G8)+1,1))&gt;I$4),$D8*24*I$3*(I$2/1000-($F8/1000)),0)</f>
        <v>0</v>
      </c>
      <c r="J8" s="69" t="n">
        <f aca="false">IF(AND($F8&lt;J$2,$G8&lt;J$4,(DATE(YEAR($G8)+1,MONTH($G8)+1,1))&gt;J$4),$D8*24*J$3*(J$2/1000-($F8/1000)),0)</f>
        <v>0</v>
      </c>
      <c r="K8" s="69" t="n">
        <f aca="false">IF(AND($F8&lt;K$2,$G8&lt;K$4,(DATE(YEAR($G8)+1,MONTH($G8)+1,1))&gt;K$4),$D8*24*K$3*(K$2/1000-($F8/1000)),0)</f>
        <v>0</v>
      </c>
      <c r="L8" s="69" t="n">
        <f aca="false">IF(AND($F8&lt;L$2,$G8&lt;L$4,(DATE(YEAR($G8)+1,MONTH($G8)+1,1))&gt;L$4),$D8*24*L$3*(L$2/1000-($F8/1000)),0)</f>
        <v>0</v>
      </c>
      <c r="M8" s="69" t="n">
        <f aca="false">IF(AND($F8&lt;M$2,$G8&lt;M$4,(DATE(YEAR($G8)+1,MONTH($G8)+1,1))&gt;M$4),$D8*24*M$3*(M$2/1000-($F8/1000)),0)</f>
        <v>0</v>
      </c>
      <c r="N8" s="69" t="n">
        <f aca="false">IF(AND($F8&lt;N$2,$G8&lt;N$4,(DATE(YEAR($G8)+1,MONTH($G8)+1,1))&gt;N$4),$D8*24*N$3*(N$2/1000-($F8/1000)),0)</f>
        <v>0</v>
      </c>
      <c r="O8" s="69" t="n">
        <f aca="false">IF(AND($F8&lt;O$2,$G8&lt;O$4,(DATE(YEAR($G8)+1,MONTH($G8)+1,1))&gt;O$4),$D8*24*O$3*(O$2/1000-($F8/1000)),0)</f>
        <v>0</v>
      </c>
      <c r="P8" s="69" t="n">
        <f aca="false">IF(AND($F8&lt;P$2,$G8&lt;P$4,(DATE(YEAR($G8)+1,MONTH($G8)+1,1))&gt;P$4),$D8*24*P$3*(P$2/1000-($F8/1000)),0)</f>
        <v>0</v>
      </c>
      <c r="Q8" s="69" t="n">
        <f aca="false">IF(AND($F8&lt;Q$2,$G8&lt;Q$4,(DATE(YEAR($G8)+1,MONTH($G8)+1,1))&gt;Q$4),$D8*24*Q$3*(Q$2/1000-($F8/1000)),0)</f>
        <v>0</v>
      </c>
      <c r="R8" s="69" t="n">
        <f aca="false">IF(AND($F8&lt;R$2,$G8&lt;R$4,(DATE(YEAR($G8)+1,MONTH($G8)+1,1))&gt;R$4),$D8*24*R$3*(R$2/1000-($F8/1000)),0)</f>
        <v>0</v>
      </c>
      <c r="S8" s="69" t="n">
        <f aca="false">IF(AND($F8&lt;S$2,$G8&lt;S$4,(DATE(YEAR($G8)+1,MONTH($G8)+1,1))&gt;S$4),$D8*24*S$3*(S$2/1000-($F8/1000)),0)</f>
        <v>0</v>
      </c>
      <c r="T8" s="69" t="n">
        <f aca="false">IF(AND($F8&lt;T$2,$G8&lt;T$4,(DATE(YEAR($G8)+1,MONTH($G8)+1,1))&gt;T$4),$D8*24*T$3*(T$2/1000-($F8/1000)),0)</f>
        <v>0</v>
      </c>
      <c r="U8" s="69" t="n">
        <f aca="false">IF(AND($F8&lt;U$2,$G8&lt;U$4,(DATE(YEAR($G8)+1,MONTH($G8)+1,1))&gt;U$4),$D8*24*U$3*(U$2/1000-($F8/1000)),0)</f>
        <v>192</v>
      </c>
      <c r="V8" s="69" t="n">
        <f aca="false">IF(AND($F8&lt;V$2,$G8&lt;V$4,(DATE(YEAR($G8)+1,MONTH($G8)+1,1))&gt;V$4),$D8*24*V$3*(V$2/1000-($F8/1000)),0)</f>
        <v>192</v>
      </c>
      <c r="W8" s="69" t="n">
        <f aca="false">IF(AND($F8&lt;W$2,$G8&lt;W$4,(DATE(YEAR($G8)+1,MONTH($G8)+1,1))&gt;W$4),$D8*24*W$3*(W$2/1000-($F8/1000)),0)</f>
        <v>192</v>
      </c>
      <c r="X8" s="69" t="n">
        <f aca="false">IF(AND($F8&lt;X$2,$G8&lt;X$4,(DATE(YEAR($G8)+1,MONTH($G8)+1,1))&gt;X$4),$D8*24*X$3*(X$2/1000-($F8/1000)),0)</f>
        <v>192</v>
      </c>
      <c r="Y8" s="69" t="n">
        <f aca="false">IF(AND($F8&lt;Y$2,$G8&lt;Y$4,(DATE(YEAR($G8)+1,MONTH($G8)+1,1))&gt;Y$4),$D8*24*Y$3*(Y$2/1000-($F8/1000)),0)</f>
        <v>192</v>
      </c>
      <c r="Z8" s="69" t="n">
        <f aca="false">IF(AND($F8&lt;Z$2,$G8&lt;Z$4,(DATE(YEAR($G8)+1,MONTH($G8)+1,1))&gt;Z$4),$D8*24*Z$3*(Z$2/1000-($F8/1000)),0)</f>
        <v>192</v>
      </c>
      <c r="AA8" s="69" t="n">
        <f aca="false">IF(AND($F8&lt;AA$2,$G8&lt;AA$4,(DATE(YEAR($G8)+1,MONTH($G8)+1,1))&gt;AA$4),$D8*24*AA$3*(AA$2/1000-($F8/1000)),0)</f>
        <v>192</v>
      </c>
      <c r="AB8" s="69" t="n">
        <f aca="false">IF(AND($F8&lt;AB$2,$G8&lt;AB$4,(DATE(YEAR($G8)+1,MONTH($G8)+1,1))&gt;AB$4),$D8*24*AB$3*(AB$2/1000-($F8/1000)),0)</f>
        <v>192</v>
      </c>
      <c r="AC8" s="69" t="n">
        <f aca="false">IF(AND($F8&lt;AC$2,$G8&lt;AC$4,(DATE(YEAR($G8)+1,MONTH($G8)+1,1))&gt;AC$4),$D8*24*AC$3*(AC$2/1000-($F8/1000)),0)</f>
        <v>192</v>
      </c>
      <c r="AD8" s="69" t="n">
        <f aca="false">IF(AND($F8&lt;AD$2,$G8&lt;AD$4,(DATE(YEAR($G8)+1,MONTH($G8)+1,1))&gt;AD$4),$D8*24*AD$3*(AD$2/1000-($F8/1000)),0)</f>
        <v>192</v>
      </c>
      <c r="AE8" s="69" t="n">
        <f aca="false">IF(AND($F8&lt;AE$2,$G8&lt;AE$4,(DATE(YEAR($G8)+1,MONTH($G8)+1,1))&gt;AE$4),$D8*24*AE$3*(AE$2/1000-($F8/1000)),0)</f>
        <v>192</v>
      </c>
      <c r="AF8" s="69" t="n">
        <f aca="false">IF(AND($F8&lt;AF$2,$G8&lt;AF$4,(DATE(YEAR($G8)+1,MONTH($G8)+1,1))&gt;AF$4),$D8*24*AF$3*(AF$2/1000-($F8/1000)),0)</f>
        <v>192</v>
      </c>
      <c r="AG8" s="69" t="n">
        <f aca="false">IF(AND($F8&lt;AG$2,$G8&lt;AG$4,(DATE(YEAR($G8)+1,MONTH($G8)+1,1))&gt;AG$4),$D8*24*AG$3*(AG$2/1000-($F8/1000)),0)</f>
        <v>0</v>
      </c>
      <c r="AH8" s="69" t="n">
        <f aca="false">IF(AND($F8&lt;AH$2,$G8&lt;AH$4,(DATE(YEAR($G8)+1,MONTH($G8)+1,1))&gt;AH$4),$D8*24*AH$3*(AH$2/1000-($F8/1000)),0)</f>
        <v>0</v>
      </c>
      <c r="AI8" s="69" t="n">
        <f aca="false">IF(AND($F8&lt;AI$2,$G8&lt;AI$4,(DATE(YEAR($G8)+1,MONTH($G8)+1,1))&gt;AI$4),$D8*24*AI$3*(AI$2/1000-($F8/1000)),0)</f>
        <v>0</v>
      </c>
      <c r="AJ8" s="69" t="n">
        <f aca="false">IF(AND($F8&lt;AJ$2,$G8&lt;AJ$4,(DATE(YEAR($G8)+1,MONTH($G8)+1,1))&gt;AJ$4),$D8*24*AJ$3*(AJ$2/1000-($F8/1000)),0)</f>
        <v>0</v>
      </c>
      <c r="AK8" s="69" t="n">
        <f aca="false">IF(AND($F8&lt;AK$2,$G8&lt;AK$4,(DATE(YEAR($G8)+1,MONTH($G8)+1,1))&gt;AK$4),$D8*24*AK$3*(AK$2/1000-($F8/1000)),0)</f>
        <v>0</v>
      </c>
      <c r="AL8" s="69" t="n">
        <f aca="false">IF(AND($F8&lt;AL$2,$G8&lt;AL$4,(DATE(YEAR($G8)+1,MONTH($G8)+1,1))&gt;AL$4),$D8*24*AL$3*(AL$2/1000-($F8/1000)),0)</f>
        <v>0</v>
      </c>
      <c r="AM8" s="69" t="n">
        <f aca="false">IF(AND($F8&lt;AM$2,$G8&lt;AM$4,(DATE(YEAR($G8)+1,MONTH($G8)+1,1))&gt;AM$4),$D8*24*AM$3*(AM$2/1000-($F8/1000)),0)</f>
        <v>0</v>
      </c>
      <c r="AN8" s="69" t="n">
        <f aca="false">IF(AND($F8&lt;AN$2,$G8&lt;AN$4,(DATE(YEAR($G8)+1,MONTH($G8)+1,1))&gt;AN$4),$D8*24*AN$3*(AN$2/1000-($F8/1000)),0)</f>
        <v>0</v>
      </c>
      <c r="AO8" s="69" t="n">
        <f aca="false">IF(AND($F8&lt;AO$2,$G8&lt;AO$4,(DATE(YEAR($G8)+1,MONTH($G8)+1,1))&gt;AO$4),$D8*24*AO$3*(AO$2/1000-($F8/1000)),0)</f>
        <v>0</v>
      </c>
      <c r="AP8" s="69" t="n">
        <f aca="false">IF(AND($F8&lt;AP$2,$G8&lt;AP$4,(DATE(YEAR($G8)+1,MONTH($G8)+1,1))&gt;AP$4),$D8*24*AP$3*(AP$2/1000-($F8/1000)),0)</f>
        <v>0</v>
      </c>
      <c r="AQ8" s="69" t="n">
        <f aca="false">IF(AND($F8&lt;AQ$2,$G8&lt;AQ$4,(DATE(YEAR($G8)+1,MONTH($G8)+1,1))&gt;AQ$4),$D8*24*AQ$3*(AQ$2/1000-($F8/1000)),0)</f>
        <v>0</v>
      </c>
      <c r="AR8" s="69" t="n">
        <f aca="false">IF(AND($F8&lt;AR$2,$G8&lt;AR$4,(DATE(YEAR($G8)+1,MONTH($G8)+1,1))&gt;AR$4),$D8*24*AR$3*(AR$2/1000-($F8/1000)),0)</f>
        <v>0</v>
      </c>
      <c r="AS8" s="69" t="n">
        <f aca="false">IF(AND($F8&lt;AS$2,$G8&lt;AS$4,(DATE(YEAR($G8)+1,MONTH($G8)+1,1))&gt;AS$4),$D8*24*AS$3*(AS$2/1000-($F8/1000)),0)</f>
        <v>0</v>
      </c>
      <c r="AT8" s="69" t="n">
        <f aca="false">IF(AND($F8&lt;AT$2,$G8&lt;AT$4,(DATE(YEAR($G8)+1,MONTH($G8)+1,1))&gt;AT$4),$D8*24*AT$3*(AT$2/1000-($F8/1000)),0)</f>
        <v>0</v>
      </c>
      <c r="AU8" s="69" t="n">
        <f aca="false">IF(AND($F8&lt;AU$2,$G8&lt;AU$4,(DATE(YEAR($G8)+1,MONTH($G8)+1,1))&gt;AU$4),$D8*24*AU$3*(AU$2/1000-($F8/1000)),0)</f>
        <v>0</v>
      </c>
      <c r="AV8" s="69" t="n">
        <f aca="false">IF(AND($F8&lt;AV$2,$G8&lt;AV$4,(DATE(YEAR($G8)+1,MONTH($G8)+1,1))&gt;AV$4),$D8*24*AV$3*(AV$2/1000-($F8/1000)),0)</f>
        <v>0</v>
      </c>
      <c r="AW8" s="69" t="n">
        <f aca="false">IF(AND($F8&lt;AW$2,$G8&lt;AW$4,(DATE(YEAR($G8)+1,MONTH($G8)+1,1))&gt;AW$4),$D8*24*AW$3*(AW$2/1000-($F8/1000)),0)</f>
        <v>0</v>
      </c>
      <c r="AX8" s="69" t="n">
        <f aca="false">IF(AND($F8&lt;AX$2,$G8&lt;AX$4,(DATE(YEAR($G8)+1,MONTH($G8)+1,1))&gt;AX$4),$D8*24*AX$3*(AX$2/1000-($F8/1000)),0)</f>
        <v>0</v>
      </c>
      <c r="AY8" s="69" t="n">
        <f aca="false">IF(AND($F8&lt;AY$2,$G8&lt;AY$4,(DATE(YEAR($G8)+1,MONTH($G8)+1,1))&gt;AY$4),$D8*24*AY$3*(AY$2/1000-($F8/1000)),0)</f>
        <v>0</v>
      </c>
      <c r="AZ8" s="69" t="n">
        <f aca="false">IF(AND($F8&lt;AZ$2,$G8&lt;AZ$4,(DATE(YEAR($G8)+1,MONTH($G8)+1,1))&gt;AZ$4),$D8*24*AZ$3*(AZ$2/1000-($F8/1000)),0)</f>
        <v>0</v>
      </c>
      <c r="BA8" s="69" t="n">
        <f aca="false">IF(AND($F8&lt;BA$2,$G8&lt;BA$4,(DATE(YEAR($G8)+1,MONTH($G8)+1,1))&gt;BA$4),$D8*24*BA$3*(BA$2/1000-($F8/1000)),0)</f>
        <v>0</v>
      </c>
      <c r="BB8" s="69" t="n">
        <f aca="false">IF(AND($F8&lt;BB$2,$G8&lt;BB$4,(DATE(YEAR($G8)+1,MONTH($G8)+1,1))&gt;BB$4),$D8*24*BB$3*(BB$2/1000-($F8/1000)),0)</f>
        <v>0</v>
      </c>
      <c r="BC8" s="69" t="n">
        <f aca="false">IF(AND($F8&lt;BC$2,$G8&lt;BC$4,(DATE(YEAR($G8)+1,MONTH($G8)+1,1))&gt;BC$4),$D8*24*BC$3*(BC$2/1000-($F8/1000)),0)</f>
        <v>0</v>
      </c>
      <c r="BD8" s="69" t="n">
        <f aca="false">IF(AND($F8&lt;BD$2,$G8&lt;BD$4,(DATE(YEAR($G8)+1,MONTH($G8)+1,1))&gt;BD$4),$D8*24*BD$3*(BD$2/1000-($F8/1000)),0)</f>
        <v>0</v>
      </c>
    </row>
    <row r="9" customFormat="false" ht="12.75" hidden="false" customHeight="false" outlineLevel="0" collapsed="false">
      <c r="A9" s="66" t="s">
        <v>1255</v>
      </c>
      <c r="B9" s="66" t="s">
        <v>1369</v>
      </c>
      <c r="C9" s="66" t="s">
        <v>1248</v>
      </c>
      <c r="D9" s="66" t="n">
        <v>37.1</v>
      </c>
      <c r="E9" s="66" t="s">
        <v>1256</v>
      </c>
      <c r="F9" s="67" t="n">
        <v>0</v>
      </c>
      <c r="G9" s="68" t="n">
        <v>37469</v>
      </c>
      <c r="H9" s="64" t="s">
        <v>1260</v>
      </c>
      <c r="I9" s="69" t="n">
        <f aca="false">IF(AND($F9&lt;I$2,$G9&lt;I$4,(DATE(YEAR($G9)+1,MONTH($G9)+1,1))&gt;I$4),$D9*24*I$3*(I$2/1000-($F9/1000)),0)</f>
        <v>0</v>
      </c>
      <c r="J9" s="69" t="n">
        <f aca="false">IF(AND($F9&lt;J$2,$G9&lt;J$4,(DATE(YEAR($G9)+1,MONTH($G9)+1,1))&gt;J$4),$D9*24*J$3*(J$2/1000-($F9/1000)),0)</f>
        <v>0</v>
      </c>
      <c r="K9" s="69" t="n">
        <f aca="false">IF(AND($F9&lt;K$2,$G9&lt;K$4,(DATE(YEAR($G9)+1,MONTH($G9)+1,1))&gt;K$4),$D9*24*K$3*(K$2/1000-($F9/1000)),0)</f>
        <v>0</v>
      </c>
      <c r="L9" s="69" t="n">
        <f aca="false">IF(AND($F9&lt;L$2,$G9&lt;L$4,(DATE(YEAR($G9)+1,MONTH($G9)+1,1))&gt;L$4),$D9*24*L$3*(L$2/1000-($F9/1000)),0)</f>
        <v>0</v>
      </c>
      <c r="M9" s="69" t="n">
        <f aca="false">IF(AND($F9&lt;M$2,$G9&lt;M$4,(DATE(YEAR($G9)+1,MONTH($G9)+1,1))&gt;M$4),$D9*24*M$3*(M$2/1000-($F9/1000)),0)</f>
        <v>0</v>
      </c>
      <c r="N9" s="69" t="n">
        <f aca="false">IF(AND($F9&lt;N$2,$G9&lt;N$4,(DATE(YEAR($G9)+1,MONTH($G9)+1,1))&gt;N$4),$D9*24*N$3*(N$2/1000-($F9/1000)),0)</f>
        <v>0</v>
      </c>
      <c r="O9" s="69" t="n">
        <f aca="false">IF(AND($F9&lt;O$2,$G9&lt;O$4,(DATE(YEAR($G9)+1,MONTH($G9)+1,1))&gt;O$4),$D9*24*O$3*(O$2/1000-($F9/1000)),0)</f>
        <v>0</v>
      </c>
      <c r="P9" s="69" t="n">
        <f aca="false">IF(AND($F9&lt;P$2,$G9&lt;P$4,(DATE(YEAR($G9)+1,MONTH($G9)+1,1))&gt;P$4),$D9*24*P$3*(P$2/1000-($F9/1000)),0)</f>
        <v>0</v>
      </c>
      <c r="Q9" s="69" t="n">
        <f aca="false">IF(AND($F9&lt;Q$2,$G9&lt;Q$4,(DATE(YEAR($G9)+1,MONTH($G9)+1,1))&gt;Q$4),$D9*24*Q$3*(Q$2/1000-($F9/1000)),0)</f>
        <v>0</v>
      </c>
      <c r="R9" s="69" t="n">
        <f aca="false">IF(AND($F9&lt;R$2,$G9&lt;R$4,(DATE(YEAR($G9)+1,MONTH($G9)+1,1))&gt;R$4),$D9*24*R$3*(R$2/1000-($F9/1000)),0)</f>
        <v>0</v>
      </c>
      <c r="S9" s="69" t="n">
        <f aca="false">IF(AND($F9&lt;S$2,$G9&lt;S$4,(DATE(YEAR($G9)+1,MONTH($G9)+1,1))&gt;S$4),$D9*24*S$3*(S$2/1000-($F9/1000)),0)</f>
        <v>0</v>
      </c>
      <c r="T9" s="69" t="n">
        <f aca="false">IF(AND($F9&lt;T$2,$G9&lt;T$4,(DATE(YEAR($G9)+1,MONTH($G9)+1,1))&gt;T$4),$D9*24*T$3*(T$2/1000-($F9/1000)),0)</f>
        <v>0</v>
      </c>
      <c r="U9" s="69" t="n">
        <f aca="false">IF(AND($F9&lt;U$2,$G9&lt;U$4,(DATE(YEAR($G9)+1,MONTH($G9)+1,1))&gt;U$4),$D9*24*U$3*(U$2/1000-($F9/1000)),0)</f>
        <v>0</v>
      </c>
      <c r="V9" s="69" t="n">
        <f aca="false">IF(AND($F9&lt;V$2,$G9&lt;V$4,(DATE(YEAR($G9)+1,MONTH($G9)+1,1))&gt;V$4),$D9*24*V$3*(V$2/1000-($F9/1000)),0)</f>
        <v>0</v>
      </c>
      <c r="W9" s="69" t="n">
        <f aca="false">IF(AND($F9&lt;W$2,$G9&lt;W$4,(DATE(YEAR($G9)+1,MONTH($G9)+1,1))&gt;W$4),$D9*24*W$3*(W$2/1000-($F9/1000)),0)</f>
        <v>0</v>
      </c>
      <c r="X9" s="69" t="n">
        <f aca="false">IF(AND($F9&lt;X$2,$G9&lt;X$4,(DATE(YEAR($G9)+1,MONTH($G9)+1,1))&gt;X$4),$D9*24*X$3*(X$2/1000-($F9/1000)),0)</f>
        <v>0</v>
      </c>
      <c r="Y9" s="69" t="n">
        <f aca="false">IF(AND($F9&lt;Y$2,$G9&lt;Y$4,(DATE(YEAR($G9)+1,MONTH($G9)+1,1))&gt;Y$4),$D9*24*Y$3*(Y$2/1000-($F9/1000)),0)</f>
        <v>0</v>
      </c>
      <c r="Z9" s="69" t="n">
        <f aca="false">IF(AND($F9&lt;Z$2,$G9&lt;Z$4,(DATE(YEAR($G9)+1,MONTH($G9)+1,1))&gt;Z$4),$D9*24*Z$3*(Z$2/1000-($F9/1000)),0)</f>
        <v>0</v>
      </c>
      <c r="AA9" s="69" t="n">
        <f aca="false">IF(AND($F9&lt;AA$2,$G9&lt;AA$4,(DATE(YEAR($G9)+1,MONTH($G9)+1,1))&gt;AA$4),$D9*24*AA$3*(AA$2/1000-($F9/1000)),0)</f>
        <v>0</v>
      </c>
      <c r="AB9" s="69" t="n">
        <f aca="false">IF(AND($F9&lt;AB$2,$G9&lt;AB$4,(DATE(YEAR($G9)+1,MONTH($G9)+1,1))&gt;AB$4),$D9*24*AB$3*(AB$2/1000-($F9/1000)),0)</f>
        <v>0</v>
      </c>
      <c r="AC9" s="69" t="n">
        <f aca="false">IF(AND($F9&lt;AC$2,$G9&lt;AC$4,(DATE(YEAR($G9)+1,MONTH($G9)+1,1))&gt;AC$4),$D9*24*AC$3*(AC$2/1000-($F9/1000)),0)</f>
        <v>8904</v>
      </c>
      <c r="AD9" s="69" t="n">
        <f aca="false">IF(AND($F9&lt;AD$2,$G9&lt;AD$4,(DATE(YEAR($G9)+1,MONTH($G9)+1,1))&gt;AD$4),$D9*24*AD$3*(AD$2/1000-($F9/1000)),0)</f>
        <v>8904</v>
      </c>
      <c r="AE9" s="69" t="n">
        <f aca="false">IF(AND($F9&lt;AE$2,$G9&lt;AE$4,(DATE(YEAR($G9)+1,MONTH($G9)+1,1))&gt;AE$4),$D9*24*AE$3*(AE$2/1000-($F9/1000)),0)</f>
        <v>8904</v>
      </c>
      <c r="AF9" s="69" t="n">
        <f aca="false">IF(AND($F9&lt;AF$2,$G9&lt;AF$4,(DATE(YEAR($G9)+1,MONTH($G9)+1,1))&gt;AF$4),$D9*24*AF$3*(AF$2/1000-($F9/1000)),0)</f>
        <v>8904</v>
      </c>
      <c r="AG9" s="69" t="n">
        <f aca="false">IF(AND($F9&lt;AG$2,$G9&lt;AG$4,(DATE(YEAR($G9)+1,MONTH($G9)+1,1))&gt;AG$4),$D9*24*AG$3*(AG$2/1000-($F9/1000)),0)</f>
        <v>8904</v>
      </c>
      <c r="AH9" s="69" t="n">
        <f aca="false">IF(AND($F9&lt;AH$2,$G9&lt;AH$4,(DATE(YEAR($G9)+1,MONTH($G9)+1,1))&gt;AH$4),$D9*24*AH$3*(AH$2/1000-($F9/1000)),0)</f>
        <v>8904</v>
      </c>
      <c r="AI9" s="69" t="n">
        <f aca="false">IF(AND($F9&lt;AI$2,$G9&lt;AI$4,(DATE(YEAR($G9)+1,MONTH($G9)+1,1))&gt;AI$4),$D9*24*AI$3*(AI$2/1000-($F9/1000)),0)</f>
        <v>8904</v>
      </c>
      <c r="AJ9" s="69" t="n">
        <f aca="false">IF(AND($F9&lt;AJ$2,$G9&lt;AJ$4,(DATE(YEAR($G9)+1,MONTH($G9)+1,1))&gt;AJ$4),$D9*24*AJ$3*(AJ$2/1000-($F9/1000)),0)</f>
        <v>8904</v>
      </c>
      <c r="AK9" s="69" t="n">
        <f aca="false">IF(AND($F9&lt;AK$2,$G9&lt;AK$4,(DATE(YEAR($G9)+1,MONTH($G9)+1,1))&gt;AK$4),$D9*24*AK$3*(AK$2/1000-($F9/1000)),0)</f>
        <v>8904</v>
      </c>
      <c r="AL9" s="69" t="n">
        <f aca="false">IF(AND($F9&lt;AL$2,$G9&lt;AL$4,(DATE(YEAR($G9)+1,MONTH($G9)+1,1))&gt;AL$4),$D9*24*AL$3*(AL$2/1000-($F9/1000)),0)</f>
        <v>8904</v>
      </c>
      <c r="AM9" s="69" t="n">
        <f aca="false">IF(AND($F9&lt;AM$2,$G9&lt;AM$4,(DATE(YEAR($G9)+1,MONTH($G9)+1,1))&gt;AM$4),$D9*24*AM$3*(AM$2/1000-($F9/1000)),0)</f>
        <v>8904</v>
      </c>
      <c r="AN9" s="69" t="n">
        <f aca="false">IF(AND($F9&lt;AN$2,$G9&lt;AN$4,(DATE(YEAR($G9)+1,MONTH($G9)+1,1))&gt;AN$4),$D9*24*AN$3*(AN$2/1000-($F9/1000)),0)</f>
        <v>8904</v>
      </c>
      <c r="AO9" s="69" t="n">
        <f aca="false">IF(AND($F9&lt;AO$2,$G9&lt;AO$4,(DATE(YEAR($G9)+1,MONTH($G9)+1,1))&gt;AO$4),$D9*24*AO$3*(AO$2/1000-($F9/1000)),0)</f>
        <v>0</v>
      </c>
      <c r="AP9" s="69" t="n">
        <f aca="false">IF(AND($F9&lt;AP$2,$G9&lt;AP$4,(DATE(YEAR($G9)+1,MONTH($G9)+1,1))&gt;AP$4),$D9*24*AP$3*(AP$2/1000-($F9/1000)),0)</f>
        <v>0</v>
      </c>
      <c r="AQ9" s="69" t="n">
        <f aca="false">IF(AND($F9&lt;AQ$2,$G9&lt;AQ$4,(DATE(YEAR($G9)+1,MONTH($G9)+1,1))&gt;AQ$4),$D9*24*AQ$3*(AQ$2/1000-($F9/1000)),0)</f>
        <v>0</v>
      </c>
      <c r="AR9" s="69" t="n">
        <f aca="false">IF(AND($F9&lt;AR$2,$G9&lt;AR$4,(DATE(YEAR($G9)+1,MONTH($G9)+1,1))&gt;AR$4),$D9*24*AR$3*(AR$2/1000-($F9/1000)),0)</f>
        <v>0</v>
      </c>
      <c r="AS9" s="69" t="n">
        <f aca="false">IF(AND($F9&lt;AS$2,$G9&lt;AS$4,(DATE(YEAR($G9)+1,MONTH($G9)+1,1))&gt;AS$4),$D9*24*AS$3*(AS$2/1000-($F9/1000)),0)</f>
        <v>0</v>
      </c>
      <c r="AT9" s="69" t="n">
        <f aca="false">IF(AND($F9&lt;AT$2,$G9&lt;AT$4,(DATE(YEAR($G9)+1,MONTH($G9)+1,1))&gt;AT$4),$D9*24*AT$3*(AT$2/1000-($F9/1000)),0)</f>
        <v>0</v>
      </c>
      <c r="AU9" s="69" t="n">
        <f aca="false">IF(AND($F9&lt;AU$2,$G9&lt;AU$4,(DATE(YEAR($G9)+1,MONTH($G9)+1,1))&gt;AU$4),$D9*24*AU$3*(AU$2/1000-($F9/1000)),0)</f>
        <v>0</v>
      </c>
      <c r="AV9" s="69" t="n">
        <f aca="false">IF(AND($F9&lt;AV$2,$G9&lt;AV$4,(DATE(YEAR($G9)+1,MONTH($G9)+1,1))&gt;AV$4),$D9*24*AV$3*(AV$2/1000-($F9/1000)),0)</f>
        <v>0</v>
      </c>
      <c r="AW9" s="69" t="n">
        <f aca="false">IF(AND($F9&lt;AW$2,$G9&lt;AW$4,(DATE(YEAR($G9)+1,MONTH($G9)+1,1))&gt;AW$4),$D9*24*AW$3*(AW$2/1000-($F9/1000)),0)</f>
        <v>0</v>
      </c>
      <c r="AX9" s="69" t="n">
        <f aca="false">IF(AND($F9&lt;AX$2,$G9&lt;AX$4,(DATE(YEAR($G9)+1,MONTH($G9)+1,1))&gt;AX$4),$D9*24*AX$3*(AX$2/1000-($F9/1000)),0)</f>
        <v>0</v>
      </c>
      <c r="AY9" s="69" t="n">
        <f aca="false">IF(AND($F9&lt;AY$2,$G9&lt;AY$4,(DATE(YEAR($G9)+1,MONTH($G9)+1,1))&gt;AY$4),$D9*24*AY$3*(AY$2/1000-($F9/1000)),0)</f>
        <v>0</v>
      </c>
      <c r="AZ9" s="69" t="n">
        <f aca="false">IF(AND($F9&lt;AZ$2,$G9&lt;AZ$4,(DATE(YEAR($G9)+1,MONTH($G9)+1,1))&gt;AZ$4),$D9*24*AZ$3*(AZ$2/1000-($F9/1000)),0)</f>
        <v>0</v>
      </c>
      <c r="BA9" s="69" t="n">
        <f aca="false">IF(AND($F9&lt;BA$2,$G9&lt;BA$4,(DATE(YEAR($G9)+1,MONTH($G9)+1,1))&gt;BA$4),$D9*24*BA$3*(BA$2/1000-($F9/1000)),0)</f>
        <v>0</v>
      </c>
      <c r="BB9" s="69" t="n">
        <f aca="false">IF(AND($F9&lt;BB$2,$G9&lt;BB$4,(DATE(YEAR($G9)+1,MONTH($G9)+1,1))&gt;BB$4),$D9*24*BB$3*(BB$2/1000-($F9/1000)),0)</f>
        <v>0</v>
      </c>
      <c r="BC9" s="69" t="n">
        <f aca="false">IF(AND($F9&lt;BC$2,$G9&lt;BC$4,(DATE(YEAR($G9)+1,MONTH($G9)+1,1))&gt;BC$4),$D9*24*BC$3*(BC$2/1000-($F9/1000)),0)</f>
        <v>0</v>
      </c>
      <c r="BD9" s="69" t="n">
        <f aca="false">IF(AND($F9&lt;BD$2,$G9&lt;BD$4,(DATE(YEAR($G9)+1,MONTH($G9)+1,1))&gt;BD$4),$D9*24*BD$3*(BD$2/1000-($F9/1000)),0)</f>
        <v>0</v>
      </c>
    </row>
    <row r="10" customFormat="false" ht="12.75" hidden="false" customHeight="false" outlineLevel="0" collapsed="false">
      <c r="A10" s="66" t="s">
        <v>1300</v>
      </c>
      <c r="B10" s="66" t="s">
        <v>1369</v>
      </c>
      <c r="C10" s="66" t="s">
        <v>1248</v>
      </c>
      <c r="D10" s="66" t="n">
        <v>34</v>
      </c>
      <c r="E10" s="66" t="s">
        <v>1253</v>
      </c>
      <c r="F10" s="67" t="n">
        <v>9540</v>
      </c>
      <c r="G10" s="68" t="n">
        <v>37209</v>
      </c>
      <c r="H10" s="64" t="s">
        <v>1260</v>
      </c>
      <c r="I10" s="69" t="n">
        <f aca="false">IF(AND($F10&lt;I$2,$G10&lt;I$4,(DATE(YEAR($G10)+1,MONTH($G10)+1,1))&gt;I$4),$D10*24*I$3*(I$2/1000-($F10/1000)),0)</f>
        <v>0</v>
      </c>
      <c r="J10" s="69" t="n">
        <f aca="false">IF(AND($F10&lt;J$2,$G10&lt;J$4,(DATE(YEAR($G10)+1,MONTH($G10)+1,1))&gt;J$4),$D10*24*J$3*(J$2/1000-($F10/1000)),0)</f>
        <v>0</v>
      </c>
      <c r="K10" s="69" t="n">
        <f aca="false">IF(AND($F10&lt;K$2,$G10&lt;K$4,(DATE(YEAR($G10)+1,MONTH($G10)+1,1))&gt;K$4),$D10*24*K$3*(K$2/1000-($F10/1000)),0)</f>
        <v>0</v>
      </c>
      <c r="L10" s="69" t="n">
        <f aca="false">IF(AND($F10&lt;L$2,$G10&lt;L$4,(DATE(YEAR($G10)+1,MONTH($G10)+1,1))&gt;L$4),$D10*24*L$3*(L$2/1000-($F10/1000)),0)</f>
        <v>0</v>
      </c>
      <c r="M10" s="69" t="n">
        <f aca="false">IF(AND($F10&lt;M$2,$G10&lt;M$4,(DATE(YEAR($G10)+1,MONTH($G10)+1,1))&gt;M$4),$D10*24*M$3*(M$2/1000-($F10/1000)),0)</f>
        <v>0</v>
      </c>
      <c r="N10" s="69" t="n">
        <f aca="false">IF(AND($F10&lt;N$2,$G10&lt;N$4,(DATE(YEAR($G10)+1,MONTH($G10)+1,1))&gt;N$4),$D10*24*N$3*(N$2/1000-($F10/1000)),0)</f>
        <v>0</v>
      </c>
      <c r="O10" s="69" t="n">
        <f aca="false">IF(AND($F10&lt;O$2,$G10&lt;O$4,(DATE(YEAR($G10)+1,MONTH($G10)+1,1))&gt;O$4),$D10*24*O$3*(O$2/1000-($F10/1000)),0)</f>
        <v>0</v>
      </c>
      <c r="P10" s="69" t="n">
        <f aca="false">IF(AND($F10&lt;P$2,$G10&lt;P$4,(DATE(YEAR($G10)+1,MONTH($G10)+1,1))&gt;P$4),$D10*24*P$3*(P$2/1000-($F10/1000)),0)</f>
        <v>0</v>
      </c>
      <c r="Q10" s="69" t="n">
        <f aca="false">IF(AND($F10&lt;Q$2,$G10&lt;Q$4,(DATE(YEAR($G10)+1,MONTH($G10)+1,1))&gt;Q$4),$D10*24*Q$3*(Q$2/1000-($F10/1000)),0)</f>
        <v>0</v>
      </c>
      <c r="R10" s="69" t="n">
        <f aca="false">IF(AND($F10&lt;R$2,$G10&lt;R$4,(DATE(YEAR($G10)+1,MONTH($G10)+1,1))&gt;R$4),$D10*24*R$3*(R$2/1000-($F10/1000)),0)</f>
        <v>0</v>
      </c>
      <c r="S10" s="69" t="n">
        <f aca="false">IF(AND($F10&lt;S$2,$G10&lt;S$4,(DATE(YEAR($G10)+1,MONTH($G10)+1,1))&gt;S$4),$D10*24*S$3*(S$2/1000-($F10/1000)),0)</f>
        <v>0</v>
      </c>
      <c r="T10" s="69" t="n">
        <f aca="false">IF(AND($F10&lt;T$2,$G10&lt;T$4,(DATE(YEAR($G10)+1,MONTH($G10)+1,1))&gt;T$4),$D10*24*T$3*(T$2/1000-($F10/1000)),0)</f>
        <v>375.360000000001</v>
      </c>
      <c r="U10" s="69" t="n">
        <f aca="false">IF(AND($F10&lt;U$2,$G10&lt;U$4,(DATE(YEAR($G10)+1,MONTH($G10)+1,1))&gt;U$4),$D10*24*U$3*(U$2/1000-($F10/1000)),0)</f>
        <v>375.360000000001</v>
      </c>
      <c r="V10" s="69" t="n">
        <f aca="false">IF(AND($F10&lt;V$2,$G10&lt;V$4,(DATE(YEAR($G10)+1,MONTH($G10)+1,1))&gt;V$4),$D10*24*V$3*(V$2/1000-($F10/1000)),0)</f>
        <v>375.360000000001</v>
      </c>
      <c r="W10" s="69" t="n">
        <f aca="false">IF(AND($F10&lt;W$2,$G10&lt;W$4,(DATE(YEAR($G10)+1,MONTH($G10)+1,1))&gt;W$4),$D10*24*W$3*(W$2/1000-($F10/1000)),0)</f>
        <v>375.360000000001</v>
      </c>
      <c r="X10" s="69" t="n">
        <f aca="false">IF(AND($F10&lt;X$2,$G10&lt;X$4,(DATE(YEAR($G10)+1,MONTH($G10)+1,1))&gt;X$4),$D10*24*X$3*(X$2/1000-($F10/1000)),0)</f>
        <v>375.360000000001</v>
      </c>
      <c r="Y10" s="69" t="n">
        <f aca="false">IF(AND($F10&lt;Y$2,$G10&lt;Y$4,(DATE(YEAR($G10)+1,MONTH($G10)+1,1))&gt;Y$4),$D10*24*Y$3*(Y$2/1000-($F10/1000)),0)</f>
        <v>375.360000000001</v>
      </c>
      <c r="Z10" s="69" t="n">
        <f aca="false">IF(AND($F10&lt;Z$2,$G10&lt;Z$4,(DATE(YEAR($G10)+1,MONTH($G10)+1,1))&gt;Z$4),$D10*24*Z$3*(Z$2/1000-($F10/1000)),0)</f>
        <v>375.360000000001</v>
      </c>
      <c r="AA10" s="69" t="n">
        <f aca="false">IF(AND($F10&lt;AA$2,$G10&lt;AA$4,(DATE(YEAR($G10)+1,MONTH($G10)+1,1))&gt;AA$4),$D10*24*AA$3*(AA$2/1000-($F10/1000)),0)</f>
        <v>375.360000000001</v>
      </c>
      <c r="AB10" s="69" t="n">
        <f aca="false">IF(AND($F10&lt;AB$2,$G10&lt;AB$4,(DATE(YEAR($G10)+1,MONTH($G10)+1,1))&gt;AB$4),$D10*24*AB$3*(AB$2/1000-($F10/1000)),0)</f>
        <v>375.360000000001</v>
      </c>
      <c r="AC10" s="69" t="n">
        <f aca="false">IF(AND($F10&lt;AC$2,$G10&lt;AC$4,(DATE(YEAR($G10)+1,MONTH($G10)+1,1))&gt;AC$4),$D10*24*AC$3*(AC$2/1000-($F10/1000)),0)</f>
        <v>375.360000000001</v>
      </c>
      <c r="AD10" s="69" t="n">
        <f aca="false">IF(AND($F10&lt;AD$2,$G10&lt;AD$4,(DATE(YEAR($G10)+1,MONTH($G10)+1,1))&gt;AD$4),$D10*24*AD$3*(AD$2/1000-($F10/1000)),0)</f>
        <v>375.360000000001</v>
      </c>
      <c r="AE10" s="69" t="n">
        <f aca="false">IF(AND($F10&lt;AE$2,$G10&lt;AE$4,(DATE(YEAR($G10)+1,MONTH($G10)+1,1))&gt;AE$4),$D10*24*AE$3*(AE$2/1000-($F10/1000)),0)</f>
        <v>375.360000000001</v>
      </c>
      <c r="AF10" s="69" t="n">
        <f aca="false">IF(AND($F10&lt;AF$2,$G10&lt;AF$4,(DATE(YEAR($G10)+1,MONTH($G10)+1,1))&gt;AF$4),$D10*24*AF$3*(AF$2/1000-($F10/1000)),0)</f>
        <v>0</v>
      </c>
      <c r="AG10" s="69" t="n">
        <f aca="false">IF(AND($F10&lt;AG$2,$G10&lt;AG$4,(DATE(YEAR($G10)+1,MONTH($G10)+1,1))&gt;AG$4),$D10*24*AG$3*(AG$2/1000-($F10/1000)),0)</f>
        <v>0</v>
      </c>
      <c r="AH10" s="69" t="n">
        <f aca="false">IF(AND($F10&lt;AH$2,$G10&lt;AH$4,(DATE(YEAR($G10)+1,MONTH($G10)+1,1))&gt;AH$4),$D10*24*AH$3*(AH$2/1000-($F10/1000)),0)</f>
        <v>0</v>
      </c>
      <c r="AI10" s="69" t="n">
        <f aca="false">IF(AND($F10&lt;AI$2,$G10&lt;AI$4,(DATE(YEAR($G10)+1,MONTH($G10)+1,1))&gt;AI$4),$D10*24*AI$3*(AI$2/1000-($F10/1000)),0)</f>
        <v>0</v>
      </c>
      <c r="AJ10" s="69" t="n">
        <f aca="false">IF(AND($F10&lt;AJ$2,$G10&lt;AJ$4,(DATE(YEAR($G10)+1,MONTH($G10)+1,1))&gt;AJ$4),$D10*24*AJ$3*(AJ$2/1000-($F10/1000)),0)</f>
        <v>0</v>
      </c>
      <c r="AK10" s="69" t="n">
        <f aca="false">IF(AND($F10&lt;AK$2,$G10&lt;AK$4,(DATE(YEAR($G10)+1,MONTH($G10)+1,1))&gt;AK$4),$D10*24*AK$3*(AK$2/1000-($F10/1000)),0)</f>
        <v>0</v>
      </c>
      <c r="AL10" s="69" t="n">
        <f aca="false">IF(AND($F10&lt;AL$2,$G10&lt;AL$4,(DATE(YEAR($G10)+1,MONTH($G10)+1,1))&gt;AL$4),$D10*24*AL$3*(AL$2/1000-($F10/1000)),0)</f>
        <v>0</v>
      </c>
      <c r="AM10" s="69" t="n">
        <f aca="false">IF(AND($F10&lt;AM$2,$G10&lt;AM$4,(DATE(YEAR($G10)+1,MONTH($G10)+1,1))&gt;AM$4),$D10*24*AM$3*(AM$2/1000-($F10/1000)),0)</f>
        <v>0</v>
      </c>
      <c r="AN10" s="69" t="n">
        <f aca="false">IF(AND($F10&lt;AN$2,$G10&lt;AN$4,(DATE(YEAR($G10)+1,MONTH($G10)+1,1))&gt;AN$4),$D10*24*AN$3*(AN$2/1000-($F10/1000)),0)</f>
        <v>0</v>
      </c>
      <c r="AO10" s="69" t="n">
        <f aca="false">IF(AND($F10&lt;AO$2,$G10&lt;AO$4,(DATE(YEAR($G10)+1,MONTH($G10)+1,1))&gt;AO$4),$D10*24*AO$3*(AO$2/1000-($F10/1000)),0)</f>
        <v>0</v>
      </c>
      <c r="AP10" s="69" t="n">
        <f aca="false">IF(AND($F10&lt;AP$2,$G10&lt;AP$4,(DATE(YEAR($G10)+1,MONTH($G10)+1,1))&gt;AP$4),$D10*24*AP$3*(AP$2/1000-($F10/1000)),0)</f>
        <v>0</v>
      </c>
      <c r="AQ10" s="69" t="n">
        <f aca="false">IF(AND($F10&lt;AQ$2,$G10&lt;AQ$4,(DATE(YEAR($G10)+1,MONTH($G10)+1,1))&gt;AQ$4),$D10*24*AQ$3*(AQ$2/1000-($F10/1000)),0)</f>
        <v>0</v>
      </c>
      <c r="AR10" s="69" t="n">
        <f aca="false">IF(AND($F10&lt;AR$2,$G10&lt;AR$4,(DATE(YEAR($G10)+1,MONTH($G10)+1,1))&gt;AR$4),$D10*24*AR$3*(AR$2/1000-($F10/1000)),0)</f>
        <v>0</v>
      </c>
      <c r="AS10" s="69" t="n">
        <f aca="false">IF(AND($F10&lt;AS$2,$G10&lt;AS$4,(DATE(YEAR($G10)+1,MONTH($G10)+1,1))&gt;AS$4),$D10*24*AS$3*(AS$2/1000-($F10/1000)),0)</f>
        <v>0</v>
      </c>
      <c r="AT10" s="69" t="n">
        <f aca="false">IF(AND($F10&lt;AT$2,$G10&lt;AT$4,(DATE(YEAR($G10)+1,MONTH($G10)+1,1))&gt;AT$4),$D10*24*AT$3*(AT$2/1000-($F10/1000)),0)</f>
        <v>0</v>
      </c>
      <c r="AU10" s="69" t="n">
        <f aca="false">IF(AND($F10&lt;AU$2,$G10&lt;AU$4,(DATE(YEAR($G10)+1,MONTH($G10)+1,1))&gt;AU$4),$D10*24*AU$3*(AU$2/1000-($F10/1000)),0)</f>
        <v>0</v>
      </c>
      <c r="AV10" s="69" t="n">
        <f aca="false">IF(AND($F10&lt;AV$2,$G10&lt;AV$4,(DATE(YEAR($G10)+1,MONTH($G10)+1,1))&gt;AV$4),$D10*24*AV$3*(AV$2/1000-($F10/1000)),0)</f>
        <v>0</v>
      </c>
      <c r="AW10" s="69" t="n">
        <f aca="false">IF(AND($F10&lt;AW$2,$G10&lt;AW$4,(DATE(YEAR($G10)+1,MONTH($G10)+1,1))&gt;AW$4),$D10*24*AW$3*(AW$2/1000-($F10/1000)),0)</f>
        <v>0</v>
      </c>
      <c r="AX10" s="69" t="n">
        <f aca="false">IF(AND($F10&lt;AX$2,$G10&lt;AX$4,(DATE(YEAR($G10)+1,MONTH($G10)+1,1))&gt;AX$4),$D10*24*AX$3*(AX$2/1000-($F10/1000)),0)</f>
        <v>0</v>
      </c>
      <c r="AY10" s="69" t="n">
        <f aca="false">IF(AND($F10&lt;AY$2,$G10&lt;AY$4,(DATE(YEAR($G10)+1,MONTH($G10)+1,1))&gt;AY$4),$D10*24*AY$3*(AY$2/1000-($F10/1000)),0)</f>
        <v>0</v>
      </c>
      <c r="AZ10" s="69" t="n">
        <f aca="false">IF(AND($F10&lt;AZ$2,$G10&lt;AZ$4,(DATE(YEAR($G10)+1,MONTH($G10)+1,1))&gt;AZ$4),$D10*24*AZ$3*(AZ$2/1000-($F10/1000)),0)</f>
        <v>0</v>
      </c>
      <c r="BA10" s="69" t="n">
        <f aca="false">IF(AND($F10&lt;BA$2,$G10&lt;BA$4,(DATE(YEAR($G10)+1,MONTH($G10)+1,1))&gt;BA$4),$D10*24*BA$3*(BA$2/1000-($F10/1000)),0)</f>
        <v>0</v>
      </c>
      <c r="BB10" s="69" t="n">
        <f aca="false">IF(AND($F10&lt;BB$2,$G10&lt;BB$4,(DATE(YEAR($G10)+1,MONTH($G10)+1,1))&gt;BB$4),$D10*24*BB$3*(BB$2/1000-($F10/1000)),0)</f>
        <v>0</v>
      </c>
      <c r="BC10" s="69" t="n">
        <f aca="false">IF(AND($F10&lt;BC$2,$G10&lt;BC$4,(DATE(YEAR($G10)+1,MONTH($G10)+1,1))&gt;BC$4),$D10*24*BC$3*(BC$2/1000-($F10/1000)),0)</f>
        <v>0</v>
      </c>
      <c r="BD10" s="69" t="n">
        <f aca="false">IF(AND($F10&lt;BD$2,$G10&lt;BD$4,(DATE(YEAR($G10)+1,MONTH($G10)+1,1))&gt;BD$4),$D10*24*BD$3*(BD$2/1000-($F10/1000)),0)</f>
        <v>0</v>
      </c>
    </row>
    <row r="11" customFormat="false" ht="12.75" hidden="false" customHeight="false" outlineLevel="0" collapsed="false">
      <c r="A11" s="66" t="s">
        <v>1373</v>
      </c>
      <c r="B11" s="66" t="s">
        <v>1251</v>
      </c>
      <c r="C11" s="66" t="s">
        <v>1252</v>
      </c>
      <c r="D11" s="66" t="n">
        <v>12.5</v>
      </c>
      <c r="E11" s="66" t="s">
        <v>1256</v>
      </c>
      <c r="F11" s="2" t="n">
        <v>0</v>
      </c>
      <c r="G11" s="68" t="n">
        <v>37196</v>
      </c>
      <c r="H11" s="64" t="s">
        <v>1260</v>
      </c>
      <c r="I11" s="69" t="n">
        <f aca="false">IF(AND($F11&lt;I$2,$G11&lt;I$4,(DATE(YEAR($G11)+1,MONTH($G11)+1,1))&gt;I$4),$D11*24*I$3*(I$2/1000-($F11/1000)),0)</f>
        <v>0</v>
      </c>
      <c r="J11" s="69" t="n">
        <f aca="false">IF(AND($F11&lt;J$2,$G11&lt;J$4,(DATE(YEAR($G11)+1,MONTH($G11)+1,1))&gt;J$4),$D11*24*J$3*(J$2/1000-($F11/1000)),0)</f>
        <v>0</v>
      </c>
      <c r="K11" s="69" t="n">
        <f aca="false">IF(AND($F11&lt;K$2,$G11&lt;K$4,(DATE(YEAR($G11)+1,MONTH($G11)+1,1))&gt;K$4),$D11*24*K$3*(K$2/1000-($F11/1000)),0)</f>
        <v>0</v>
      </c>
      <c r="L11" s="69" t="n">
        <f aca="false">IF(AND($F11&lt;L$2,$G11&lt;L$4,(DATE(YEAR($G11)+1,MONTH($G11)+1,1))&gt;L$4),$D11*24*L$3*(L$2/1000-($F11/1000)),0)</f>
        <v>0</v>
      </c>
      <c r="M11" s="69" t="n">
        <f aca="false">IF(AND($F11&lt;M$2,$G11&lt;M$4,(DATE(YEAR($G11)+1,MONTH($G11)+1,1))&gt;M$4),$D11*24*M$3*(M$2/1000-($F11/1000)),0)</f>
        <v>0</v>
      </c>
      <c r="N11" s="69" t="n">
        <f aca="false">IF(AND($F11&lt;N$2,$G11&lt;N$4,(DATE(YEAR($G11)+1,MONTH($G11)+1,1))&gt;N$4),$D11*24*N$3*(N$2/1000-($F11/1000)),0)</f>
        <v>0</v>
      </c>
      <c r="O11" s="69" t="n">
        <f aca="false">IF(AND($F11&lt;O$2,$G11&lt;O$4,(DATE(YEAR($G11)+1,MONTH($G11)+1,1))&gt;O$4),$D11*24*O$3*(O$2/1000-($F11/1000)),0)</f>
        <v>0</v>
      </c>
      <c r="P11" s="69" t="n">
        <f aca="false">IF(AND($F11&lt;P$2,$G11&lt;P$4,(DATE(YEAR($G11)+1,MONTH($G11)+1,1))&gt;P$4),$D11*24*P$3*(P$2/1000-($F11/1000)),0)</f>
        <v>0</v>
      </c>
      <c r="Q11" s="69" t="n">
        <f aca="false">IF(AND($F11&lt;Q$2,$G11&lt;Q$4,(DATE(YEAR($G11)+1,MONTH($G11)+1,1))&gt;Q$4),$D11*24*Q$3*(Q$2/1000-($F11/1000)),0)</f>
        <v>0</v>
      </c>
      <c r="R11" s="69" t="n">
        <f aca="false">IF(AND($F11&lt;R$2,$G11&lt;R$4,(DATE(YEAR($G11)+1,MONTH($G11)+1,1))&gt;R$4),$D11*24*R$3*(R$2/1000-($F11/1000)),0)</f>
        <v>0</v>
      </c>
      <c r="S11" s="69" t="n">
        <f aca="false">IF(AND($F11&lt;S$2,$G11&lt;S$4,(DATE(YEAR($G11)+1,MONTH($G11)+1,1))&gt;S$4),$D11*24*S$3*(S$2/1000-($F11/1000)),0)</f>
        <v>0</v>
      </c>
      <c r="T11" s="69" t="n">
        <f aca="false">IF(AND($F11&lt;T$2,$G11&lt;T$4,(DATE(YEAR($G11)+1,MONTH($G11)+1,1))&gt;T$4),$D11*24*T$3*(T$2/1000-($F11/1000)),0)</f>
        <v>3000</v>
      </c>
      <c r="U11" s="69" t="n">
        <f aca="false">IF(AND($F11&lt;U$2,$G11&lt;U$4,(DATE(YEAR($G11)+1,MONTH($G11)+1,1))&gt;U$4),$D11*24*U$3*(U$2/1000-($F11/1000)),0)</f>
        <v>3000</v>
      </c>
      <c r="V11" s="69" t="n">
        <f aca="false">IF(AND($F11&lt;V$2,$G11&lt;V$4,(DATE(YEAR($G11)+1,MONTH($G11)+1,1))&gt;V$4),$D11*24*V$3*(V$2/1000-($F11/1000)),0)</f>
        <v>3000</v>
      </c>
      <c r="W11" s="69" t="n">
        <f aca="false">IF(AND($F11&lt;W$2,$G11&lt;W$4,(DATE(YEAR($G11)+1,MONTH($G11)+1,1))&gt;W$4),$D11*24*W$3*(W$2/1000-($F11/1000)),0)</f>
        <v>3000</v>
      </c>
      <c r="X11" s="69" t="n">
        <f aca="false">IF(AND($F11&lt;X$2,$G11&lt;X$4,(DATE(YEAR($G11)+1,MONTH($G11)+1,1))&gt;X$4),$D11*24*X$3*(X$2/1000-($F11/1000)),0)</f>
        <v>3000</v>
      </c>
      <c r="Y11" s="69" t="n">
        <f aca="false">IF(AND($F11&lt;Y$2,$G11&lt;Y$4,(DATE(YEAR($G11)+1,MONTH($G11)+1,1))&gt;Y$4),$D11*24*Y$3*(Y$2/1000-($F11/1000)),0)</f>
        <v>3000</v>
      </c>
      <c r="Z11" s="69" t="n">
        <f aca="false">IF(AND($F11&lt;Z$2,$G11&lt;Z$4,(DATE(YEAR($G11)+1,MONTH($G11)+1,1))&gt;Z$4),$D11*24*Z$3*(Z$2/1000-($F11/1000)),0)</f>
        <v>3000</v>
      </c>
      <c r="AA11" s="69" t="n">
        <f aca="false">IF(AND($F11&lt;AA$2,$G11&lt;AA$4,(DATE(YEAR($G11)+1,MONTH($G11)+1,1))&gt;AA$4),$D11*24*AA$3*(AA$2/1000-($F11/1000)),0)</f>
        <v>3000</v>
      </c>
      <c r="AB11" s="69" t="n">
        <f aca="false">IF(AND($F11&lt;AB$2,$G11&lt;AB$4,(DATE(YEAR($G11)+1,MONTH($G11)+1,1))&gt;AB$4),$D11*24*AB$3*(AB$2/1000-($F11/1000)),0)</f>
        <v>3000</v>
      </c>
      <c r="AC11" s="69" t="n">
        <f aca="false">IF(AND($F11&lt;AC$2,$G11&lt;AC$4,(DATE(YEAR($G11)+1,MONTH($G11)+1,1))&gt;AC$4),$D11*24*AC$3*(AC$2/1000-($F11/1000)),0)</f>
        <v>3000</v>
      </c>
      <c r="AD11" s="69" t="n">
        <f aca="false">IF(AND($F11&lt;AD$2,$G11&lt;AD$4,(DATE(YEAR($G11)+1,MONTH($G11)+1,1))&gt;AD$4),$D11*24*AD$3*(AD$2/1000-($F11/1000)),0)</f>
        <v>3000</v>
      </c>
      <c r="AE11" s="69" t="n">
        <f aca="false">IF(AND($F11&lt;AE$2,$G11&lt;AE$4,(DATE(YEAR($G11)+1,MONTH($G11)+1,1))&gt;AE$4),$D11*24*AE$3*(AE$2/1000-($F11/1000)),0)</f>
        <v>3000</v>
      </c>
      <c r="AF11" s="69" t="n">
        <f aca="false">IF(AND($F11&lt;AF$2,$G11&lt;AF$4,(DATE(YEAR($G11)+1,MONTH($G11)+1,1))&gt;AF$4),$D11*24*AF$3*(AF$2/1000-($F11/1000)),0)</f>
        <v>0</v>
      </c>
      <c r="AG11" s="69" t="n">
        <f aca="false">IF(AND($F11&lt;AG$2,$G11&lt;AG$4,(DATE(YEAR($G11)+1,MONTH($G11)+1,1))&gt;AG$4),$D11*24*AG$3*(AG$2/1000-($F11/1000)),0)</f>
        <v>0</v>
      </c>
      <c r="AH11" s="69" t="n">
        <f aca="false">IF(AND($F11&lt;AH$2,$G11&lt;AH$4,(DATE(YEAR($G11)+1,MONTH($G11)+1,1))&gt;AH$4),$D11*24*AH$3*(AH$2/1000-($F11/1000)),0)</f>
        <v>0</v>
      </c>
      <c r="AI11" s="69" t="n">
        <f aca="false">IF(AND($F11&lt;AI$2,$G11&lt;AI$4,(DATE(YEAR($G11)+1,MONTH($G11)+1,1))&gt;AI$4),$D11*24*AI$3*(AI$2/1000-($F11/1000)),0)</f>
        <v>0</v>
      </c>
      <c r="AJ11" s="69" t="n">
        <f aca="false">IF(AND($F11&lt;AJ$2,$G11&lt;AJ$4,(DATE(YEAR($G11)+1,MONTH($G11)+1,1))&gt;AJ$4),$D11*24*AJ$3*(AJ$2/1000-($F11/1000)),0)</f>
        <v>0</v>
      </c>
      <c r="AK11" s="69" t="n">
        <f aca="false">IF(AND($F11&lt;AK$2,$G11&lt;AK$4,(DATE(YEAR($G11)+1,MONTH($G11)+1,1))&gt;AK$4),$D11*24*AK$3*(AK$2/1000-($F11/1000)),0)</f>
        <v>0</v>
      </c>
      <c r="AL11" s="69" t="n">
        <f aca="false">IF(AND($F11&lt;AL$2,$G11&lt;AL$4,(DATE(YEAR($G11)+1,MONTH($G11)+1,1))&gt;AL$4),$D11*24*AL$3*(AL$2/1000-($F11/1000)),0)</f>
        <v>0</v>
      </c>
      <c r="AM11" s="69" t="n">
        <f aca="false">IF(AND($F11&lt;AM$2,$G11&lt;AM$4,(DATE(YEAR($G11)+1,MONTH($G11)+1,1))&gt;AM$4),$D11*24*AM$3*(AM$2/1000-($F11/1000)),0)</f>
        <v>0</v>
      </c>
      <c r="AN11" s="69" t="n">
        <f aca="false">IF(AND($F11&lt;AN$2,$G11&lt;AN$4,(DATE(YEAR($G11)+1,MONTH($G11)+1,1))&gt;AN$4),$D11*24*AN$3*(AN$2/1000-($F11/1000)),0)</f>
        <v>0</v>
      </c>
      <c r="AO11" s="69" t="n">
        <f aca="false">IF(AND($F11&lt;AO$2,$G11&lt;AO$4,(DATE(YEAR($G11)+1,MONTH($G11)+1,1))&gt;AO$4),$D11*24*AO$3*(AO$2/1000-($F11/1000)),0)</f>
        <v>0</v>
      </c>
      <c r="AP11" s="69" t="n">
        <f aca="false">IF(AND($F11&lt;AP$2,$G11&lt;AP$4,(DATE(YEAR($G11)+1,MONTH($G11)+1,1))&gt;AP$4),$D11*24*AP$3*(AP$2/1000-($F11/1000)),0)</f>
        <v>0</v>
      </c>
      <c r="AQ11" s="69" t="n">
        <f aca="false">IF(AND($F11&lt;AQ$2,$G11&lt;AQ$4,(DATE(YEAR($G11)+1,MONTH($G11)+1,1))&gt;AQ$4),$D11*24*AQ$3*(AQ$2/1000-($F11/1000)),0)</f>
        <v>0</v>
      </c>
      <c r="AR11" s="69" t="n">
        <f aca="false">IF(AND($F11&lt;AR$2,$G11&lt;AR$4,(DATE(YEAR($G11)+1,MONTH($G11)+1,1))&gt;AR$4),$D11*24*AR$3*(AR$2/1000-($F11/1000)),0)</f>
        <v>0</v>
      </c>
      <c r="AS11" s="69" t="n">
        <f aca="false">IF(AND($F11&lt;AS$2,$G11&lt;AS$4,(DATE(YEAR($G11)+1,MONTH($G11)+1,1))&gt;AS$4),$D11*24*AS$3*(AS$2/1000-($F11/1000)),0)</f>
        <v>0</v>
      </c>
      <c r="AT11" s="69" t="n">
        <f aca="false">IF(AND($F11&lt;AT$2,$G11&lt;AT$4,(DATE(YEAR($G11)+1,MONTH($G11)+1,1))&gt;AT$4),$D11*24*AT$3*(AT$2/1000-($F11/1000)),0)</f>
        <v>0</v>
      </c>
      <c r="AU11" s="69" t="n">
        <f aca="false">IF(AND($F11&lt;AU$2,$G11&lt;AU$4,(DATE(YEAR($G11)+1,MONTH($G11)+1,1))&gt;AU$4),$D11*24*AU$3*(AU$2/1000-($F11/1000)),0)</f>
        <v>0</v>
      </c>
      <c r="AV11" s="69" t="n">
        <f aca="false">IF(AND($F11&lt;AV$2,$G11&lt;AV$4,(DATE(YEAR($G11)+1,MONTH($G11)+1,1))&gt;AV$4),$D11*24*AV$3*(AV$2/1000-($F11/1000)),0)</f>
        <v>0</v>
      </c>
      <c r="AW11" s="69" t="n">
        <f aca="false">IF(AND($F11&lt;AW$2,$G11&lt;AW$4,(DATE(YEAR($G11)+1,MONTH($G11)+1,1))&gt;AW$4),$D11*24*AW$3*(AW$2/1000-($F11/1000)),0)</f>
        <v>0</v>
      </c>
      <c r="AX11" s="69" t="n">
        <f aca="false">IF(AND($F11&lt;AX$2,$G11&lt;AX$4,(DATE(YEAR($G11)+1,MONTH($G11)+1,1))&gt;AX$4),$D11*24*AX$3*(AX$2/1000-($F11/1000)),0)</f>
        <v>0</v>
      </c>
      <c r="AY11" s="69" t="n">
        <f aca="false">IF(AND($F11&lt;AY$2,$G11&lt;AY$4,(DATE(YEAR($G11)+1,MONTH($G11)+1,1))&gt;AY$4),$D11*24*AY$3*(AY$2/1000-($F11/1000)),0)</f>
        <v>0</v>
      </c>
      <c r="AZ11" s="69" t="n">
        <f aca="false">IF(AND($F11&lt;AZ$2,$G11&lt;AZ$4,(DATE(YEAR($G11)+1,MONTH($G11)+1,1))&gt;AZ$4),$D11*24*AZ$3*(AZ$2/1000-($F11/1000)),0)</f>
        <v>0</v>
      </c>
      <c r="BA11" s="69" t="n">
        <f aca="false">IF(AND($F11&lt;BA$2,$G11&lt;BA$4,(DATE(YEAR($G11)+1,MONTH($G11)+1,1))&gt;BA$4),$D11*24*BA$3*(BA$2/1000-($F11/1000)),0)</f>
        <v>0</v>
      </c>
      <c r="BB11" s="69" t="n">
        <f aca="false">IF(AND($F11&lt;BB$2,$G11&lt;BB$4,(DATE(YEAR($G11)+1,MONTH($G11)+1,1))&gt;BB$4),$D11*24*BB$3*(BB$2/1000-($F11/1000)),0)</f>
        <v>0</v>
      </c>
      <c r="BC11" s="69" t="n">
        <f aca="false">IF(AND($F11&lt;BC$2,$G11&lt;BC$4,(DATE(YEAR($G11)+1,MONTH($G11)+1,1))&gt;BC$4),$D11*24*BC$3*(BC$2/1000-($F11/1000)),0)</f>
        <v>0</v>
      </c>
      <c r="BD11" s="69" t="n">
        <f aca="false">IF(AND($F11&lt;BD$2,$G11&lt;BD$4,(DATE(YEAR($G11)+1,MONTH($G11)+1,1))&gt;BD$4),$D11*24*BD$3*(BD$2/1000-($F11/1000)),0)</f>
        <v>0</v>
      </c>
    </row>
    <row r="12" customFormat="false" ht="12.75" hidden="false" customHeight="false" outlineLevel="0" collapsed="false">
      <c r="A12" s="0" t="s">
        <v>1374</v>
      </c>
      <c r="B12" s="0" t="s">
        <v>1251</v>
      </c>
      <c r="C12" s="0" t="s">
        <v>1270</v>
      </c>
      <c r="D12" s="0" t="n">
        <v>29.3</v>
      </c>
      <c r="E12" s="66" t="s">
        <v>1256</v>
      </c>
      <c r="F12" s="2" t="n">
        <v>0</v>
      </c>
      <c r="G12" s="8" t="n">
        <v>37245</v>
      </c>
      <c r="H12" s="64" t="s">
        <v>1260</v>
      </c>
      <c r="I12" s="69" t="n">
        <f aca="false">IF(AND($F12&lt;I$2,$G12&lt;I$4,(DATE(YEAR($G12)+1,MONTH($G12)+1,1))&gt;I$4),$D12*24*I$3*(I$2/1000-($F12/1000)),0)</f>
        <v>0</v>
      </c>
      <c r="J12" s="69" t="n">
        <f aca="false">IF(AND($F12&lt;J$2,$G12&lt;J$4,(DATE(YEAR($G12)+1,MONTH($G12)+1,1))&gt;J$4),$D12*24*J$3*(J$2/1000-($F12/1000)),0)</f>
        <v>0</v>
      </c>
      <c r="K12" s="69" t="n">
        <f aca="false">IF(AND($F12&lt;K$2,$G12&lt;K$4,(DATE(YEAR($G12)+1,MONTH($G12)+1,1))&gt;K$4),$D12*24*K$3*(K$2/1000-($F12/1000)),0)</f>
        <v>0</v>
      </c>
      <c r="L12" s="69" t="n">
        <f aca="false">IF(AND($F12&lt;L$2,$G12&lt;L$4,(DATE(YEAR($G12)+1,MONTH($G12)+1,1))&gt;L$4),$D12*24*L$3*(L$2/1000-($F12/1000)),0)</f>
        <v>0</v>
      </c>
      <c r="M12" s="69" t="n">
        <f aca="false">IF(AND($F12&lt;M$2,$G12&lt;M$4,(DATE(YEAR($G12)+1,MONTH($G12)+1,1))&gt;M$4),$D12*24*M$3*(M$2/1000-($F12/1000)),0)</f>
        <v>0</v>
      </c>
      <c r="N12" s="69" t="n">
        <f aca="false">IF(AND($F12&lt;N$2,$G12&lt;N$4,(DATE(YEAR($G12)+1,MONTH($G12)+1,1))&gt;N$4),$D12*24*N$3*(N$2/1000-($F12/1000)),0)</f>
        <v>0</v>
      </c>
      <c r="O12" s="69" t="n">
        <f aca="false">IF(AND($F12&lt;O$2,$G12&lt;O$4,(DATE(YEAR($G12)+1,MONTH($G12)+1,1))&gt;O$4),$D12*24*O$3*(O$2/1000-($F12/1000)),0)</f>
        <v>0</v>
      </c>
      <c r="P12" s="69" t="n">
        <f aca="false">IF(AND($F12&lt;P$2,$G12&lt;P$4,(DATE(YEAR($G12)+1,MONTH($G12)+1,1))&gt;P$4),$D12*24*P$3*(P$2/1000-($F12/1000)),0)</f>
        <v>0</v>
      </c>
      <c r="Q12" s="69" t="n">
        <f aca="false">IF(AND($F12&lt;Q$2,$G12&lt;Q$4,(DATE(YEAR($G12)+1,MONTH($G12)+1,1))&gt;Q$4),$D12*24*Q$3*(Q$2/1000-($F12/1000)),0)</f>
        <v>0</v>
      </c>
      <c r="R12" s="69" t="n">
        <f aca="false">IF(AND($F12&lt;R$2,$G12&lt;R$4,(DATE(YEAR($G12)+1,MONTH($G12)+1,1))&gt;R$4),$D12*24*R$3*(R$2/1000-($F12/1000)),0)</f>
        <v>0</v>
      </c>
      <c r="S12" s="69" t="n">
        <f aca="false">IF(AND($F12&lt;S$2,$G12&lt;S$4,(DATE(YEAR($G12)+1,MONTH($G12)+1,1))&gt;S$4),$D12*24*S$3*(S$2/1000-($F12/1000)),0)</f>
        <v>0</v>
      </c>
      <c r="T12" s="69" t="n">
        <f aca="false">IF(AND($F12&lt;T$2,$G12&lt;T$4,(DATE(YEAR($G12)+1,MONTH($G12)+1,1))&gt;T$4),$D12*24*T$3*(T$2/1000-($F12/1000)),0)</f>
        <v>0</v>
      </c>
      <c r="U12" s="69" t="n">
        <f aca="false">IF(AND($F12&lt;U$2,$G12&lt;U$4,(DATE(YEAR($G12)+1,MONTH($G12)+1,1))&gt;U$4),$D12*24*U$3*(U$2/1000-($F12/1000)),0)</f>
        <v>7032</v>
      </c>
      <c r="V12" s="69" t="n">
        <f aca="false">IF(AND($F12&lt;V$2,$G12&lt;V$4,(DATE(YEAR($G12)+1,MONTH($G12)+1,1))&gt;V$4),$D12*24*V$3*(V$2/1000-($F12/1000)),0)</f>
        <v>7032</v>
      </c>
      <c r="W12" s="69" t="n">
        <f aca="false">IF(AND($F12&lt;W$2,$G12&lt;W$4,(DATE(YEAR($G12)+1,MONTH($G12)+1,1))&gt;W$4),$D12*24*W$3*(W$2/1000-($F12/1000)),0)</f>
        <v>7032</v>
      </c>
      <c r="X12" s="69" t="n">
        <f aca="false">IF(AND($F12&lt;X$2,$G12&lt;X$4,(DATE(YEAR($G12)+1,MONTH($G12)+1,1))&gt;X$4),$D12*24*X$3*(X$2/1000-($F12/1000)),0)</f>
        <v>7032</v>
      </c>
      <c r="Y12" s="69" t="n">
        <f aca="false">IF(AND($F12&lt;Y$2,$G12&lt;Y$4,(DATE(YEAR($G12)+1,MONTH($G12)+1,1))&gt;Y$4),$D12*24*Y$3*(Y$2/1000-($F12/1000)),0)</f>
        <v>7032</v>
      </c>
      <c r="Z12" s="69" t="n">
        <f aca="false">IF(AND($F12&lt;Z$2,$G12&lt;Z$4,(DATE(YEAR($G12)+1,MONTH($G12)+1,1))&gt;Z$4),$D12*24*Z$3*(Z$2/1000-($F12/1000)),0)</f>
        <v>7032</v>
      </c>
      <c r="AA12" s="69" t="n">
        <f aca="false">IF(AND($F12&lt;AA$2,$G12&lt;AA$4,(DATE(YEAR($G12)+1,MONTH($G12)+1,1))&gt;AA$4),$D12*24*AA$3*(AA$2/1000-($F12/1000)),0)</f>
        <v>7032</v>
      </c>
      <c r="AB12" s="69" t="n">
        <f aca="false">IF(AND($F12&lt;AB$2,$G12&lt;AB$4,(DATE(YEAR($G12)+1,MONTH($G12)+1,1))&gt;AB$4),$D12*24*AB$3*(AB$2/1000-($F12/1000)),0)</f>
        <v>7032</v>
      </c>
      <c r="AC12" s="69" t="n">
        <f aca="false">IF(AND($F12&lt;AC$2,$G12&lt;AC$4,(DATE(YEAR($G12)+1,MONTH($G12)+1,1))&gt;AC$4),$D12*24*AC$3*(AC$2/1000-($F12/1000)),0)</f>
        <v>7032</v>
      </c>
      <c r="AD12" s="69" t="n">
        <f aca="false">IF(AND($F12&lt;AD$2,$G12&lt;AD$4,(DATE(YEAR($G12)+1,MONTH($G12)+1,1))&gt;AD$4),$D12*24*AD$3*(AD$2/1000-($F12/1000)),0)</f>
        <v>7032</v>
      </c>
      <c r="AE12" s="69" t="n">
        <f aca="false">IF(AND($F12&lt;AE$2,$G12&lt;AE$4,(DATE(YEAR($G12)+1,MONTH($G12)+1,1))&gt;AE$4),$D12*24*AE$3*(AE$2/1000-($F12/1000)),0)</f>
        <v>7032</v>
      </c>
      <c r="AF12" s="69" t="n">
        <f aca="false">IF(AND($F12&lt;AF$2,$G12&lt;AF$4,(DATE(YEAR($G12)+1,MONTH($G12)+1,1))&gt;AF$4),$D12*24*AF$3*(AF$2/1000-($F12/1000)),0)</f>
        <v>7032</v>
      </c>
      <c r="AG12" s="69" t="n">
        <f aca="false">IF(AND($F12&lt;AG$2,$G12&lt;AG$4,(DATE(YEAR($G12)+1,MONTH($G12)+1,1))&gt;AG$4),$D12*24*AG$3*(AG$2/1000-($F12/1000)),0)</f>
        <v>0</v>
      </c>
      <c r="AH12" s="69" t="n">
        <f aca="false">IF(AND($F12&lt;AH$2,$G12&lt;AH$4,(DATE(YEAR($G12)+1,MONTH($G12)+1,1))&gt;AH$4),$D12*24*AH$3*(AH$2/1000-($F12/1000)),0)</f>
        <v>0</v>
      </c>
      <c r="AI12" s="69" t="n">
        <f aca="false">IF(AND($F12&lt;AI$2,$G12&lt;AI$4,(DATE(YEAR($G12)+1,MONTH($G12)+1,1))&gt;AI$4),$D12*24*AI$3*(AI$2/1000-($F12/1000)),0)</f>
        <v>0</v>
      </c>
      <c r="AJ12" s="69" t="n">
        <f aca="false">IF(AND($F12&lt;AJ$2,$G12&lt;AJ$4,(DATE(YEAR($G12)+1,MONTH($G12)+1,1))&gt;AJ$4),$D12*24*AJ$3*(AJ$2/1000-($F12/1000)),0)</f>
        <v>0</v>
      </c>
      <c r="AK12" s="69" t="n">
        <f aca="false">IF(AND($F12&lt;AK$2,$G12&lt;AK$4,(DATE(YEAR($G12)+1,MONTH($G12)+1,1))&gt;AK$4),$D12*24*AK$3*(AK$2/1000-($F12/1000)),0)</f>
        <v>0</v>
      </c>
      <c r="AL12" s="69" t="n">
        <f aca="false">IF(AND($F12&lt;AL$2,$G12&lt;AL$4,(DATE(YEAR($G12)+1,MONTH($G12)+1,1))&gt;AL$4),$D12*24*AL$3*(AL$2/1000-($F12/1000)),0)</f>
        <v>0</v>
      </c>
      <c r="AM12" s="69" t="n">
        <f aca="false">IF(AND($F12&lt;AM$2,$G12&lt;AM$4,(DATE(YEAR($G12)+1,MONTH($G12)+1,1))&gt;AM$4),$D12*24*AM$3*(AM$2/1000-($F12/1000)),0)</f>
        <v>0</v>
      </c>
      <c r="AN12" s="69" t="n">
        <f aca="false">IF(AND($F12&lt;AN$2,$G12&lt;AN$4,(DATE(YEAR($G12)+1,MONTH($G12)+1,1))&gt;AN$4),$D12*24*AN$3*(AN$2/1000-($F12/1000)),0)</f>
        <v>0</v>
      </c>
      <c r="AO12" s="69" t="n">
        <f aca="false">IF(AND($F12&lt;AO$2,$G12&lt;AO$4,(DATE(YEAR($G12)+1,MONTH($G12)+1,1))&gt;AO$4),$D12*24*AO$3*(AO$2/1000-($F12/1000)),0)</f>
        <v>0</v>
      </c>
      <c r="AP12" s="69" t="n">
        <f aca="false">IF(AND($F12&lt;AP$2,$G12&lt;AP$4,(DATE(YEAR($G12)+1,MONTH($G12)+1,1))&gt;AP$4),$D12*24*AP$3*(AP$2/1000-($F12/1000)),0)</f>
        <v>0</v>
      </c>
      <c r="AQ12" s="69" t="n">
        <f aca="false">IF(AND($F12&lt;AQ$2,$G12&lt;AQ$4,(DATE(YEAR($G12)+1,MONTH($G12)+1,1))&gt;AQ$4),$D12*24*AQ$3*(AQ$2/1000-($F12/1000)),0)</f>
        <v>0</v>
      </c>
      <c r="AR12" s="69" t="n">
        <f aca="false">IF(AND($F12&lt;AR$2,$G12&lt;AR$4,(DATE(YEAR($G12)+1,MONTH($G12)+1,1))&gt;AR$4),$D12*24*AR$3*(AR$2/1000-($F12/1000)),0)</f>
        <v>0</v>
      </c>
      <c r="AS12" s="69" t="n">
        <f aca="false">IF(AND($F12&lt;AS$2,$G12&lt;AS$4,(DATE(YEAR($G12)+1,MONTH($G12)+1,1))&gt;AS$4),$D12*24*AS$3*(AS$2/1000-($F12/1000)),0)</f>
        <v>0</v>
      </c>
      <c r="AT12" s="69" t="n">
        <f aca="false">IF(AND($F12&lt;AT$2,$G12&lt;AT$4,(DATE(YEAR($G12)+1,MONTH($G12)+1,1))&gt;AT$4),$D12*24*AT$3*(AT$2/1000-($F12/1000)),0)</f>
        <v>0</v>
      </c>
      <c r="AU12" s="69" t="n">
        <f aca="false">IF(AND($F12&lt;AU$2,$G12&lt;AU$4,(DATE(YEAR($G12)+1,MONTH($G12)+1,1))&gt;AU$4),$D12*24*AU$3*(AU$2/1000-($F12/1000)),0)</f>
        <v>0</v>
      </c>
      <c r="AV12" s="69" t="n">
        <f aca="false">IF(AND($F12&lt;AV$2,$G12&lt;AV$4,(DATE(YEAR($G12)+1,MONTH($G12)+1,1))&gt;AV$4),$D12*24*AV$3*(AV$2/1000-($F12/1000)),0)</f>
        <v>0</v>
      </c>
      <c r="AW12" s="69" t="n">
        <f aca="false">IF(AND($F12&lt;AW$2,$G12&lt;AW$4,(DATE(YEAR($G12)+1,MONTH($G12)+1,1))&gt;AW$4),$D12*24*AW$3*(AW$2/1000-($F12/1000)),0)</f>
        <v>0</v>
      </c>
      <c r="AX12" s="69" t="n">
        <f aca="false">IF(AND($F12&lt;AX$2,$G12&lt;AX$4,(DATE(YEAR($G12)+1,MONTH($G12)+1,1))&gt;AX$4),$D12*24*AX$3*(AX$2/1000-($F12/1000)),0)</f>
        <v>0</v>
      </c>
      <c r="AY12" s="69" t="n">
        <f aca="false">IF(AND($F12&lt;AY$2,$G12&lt;AY$4,(DATE(YEAR($G12)+1,MONTH($G12)+1,1))&gt;AY$4),$D12*24*AY$3*(AY$2/1000-($F12/1000)),0)</f>
        <v>0</v>
      </c>
      <c r="AZ12" s="69" t="n">
        <f aca="false">IF(AND($F12&lt;AZ$2,$G12&lt;AZ$4,(DATE(YEAR($G12)+1,MONTH($G12)+1,1))&gt;AZ$4),$D12*24*AZ$3*(AZ$2/1000-($F12/1000)),0)</f>
        <v>0</v>
      </c>
      <c r="BA12" s="69" t="n">
        <f aca="false">IF(AND($F12&lt;BA$2,$G12&lt;BA$4,(DATE(YEAR($G12)+1,MONTH($G12)+1,1))&gt;BA$4),$D12*24*BA$3*(BA$2/1000-($F12/1000)),0)</f>
        <v>0</v>
      </c>
      <c r="BB12" s="69" t="n">
        <f aca="false">IF(AND($F12&lt;BB$2,$G12&lt;BB$4,(DATE(YEAR($G12)+1,MONTH($G12)+1,1))&gt;BB$4),$D12*24*BB$3*(BB$2/1000-($F12/1000)),0)</f>
        <v>0</v>
      </c>
      <c r="BC12" s="69" t="n">
        <f aca="false">IF(AND($F12&lt;BC$2,$G12&lt;BC$4,(DATE(YEAR($G12)+1,MONTH($G12)+1,1))&gt;BC$4),$D12*24*BC$3*(BC$2/1000-($F12/1000)),0)</f>
        <v>0</v>
      </c>
      <c r="BD12" s="69" t="n">
        <f aca="false">IF(AND($F12&lt;BD$2,$G12&lt;BD$4,(DATE(YEAR($G12)+1,MONTH($G12)+1,1))&gt;BD$4),$D12*24*BD$3*(BD$2/1000-($F12/1000)),0)</f>
        <v>0</v>
      </c>
    </row>
    <row r="13" customFormat="false" ht="12.75" hidden="false" customHeight="false" outlineLevel="0" collapsed="false">
      <c r="A13" s="0" t="s">
        <v>1374</v>
      </c>
      <c r="B13" s="0" t="s">
        <v>1251</v>
      </c>
      <c r="C13" s="0" t="s">
        <v>1277</v>
      </c>
      <c r="D13" s="0" t="n">
        <v>63.5</v>
      </c>
      <c r="E13" s="66" t="s">
        <v>1256</v>
      </c>
      <c r="F13" s="2" t="n">
        <v>0</v>
      </c>
      <c r="G13" s="8" t="n">
        <v>37245</v>
      </c>
      <c r="H13" s="64" t="s">
        <v>1260</v>
      </c>
      <c r="I13" s="69" t="n">
        <f aca="false">IF(AND($F13&lt;I$2,$G13&lt;I$4,(DATE(YEAR($G13)+1,MONTH($G13)+1,1))&gt;I$4),$D13*24*I$3*(I$2/1000-($F13/1000)),0)</f>
        <v>0</v>
      </c>
      <c r="J13" s="69" t="n">
        <f aca="false">IF(AND($F13&lt;J$2,$G13&lt;J$4,(DATE(YEAR($G13)+1,MONTH($G13)+1,1))&gt;J$4),$D13*24*J$3*(J$2/1000-($F13/1000)),0)</f>
        <v>0</v>
      </c>
      <c r="K13" s="69" t="n">
        <f aca="false">IF(AND($F13&lt;K$2,$G13&lt;K$4,(DATE(YEAR($G13)+1,MONTH($G13)+1,1))&gt;K$4),$D13*24*K$3*(K$2/1000-($F13/1000)),0)</f>
        <v>0</v>
      </c>
      <c r="L13" s="69" t="n">
        <f aca="false">IF(AND($F13&lt;L$2,$G13&lt;L$4,(DATE(YEAR($G13)+1,MONTH($G13)+1,1))&gt;L$4),$D13*24*L$3*(L$2/1000-($F13/1000)),0)</f>
        <v>0</v>
      </c>
      <c r="M13" s="69" t="n">
        <f aca="false">IF(AND($F13&lt;M$2,$G13&lt;M$4,(DATE(YEAR($G13)+1,MONTH($G13)+1,1))&gt;M$4),$D13*24*M$3*(M$2/1000-($F13/1000)),0)</f>
        <v>0</v>
      </c>
      <c r="N13" s="69" t="n">
        <f aca="false">IF(AND($F13&lt;N$2,$G13&lt;N$4,(DATE(YEAR($G13)+1,MONTH($G13)+1,1))&gt;N$4),$D13*24*N$3*(N$2/1000-($F13/1000)),0)</f>
        <v>0</v>
      </c>
      <c r="O13" s="69" t="n">
        <f aca="false">IF(AND($F13&lt;O$2,$G13&lt;O$4,(DATE(YEAR($G13)+1,MONTH($G13)+1,1))&gt;O$4),$D13*24*O$3*(O$2/1000-($F13/1000)),0)</f>
        <v>0</v>
      </c>
      <c r="P13" s="69" t="n">
        <f aca="false">IF(AND($F13&lt;P$2,$G13&lt;P$4,(DATE(YEAR($G13)+1,MONTH($G13)+1,1))&gt;P$4),$D13*24*P$3*(P$2/1000-($F13/1000)),0)</f>
        <v>0</v>
      </c>
      <c r="Q13" s="69" t="n">
        <f aca="false">IF(AND($F13&lt;Q$2,$G13&lt;Q$4,(DATE(YEAR($G13)+1,MONTH($G13)+1,1))&gt;Q$4),$D13*24*Q$3*(Q$2/1000-($F13/1000)),0)</f>
        <v>0</v>
      </c>
      <c r="R13" s="69" t="n">
        <f aca="false">IF(AND($F13&lt;R$2,$G13&lt;R$4,(DATE(YEAR($G13)+1,MONTH($G13)+1,1))&gt;R$4),$D13*24*R$3*(R$2/1000-($F13/1000)),0)</f>
        <v>0</v>
      </c>
      <c r="S13" s="69" t="n">
        <f aca="false">IF(AND($F13&lt;S$2,$G13&lt;S$4,(DATE(YEAR($G13)+1,MONTH($G13)+1,1))&gt;S$4),$D13*24*S$3*(S$2/1000-($F13/1000)),0)</f>
        <v>0</v>
      </c>
      <c r="T13" s="69" t="n">
        <f aca="false">IF(AND($F13&lt;T$2,$G13&lt;T$4,(DATE(YEAR($G13)+1,MONTH($G13)+1,1))&gt;T$4),$D13*24*T$3*(T$2/1000-($F13/1000)),0)</f>
        <v>0</v>
      </c>
      <c r="U13" s="69" t="n">
        <f aca="false">IF(AND($F13&lt;U$2,$G13&lt;U$4,(DATE(YEAR($G13)+1,MONTH($G13)+1,1))&gt;U$4),$D13*24*U$3*(U$2/1000-($F13/1000)),0)</f>
        <v>15240</v>
      </c>
      <c r="V13" s="69" t="n">
        <f aca="false">IF(AND($F13&lt;V$2,$G13&lt;V$4,(DATE(YEAR($G13)+1,MONTH($G13)+1,1))&gt;V$4),$D13*24*V$3*(V$2/1000-($F13/1000)),0)</f>
        <v>15240</v>
      </c>
      <c r="W13" s="69" t="n">
        <f aca="false">IF(AND($F13&lt;W$2,$G13&lt;W$4,(DATE(YEAR($G13)+1,MONTH($G13)+1,1))&gt;W$4),$D13*24*W$3*(W$2/1000-($F13/1000)),0)</f>
        <v>15240</v>
      </c>
      <c r="X13" s="69" t="n">
        <f aca="false">IF(AND($F13&lt;X$2,$G13&lt;X$4,(DATE(YEAR($G13)+1,MONTH($G13)+1,1))&gt;X$4),$D13*24*X$3*(X$2/1000-($F13/1000)),0)</f>
        <v>15240</v>
      </c>
      <c r="Y13" s="69" t="n">
        <f aca="false">IF(AND($F13&lt;Y$2,$G13&lt;Y$4,(DATE(YEAR($G13)+1,MONTH($G13)+1,1))&gt;Y$4),$D13*24*Y$3*(Y$2/1000-($F13/1000)),0)</f>
        <v>15240</v>
      </c>
      <c r="Z13" s="69" t="n">
        <f aca="false">IF(AND($F13&lt;Z$2,$G13&lt;Z$4,(DATE(YEAR($G13)+1,MONTH($G13)+1,1))&gt;Z$4),$D13*24*Z$3*(Z$2/1000-($F13/1000)),0)</f>
        <v>15240</v>
      </c>
      <c r="AA13" s="69" t="n">
        <f aca="false">IF(AND($F13&lt;AA$2,$G13&lt;AA$4,(DATE(YEAR($G13)+1,MONTH($G13)+1,1))&gt;AA$4),$D13*24*AA$3*(AA$2/1000-($F13/1000)),0)</f>
        <v>15240</v>
      </c>
      <c r="AB13" s="69" t="n">
        <f aca="false">IF(AND($F13&lt;AB$2,$G13&lt;AB$4,(DATE(YEAR($G13)+1,MONTH($G13)+1,1))&gt;AB$4),$D13*24*AB$3*(AB$2/1000-($F13/1000)),0)</f>
        <v>15240</v>
      </c>
      <c r="AC13" s="69" t="n">
        <f aca="false">IF(AND($F13&lt;AC$2,$G13&lt;AC$4,(DATE(YEAR($G13)+1,MONTH($G13)+1,1))&gt;AC$4),$D13*24*AC$3*(AC$2/1000-($F13/1000)),0)</f>
        <v>15240</v>
      </c>
      <c r="AD13" s="69" t="n">
        <f aca="false">IF(AND($F13&lt;AD$2,$G13&lt;AD$4,(DATE(YEAR($G13)+1,MONTH($G13)+1,1))&gt;AD$4),$D13*24*AD$3*(AD$2/1000-($F13/1000)),0)</f>
        <v>15240</v>
      </c>
      <c r="AE13" s="69" t="n">
        <f aca="false">IF(AND($F13&lt;AE$2,$G13&lt;AE$4,(DATE(YEAR($G13)+1,MONTH($G13)+1,1))&gt;AE$4),$D13*24*AE$3*(AE$2/1000-($F13/1000)),0)</f>
        <v>15240</v>
      </c>
      <c r="AF13" s="69" t="n">
        <f aca="false">IF(AND($F13&lt;AF$2,$G13&lt;AF$4,(DATE(YEAR($G13)+1,MONTH($G13)+1,1))&gt;AF$4),$D13*24*AF$3*(AF$2/1000-($F13/1000)),0)</f>
        <v>15240</v>
      </c>
      <c r="AG13" s="69" t="n">
        <f aca="false">IF(AND($F13&lt;AG$2,$G13&lt;AG$4,(DATE(YEAR($G13)+1,MONTH($G13)+1,1))&gt;AG$4),$D13*24*AG$3*(AG$2/1000-($F13/1000)),0)</f>
        <v>0</v>
      </c>
      <c r="AH13" s="69" t="n">
        <f aca="false">IF(AND($F13&lt;AH$2,$G13&lt;AH$4,(DATE(YEAR($G13)+1,MONTH($G13)+1,1))&gt;AH$4),$D13*24*AH$3*(AH$2/1000-($F13/1000)),0)</f>
        <v>0</v>
      </c>
      <c r="AI13" s="69" t="n">
        <f aca="false">IF(AND($F13&lt;AI$2,$G13&lt;AI$4,(DATE(YEAR($G13)+1,MONTH($G13)+1,1))&gt;AI$4),$D13*24*AI$3*(AI$2/1000-($F13/1000)),0)</f>
        <v>0</v>
      </c>
      <c r="AJ13" s="69" t="n">
        <f aca="false">IF(AND($F13&lt;AJ$2,$G13&lt;AJ$4,(DATE(YEAR($G13)+1,MONTH($G13)+1,1))&gt;AJ$4),$D13*24*AJ$3*(AJ$2/1000-($F13/1000)),0)</f>
        <v>0</v>
      </c>
      <c r="AK13" s="69" t="n">
        <f aca="false">IF(AND($F13&lt;AK$2,$G13&lt;AK$4,(DATE(YEAR($G13)+1,MONTH($G13)+1,1))&gt;AK$4),$D13*24*AK$3*(AK$2/1000-($F13/1000)),0)</f>
        <v>0</v>
      </c>
      <c r="AL13" s="69" t="n">
        <f aca="false">IF(AND($F13&lt;AL$2,$G13&lt;AL$4,(DATE(YEAR($G13)+1,MONTH($G13)+1,1))&gt;AL$4),$D13*24*AL$3*(AL$2/1000-($F13/1000)),0)</f>
        <v>0</v>
      </c>
      <c r="AM13" s="69" t="n">
        <f aca="false">IF(AND($F13&lt;AM$2,$G13&lt;AM$4,(DATE(YEAR($G13)+1,MONTH($G13)+1,1))&gt;AM$4),$D13*24*AM$3*(AM$2/1000-($F13/1000)),0)</f>
        <v>0</v>
      </c>
      <c r="AN13" s="69" t="n">
        <f aca="false">IF(AND($F13&lt;AN$2,$G13&lt;AN$4,(DATE(YEAR($G13)+1,MONTH($G13)+1,1))&gt;AN$4),$D13*24*AN$3*(AN$2/1000-($F13/1000)),0)</f>
        <v>0</v>
      </c>
      <c r="AO13" s="69" t="n">
        <f aca="false">IF(AND($F13&lt;AO$2,$G13&lt;AO$4,(DATE(YEAR($G13)+1,MONTH($G13)+1,1))&gt;AO$4),$D13*24*AO$3*(AO$2/1000-($F13/1000)),0)</f>
        <v>0</v>
      </c>
      <c r="AP13" s="69" t="n">
        <f aca="false">IF(AND($F13&lt;AP$2,$G13&lt;AP$4,(DATE(YEAR($G13)+1,MONTH($G13)+1,1))&gt;AP$4),$D13*24*AP$3*(AP$2/1000-($F13/1000)),0)</f>
        <v>0</v>
      </c>
      <c r="AQ13" s="69" t="n">
        <f aca="false">IF(AND($F13&lt;AQ$2,$G13&lt;AQ$4,(DATE(YEAR($G13)+1,MONTH($G13)+1,1))&gt;AQ$4),$D13*24*AQ$3*(AQ$2/1000-($F13/1000)),0)</f>
        <v>0</v>
      </c>
      <c r="AR13" s="69" t="n">
        <f aca="false">IF(AND($F13&lt;AR$2,$G13&lt;AR$4,(DATE(YEAR($G13)+1,MONTH($G13)+1,1))&gt;AR$4),$D13*24*AR$3*(AR$2/1000-($F13/1000)),0)</f>
        <v>0</v>
      </c>
      <c r="AS13" s="69" t="n">
        <f aca="false">IF(AND($F13&lt;AS$2,$G13&lt;AS$4,(DATE(YEAR($G13)+1,MONTH($G13)+1,1))&gt;AS$4),$D13*24*AS$3*(AS$2/1000-($F13/1000)),0)</f>
        <v>0</v>
      </c>
      <c r="AT13" s="69" t="n">
        <f aca="false">IF(AND($F13&lt;AT$2,$G13&lt;AT$4,(DATE(YEAR($G13)+1,MONTH($G13)+1,1))&gt;AT$4),$D13*24*AT$3*(AT$2/1000-($F13/1000)),0)</f>
        <v>0</v>
      </c>
      <c r="AU13" s="69" t="n">
        <f aca="false">IF(AND($F13&lt;AU$2,$G13&lt;AU$4,(DATE(YEAR($G13)+1,MONTH($G13)+1,1))&gt;AU$4),$D13*24*AU$3*(AU$2/1000-($F13/1000)),0)</f>
        <v>0</v>
      </c>
      <c r="AV13" s="69" t="n">
        <f aca="false">IF(AND($F13&lt;AV$2,$G13&lt;AV$4,(DATE(YEAR($G13)+1,MONTH($G13)+1,1))&gt;AV$4),$D13*24*AV$3*(AV$2/1000-($F13/1000)),0)</f>
        <v>0</v>
      </c>
      <c r="AW13" s="69" t="n">
        <f aca="false">IF(AND($F13&lt;AW$2,$G13&lt;AW$4,(DATE(YEAR($G13)+1,MONTH($G13)+1,1))&gt;AW$4),$D13*24*AW$3*(AW$2/1000-($F13/1000)),0)</f>
        <v>0</v>
      </c>
      <c r="AX13" s="69" t="n">
        <f aca="false">IF(AND($F13&lt;AX$2,$G13&lt;AX$4,(DATE(YEAR($G13)+1,MONTH($G13)+1,1))&gt;AX$4),$D13*24*AX$3*(AX$2/1000-($F13/1000)),0)</f>
        <v>0</v>
      </c>
      <c r="AY13" s="69" t="n">
        <f aca="false">IF(AND($F13&lt;AY$2,$G13&lt;AY$4,(DATE(YEAR($G13)+1,MONTH($G13)+1,1))&gt;AY$4),$D13*24*AY$3*(AY$2/1000-($F13/1000)),0)</f>
        <v>0</v>
      </c>
      <c r="AZ13" s="69" t="n">
        <f aca="false">IF(AND($F13&lt;AZ$2,$G13&lt;AZ$4,(DATE(YEAR($G13)+1,MONTH($G13)+1,1))&gt;AZ$4),$D13*24*AZ$3*(AZ$2/1000-($F13/1000)),0)</f>
        <v>0</v>
      </c>
      <c r="BA13" s="69" t="n">
        <f aca="false">IF(AND($F13&lt;BA$2,$G13&lt;BA$4,(DATE(YEAR($G13)+1,MONTH($G13)+1,1))&gt;BA$4),$D13*24*BA$3*(BA$2/1000-($F13/1000)),0)</f>
        <v>0</v>
      </c>
      <c r="BB13" s="69" t="n">
        <f aca="false">IF(AND($F13&lt;BB$2,$G13&lt;BB$4,(DATE(YEAR($G13)+1,MONTH($G13)+1,1))&gt;BB$4),$D13*24*BB$3*(BB$2/1000-($F13/1000)),0)</f>
        <v>0</v>
      </c>
      <c r="BC13" s="69" t="n">
        <f aca="false">IF(AND($F13&lt;BC$2,$G13&lt;BC$4,(DATE(YEAR($G13)+1,MONTH($G13)+1,1))&gt;BC$4),$D13*24*BC$3*(BC$2/1000-($F13/1000)),0)</f>
        <v>0</v>
      </c>
      <c r="BD13" s="69" t="n">
        <f aca="false">IF(AND($F13&lt;BD$2,$G13&lt;BD$4,(DATE(YEAR($G13)+1,MONTH($G13)+1,1))&gt;BD$4),$D13*24*BD$3*(BD$2/1000-($F13/1000)),0)</f>
        <v>0</v>
      </c>
    </row>
    <row r="14" customFormat="false" ht="12.75" hidden="false" customHeight="false" outlineLevel="0" collapsed="false">
      <c r="A14" s="0" t="s">
        <v>1279</v>
      </c>
      <c r="B14" s="0" t="s">
        <v>1251</v>
      </c>
      <c r="C14" s="0" t="s">
        <v>1270</v>
      </c>
      <c r="D14" s="0" t="n">
        <v>7.4</v>
      </c>
      <c r="E14" s="66" t="s">
        <v>1256</v>
      </c>
      <c r="F14" s="2" t="n">
        <v>0</v>
      </c>
      <c r="G14" s="8" t="n">
        <v>37257</v>
      </c>
      <c r="H14" s="64" t="s">
        <v>1260</v>
      </c>
      <c r="I14" s="69" t="n">
        <f aca="false">IF(AND($F14&lt;I$2,$G14&lt;I$4,(DATE(YEAR($G14)+1,MONTH($G14)+1,1))&gt;I$4),$D14*24*I$3*(I$2/1000-($F14/1000)),0)</f>
        <v>0</v>
      </c>
      <c r="J14" s="69" t="n">
        <f aca="false">IF(AND($F14&lt;J$2,$G14&lt;J$4,(DATE(YEAR($G14)+1,MONTH($G14)+1,1))&gt;J$4),$D14*24*J$3*(J$2/1000-($F14/1000)),0)</f>
        <v>0</v>
      </c>
      <c r="K14" s="69" t="n">
        <f aca="false">IF(AND($F14&lt;K$2,$G14&lt;K$4,(DATE(YEAR($G14)+1,MONTH($G14)+1,1))&gt;K$4),$D14*24*K$3*(K$2/1000-($F14/1000)),0)</f>
        <v>0</v>
      </c>
      <c r="L14" s="69" t="n">
        <f aca="false">IF(AND($F14&lt;L$2,$G14&lt;L$4,(DATE(YEAR($G14)+1,MONTH($G14)+1,1))&gt;L$4),$D14*24*L$3*(L$2/1000-($F14/1000)),0)</f>
        <v>0</v>
      </c>
      <c r="M14" s="69" t="n">
        <f aca="false">IF(AND($F14&lt;M$2,$G14&lt;M$4,(DATE(YEAR($G14)+1,MONTH($G14)+1,1))&gt;M$4),$D14*24*M$3*(M$2/1000-($F14/1000)),0)</f>
        <v>0</v>
      </c>
      <c r="N14" s="69" t="n">
        <f aca="false">IF(AND($F14&lt;N$2,$G14&lt;N$4,(DATE(YEAR($G14)+1,MONTH($G14)+1,1))&gt;N$4),$D14*24*N$3*(N$2/1000-($F14/1000)),0)</f>
        <v>0</v>
      </c>
      <c r="O14" s="69" t="n">
        <f aca="false">IF(AND($F14&lt;O$2,$G14&lt;O$4,(DATE(YEAR($G14)+1,MONTH($G14)+1,1))&gt;O$4),$D14*24*O$3*(O$2/1000-($F14/1000)),0)</f>
        <v>0</v>
      </c>
      <c r="P14" s="69" t="n">
        <f aca="false">IF(AND($F14&lt;P$2,$G14&lt;P$4,(DATE(YEAR($G14)+1,MONTH($G14)+1,1))&gt;P$4),$D14*24*P$3*(P$2/1000-($F14/1000)),0)</f>
        <v>0</v>
      </c>
      <c r="Q14" s="69" t="n">
        <f aca="false">IF(AND($F14&lt;Q$2,$G14&lt;Q$4,(DATE(YEAR($G14)+1,MONTH($G14)+1,1))&gt;Q$4),$D14*24*Q$3*(Q$2/1000-($F14/1000)),0)</f>
        <v>0</v>
      </c>
      <c r="R14" s="69" t="n">
        <f aca="false">IF(AND($F14&lt;R$2,$G14&lt;R$4,(DATE(YEAR($G14)+1,MONTH($G14)+1,1))&gt;R$4),$D14*24*R$3*(R$2/1000-($F14/1000)),0)</f>
        <v>0</v>
      </c>
      <c r="S14" s="69" t="n">
        <f aca="false">IF(AND($F14&lt;S$2,$G14&lt;S$4,(DATE(YEAR($G14)+1,MONTH($G14)+1,1))&gt;S$4),$D14*24*S$3*(S$2/1000-($F14/1000)),0)</f>
        <v>0</v>
      </c>
      <c r="T14" s="69" t="n">
        <f aca="false">IF(AND($F14&lt;T$2,$G14&lt;T$4,(DATE(YEAR($G14)+1,MONTH($G14)+1,1))&gt;T$4),$D14*24*T$3*(T$2/1000-($F14/1000)),0)</f>
        <v>0</v>
      </c>
      <c r="U14" s="69" t="n">
        <f aca="false">IF(AND($F14&lt;U$2,$G14&lt;U$4,(DATE(YEAR($G14)+1,MONTH($G14)+1,1))&gt;U$4),$D14*24*U$3*(U$2/1000-($F14/1000)),0)</f>
        <v>0</v>
      </c>
      <c r="V14" s="69" t="n">
        <f aca="false">IF(AND($F14&lt;V$2,$G14&lt;V$4,(DATE(YEAR($G14)+1,MONTH($G14)+1,1))&gt;V$4),$D14*24*V$3*(V$2/1000-($F14/1000)),0)</f>
        <v>1776</v>
      </c>
      <c r="W14" s="69" t="n">
        <f aca="false">IF(AND($F14&lt;W$2,$G14&lt;W$4,(DATE(YEAR($G14)+1,MONTH($G14)+1,1))&gt;W$4),$D14*24*W$3*(W$2/1000-($F14/1000)),0)</f>
        <v>1776</v>
      </c>
      <c r="X14" s="69" t="n">
        <f aca="false">IF(AND($F14&lt;X$2,$G14&lt;X$4,(DATE(YEAR($G14)+1,MONTH($G14)+1,1))&gt;X$4),$D14*24*X$3*(X$2/1000-($F14/1000)),0)</f>
        <v>1776</v>
      </c>
      <c r="Y14" s="69" t="n">
        <f aca="false">IF(AND($F14&lt;Y$2,$G14&lt;Y$4,(DATE(YEAR($G14)+1,MONTH($G14)+1,1))&gt;Y$4),$D14*24*Y$3*(Y$2/1000-($F14/1000)),0)</f>
        <v>1776</v>
      </c>
      <c r="Z14" s="69" t="n">
        <f aca="false">IF(AND($F14&lt;Z$2,$G14&lt;Z$4,(DATE(YEAR($G14)+1,MONTH($G14)+1,1))&gt;Z$4),$D14*24*Z$3*(Z$2/1000-($F14/1000)),0)</f>
        <v>1776</v>
      </c>
      <c r="AA14" s="69" t="n">
        <f aca="false">IF(AND($F14&lt;AA$2,$G14&lt;AA$4,(DATE(YEAR($G14)+1,MONTH($G14)+1,1))&gt;AA$4),$D14*24*AA$3*(AA$2/1000-($F14/1000)),0)</f>
        <v>1776</v>
      </c>
      <c r="AB14" s="69" t="n">
        <f aca="false">IF(AND($F14&lt;AB$2,$G14&lt;AB$4,(DATE(YEAR($G14)+1,MONTH($G14)+1,1))&gt;AB$4),$D14*24*AB$3*(AB$2/1000-($F14/1000)),0)</f>
        <v>1776</v>
      </c>
      <c r="AC14" s="69" t="n">
        <f aca="false">IF(AND($F14&lt;AC$2,$G14&lt;AC$4,(DATE(YEAR($G14)+1,MONTH($G14)+1,1))&gt;AC$4),$D14*24*AC$3*(AC$2/1000-($F14/1000)),0)</f>
        <v>1776</v>
      </c>
      <c r="AD14" s="69" t="n">
        <f aca="false">IF(AND($F14&lt;AD$2,$G14&lt;AD$4,(DATE(YEAR($G14)+1,MONTH($G14)+1,1))&gt;AD$4),$D14*24*AD$3*(AD$2/1000-($F14/1000)),0)</f>
        <v>1776</v>
      </c>
      <c r="AE14" s="69" t="n">
        <f aca="false">IF(AND($F14&lt;AE$2,$G14&lt;AE$4,(DATE(YEAR($G14)+1,MONTH($G14)+1,1))&gt;AE$4),$D14*24*AE$3*(AE$2/1000-($F14/1000)),0)</f>
        <v>1776</v>
      </c>
      <c r="AF14" s="69" t="n">
        <f aca="false">IF(AND($F14&lt;AF$2,$G14&lt;AF$4,(DATE(YEAR($G14)+1,MONTH($G14)+1,1))&gt;AF$4),$D14*24*AF$3*(AF$2/1000-($F14/1000)),0)</f>
        <v>1776</v>
      </c>
      <c r="AG14" s="69" t="n">
        <f aca="false">IF(AND($F14&lt;AG$2,$G14&lt;AG$4,(DATE(YEAR($G14)+1,MONTH($G14)+1,1))&gt;AG$4),$D14*24*AG$3*(AG$2/1000-($F14/1000)),0)</f>
        <v>1776</v>
      </c>
      <c r="AH14" s="69" t="n">
        <f aca="false">IF(AND($F14&lt;AH$2,$G14&lt;AH$4,(DATE(YEAR($G14)+1,MONTH($G14)+1,1))&gt;AH$4),$D14*24*AH$3*(AH$2/1000-($F14/1000)),0)</f>
        <v>0</v>
      </c>
      <c r="AI14" s="69" t="n">
        <f aca="false">IF(AND($F14&lt;AI$2,$G14&lt;AI$4,(DATE(YEAR($G14)+1,MONTH($G14)+1,1))&gt;AI$4),$D14*24*AI$3*(AI$2/1000-($F14/1000)),0)</f>
        <v>0</v>
      </c>
      <c r="AJ14" s="69" t="n">
        <f aca="false">IF(AND($F14&lt;AJ$2,$G14&lt;AJ$4,(DATE(YEAR($G14)+1,MONTH($G14)+1,1))&gt;AJ$4),$D14*24*AJ$3*(AJ$2/1000-($F14/1000)),0)</f>
        <v>0</v>
      </c>
      <c r="AK14" s="69" t="n">
        <f aca="false">IF(AND($F14&lt;AK$2,$G14&lt;AK$4,(DATE(YEAR($G14)+1,MONTH($G14)+1,1))&gt;AK$4),$D14*24*AK$3*(AK$2/1000-($F14/1000)),0)</f>
        <v>0</v>
      </c>
      <c r="AL14" s="69" t="n">
        <f aca="false">IF(AND($F14&lt;AL$2,$G14&lt;AL$4,(DATE(YEAR($G14)+1,MONTH($G14)+1,1))&gt;AL$4),$D14*24*AL$3*(AL$2/1000-($F14/1000)),0)</f>
        <v>0</v>
      </c>
      <c r="AM14" s="69" t="n">
        <f aca="false">IF(AND($F14&lt;AM$2,$G14&lt;AM$4,(DATE(YEAR($G14)+1,MONTH($G14)+1,1))&gt;AM$4),$D14*24*AM$3*(AM$2/1000-($F14/1000)),0)</f>
        <v>0</v>
      </c>
      <c r="AN14" s="69" t="n">
        <f aca="false">IF(AND($F14&lt;AN$2,$G14&lt;AN$4,(DATE(YEAR($G14)+1,MONTH($G14)+1,1))&gt;AN$4),$D14*24*AN$3*(AN$2/1000-($F14/1000)),0)</f>
        <v>0</v>
      </c>
      <c r="AO14" s="69" t="n">
        <f aca="false">IF(AND($F14&lt;AO$2,$G14&lt;AO$4,(DATE(YEAR($G14)+1,MONTH($G14)+1,1))&gt;AO$4),$D14*24*AO$3*(AO$2/1000-($F14/1000)),0)</f>
        <v>0</v>
      </c>
      <c r="AP14" s="69" t="n">
        <f aca="false">IF(AND($F14&lt;AP$2,$G14&lt;AP$4,(DATE(YEAR($G14)+1,MONTH($G14)+1,1))&gt;AP$4),$D14*24*AP$3*(AP$2/1000-($F14/1000)),0)</f>
        <v>0</v>
      </c>
      <c r="AQ14" s="69" t="n">
        <f aca="false">IF(AND($F14&lt;AQ$2,$G14&lt;AQ$4,(DATE(YEAR($G14)+1,MONTH($G14)+1,1))&gt;AQ$4),$D14*24*AQ$3*(AQ$2/1000-($F14/1000)),0)</f>
        <v>0</v>
      </c>
      <c r="AR14" s="69" t="n">
        <f aca="false">IF(AND($F14&lt;AR$2,$G14&lt;AR$4,(DATE(YEAR($G14)+1,MONTH($G14)+1,1))&gt;AR$4),$D14*24*AR$3*(AR$2/1000-($F14/1000)),0)</f>
        <v>0</v>
      </c>
      <c r="AS14" s="69" t="n">
        <f aca="false">IF(AND($F14&lt;AS$2,$G14&lt;AS$4,(DATE(YEAR($G14)+1,MONTH($G14)+1,1))&gt;AS$4),$D14*24*AS$3*(AS$2/1000-($F14/1000)),0)</f>
        <v>0</v>
      </c>
      <c r="AT14" s="69" t="n">
        <f aca="false">IF(AND($F14&lt;AT$2,$G14&lt;AT$4,(DATE(YEAR($G14)+1,MONTH($G14)+1,1))&gt;AT$4),$D14*24*AT$3*(AT$2/1000-($F14/1000)),0)</f>
        <v>0</v>
      </c>
      <c r="AU14" s="69" t="n">
        <f aca="false">IF(AND($F14&lt;AU$2,$G14&lt;AU$4,(DATE(YEAR($G14)+1,MONTH($G14)+1,1))&gt;AU$4),$D14*24*AU$3*(AU$2/1000-($F14/1000)),0)</f>
        <v>0</v>
      </c>
      <c r="AV14" s="69" t="n">
        <f aca="false">IF(AND($F14&lt;AV$2,$G14&lt;AV$4,(DATE(YEAR($G14)+1,MONTH($G14)+1,1))&gt;AV$4),$D14*24*AV$3*(AV$2/1000-($F14/1000)),0)</f>
        <v>0</v>
      </c>
      <c r="AW14" s="69" t="n">
        <f aca="false">IF(AND($F14&lt;AW$2,$G14&lt;AW$4,(DATE(YEAR($G14)+1,MONTH($G14)+1,1))&gt;AW$4),$D14*24*AW$3*(AW$2/1000-($F14/1000)),0)</f>
        <v>0</v>
      </c>
      <c r="AX14" s="69" t="n">
        <f aca="false">IF(AND($F14&lt;AX$2,$G14&lt;AX$4,(DATE(YEAR($G14)+1,MONTH($G14)+1,1))&gt;AX$4),$D14*24*AX$3*(AX$2/1000-($F14/1000)),0)</f>
        <v>0</v>
      </c>
      <c r="AY14" s="69" t="n">
        <f aca="false">IF(AND($F14&lt;AY$2,$G14&lt;AY$4,(DATE(YEAR($G14)+1,MONTH($G14)+1,1))&gt;AY$4),$D14*24*AY$3*(AY$2/1000-($F14/1000)),0)</f>
        <v>0</v>
      </c>
      <c r="AZ14" s="69" t="n">
        <f aca="false">IF(AND($F14&lt;AZ$2,$G14&lt;AZ$4,(DATE(YEAR($G14)+1,MONTH($G14)+1,1))&gt;AZ$4),$D14*24*AZ$3*(AZ$2/1000-($F14/1000)),0)</f>
        <v>0</v>
      </c>
      <c r="BA14" s="69" t="n">
        <f aca="false">IF(AND($F14&lt;BA$2,$G14&lt;BA$4,(DATE(YEAR($G14)+1,MONTH($G14)+1,1))&gt;BA$4),$D14*24*BA$3*(BA$2/1000-($F14/1000)),0)</f>
        <v>0</v>
      </c>
      <c r="BB14" s="69" t="n">
        <f aca="false">IF(AND($F14&lt;BB$2,$G14&lt;BB$4,(DATE(YEAR($G14)+1,MONTH($G14)+1,1))&gt;BB$4),$D14*24*BB$3*(BB$2/1000-($F14/1000)),0)</f>
        <v>0</v>
      </c>
      <c r="BC14" s="69" t="n">
        <f aca="false">IF(AND($F14&lt;BC$2,$G14&lt;BC$4,(DATE(YEAR($G14)+1,MONTH($G14)+1,1))&gt;BC$4),$D14*24*BC$3*(BC$2/1000-($F14/1000)),0)</f>
        <v>0</v>
      </c>
      <c r="BD14" s="69" t="n">
        <f aca="false">IF(AND($F14&lt;BD$2,$G14&lt;BD$4,(DATE(YEAR($G14)+1,MONTH($G14)+1,1))&gt;BD$4),$D14*24*BD$3*(BD$2/1000-($F14/1000)),0)</f>
        <v>0</v>
      </c>
    </row>
    <row r="15" customFormat="false" ht="12.75" hidden="false" customHeight="false" outlineLevel="0" collapsed="false">
      <c r="A15" s="0" t="s">
        <v>1269</v>
      </c>
      <c r="B15" s="0" t="s">
        <v>1251</v>
      </c>
      <c r="C15" s="0" t="s">
        <v>1270</v>
      </c>
      <c r="D15" s="0" t="n">
        <v>7.2</v>
      </c>
      <c r="E15" s="66" t="s">
        <v>1256</v>
      </c>
      <c r="F15" s="2" t="n">
        <v>0</v>
      </c>
      <c r="G15" s="8" t="n">
        <v>37257</v>
      </c>
      <c r="H15" s="64" t="s">
        <v>1260</v>
      </c>
      <c r="I15" s="69" t="n">
        <f aca="false">IF(AND($F15&lt;I$2,$G15&lt;I$4,(DATE(YEAR($G15)+1,MONTH($G15)+1,1))&gt;I$4),$D15*24*I$3*(I$2/1000-($F15/1000)),0)</f>
        <v>0</v>
      </c>
      <c r="J15" s="69" t="n">
        <f aca="false">IF(AND($F15&lt;J$2,$G15&lt;J$4,(DATE(YEAR($G15)+1,MONTH($G15)+1,1))&gt;J$4),$D15*24*J$3*(J$2/1000-($F15/1000)),0)</f>
        <v>0</v>
      </c>
      <c r="K15" s="69" t="n">
        <f aca="false">IF(AND($F15&lt;K$2,$G15&lt;K$4,(DATE(YEAR($G15)+1,MONTH($G15)+1,1))&gt;K$4),$D15*24*K$3*(K$2/1000-($F15/1000)),0)</f>
        <v>0</v>
      </c>
      <c r="L15" s="69" t="n">
        <f aca="false">IF(AND($F15&lt;L$2,$G15&lt;L$4,(DATE(YEAR($G15)+1,MONTH($G15)+1,1))&gt;L$4),$D15*24*L$3*(L$2/1000-($F15/1000)),0)</f>
        <v>0</v>
      </c>
      <c r="M15" s="69" t="n">
        <f aca="false">IF(AND($F15&lt;M$2,$G15&lt;M$4,(DATE(YEAR($G15)+1,MONTH($G15)+1,1))&gt;M$4),$D15*24*M$3*(M$2/1000-($F15/1000)),0)</f>
        <v>0</v>
      </c>
      <c r="N15" s="69" t="n">
        <f aca="false">IF(AND($F15&lt;N$2,$G15&lt;N$4,(DATE(YEAR($G15)+1,MONTH($G15)+1,1))&gt;N$4),$D15*24*N$3*(N$2/1000-($F15/1000)),0)</f>
        <v>0</v>
      </c>
      <c r="O15" s="69" t="n">
        <f aca="false">IF(AND($F15&lt;O$2,$G15&lt;O$4,(DATE(YEAR($G15)+1,MONTH($G15)+1,1))&gt;O$4),$D15*24*O$3*(O$2/1000-($F15/1000)),0)</f>
        <v>0</v>
      </c>
      <c r="P15" s="69" t="n">
        <f aca="false">IF(AND($F15&lt;P$2,$G15&lt;P$4,(DATE(YEAR($G15)+1,MONTH($G15)+1,1))&gt;P$4),$D15*24*P$3*(P$2/1000-($F15/1000)),0)</f>
        <v>0</v>
      </c>
      <c r="Q15" s="69" t="n">
        <f aca="false">IF(AND($F15&lt;Q$2,$G15&lt;Q$4,(DATE(YEAR($G15)+1,MONTH($G15)+1,1))&gt;Q$4),$D15*24*Q$3*(Q$2/1000-($F15/1000)),0)</f>
        <v>0</v>
      </c>
      <c r="R15" s="69" t="n">
        <f aca="false">IF(AND($F15&lt;R$2,$G15&lt;R$4,(DATE(YEAR($G15)+1,MONTH($G15)+1,1))&gt;R$4),$D15*24*R$3*(R$2/1000-($F15/1000)),0)</f>
        <v>0</v>
      </c>
      <c r="S15" s="69" t="n">
        <f aca="false">IF(AND($F15&lt;S$2,$G15&lt;S$4,(DATE(YEAR($G15)+1,MONTH($G15)+1,1))&gt;S$4),$D15*24*S$3*(S$2/1000-($F15/1000)),0)</f>
        <v>0</v>
      </c>
      <c r="T15" s="69" t="n">
        <f aca="false">IF(AND($F15&lt;T$2,$G15&lt;T$4,(DATE(YEAR($G15)+1,MONTH($G15)+1,1))&gt;T$4),$D15*24*T$3*(T$2/1000-($F15/1000)),0)</f>
        <v>0</v>
      </c>
      <c r="U15" s="69" t="n">
        <f aca="false">IF(AND($F15&lt;U$2,$G15&lt;U$4,(DATE(YEAR($G15)+1,MONTH($G15)+1,1))&gt;U$4),$D15*24*U$3*(U$2/1000-($F15/1000)),0)</f>
        <v>0</v>
      </c>
      <c r="V15" s="69" t="n">
        <f aca="false">IF(AND($F15&lt;V$2,$G15&lt;V$4,(DATE(YEAR($G15)+1,MONTH($G15)+1,1))&gt;V$4),$D15*24*V$3*(V$2/1000-($F15/1000)),0)</f>
        <v>1728</v>
      </c>
      <c r="W15" s="69" t="n">
        <f aca="false">IF(AND($F15&lt;W$2,$G15&lt;W$4,(DATE(YEAR($G15)+1,MONTH($G15)+1,1))&gt;W$4),$D15*24*W$3*(W$2/1000-($F15/1000)),0)</f>
        <v>1728</v>
      </c>
      <c r="X15" s="69" t="n">
        <f aca="false">IF(AND($F15&lt;X$2,$G15&lt;X$4,(DATE(YEAR($G15)+1,MONTH($G15)+1,1))&gt;X$4),$D15*24*X$3*(X$2/1000-($F15/1000)),0)</f>
        <v>1728</v>
      </c>
      <c r="Y15" s="69" t="n">
        <f aca="false">IF(AND($F15&lt;Y$2,$G15&lt;Y$4,(DATE(YEAR($G15)+1,MONTH($G15)+1,1))&gt;Y$4),$D15*24*Y$3*(Y$2/1000-($F15/1000)),0)</f>
        <v>1728</v>
      </c>
      <c r="Z15" s="69" t="n">
        <f aca="false">IF(AND($F15&lt;Z$2,$G15&lt;Z$4,(DATE(YEAR($G15)+1,MONTH($G15)+1,1))&gt;Z$4),$D15*24*Z$3*(Z$2/1000-($F15/1000)),0)</f>
        <v>1728</v>
      </c>
      <c r="AA15" s="69" t="n">
        <f aca="false">IF(AND($F15&lt;AA$2,$G15&lt;AA$4,(DATE(YEAR($G15)+1,MONTH($G15)+1,1))&gt;AA$4),$D15*24*AA$3*(AA$2/1000-($F15/1000)),0)</f>
        <v>1728</v>
      </c>
      <c r="AB15" s="69" t="n">
        <f aca="false">IF(AND($F15&lt;AB$2,$G15&lt;AB$4,(DATE(YEAR($G15)+1,MONTH($G15)+1,1))&gt;AB$4),$D15*24*AB$3*(AB$2/1000-($F15/1000)),0)</f>
        <v>1728</v>
      </c>
      <c r="AC15" s="69" t="n">
        <f aca="false">IF(AND($F15&lt;AC$2,$G15&lt;AC$4,(DATE(YEAR($G15)+1,MONTH($G15)+1,1))&gt;AC$4),$D15*24*AC$3*(AC$2/1000-($F15/1000)),0)</f>
        <v>1728</v>
      </c>
      <c r="AD15" s="69" t="n">
        <f aca="false">IF(AND($F15&lt;AD$2,$G15&lt;AD$4,(DATE(YEAR($G15)+1,MONTH($G15)+1,1))&gt;AD$4),$D15*24*AD$3*(AD$2/1000-($F15/1000)),0)</f>
        <v>1728</v>
      </c>
      <c r="AE15" s="69" t="n">
        <f aca="false">IF(AND($F15&lt;AE$2,$G15&lt;AE$4,(DATE(YEAR($G15)+1,MONTH($G15)+1,1))&gt;AE$4),$D15*24*AE$3*(AE$2/1000-($F15/1000)),0)</f>
        <v>1728</v>
      </c>
      <c r="AF15" s="69" t="n">
        <f aca="false">IF(AND($F15&lt;AF$2,$G15&lt;AF$4,(DATE(YEAR($G15)+1,MONTH($G15)+1,1))&gt;AF$4),$D15*24*AF$3*(AF$2/1000-($F15/1000)),0)</f>
        <v>1728</v>
      </c>
      <c r="AG15" s="69" t="n">
        <f aca="false">IF(AND($F15&lt;AG$2,$G15&lt;AG$4,(DATE(YEAR($G15)+1,MONTH($G15)+1,1))&gt;AG$4),$D15*24*AG$3*(AG$2/1000-($F15/1000)),0)</f>
        <v>1728</v>
      </c>
      <c r="AH15" s="69" t="n">
        <f aca="false">IF(AND($F15&lt;AH$2,$G15&lt;AH$4,(DATE(YEAR($G15)+1,MONTH($G15)+1,1))&gt;AH$4),$D15*24*AH$3*(AH$2/1000-($F15/1000)),0)</f>
        <v>0</v>
      </c>
      <c r="AI15" s="69" t="n">
        <f aca="false">IF(AND($F15&lt;AI$2,$G15&lt;AI$4,(DATE(YEAR($G15)+1,MONTH($G15)+1,1))&gt;AI$4),$D15*24*AI$3*(AI$2/1000-($F15/1000)),0)</f>
        <v>0</v>
      </c>
      <c r="AJ15" s="69" t="n">
        <f aca="false">IF(AND($F15&lt;AJ$2,$G15&lt;AJ$4,(DATE(YEAR($G15)+1,MONTH($G15)+1,1))&gt;AJ$4),$D15*24*AJ$3*(AJ$2/1000-($F15/1000)),0)</f>
        <v>0</v>
      </c>
      <c r="AK15" s="69" t="n">
        <f aca="false">IF(AND($F15&lt;AK$2,$G15&lt;AK$4,(DATE(YEAR($G15)+1,MONTH($G15)+1,1))&gt;AK$4),$D15*24*AK$3*(AK$2/1000-($F15/1000)),0)</f>
        <v>0</v>
      </c>
      <c r="AL15" s="69" t="n">
        <f aca="false">IF(AND($F15&lt;AL$2,$G15&lt;AL$4,(DATE(YEAR($G15)+1,MONTH($G15)+1,1))&gt;AL$4),$D15*24*AL$3*(AL$2/1000-($F15/1000)),0)</f>
        <v>0</v>
      </c>
      <c r="AM15" s="69" t="n">
        <f aca="false">IF(AND($F15&lt;AM$2,$G15&lt;AM$4,(DATE(YEAR($G15)+1,MONTH($G15)+1,1))&gt;AM$4),$D15*24*AM$3*(AM$2/1000-($F15/1000)),0)</f>
        <v>0</v>
      </c>
      <c r="AN15" s="69" t="n">
        <f aca="false">IF(AND($F15&lt;AN$2,$G15&lt;AN$4,(DATE(YEAR($G15)+1,MONTH($G15)+1,1))&gt;AN$4),$D15*24*AN$3*(AN$2/1000-($F15/1000)),0)</f>
        <v>0</v>
      </c>
      <c r="AO15" s="69" t="n">
        <f aca="false">IF(AND($F15&lt;AO$2,$G15&lt;AO$4,(DATE(YEAR($G15)+1,MONTH($G15)+1,1))&gt;AO$4),$D15*24*AO$3*(AO$2/1000-($F15/1000)),0)</f>
        <v>0</v>
      </c>
      <c r="AP15" s="69" t="n">
        <f aca="false">IF(AND($F15&lt;AP$2,$G15&lt;AP$4,(DATE(YEAR($G15)+1,MONTH($G15)+1,1))&gt;AP$4),$D15*24*AP$3*(AP$2/1000-($F15/1000)),0)</f>
        <v>0</v>
      </c>
      <c r="AQ15" s="69" t="n">
        <f aca="false">IF(AND($F15&lt;AQ$2,$G15&lt;AQ$4,(DATE(YEAR($G15)+1,MONTH($G15)+1,1))&gt;AQ$4),$D15*24*AQ$3*(AQ$2/1000-($F15/1000)),0)</f>
        <v>0</v>
      </c>
      <c r="AR15" s="69" t="n">
        <f aca="false">IF(AND($F15&lt;AR$2,$G15&lt;AR$4,(DATE(YEAR($G15)+1,MONTH($G15)+1,1))&gt;AR$4),$D15*24*AR$3*(AR$2/1000-($F15/1000)),0)</f>
        <v>0</v>
      </c>
      <c r="AS15" s="69" t="n">
        <f aca="false">IF(AND($F15&lt;AS$2,$G15&lt;AS$4,(DATE(YEAR($G15)+1,MONTH($G15)+1,1))&gt;AS$4),$D15*24*AS$3*(AS$2/1000-($F15/1000)),0)</f>
        <v>0</v>
      </c>
      <c r="AT15" s="69" t="n">
        <f aca="false">IF(AND($F15&lt;AT$2,$G15&lt;AT$4,(DATE(YEAR($G15)+1,MONTH($G15)+1,1))&gt;AT$4),$D15*24*AT$3*(AT$2/1000-($F15/1000)),0)</f>
        <v>0</v>
      </c>
      <c r="AU15" s="69" t="n">
        <f aca="false">IF(AND($F15&lt;AU$2,$G15&lt;AU$4,(DATE(YEAR($G15)+1,MONTH($G15)+1,1))&gt;AU$4),$D15*24*AU$3*(AU$2/1000-($F15/1000)),0)</f>
        <v>0</v>
      </c>
      <c r="AV15" s="69" t="n">
        <f aca="false">IF(AND($F15&lt;AV$2,$G15&lt;AV$4,(DATE(YEAR($G15)+1,MONTH($G15)+1,1))&gt;AV$4),$D15*24*AV$3*(AV$2/1000-($F15/1000)),0)</f>
        <v>0</v>
      </c>
      <c r="AW15" s="69" t="n">
        <f aca="false">IF(AND($F15&lt;AW$2,$G15&lt;AW$4,(DATE(YEAR($G15)+1,MONTH($G15)+1,1))&gt;AW$4),$D15*24*AW$3*(AW$2/1000-($F15/1000)),0)</f>
        <v>0</v>
      </c>
      <c r="AX15" s="69" t="n">
        <f aca="false">IF(AND($F15&lt;AX$2,$G15&lt;AX$4,(DATE(YEAR($G15)+1,MONTH($G15)+1,1))&gt;AX$4),$D15*24*AX$3*(AX$2/1000-($F15/1000)),0)</f>
        <v>0</v>
      </c>
      <c r="AY15" s="69" t="n">
        <f aca="false">IF(AND($F15&lt;AY$2,$G15&lt;AY$4,(DATE(YEAR($G15)+1,MONTH($G15)+1,1))&gt;AY$4),$D15*24*AY$3*(AY$2/1000-($F15/1000)),0)</f>
        <v>0</v>
      </c>
      <c r="AZ15" s="69" t="n">
        <f aca="false">IF(AND($F15&lt;AZ$2,$G15&lt;AZ$4,(DATE(YEAR($G15)+1,MONTH($G15)+1,1))&gt;AZ$4),$D15*24*AZ$3*(AZ$2/1000-($F15/1000)),0)</f>
        <v>0</v>
      </c>
      <c r="BA15" s="69" t="n">
        <f aca="false">IF(AND($F15&lt;BA$2,$G15&lt;BA$4,(DATE(YEAR($G15)+1,MONTH($G15)+1,1))&gt;BA$4),$D15*24*BA$3*(BA$2/1000-($F15/1000)),0)</f>
        <v>0</v>
      </c>
      <c r="BB15" s="69" t="n">
        <f aca="false">IF(AND($F15&lt;BB$2,$G15&lt;BB$4,(DATE(YEAR($G15)+1,MONTH($G15)+1,1))&gt;BB$4),$D15*24*BB$3*(BB$2/1000-($F15/1000)),0)</f>
        <v>0</v>
      </c>
      <c r="BC15" s="69" t="n">
        <f aca="false">IF(AND($F15&lt;BC$2,$G15&lt;BC$4,(DATE(YEAR($G15)+1,MONTH($G15)+1,1))&gt;BC$4),$D15*24*BC$3*(BC$2/1000-($F15/1000)),0)</f>
        <v>0</v>
      </c>
      <c r="BD15" s="69" t="n">
        <f aca="false">IF(AND($F15&lt;BD$2,$G15&lt;BD$4,(DATE(YEAR($G15)+1,MONTH($G15)+1,1))&gt;BD$4),$D15*24*BD$3*(BD$2/1000-($F15/1000)),0)</f>
        <v>0</v>
      </c>
    </row>
    <row r="16" customFormat="false" ht="12.75" hidden="false" customHeight="false" outlineLevel="0" collapsed="false">
      <c r="A16" s="0" t="s">
        <v>1265</v>
      </c>
      <c r="B16" s="0" t="s">
        <v>1251</v>
      </c>
      <c r="C16" s="0" t="s">
        <v>1266</v>
      </c>
      <c r="D16" s="6" t="n">
        <v>29.8</v>
      </c>
      <c r="E16" s="66" t="s">
        <v>1256</v>
      </c>
      <c r="F16" s="67" t="n">
        <v>0</v>
      </c>
      <c r="G16" s="8" t="n">
        <v>37408</v>
      </c>
      <c r="H16" s="64" t="s">
        <v>1260</v>
      </c>
      <c r="I16" s="69" t="n">
        <f aca="false">IF(AND($F16&lt;I$2,$G16&lt;I$4,(DATE(YEAR($G16)+1,MONTH($G16)+1,1))&gt;I$4),$D16*24*I$3*(I$2/1000-($F16/1000)),0)</f>
        <v>0</v>
      </c>
      <c r="J16" s="69" t="n">
        <f aca="false">IF(AND($F16&lt;J$2,$G16&lt;J$4,(DATE(YEAR($G16)+1,MONTH($G16)+1,1))&gt;J$4),$D16*24*J$3*(J$2/1000-($F16/1000)),0)</f>
        <v>0</v>
      </c>
      <c r="K16" s="69" t="n">
        <f aca="false">IF(AND($F16&lt;K$2,$G16&lt;K$4,(DATE(YEAR($G16)+1,MONTH($G16)+1,1))&gt;K$4),$D16*24*K$3*(K$2/1000-($F16/1000)),0)</f>
        <v>0</v>
      </c>
      <c r="L16" s="69" t="n">
        <f aca="false">IF(AND($F16&lt;L$2,$G16&lt;L$4,(DATE(YEAR($G16)+1,MONTH($G16)+1,1))&gt;L$4),$D16*24*L$3*(L$2/1000-($F16/1000)),0)</f>
        <v>0</v>
      </c>
      <c r="M16" s="69" t="n">
        <f aca="false">IF(AND($F16&lt;M$2,$G16&lt;M$4,(DATE(YEAR($G16)+1,MONTH($G16)+1,1))&gt;M$4),$D16*24*M$3*(M$2/1000-($F16/1000)),0)</f>
        <v>0</v>
      </c>
      <c r="N16" s="69" t="n">
        <f aca="false">IF(AND($F16&lt;N$2,$G16&lt;N$4,(DATE(YEAR($G16)+1,MONTH($G16)+1,1))&gt;N$4),$D16*24*N$3*(N$2/1000-($F16/1000)),0)</f>
        <v>0</v>
      </c>
      <c r="O16" s="69" t="n">
        <f aca="false">IF(AND($F16&lt;O$2,$G16&lt;O$4,(DATE(YEAR($G16)+1,MONTH($G16)+1,1))&gt;O$4),$D16*24*O$3*(O$2/1000-($F16/1000)),0)</f>
        <v>0</v>
      </c>
      <c r="P16" s="69" t="n">
        <f aca="false">IF(AND($F16&lt;P$2,$G16&lt;P$4,(DATE(YEAR($G16)+1,MONTH($G16)+1,1))&gt;P$4),$D16*24*P$3*(P$2/1000-($F16/1000)),0)</f>
        <v>0</v>
      </c>
      <c r="Q16" s="69" t="n">
        <f aca="false">IF(AND($F16&lt;Q$2,$G16&lt;Q$4,(DATE(YEAR($G16)+1,MONTH($G16)+1,1))&gt;Q$4),$D16*24*Q$3*(Q$2/1000-($F16/1000)),0)</f>
        <v>0</v>
      </c>
      <c r="R16" s="69" t="n">
        <f aca="false">IF(AND($F16&lt;R$2,$G16&lt;R$4,(DATE(YEAR($G16)+1,MONTH($G16)+1,1))&gt;R$4),$D16*24*R$3*(R$2/1000-($F16/1000)),0)</f>
        <v>0</v>
      </c>
      <c r="S16" s="69" t="n">
        <f aca="false">IF(AND($F16&lt;S$2,$G16&lt;S$4,(DATE(YEAR($G16)+1,MONTH($G16)+1,1))&gt;S$4),$D16*24*S$3*(S$2/1000-($F16/1000)),0)</f>
        <v>0</v>
      </c>
      <c r="T16" s="69" t="n">
        <f aca="false">IF(AND($F16&lt;T$2,$G16&lt;T$4,(DATE(YEAR($G16)+1,MONTH($G16)+1,1))&gt;T$4),$D16*24*T$3*(T$2/1000-($F16/1000)),0)</f>
        <v>0</v>
      </c>
      <c r="U16" s="69" t="n">
        <f aca="false">IF(AND($F16&lt;U$2,$G16&lt;U$4,(DATE(YEAR($G16)+1,MONTH($G16)+1,1))&gt;U$4),$D16*24*U$3*(U$2/1000-($F16/1000)),0)</f>
        <v>0</v>
      </c>
      <c r="V16" s="69" t="n">
        <f aca="false">IF(AND($F16&lt;V$2,$G16&lt;V$4,(DATE(YEAR($G16)+1,MONTH($G16)+1,1))&gt;V$4),$D16*24*V$3*(V$2/1000-($F16/1000)),0)</f>
        <v>0</v>
      </c>
      <c r="W16" s="69" t="n">
        <f aca="false">IF(AND($F16&lt;W$2,$G16&lt;W$4,(DATE(YEAR($G16)+1,MONTH($G16)+1,1))&gt;W$4),$D16*24*W$3*(W$2/1000-($F16/1000)),0)</f>
        <v>0</v>
      </c>
      <c r="X16" s="69" t="n">
        <f aca="false">IF(AND($F16&lt;X$2,$G16&lt;X$4,(DATE(YEAR($G16)+1,MONTH($G16)+1,1))&gt;X$4),$D16*24*X$3*(X$2/1000-($F16/1000)),0)</f>
        <v>0</v>
      </c>
      <c r="Y16" s="69" t="n">
        <f aca="false">IF(AND($F16&lt;Y$2,$G16&lt;Y$4,(DATE(YEAR($G16)+1,MONTH($G16)+1,1))&gt;Y$4),$D16*24*Y$3*(Y$2/1000-($F16/1000)),0)</f>
        <v>0</v>
      </c>
      <c r="Z16" s="69" t="n">
        <f aca="false">IF(AND($F16&lt;Z$2,$G16&lt;Z$4,(DATE(YEAR($G16)+1,MONTH($G16)+1,1))&gt;Z$4),$D16*24*Z$3*(Z$2/1000-($F16/1000)),0)</f>
        <v>0</v>
      </c>
      <c r="AA16" s="69" t="n">
        <f aca="false">IF(AND($F16&lt;AA$2,$G16&lt;AA$4,(DATE(YEAR($G16)+1,MONTH($G16)+1,1))&gt;AA$4),$D16*24*AA$3*(AA$2/1000-($F16/1000)),0)</f>
        <v>7152</v>
      </c>
      <c r="AB16" s="69" t="n">
        <f aca="false">IF(AND($F16&lt;AB$2,$G16&lt;AB$4,(DATE(YEAR($G16)+1,MONTH($G16)+1,1))&gt;AB$4),$D16*24*AB$3*(AB$2/1000-($F16/1000)),0)</f>
        <v>7152</v>
      </c>
      <c r="AC16" s="69" t="n">
        <f aca="false">IF(AND($F16&lt;AC$2,$G16&lt;AC$4,(DATE(YEAR($G16)+1,MONTH($G16)+1,1))&gt;AC$4),$D16*24*AC$3*(AC$2/1000-($F16/1000)),0)</f>
        <v>7152</v>
      </c>
      <c r="AD16" s="69" t="n">
        <f aca="false">IF(AND($F16&lt;AD$2,$G16&lt;AD$4,(DATE(YEAR($G16)+1,MONTH($G16)+1,1))&gt;AD$4),$D16*24*AD$3*(AD$2/1000-($F16/1000)),0)</f>
        <v>7152</v>
      </c>
      <c r="AE16" s="69" t="n">
        <f aca="false">IF(AND($F16&lt;AE$2,$G16&lt;AE$4,(DATE(YEAR($G16)+1,MONTH($G16)+1,1))&gt;AE$4),$D16*24*AE$3*(AE$2/1000-($F16/1000)),0)</f>
        <v>7152</v>
      </c>
      <c r="AF16" s="69" t="n">
        <f aca="false">IF(AND($F16&lt;AF$2,$G16&lt;AF$4,(DATE(YEAR($G16)+1,MONTH($G16)+1,1))&gt;AF$4),$D16*24*AF$3*(AF$2/1000-($F16/1000)),0)</f>
        <v>7152</v>
      </c>
      <c r="AG16" s="69" t="n">
        <f aca="false">IF(AND($F16&lt;AG$2,$G16&lt;AG$4,(DATE(YEAR($G16)+1,MONTH($G16)+1,1))&gt;AG$4),$D16*24*AG$3*(AG$2/1000-($F16/1000)),0)</f>
        <v>7152</v>
      </c>
      <c r="AH16" s="69" t="n">
        <f aca="false">IF(AND($F16&lt;AH$2,$G16&lt;AH$4,(DATE(YEAR($G16)+1,MONTH($G16)+1,1))&gt;AH$4),$D16*24*AH$3*(AH$2/1000-($F16/1000)),0)</f>
        <v>7152</v>
      </c>
      <c r="AI16" s="69" t="n">
        <f aca="false">IF(AND($F16&lt;AI$2,$G16&lt;AI$4,(DATE(YEAR($G16)+1,MONTH($G16)+1,1))&gt;AI$4),$D16*24*AI$3*(AI$2/1000-($F16/1000)),0)</f>
        <v>7152</v>
      </c>
      <c r="AJ16" s="69" t="n">
        <f aca="false">IF(AND($F16&lt;AJ$2,$G16&lt;AJ$4,(DATE(YEAR($G16)+1,MONTH($G16)+1,1))&gt;AJ$4),$D16*24*AJ$3*(AJ$2/1000-($F16/1000)),0)</f>
        <v>7152</v>
      </c>
      <c r="AK16" s="69" t="n">
        <f aca="false">IF(AND($F16&lt;AK$2,$G16&lt;AK$4,(DATE(YEAR($G16)+1,MONTH($G16)+1,1))&gt;AK$4),$D16*24*AK$3*(AK$2/1000-($F16/1000)),0)</f>
        <v>7152</v>
      </c>
      <c r="AL16" s="69" t="n">
        <f aca="false">IF(AND($F16&lt;AL$2,$G16&lt;AL$4,(DATE(YEAR($G16)+1,MONTH($G16)+1,1))&gt;AL$4),$D16*24*AL$3*(AL$2/1000-($F16/1000)),0)</f>
        <v>7152</v>
      </c>
      <c r="AM16" s="69" t="n">
        <f aca="false">IF(AND($F16&lt;AM$2,$G16&lt;AM$4,(DATE(YEAR($G16)+1,MONTH($G16)+1,1))&gt;AM$4),$D16*24*AM$3*(AM$2/1000-($F16/1000)),0)</f>
        <v>0</v>
      </c>
      <c r="AN16" s="69" t="n">
        <f aca="false">IF(AND($F16&lt;AN$2,$G16&lt;AN$4,(DATE(YEAR($G16)+1,MONTH($G16)+1,1))&gt;AN$4),$D16*24*AN$3*(AN$2/1000-($F16/1000)),0)</f>
        <v>0</v>
      </c>
      <c r="AO16" s="69" t="n">
        <f aca="false">IF(AND($F16&lt;AO$2,$G16&lt;AO$4,(DATE(YEAR($G16)+1,MONTH($G16)+1,1))&gt;AO$4),$D16*24*AO$3*(AO$2/1000-($F16/1000)),0)</f>
        <v>0</v>
      </c>
      <c r="AP16" s="69" t="n">
        <f aca="false">IF(AND($F16&lt;AP$2,$G16&lt;AP$4,(DATE(YEAR($G16)+1,MONTH($G16)+1,1))&gt;AP$4),$D16*24*AP$3*(AP$2/1000-($F16/1000)),0)</f>
        <v>0</v>
      </c>
      <c r="AQ16" s="69" t="n">
        <f aca="false">IF(AND($F16&lt;AQ$2,$G16&lt;AQ$4,(DATE(YEAR($G16)+1,MONTH($G16)+1,1))&gt;AQ$4),$D16*24*AQ$3*(AQ$2/1000-($F16/1000)),0)</f>
        <v>0</v>
      </c>
      <c r="AR16" s="69" t="n">
        <f aca="false">IF(AND($F16&lt;AR$2,$G16&lt;AR$4,(DATE(YEAR($G16)+1,MONTH($G16)+1,1))&gt;AR$4),$D16*24*AR$3*(AR$2/1000-($F16/1000)),0)</f>
        <v>0</v>
      </c>
      <c r="AS16" s="69" t="n">
        <f aca="false">IF(AND($F16&lt;AS$2,$G16&lt;AS$4,(DATE(YEAR($G16)+1,MONTH($G16)+1,1))&gt;AS$4),$D16*24*AS$3*(AS$2/1000-($F16/1000)),0)</f>
        <v>0</v>
      </c>
      <c r="AT16" s="69" t="n">
        <f aca="false">IF(AND($F16&lt;AT$2,$G16&lt;AT$4,(DATE(YEAR($G16)+1,MONTH($G16)+1,1))&gt;AT$4),$D16*24*AT$3*(AT$2/1000-($F16/1000)),0)</f>
        <v>0</v>
      </c>
      <c r="AU16" s="69" t="n">
        <f aca="false">IF(AND($F16&lt;AU$2,$G16&lt;AU$4,(DATE(YEAR($G16)+1,MONTH($G16)+1,1))&gt;AU$4),$D16*24*AU$3*(AU$2/1000-($F16/1000)),0)</f>
        <v>0</v>
      </c>
      <c r="AV16" s="69" t="n">
        <f aca="false">IF(AND($F16&lt;AV$2,$G16&lt;AV$4,(DATE(YEAR($G16)+1,MONTH($G16)+1,1))&gt;AV$4),$D16*24*AV$3*(AV$2/1000-($F16/1000)),0)</f>
        <v>0</v>
      </c>
      <c r="AW16" s="69" t="n">
        <f aca="false">IF(AND($F16&lt;AW$2,$G16&lt;AW$4,(DATE(YEAR($G16)+1,MONTH($G16)+1,1))&gt;AW$4),$D16*24*AW$3*(AW$2/1000-($F16/1000)),0)</f>
        <v>0</v>
      </c>
      <c r="AX16" s="69" t="n">
        <f aca="false">IF(AND($F16&lt;AX$2,$G16&lt;AX$4,(DATE(YEAR($G16)+1,MONTH($G16)+1,1))&gt;AX$4),$D16*24*AX$3*(AX$2/1000-($F16/1000)),0)</f>
        <v>0</v>
      </c>
      <c r="AY16" s="69" t="n">
        <f aca="false">IF(AND($F16&lt;AY$2,$G16&lt;AY$4,(DATE(YEAR($G16)+1,MONTH($G16)+1,1))&gt;AY$4),$D16*24*AY$3*(AY$2/1000-($F16/1000)),0)</f>
        <v>0</v>
      </c>
      <c r="AZ16" s="69" t="n">
        <f aca="false">IF(AND($F16&lt;AZ$2,$G16&lt;AZ$4,(DATE(YEAR($G16)+1,MONTH($G16)+1,1))&gt;AZ$4),$D16*24*AZ$3*(AZ$2/1000-($F16/1000)),0)</f>
        <v>0</v>
      </c>
      <c r="BA16" s="69" t="n">
        <f aca="false">IF(AND($F16&lt;BA$2,$G16&lt;BA$4,(DATE(YEAR($G16)+1,MONTH($G16)+1,1))&gt;BA$4),$D16*24*BA$3*(BA$2/1000-($F16/1000)),0)</f>
        <v>0</v>
      </c>
      <c r="BB16" s="69" t="n">
        <f aca="false">IF(AND($F16&lt;BB$2,$G16&lt;BB$4,(DATE(YEAR($G16)+1,MONTH($G16)+1,1))&gt;BB$4),$D16*24*BB$3*(BB$2/1000-($F16/1000)),0)</f>
        <v>0</v>
      </c>
      <c r="BC16" s="69" t="n">
        <f aca="false">IF(AND($F16&lt;BC$2,$G16&lt;BC$4,(DATE(YEAR($G16)+1,MONTH($G16)+1,1))&gt;BC$4),$D16*24*BC$3*(BC$2/1000-($F16/1000)),0)</f>
        <v>0</v>
      </c>
      <c r="BD16" s="69" t="n">
        <f aca="false">IF(AND($F16&lt;BD$2,$G16&lt;BD$4,(DATE(YEAR($G16)+1,MONTH($G16)+1,1))&gt;BD$4),$D16*24*BD$3*(BD$2/1000-($F16/1000)),0)</f>
        <v>0</v>
      </c>
    </row>
    <row r="17" customFormat="false" ht="12.75" hidden="false" customHeight="false" outlineLevel="0" collapsed="false">
      <c r="A17" s="0" t="s">
        <v>1276</v>
      </c>
      <c r="B17" s="0" t="s">
        <v>1251</v>
      </c>
      <c r="C17" s="0" t="s">
        <v>1277</v>
      </c>
      <c r="D17" s="0" t="n">
        <v>14.4</v>
      </c>
      <c r="E17" s="66" t="s">
        <v>1256</v>
      </c>
      <c r="F17" s="13" t="n">
        <v>0</v>
      </c>
      <c r="G17" s="8" t="n">
        <v>37530</v>
      </c>
      <c r="H17" s="64" t="s">
        <v>1260</v>
      </c>
      <c r="I17" s="69" t="n">
        <f aca="false">IF(AND($F17&lt;I$2,$G17&lt;I$4,(DATE(YEAR($G17)+1,MONTH($G17)+1,1))&gt;I$4),$D17*24*I$3*(I$2/1000-($F17/1000)),0)</f>
        <v>0</v>
      </c>
      <c r="J17" s="69" t="n">
        <f aca="false">IF(AND($F17&lt;J$2,$G17&lt;J$4,(DATE(YEAR($G17)+1,MONTH($G17)+1,1))&gt;J$4),$D17*24*J$3*(J$2/1000-($F17/1000)),0)</f>
        <v>0</v>
      </c>
      <c r="K17" s="69" t="n">
        <f aca="false">IF(AND($F17&lt;K$2,$G17&lt;K$4,(DATE(YEAR($G17)+1,MONTH($G17)+1,1))&gt;K$4),$D17*24*K$3*(K$2/1000-($F17/1000)),0)</f>
        <v>0</v>
      </c>
      <c r="L17" s="69" t="n">
        <f aca="false">IF(AND($F17&lt;L$2,$G17&lt;L$4,(DATE(YEAR($G17)+1,MONTH($G17)+1,1))&gt;L$4),$D17*24*L$3*(L$2/1000-($F17/1000)),0)</f>
        <v>0</v>
      </c>
      <c r="M17" s="69" t="n">
        <f aca="false">IF(AND($F17&lt;M$2,$G17&lt;M$4,(DATE(YEAR($G17)+1,MONTH($G17)+1,1))&gt;M$4),$D17*24*M$3*(M$2/1000-($F17/1000)),0)</f>
        <v>0</v>
      </c>
      <c r="N17" s="69" t="n">
        <f aca="false">IF(AND($F17&lt;N$2,$G17&lt;N$4,(DATE(YEAR($G17)+1,MONTH($G17)+1,1))&gt;N$4),$D17*24*N$3*(N$2/1000-($F17/1000)),0)</f>
        <v>0</v>
      </c>
      <c r="O17" s="69" t="n">
        <f aca="false">IF(AND($F17&lt;O$2,$G17&lt;O$4,(DATE(YEAR($G17)+1,MONTH($G17)+1,1))&gt;O$4),$D17*24*O$3*(O$2/1000-($F17/1000)),0)</f>
        <v>0</v>
      </c>
      <c r="P17" s="69" t="n">
        <f aca="false">IF(AND($F17&lt;P$2,$G17&lt;P$4,(DATE(YEAR($G17)+1,MONTH($G17)+1,1))&gt;P$4),$D17*24*P$3*(P$2/1000-($F17/1000)),0)</f>
        <v>0</v>
      </c>
      <c r="Q17" s="69" t="n">
        <f aca="false">IF(AND($F17&lt;Q$2,$G17&lt;Q$4,(DATE(YEAR($G17)+1,MONTH($G17)+1,1))&gt;Q$4),$D17*24*Q$3*(Q$2/1000-($F17/1000)),0)</f>
        <v>0</v>
      </c>
      <c r="R17" s="69" t="n">
        <f aca="false">IF(AND($F17&lt;R$2,$G17&lt;R$4,(DATE(YEAR($G17)+1,MONTH($G17)+1,1))&gt;R$4),$D17*24*R$3*(R$2/1000-($F17/1000)),0)</f>
        <v>0</v>
      </c>
      <c r="S17" s="69" t="n">
        <f aca="false">IF(AND($F17&lt;S$2,$G17&lt;S$4,(DATE(YEAR($G17)+1,MONTH($G17)+1,1))&gt;S$4),$D17*24*S$3*(S$2/1000-($F17/1000)),0)</f>
        <v>0</v>
      </c>
      <c r="T17" s="69" t="n">
        <f aca="false">IF(AND($F17&lt;T$2,$G17&lt;T$4,(DATE(YEAR($G17)+1,MONTH($G17)+1,1))&gt;T$4),$D17*24*T$3*(T$2/1000-($F17/1000)),0)</f>
        <v>0</v>
      </c>
      <c r="U17" s="69" t="n">
        <f aca="false">IF(AND($F17&lt;U$2,$G17&lt;U$4,(DATE(YEAR($G17)+1,MONTH($G17)+1,1))&gt;U$4),$D17*24*U$3*(U$2/1000-($F17/1000)),0)</f>
        <v>0</v>
      </c>
      <c r="V17" s="69" t="n">
        <f aca="false">IF(AND($F17&lt;V$2,$G17&lt;V$4,(DATE(YEAR($G17)+1,MONTH($G17)+1,1))&gt;V$4),$D17*24*V$3*(V$2/1000-($F17/1000)),0)</f>
        <v>0</v>
      </c>
      <c r="W17" s="69" t="n">
        <f aca="false">IF(AND($F17&lt;W$2,$G17&lt;W$4,(DATE(YEAR($G17)+1,MONTH($G17)+1,1))&gt;W$4),$D17*24*W$3*(W$2/1000-($F17/1000)),0)</f>
        <v>0</v>
      </c>
      <c r="X17" s="69" t="n">
        <f aca="false">IF(AND($F17&lt;X$2,$G17&lt;X$4,(DATE(YEAR($G17)+1,MONTH($G17)+1,1))&gt;X$4),$D17*24*X$3*(X$2/1000-($F17/1000)),0)</f>
        <v>0</v>
      </c>
      <c r="Y17" s="69" t="n">
        <f aca="false">IF(AND($F17&lt;Y$2,$G17&lt;Y$4,(DATE(YEAR($G17)+1,MONTH($G17)+1,1))&gt;Y$4),$D17*24*Y$3*(Y$2/1000-($F17/1000)),0)</f>
        <v>0</v>
      </c>
      <c r="Z17" s="69" t="n">
        <f aca="false">IF(AND($F17&lt;Z$2,$G17&lt;Z$4,(DATE(YEAR($G17)+1,MONTH($G17)+1,1))&gt;Z$4),$D17*24*Z$3*(Z$2/1000-($F17/1000)),0)</f>
        <v>0</v>
      </c>
      <c r="AA17" s="69" t="n">
        <f aca="false">IF(AND($F17&lt;AA$2,$G17&lt;AA$4,(DATE(YEAR($G17)+1,MONTH($G17)+1,1))&gt;AA$4),$D17*24*AA$3*(AA$2/1000-($F17/1000)),0)</f>
        <v>0</v>
      </c>
      <c r="AB17" s="69" t="n">
        <f aca="false">IF(AND($F17&lt;AB$2,$G17&lt;AB$4,(DATE(YEAR($G17)+1,MONTH($G17)+1,1))&gt;AB$4),$D17*24*AB$3*(AB$2/1000-($F17/1000)),0)</f>
        <v>0</v>
      </c>
      <c r="AC17" s="69" t="n">
        <f aca="false">IF(AND($F17&lt;AC$2,$G17&lt;AC$4,(DATE(YEAR($G17)+1,MONTH($G17)+1,1))&gt;AC$4),$D17*24*AC$3*(AC$2/1000-($F17/1000)),0)</f>
        <v>0</v>
      </c>
      <c r="AD17" s="69" t="n">
        <f aca="false">IF(AND($F17&lt;AD$2,$G17&lt;AD$4,(DATE(YEAR($G17)+1,MONTH($G17)+1,1))&gt;AD$4),$D17*24*AD$3*(AD$2/1000-($F17/1000)),0)</f>
        <v>0</v>
      </c>
      <c r="AE17" s="69" t="n">
        <f aca="false">IF(AND($F17&lt;AE$2,$G17&lt;AE$4,(DATE(YEAR($G17)+1,MONTH($G17)+1,1))&gt;AE$4),$D17*24*AE$3*(AE$2/1000-($F17/1000)),0)</f>
        <v>3456</v>
      </c>
      <c r="AF17" s="69" t="n">
        <f aca="false">IF(AND($F17&lt;AF$2,$G17&lt;AF$4,(DATE(YEAR($G17)+1,MONTH($G17)+1,1))&gt;AF$4),$D17*24*AF$3*(AF$2/1000-($F17/1000)),0)</f>
        <v>3456</v>
      </c>
      <c r="AG17" s="69" t="n">
        <f aca="false">IF(AND($F17&lt;AG$2,$G17&lt;AG$4,(DATE(YEAR($G17)+1,MONTH($G17)+1,1))&gt;AG$4),$D17*24*AG$3*(AG$2/1000-($F17/1000)),0)</f>
        <v>3456</v>
      </c>
      <c r="AH17" s="69" t="n">
        <f aca="false">IF(AND($F17&lt;AH$2,$G17&lt;AH$4,(DATE(YEAR($G17)+1,MONTH($G17)+1,1))&gt;AH$4),$D17*24*AH$3*(AH$2/1000-($F17/1000)),0)</f>
        <v>3456</v>
      </c>
      <c r="AI17" s="69" t="n">
        <f aca="false">IF(AND($F17&lt;AI$2,$G17&lt;AI$4,(DATE(YEAR($G17)+1,MONTH($G17)+1,1))&gt;AI$4),$D17*24*AI$3*(AI$2/1000-($F17/1000)),0)</f>
        <v>3456</v>
      </c>
      <c r="AJ17" s="69" t="n">
        <f aca="false">IF(AND($F17&lt;AJ$2,$G17&lt;AJ$4,(DATE(YEAR($G17)+1,MONTH($G17)+1,1))&gt;AJ$4),$D17*24*AJ$3*(AJ$2/1000-($F17/1000)),0)</f>
        <v>3456</v>
      </c>
      <c r="AK17" s="69" t="n">
        <f aca="false">IF(AND($F17&lt;AK$2,$G17&lt;AK$4,(DATE(YEAR($G17)+1,MONTH($G17)+1,1))&gt;AK$4),$D17*24*AK$3*(AK$2/1000-($F17/1000)),0)</f>
        <v>3456</v>
      </c>
      <c r="AL17" s="69" t="n">
        <f aca="false">IF(AND($F17&lt;AL$2,$G17&lt;AL$4,(DATE(YEAR($G17)+1,MONTH($G17)+1,1))&gt;AL$4),$D17*24*AL$3*(AL$2/1000-($F17/1000)),0)</f>
        <v>3456</v>
      </c>
      <c r="AM17" s="69" t="n">
        <f aca="false">IF(AND($F17&lt;AM$2,$G17&lt;AM$4,(DATE(YEAR($G17)+1,MONTH($G17)+1,1))&gt;AM$4),$D17*24*AM$3*(AM$2/1000-($F17/1000)),0)</f>
        <v>3456</v>
      </c>
      <c r="AN17" s="69" t="n">
        <f aca="false">IF(AND($F17&lt;AN$2,$G17&lt;AN$4,(DATE(YEAR($G17)+1,MONTH($G17)+1,1))&gt;AN$4),$D17*24*AN$3*(AN$2/1000-($F17/1000)),0)</f>
        <v>3456</v>
      </c>
      <c r="AO17" s="69" t="n">
        <f aca="false">IF(AND($F17&lt;AO$2,$G17&lt;AO$4,(DATE(YEAR($G17)+1,MONTH($G17)+1,1))&gt;AO$4),$D17*24*AO$3*(AO$2/1000-($F17/1000)),0)</f>
        <v>3456</v>
      </c>
      <c r="AP17" s="69" t="n">
        <f aca="false">IF(AND($F17&lt;AP$2,$G17&lt;AP$4,(DATE(YEAR($G17)+1,MONTH($G17)+1,1))&gt;AP$4),$D17*24*AP$3*(AP$2/1000-($F17/1000)),0)</f>
        <v>3456</v>
      </c>
      <c r="AQ17" s="69" t="n">
        <f aca="false">IF(AND($F17&lt;AQ$2,$G17&lt;AQ$4,(DATE(YEAR($G17)+1,MONTH($G17)+1,1))&gt;AQ$4),$D17*24*AQ$3*(AQ$2/1000-($F17/1000)),0)</f>
        <v>0</v>
      </c>
      <c r="AR17" s="69" t="n">
        <f aca="false">IF(AND($F17&lt;AR$2,$G17&lt;AR$4,(DATE(YEAR($G17)+1,MONTH($G17)+1,1))&gt;AR$4),$D17*24*AR$3*(AR$2/1000-($F17/1000)),0)</f>
        <v>0</v>
      </c>
      <c r="AS17" s="69" t="n">
        <f aca="false">IF(AND($F17&lt;AS$2,$G17&lt;AS$4,(DATE(YEAR($G17)+1,MONTH($G17)+1,1))&gt;AS$4),$D17*24*AS$3*(AS$2/1000-($F17/1000)),0)</f>
        <v>0</v>
      </c>
      <c r="AT17" s="69" t="n">
        <f aca="false">IF(AND($F17&lt;AT$2,$G17&lt;AT$4,(DATE(YEAR($G17)+1,MONTH($G17)+1,1))&gt;AT$4),$D17*24*AT$3*(AT$2/1000-($F17/1000)),0)</f>
        <v>0</v>
      </c>
      <c r="AU17" s="69" t="n">
        <f aca="false">IF(AND($F17&lt;AU$2,$G17&lt;AU$4,(DATE(YEAR($G17)+1,MONTH($G17)+1,1))&gt;AU$4),$D17*24*AU$3*(AU$2/1000-($F17/1000)),0)</f>
        <v>0</v>
      </c>
      <c r="AV17" s="69" t="n">
        <f aca="false">IF(AND($F17&lt;AV$2,$G17&lt;AV$4,(DATE(YEAR($G17)+1,MONTH($G17)+1,1))&gt;AV$4),$D17*24*AV$3*(AV$2/1000-($F17/1000)),0)</f>
        <v>0</v>
      </c>
      <c r="AW17" s="69" t="n">
        <f aca="false">IF(AND($F17&lt;AW$2,$G17&lt;AW$4,(DATE(YEAR($G17)+1,MONTH($G17)+1,1))&gt;AW$4),$D17*24*AW$3*(AW$2/1000-($F17/1000)),0)</f>
        <v>0</v>
      </c>
      <c r="AX17" s="69" t="n">
        <f aca="false">IF(AND($F17&lt;AX$2,$G17&lt;AX$4,(DATE(YEAR($G17)+1,MONTH($G17)+1,1))&gt;AX$4),$D17*24*AX$3*(AX$2/1000-($F17/1000)),0)</f>
        <v>0</v>
      </c>
      <c r="AY17" s="69" t="n">
        <f aca="false">IF(AND($F17&lt;AY$2,$G17&lt;AY$4,(DATE(YEAR($G17)+1,MONTH($G17)+1,1))&gt;AY$4),$D17*24*AY$3*(AY$2/1000-($F17/1000)),0)</f>
        <v>0</v>
      </c>
      <c r="AZ17" s="69" t="n">
        <f aca="false">IF(AND($F17&lt;AZ$2,$G17&lt;AZ$4,(DATE(YEAR($G17)+1,MONTH($G17)+1,1))&gt;AZ$4),$D17*24*AZ$3*(AZ$2/1000-($F17/1000)),0)</f>
        <v>0</v>
      </c>
      <c r="BA17" s="69" t="n">
        <f aca="false">IF(AND($F17&lt;BA$2,$G17&lt;BA$4,(DATE(YEAR($G17)+1,MONTH($G17)+1,1))&gt;BA$4),$D17*24*BA$3*(BA$2/1000-($F17/1000)),0)</f>
        <v>0</v>
      </c>
      <c r="BB17" s="69" t="n">
        <f aca="false">IF(AND($F17&lt;BB$2,$G17&lt;BB$4,(DATE(YEAR($G17)+1,MONTH($G17)+1,1))&gt;BB$4),$D17*24*BB$3*(BB$2/1000-($F17/1000)),0)</f>
        <v>0</v>
      </c>
      <c r="BC17" s="69" t="n">
        <f aca="false">IF(AND($F17&lt;BC$2,$G17&lt;BC$4,(DATE(YEAR($G17)+1,MONTH($G17)+1,1))&gt;BC$4),$D17*24*BC$3*(BC$2/1000-($F17/1000)),0)</f>
        <v>0</v>
      </c>
      <c r="BD17" s="69" t="n">
        <f aca="false">IF(AND($F17&lt;BD$2,$G17&lt;BD$4,(DATE(YEAR($G17)+1,MONTH($G17)+1,1))&gt;BD$4),$D17*24*BD$3*(BD$2/1000-($F17/1000)),0)</f>
        <v>0</v>
      </c>
    </row>
    <row r="18" customFormat="false" ht="12.75" hidden="false" customHeight="false" outlineLevel="0" collapsed="false">
      <c r="A18" s="66" t="s">
        <v>1250</v>
      </c>
      <c r="B18" s="66" t="s">
        <v>1251</v>
      </c>
      <c r="C18" s="66" t="s">
        <v>1252</v>
      </c>
      <c r="D18" s="66" t="n">
        <v>80</v>
      </c>
      <c r="E18" s="66" t="s">
        <v>1253</v>
      </c>
      <c r="F18" s="66" t="n">
        <v>10000</v>
      </c>
      <c r="G18" s="68" t="n">
        <v>37803</v>
      </c>
      <c r="H18" s="64" t="s">
        <v>1260</v>
      </c>
      <c r="I18" s="69" t="n">
        <f aca="false">IF(AND($F18&lt;I$2,$G18&lt;I$4,(DATE(YEAR($G18)+1,MONTH($G18)+1,1))&gt;I$4),$D18*24*I$3*(I$2/1000-($F18/1000)),0)</f>
        <v>0</v>
      </c>
      <c r="J18" s="69" t="n">
        <f aca="false">IF(AND($F18&lt;J$2,$G18&lt;J$4,(DATE(YEAR($G18)+1,MONTH($G18)+1,1))&gt;J$4),$D18*24*J$3*(J$2/1000-($F18/1000)),0)</f>
        <v>0</v>
      </c>
      <c r="K18" s="69" t="n">
        <f aca="false">IF(AND($F18&lt;K$2,$G18&lt;K$4,(DATE(YEAR($G18)+1,MONTH($G18)+1,1))&gt;K$4),$D18*24*K$3*(K$2/1000-($F18/1000)),0)</f>
        <v>0</v>
      </c>
      <c r="L18" s="69" t="n">
        <f aca="false">IF(AND($F18&lt;L$2,$G18&lt;L$4,(DATE(YEAR($G18)+1,MONTH($G18)+1,1))&gt;L$4),$D18*24*L$3*(L$2/1000-($F18/1000)),0)</f>
        <v>0</v>
      </c>
      <c r="M18" s="69" t="n">
        <f aca="false">IF(AND($F18&lt;M$2,$G18&lt;M$4,(DATE(YEAR($G18)+1,MONTH($G18)+1,1))&gt;M$4),$D18*24*M$3*(M$2/1000-($F18/1000)),0)</f>
        <v>0</v>
      </c>
      <c r="N18" s="69" t="n">
        <f aca="false">IF(AND($F18&lt;N$2,$G18&lt;N$4,(DATE(YEAR($G18)+1,MONTH($G18)+1,1))&gt;N$4),$D18*24*N$3*(N$2/1000-($F18/1000)),0)</f>
        <v>0</v>
      </c>
      <c r="O18" s="69" t="n">
        <f aca="false">IF(AND($F18&lt;O$2,$G18&lt;O$4,(DATE(YEAR($G18)+1,MONTH($G18)+1,1))&gt;O$4),$D18*24*O$3*(O$2/1000-($F18/1000)),0)</f>
        <v>0</v>
      </c>
      <c r="P18" s="69" t="n">
        <f aca="false">IF(AND($F18&lt;P$2,$G18&lt;P$4,(DATE(YEAR($G18)+1,MONTH($G18)+1,1))&gt;P$4),$D18*24*P$3*(P$2/1000-($F18/1000)),0)</f>
        <v>0</v>
      </c>
      <c r="Q18" s="69" t="n">
        <f aca="false">IF(AND($F18&lt;Q$2,$G18&lt;Q$4,(DATE(YEAR($G18)+1,MONTH($G18)+1,1))&gt;Q$4),$D18*24*Q$3*(Q$2/1000-($F18/1000)),0)</f>
        <v>0</v>
      </c>
      <c r="R18" s="69" t="n">
        <f aca="false">IF(AND($F18&lt;R$2,$G18&lt;R$4,(DATE(YEAR($G18)+1,MONTH($G18)+1,1))&gt;R$4),$D18*24*R$3*(R$2/1000-($F18/1000)),0)</f>
        <v>0</v>
      </c>
      <c r="S18" s="69" t="n">
        <f aca="false">IF(AND($F18&lt;S$2,$G18&lt;S$4,(DATE(YEAR($G18)+1,MONTH($G18)+1,1))&gt;S$4),$D18*24*S$3*(S$2/1000-($F18/1000)),0)</f>
        <v>0</v>
      </c>
      <c r="T18" s="69" t="n">
        <f aca="false">IF(AND($F18&lt;T$2,$G18&lt;T$4,(DATE(YEAR($G18)+1,MONTH($G18)+1,1))&gt;T$4),$D18*24*T$3*(T$2/1000-($F18/1000)),0)</f>
        <v>0</v>
      </c>
      <c r="U18" s="69" t="n">
        <f aca="false">IF(AND($F18&lt;U$2,$G18&lt;U$4,(DATE(YEAR($G18)+1,MONTH($G18)+1,1))&gt;U$4),$D18*24*U$3*(U$2/1000-($F18/1000)),0)</f>
        <v>0</v>
      </c>
      <c r="V18" s="69" t="n">
        <f aca="false">IF(AND($F18&lt;V$2,$G18&lt;V$4,(DATE(YEAR($G18)+1,MONTH($G18)+1,1))&gt;V$4),$D18*24*V$3*(V$2/1000-($F18/1000)),0)</f>
        <v>0</v>
      </c>
      <c r="W18" s="69" t="n">
        <f aca="false">IF(AND($F18&lt;W$2,$G18&lt;W$4,(DATE(YEAR($G18)+1,MONTH($G18)+1,1))&gt;W$4),$D18*24*W$3*(W$2/1000-($F18/1000)),0)</f>
        <v>0</v>
      </c>
      <c r="X18" s="69" t="n">
        <f aca="false">IF(AND($F18&lt;X$2,$G18&lt;X$4,(DATE(YEAR($G18)+1,MONTH($G18)+1,1))&gt;X$4),$D18*24*X$3*(X$2/1000-($F18/1000)),0)</f>
        <v>0</v>
      </c>
      <c r="Y18" s="69" t="n">
        <f aca="false">IF(AND($F18&lt;Y$2,$G18&lt;Y$4,(DATE(YEAR($G18)+1,MONTH($G18)+1,1))&gt;Y$4),$D18*24*Y$3*(Y$2/1000-($F18/1000)),0)</f>
        <v>0</v>
      </c>
      <c r="Z18" s="69" t="n">
        <f aca="false">IF(AND($F18&lt;Z$2,$G18&lt;Z$4,(DATE(YEAR($G18)+1,MONTH($G18)+1,1))&gt;Z$4),$D18*24*Z$3*(Z$2/1000-($F18/1000)),0)</f>
        <v>0</v>
      </c>
      <c r="AA18" s="69" t="n">
        <f aca="false">IF(AND($F18&lt;AA$2,$G18&lt;AA$4,(DATE(YEAR($G18)+1,MONTH($G18)+1,1))&gt;AA$4),$D18*24*AA$3*(AA$2/1000-($F18/1000)),0)</f>
        <v>0</v>
      </c>
      <c r="AB18" s="69" t="n">
        <f aca="false">IF(AND($F18&lt;AB$2,$G18&lt;AB$4,(DATE(YEAR($G18)+1,MONTH($G18)+1,1))&gt;AB$4),$D18*24*AB$3*(AB$2/1000-($F18/1000)),0)</f>
        <v>0</v>
      </c>
      <c r="AC18" s="69" t="n">
        <f aca="false">IF(AND($F18&lt;AC$2,$G18&lt;AC$4,(DATE(YEAR($G18)+1,MONTH($G18)+1,1))&gt;AC$4),$D18*24*AC$3*(AC$2/1000-($F18/1000)),0)</f>
        <v>0</v>
      </c>
      <c r="AD18" s="69" t="n">
        <f aca="false">IF(AND($F18&lt;AD$2,$G18&lt;AD$4,(DATE(YEAR($G18)+1,MONTH($G18)+1,1))&gt;AD$4),$D18*24*AD$3*(AD$2/1000-($F18/1000)),0)</f>
        <v>0</v>
      </c>
      <c r="AE18" s="69" t="n">
        <f aca="false">IF(AND($F18&lt;AE$2,$G18&lt;AE$4,(DATE(YEAR($G18)+1,MONTH($G18)+1,1))&gt;AE$4),$D18*24*AE$3*(AE$2/1000-($F18/1000)),0)</f>
        <v>0</v>
      </c>
      <c r="AF18" s="69" t="n">
        <f aca="false">IF(AND($F18&lt;AF$2,$G18&lt;AF$4,(DATE(YEAR($G18)+1,MONTH($G18)+1,1))&gt;AF$4),$D18*24*AF$3*(AF$2/1000-($F18/1000)),0)</f>
        <v>0</v>
      </c>
      <c r="AG18" s="69" t="n">
        <f aca="false">IF(AND($F18&lt;AG$2,$G18&lt;AG$4,(DATE(YEAR($G18)+1,MONTH($G18)+1,1))&gt;AG$4),$D18*24*AG$3*(AG$2/1000-($F18/1000)),0)</f>
        <v>0</v>
      </c>
      <c r="AH18" s="69" t="n">
        <f aca="false">IF(AND($F18&lt;AH$2,$G18&lt;AH$4,(DATE(YEAR($G18)+1,MONTH($G18)+1,1))&gt;AH$4),$D18*24*AH$3*(AH$2/1000-($F18/1000)),0)</f>
        <v>0</v>
      </c>
      <c r="AI18" s="69" t="n">
        <f aca="false">IF(AND($F18&lt;AI$2,$G18&lt;AI$4,(DATE(YEAR($G18)+1,MONTH($G18)+1,1))&gt;AI$4),$D18*24*AI$3*(AI$2/1000-($F18/1000)),0)</f>
        <v>0</v>
      </c>
      <c r="AJ18" s="69" t="n">
        <f aca="false">IF(AND($F18&lt;AJ$2,$G18&lt;AJ$4,(DATE(YEAR($G18)+1,MONTH($G18)+1,1))&gt;AJ$4),$D18*24*AJ$3*(AJ$2/1000-($F18/1000)),0)</f>
        <v>0</v>
      </c>
      <c r="AK18" s="69" t="n">
        <f aca="false">IF(AND($F18&lt;AK$2,$G18&lt;AK$4,(DATE(YEAR($G18)+1,MONTH($G18)+1,1))&gt;AK$4),$D18*24*AK$3*(AK$2/1000-($F18/1000)),0)</f>
        <v>0</v>
      </c>
      <c r="AL18" s="69" t="n">
        <f aca="false">IF(AND($F18&lt;AL$2,$G18&lt;AL$4,(DATE(YEAR($G18)+1,MONTH($G18)+1,1))&gt;AL$4),$D18*24*AL$3*(AL$2/1000-($F18/1000)),0)</f>
        <v>0</v>
      </c>
      <c r="AM18" s="69" t="n">
        <f aca="false">IF(AND($F18&lt;AM$2,$G18&lt;AM$4,(DATE(YEAR($G18)+1,MONTH($G18)+1,1))&gt;AM$4),$D18*24*AM$3*(AM$2/1000-($F18/1000)),0)</f>
        <v>0</v>
      </c>
      <c r="AN18" s="69" t="n">
        <f aca="false">IF(AND($F18&lt;AN$2,$G18&lt;AN$4,(DATE(YEAR($G18)+1,MONTH($G18)+1,1))&gt;AN$4),$D18*24*AN$3*(AN$2/1000-($F18/1000)),0)</f>
        <v>0</v>
      </c>
      <c r="AO18" s="69" t="n">
        <f aca="false">IF(AND($F18&lt;AO$2,$G18&lt;AO$4,(DATE(YEAR($G18)+1,MONTH($G18)+1,1))&gt;AO$4),$D18*24*AO$3*(AO$2/1000-($F18/1000)),0)</f>
        <v>0</v>
      </c>
      <c r="AP18" s="69" t="n">
        <f aca="false">IF(AND($F18&lt;AP$2,$G18&lt;AP$4,(DATE(YEAR($G18)+1,MONTH($G18)+1,1))&gt;AP$4),$D18*24*AP$3*(AP$2/1000-($F18/1000)),0)</f>
        <v>0</v>
      </c>
      <c r="AQ18" s="69" t="n">
        <f aca="false">IF(AND($F18&lt;AQ$2,$G18&lt;AQ$4,(DATE(YEAR($G18)+1,MONTH($G18)+1,1))&gt;AQ$4),$D18*24*AQ$3*(AQ$2/1000-($F18/1000)),0)</f>
        <v>0</v>
      </c>
      <c r="AR18" s="69" t="n">
        <f aca="false">IF(AND($F18&lt;AR$2,$G18&lt;AR$4,(DATE(YEAR($G18)+1,MONTH($G18)+1,1))&gt;AR$4),$D18*24*AR$3*(AR$2/1000-($F18/1000)),0)</f>
        <v>0</v>
      </c>
      <c r="AS18" s="69" t="n">
        <f aca="false">IF(AND($F18&lt;AS$2,$G18&lt;AS$4,(DATE(YEAR($G18)+1,MONTH($G18)+1,1))&gt;AS$4),$D18*24*AS$3*(AS$2/1000-($F18/1000)),0)</f>
        <v>0</v>
      </c>
      <c r="AT18" s="69" t="n">
        <f aca="false">IF(AND($F18&lt;AT$2,$G18&lt;AT$4,(DATE(YEAR($G18)+1,MONTH($G18)+1,1))&gt;AT$4),$D18*24*AT$3*(AT$2/1000-($F18/1000)),0)</f>
        <v>0</v>
      </c>
      <c r="AU18" s="69" t="n">
        <f aca="false">IF(AND($F18&lt;AU$2,$G18&lt;AU$4,(DATE(YEAR($G18)+1,MONTH($G18)+1,1))&gt;AU$4),$D18*24*AU$3*(AU$2/1000-($F18/1000)),0)</f>
        <v>0</v>
      </c>
      <c r="AV18" s="69" t="n">
        <f aca="false">IF(AND($F18&lt;AV$2,$G18&lt;AV$4,(DATE(YEAR($G18)+1,MONTH($G18)+1,1))&gt;AV$4),$D18*24*AV$3*(AV$2/1000-($F18/1000)),0)</f>
        <v>0</v>
      </c>
      <c r="AW18" s="69" t="n">
        <f aca="false">IF(AND($F18&lt;AW$2,$G18&lt;AW$4,(DATE(YEAR($G18)+1,MONTH($G18)+1,1))&gt;AW$4),$D18*24*AW$3*(AW$2/1000-($F18/1000)),0)</f>
        <v>0</v>
      </c>
      <c r="AX18" s="69" t="n">
        <f aca="false">IF(AND($F18&lt;AX$2,$G18&lt;AX$4,(DATE(YEAR($G18)+1,MONTH($G18)+1,1))&gt;AX$4),$D18*24*AX$3*(AX$2/1000-($F18/1000)),0)</f>
        <v>0</v>
      </c>
      <c r="AY18" s="69" t="n">
        <f aca="false">IF(AND($F18&lt;AY$2,$G18&lt;AY$4,(DATE(YEAR($G18)+1,MONTH($G18)+1,1))&gt;AY$4),$D18*24*AY$3*(AY$2/1000-($F18/1000)),0)</f>
        <v>0</v>
      </c>
      <c r="AZ18" s="69" t="n">
        <f aca="false">IF(AND($F18&lt;AZ$2,$G18&lt;AZ$4,(DATE(YEAR($G18)+1,MONTH($G18)+1,1))&gt;AZ$4),$D18*24*AZ$3*(AZ$2/1000-($F18/1000)),0)</f>
        <v>0</v>
      </c>
      <c r="BA18" s="69" t="n">
        <f aca="false">IF(AND($F18&lt;BA$2,$G18&lt;BA$4,(DATE(YEAR($G18)+1,MONTH($G18)+1,1))&gt;BA$4),$D18*24*BA$3*(BA$2/1000-($F18/1000)),0)</f>
        <v>0</v>
      </c>
      <c r="BB18" s="69" t="n">
        <f aca="false">IF(AND($F18&lt;BB$2,$G18&lt;BB$4,(DATE(YEAR($G18)+1,MONTH($G18)+1,1))&gt;BB$4),$D18*24*BB$3*(BB$2/1000-($F18/1000)),0)</f>
        <v>0</v>
      </c>
      <c r="BC18" s="69" t="n">
        <f aca="false">IF(AND($F18&lt;BC$2,$G18&lt;BC$4,(DATE(YEAR($G18)+1,MONTH($G18)+1,1))&gt;BC$4),$D18*24*BC$3*(BC$2/1000-($F18/1000)),0)</f>
        <v>0</v>
      </c>
      <c r="BD18" s="69" t="n">
        <f aca="false">IF(AND($F18&lt;BD$2,$G18&lt;BD$4,(DATE(YEAR($G18)+1,MONTH($G18)+1,1))&gt;BD$4),$D18*24*BD$3*(BD$2/1000-($F18/1000)),0)</f>
        <v>0</v>
      </c>
    </row>
    <row r="19" customFormat="false" ht="12.75" hidden="false" customHeight="false" outlineLevel="0" collapsed="false">
      <c r="A19" s="0" t="s">
        <v>1379</v>
      </c>
      <c r="B19" s="0" t="s">
        <v>1855</v>
      </c>
      <c r="C19" s="0" t="s">
        <v>1323</v>
      </c>
      <c r="D19" s="0" t="n">
        <v>3</v>
      </c>
      <c r="E19" s="66" t="s">
        <v>1256</v>
      </c>
      <c r="F19" s="13" t="n">
        <v>0</v>
      </c>
      <c r="G19" s="8" t="n">
        <v>37043</v>
      </c>
      <c r="H19" s="64" t="s">
        <v>1260</v>
      </c>
      <c r="I19" s="69" t="n">
        <f aca="false">IF(AND($F19&lt;I$2,$G19&lt;I$4,(DATE(YEAR($G19)+1,MONTH($G19)+1,1))&gt;I$4),$D19*24*I$3*(I$2/1000-($F19/1000)),0)</f>
        <v>0</v>
      </c>
      <c r="J19" s="69" t="n">
        <f aca="false">IF(AND($F19&lt;J$2,$G19&lt;J$4,(DATE(YEAR($G19)+1,MONTH($G19)+1,1))&gt;J$4),$D19*24*J$3*(J$2/1000-($F19/1000)),0)</f>
        <v>0</v>
      </c>
      <c r="K19" s="69" t="n">
        <f aca="false">IF(AND($F19&lt;K$2,$G19&lt;K$4,(DATE(YEAR($G19)+1,MONTH($G19)+1,1))&gt;K$4),$D19*24*K$3*(K$2/1000-($F19/1000)),0)</f>
        <v>0</v>
      </c>
      <c r="L19" s="69" t="n">
        <f aca="false">IF(AND($F19&lt;L$2,$G19&lt;L$4,(DATE(YEAR($G19)+1,MONTH($G19)+1,1))&gt;L$4),$D19*24*L$3*(L$2/1000-($F19/1000)),0)</f>
        <v>0</v>
      </c>
      <c r="M19" s="69" t="n">
        <f aca="false">IF(AND($F19&lt;M$2,$G19&lt;M$4,(DATE(YEAR($G19)+1,MONTH($G19)+1,1))&gt;M$4),$D19*24*M$3*(M$2/1000-($F19/1000)),0)</f>
        <v>0</v>
      </c>
      <c r="N19" s="69" t="n">
        <f aca="false">IF(AND($F19&lt;N$2,$G19&lt;N$4,(DATE(YEAR($G19)+1,MONTH($G19)+1,1))&gt;N$4),$D19*24*N$3*(N$2/1000-($F19/1000)),0)</f>
        <v>0</v>
      </c>
      <c r="O19" s="69" t="n">
        <f aca="false">IF(AND($F19&lt;O$2,$G19&lt;O$4,(DATE(YEAR($G19)+1,MONTH($G19)+1,1))&gt;O$4),$D19*24*O$3*(O$2/1000-($F19/1000)),0)</f>
        <v>720</v>
      </c>
      <c r="P19" s="69" t="n">
        <f aca="false">IF(AND($F19&lt;P$2,$G19&lt;P$4,(DATE(YEAR($G19)+1,MONTH($G19)+1,1))&gt;P$4),$D19*24*P$3*(P$2/1000-($F19/1000)),0)</f>
        <v>720</v>
      </c>
      <c r="Q19" s="69" t="n">
        <f aca="false">IF(AND($F19&lt;Q$2,$G19&lt;Q$4,(DATE(YEAR($G19)+1,MONTH($G19)+1,1))&gt;Q$4),$D19*24*Q$3*(Q$2/1000-($F19/1000)),0)</f>
        <v>720</v>
      </c>
      <c r="R19" s="69" t="n">
        <f aca="false">IF(AND($F19&lt;R$2,$G19&lt;R$4,(DATE(YEAR($G19)+1,MONTH($G19)+1,1))&gt;R$4),$D19*24*R$3*(R$2/1000-($F19/1000)),0)</f>
        <v>720</v>
      </c>
      <c r="S19" s="69" t="n">
        <f aca="false">IF(AND($F19&lt;S$2,$G19&lt;S$4,(DATE(YEAR($G19)+1,MONTH($G19)+1,1))&gt;S$4),$D19*24*S$3*(S$2/1000-($F19/1000)),0)</f>
        <v>720</v>
      </c>
      <c r="T19" s="69" t="n">
        <f aca="false">IF(AND($F19&lt;T$2,$G19&lt;T$4,(DATE(YEAR($G19)+1,MONTH($G19)+1,1))&gt;T$4),$D19*24*T$3*(T$2/1000-($F19/1000)),0)</f>
        <v>720</v>
      </c>
      <c r="U19" s="69" t="n">
        <f aca="false">IF(AND($F19&lt;U$2,$G19&lt;U$4,(DATE(YEAR($G19)+1,MONTH($G19)+1,1))&gt;U$4),$D19*24*U$3*(U$2/1000-($F19/1000)),0)</f>
        <v>720</v>
      </c>
      <c r="V19" s="69" t="n">
        <f aca="false">IF(AND($F19&lt;V$2,$G19&lt;V$4,(DATE(YEAR($G19)+1,MONTH($G19)+1,1))&gt;V$4),$D19*24*V$3*(V$2/1000-($F19/1000)),0)</f>
        <v>720</v>
      </c>
      <c r="W19" s="69" t="n">
        <f aca="false">IF(AND($F19&lt;W$2,$G19&lt;W$4,(DATE(YEAR($G19)+1,MONTH($G19)+1,1))&gt;W$4),$D19*24*W$3*(W$2/1000-($F19/1000)),0)</f>
        <v>720</v>
      </c>
      <c r="X19" s="69" t="n">
        <f aca="false">IF(AND($F19&lt;X$2,$G19&lt;X$4,(DATE(YEAR($G19)+1,MONTH($G19)+1,1))&gt;X$4),$D19*24*X$3*(X$2/1000-($F19/1000)),0)</f>
        <v>720</v>
      </c>
      <c r="Y19" s="69" t="n">
        <f aca="false">IF(AND($F19&lt;Y$2,$G19&lt;Y$4,(DATE(YEAR($G19)+1,MONTH($G19)+1,1))&gt;Y$4),$D19*24*Y$3*(Y$2/1000-($F19/1000)),0)</f>
        <v>720</v>
      </c>
      <c r="Z19" s="69" t="n">
        <f aca="false">IF(AND($F19&lt;Z$2,$G19&lt;Z$4,(DATE(YEAR($G19)+1,MONTH($G19)+1,1))&gt;Z$4),$D19*24*Z$3*(Z$2/1000-($F19/1000)),0)</f>
        <v>720</v>
      </c>
      <c r="AA19" s="69" t="n">
        <f aca="false">IF(AND($F19&lt;AA$2,$G19&lt;AA$4,(DATE(YEAR($G19)+1,MONTH($G19)+1,1))&gt;AA$4),$D19*24*AA$3*(AA$2/1000-($F19/1000)),0)</f>
        <v>0</v>
      </c>
      <c r="AB19" s="69" t="n">
        <f aca="false">IF(AND($F19&lt;AB$2,$G19&lt;AB$4,(DATE(YEAR($G19)+1,MONTH($G19)+1,1))&gt;AB$4),$D19*24*AB$3*(AB$2/1000-($F19/1000)),0)</f>
        <v>0</v>
      </c>
      <c r="AC19" s="69" t="n">
        <f aca="false">IF(AND($F19&lt;AC$2,$G19&lt;AC$4,(DATE(YEAR($G19)+1,MONTH($G19)+1,1))&gt;AC$4),$D19*24*AC$3*(AC$2/1000-($F19/1000)),0)</f>
        <v>0</v>
      </c>
      <c r="AD19" s="69" t="n">
        <f aca="false">IF(AND($F19&lt;AD$2,$G19&lt;AD$4,(DATE(YEAR($G19)+1,MONTH($G19)+1,1))&gt;AD$4),$D19*24*AD$3*(AD$2/1000-($F19/1000)),0)</f>
        <v>0</v>
      </c>
      <c r="AE19" s="69" t="n">
        <f aca="false">IF(AND($F19&lt;AE$2,$G19&lt;AE$4,(DATE(YEAR($G19)+1,MONTH($G19)+1,1))&gt;AE$4),$D19*24*AE$3*(AE$2/1000-($F19/1000)),0)</f>
        <v>0</v>
      </c>
      <c r="AF19" s="69" t="n">
        <f aca="false">IF(AND($F19&lt;AF$2,$G19&lt;AF$4,(DATE(YEAR($G19)+1,MONTH($G19)+1,1))&gt;AF$4),$D19*24*AF$3*(AF$2/1000-($F19/1000)),0)</f>
        <v>0</v>
      </c>
      <c r="AG19" s="69" t="n">
        <f aca="false">IF(AND($F19&lt;AG$2,$G19&lt;AG$4,(DATE(YEAR($G19)+1,MONTH($G19)+1,1))&gt;AG$4),$D19*24*AG$3*(AG$2/1000-($F19/1000)),0)</f>
        <v>0</v>
      </c>
      <c r="AH19" s="69" t="n">
        <f aca="false">IF(AND($F19&lt;AH$2,$G19&lt;AH$4,(DATE(YEAR($G19)+1,MONTH($G19)+1,1))&gt;AH$4),$D19*24*AH$3*(AH$2/1000-($F19/1000)),0)</f>
        <v>0</v>
      </c>
      <c r="AI19" s="69" t="n">
        <f aca="false">IF(AND($F19&lt;AI$2,$G19&lt;AI$4,(DATE(YEAR($G19)+1,MONTH($G19)+1,1))&gt;AI$4),$D19*24*AI$3*(AI$2/1000-($F19/1000)),0)</f>
        <v>0</v>
      </c>
      <c r="AJ19" s="69" t="n">
        <f aca="false">IF(AND($F19&lt;AJ$2,$G19&lt;AJ$4,(DATE(YEAR($G19)+1,MONTH($G19)+1,1))&gt;AJ$4),$D19*24*AJ$3*(AJ$2/1000-($F19/1000)),0)</f>
        <v>0</v>
      </c>
      <c r="AK19" s="69" t="n">
        <f aca="false">IF(AND($F19&lt;AK$2,$G19&lt;AK$4,(DATE(YEAR($G19)+1,MONTH($G19)+1,1))&gt;AK$4),$D19*24*AK$3*(AK$2/1000-($F19/1000)),0)</f>
        <v>0</v>
      </c>
      <c r="AL19" s="69" t="n">
        <f aca="false">IF(AND($F19&lt;AL$2,$G19&lt;AL$4,(DATE(YEAR($G19)+1,MONTH($G19)+1,1))&gt;AL$4),$D19*24*AL$3*(AL$2/1000-($F19/1000)),0)</f>
        <v>0</v>
      </c>
      <c r="AM19" s="69" t="n">
        <f aca="false">IF(AND($F19&lt;AM$2,$G19&lt;AM$4,(DATE(YEAR($G19)+1,MONTH($G19)+1,1))&gt;AM$4),$D19*24*AM$3*(AM$2/1000-($F19/1000)),0)</f>
        <v>0</v>
      </c>
      <c r="AN19" s="69" t="n">
        <f aca="false">IF(AND($F19&lt;AN$2,$G19&lt;AN$4,(DATE(YEAR($G19)+1,MONTH($G19)+1,1))&gt;AN$4),$D19*24*AN$3*(AN$2/1000-($F19/1000)),0)</f>
        <v>0</v>
      </c>
      <c r="AO19" s="69" t="n">
        <f aca="false">IF(AND($F19&lt;AO$2,$G19&lt;AO$4,(DATE(YEAR($G19)+1,MONTH($G19)+1,1))&gt;AO$4),$D19*24*AO$3*(AO$2/1000-($F19/1000)),0)</f>
        <v>0</v>
      </c>
      <c r="AP19" s="69" t="n">
        <f aca="false">IF(AND($F19&lt;AP$2,$G19&lt;AP$4,(DATE(YEAR($G19)+1,MONTH($G19)+1,1))&gt;AP$4),$D19*24*AP$3*(AP$2/1000-($F19/1000)),0)</f>
        <v>0</v>
      </c>
      <c r="AQ19" s="69" t="n">
        <f aca="false">IF(AND($F19&lt;AQ$2,$G19&lt;AQ$4,(DATE(YEAR($G19)+1,MONTH($G19)+1,1))&gt;AQ$4),$D19*24*AQ$3*(AQ$2/1000-($F19/1000)),0)</f>
        <v>0</v>
      </c>
      <c r="AR19" s="69" t="n">
        <f aca="false">IF(AND($F19&lt;AR$2,$G19&lt;AR$4,(DATE(YEAR($G19)+1,MONTH($G19)+1,1))&gt;AR$4),$D19*24*AR$3*(AR$2/1000-($F19/1000)),0)</f>
        <v>0</v>
      </c>
      <c r="AS19" s="69" t="n">
        <f aca="false">IF(AND($F19&lt;AS$2,$G19&lt;AS$4,(DATE(YEAR($G19)+1,MONTH($G19)+1,1))&gt;AS$4),$D19*24*AS$3*(AS$2/1000-($F19/1000)),0)</f>
        <v>0</v>
      </c>
      <c r="AT19" s="69" t="n">
        <f aca="false">IF(AND($F19&lt;AT$2,$G19&lt;AT$4,(DATE(YEAR($G19)+1,MONTH($G19)+1,1))&gt;AT$4),$D19*24*AT$3*(AT$2/1000-($F19/1000)),0)</f>
        <v>0</v>
      </c>
      <c r="AU19" s="69" t="n">
        <f aca="false">IF(AND($F19&lt;AU$2,$G19&lt;AU$4,(DATE(YEAR($G19)+1,MONTH($G19)+1,1))&gt;AU$4),$D19*24*AU$3*(AU$2/1000-($F19/1000)),0)</f>
        <v>0</v>
      </c>
      <c r="AV19" s="69" t="n">
        <f aca="false">IF(AND($F19&lt;AV$2,$G19&lt;AV$4,(DATE(YEAR($G19)+1,MONTH($G19)+1,1))&gt;AV$4),$D19*24*AV$3*(AV$2/1000-($F19/1000)),0)</f>
        <v>0</v>
      </c>
      <c r="AW19" s="69" t="n">
        <f aca="false">IF(AND($F19&lt;AW$2,$G19&lt;AW$4,(DATE(YEAR($G19)+1,MONTH($G19)+1,1))&gt;AW$4),$D19*24*AW$3*(AW$2/1000-($F19/1000)),0)</f>
        <v>0</v>
      </c>
      <c r="AX19" s="69" t="n">
        <f aca="false">IF(AND($F19&lt;AX$2,$G19&lt;AX$4,(DATE(YEAR($G19)+1,MONTH($G19)+1,1))&gt;AX$4),$D19*24*AX$3*(AX$2/1000-($F19/1000)),0)</f>
        <v>0</v>
      </c>
      <c r="AY19" s="69" t="n">
        <f aca="false">IF(AND($F19&lt;AY$2,$G19&lt;AY$4,(DATE(YEAR($G19)+1,MONTH($G19)+1,1))&gt;AY$4),$D19*24*AY$3*(AY$2/1000-($F19/1000)),0)</f>
        <v>0</v>
      </c>
      <c r="AZ19" s="69" t="n">
        <f aca="false">IF(AND($F19&lt;AZ$2,$G19&lt;AZ$4,(DATE(YEAR($G19)+1,MONTH($G19)+1,1))&gt;AZ$4),$D19*24*AZ$3*(AZ$2/1000-($F19/1000)),0)</f>
        <v>0</v>
      </c>
      <c r="BA19" s="69" t="n">
        <f aca="false">IF(AND($F19&lt;BA$2,$G19&lt;BA$4,(DATE(YEAR($G19)+1,MONTH($G19)+1,1))&gt;BA$4),$D19*24*BA$3*(BA$2/1000-($F19/1000)),0)</f>
        <v>0</v>
      </c>
      <c r="BB19" s="69" t="n">
        <f aca="false">IF(AND($F19&lt;BB$2,$G19&lt;BB$4,(DATE(YEAR($G19)+1,MONTH($G19)+1,1))&gt;BB$4),$D19*24*BB$3*(BB$2/1000-($F19/1000)),0)</f>
        <v>0</v>
      </c>
      <c r="BC19" s="69" t="n">
        <f aca="false">IF(AND($F19&lt;BC$2,$G19&lt;BC$4,(DATE(YEAR($G19)+1,MONTH($G19)+1,1))&gt;BC$4),$D19*24*BC$3*(BC$2/1000-($F19/1000)),0)</f>
        <v>0</v>
      </c>
      <c r="BD19" s="69" t="n">
        <f aca="false">IF(AND($F19&lt;BD$2,$G19&lt;BD$4,(DATE(YEAR($G19)+1,MONTH($G19)+1,1))&gt;BD$4),$D19*24*BD$3*(BD$2/1000-($F19/1000)),0)</f>
        <v>0</v>
      </c>
    </row>
    <row r="20" customFormat="false" ht="12.75" hidden="false" customHeight="false" outlineLevel="0" collapsed="false">
      <c r="A20" s="0" t="s">
        <v>1381</v>
      </c>
      <c r="B20" s="0" t="s">
        <v>1855</v>
      </c>
      <c r="C20" s="0" t="s">
        <v>1323</v>
      </c>
      <c r="D20" s="0" t="n">
        <v>8.9</v>
      </c>
      <c r="E20" s="66" t="s">
        <v>1256</v>
      </c>
      <c r="F20" s="13" t="n">
        <v>0</v>
      </c>
      <c r="G20" s="8" t="n">
        <v>37180</v>
      </c>
      <c r="H20" s="64" t="s">
        <v>1260</v>
      </c>
      <c r="I20" s="69" t="n">
        <f aca="false">IF(AND($F20&lt;I$2,$G20&lt;I$4,(DATE(YEAR($G20)+1,MONTH($G20)+1,1))&gt;I$4),$D20*24*I$3*(I$2/1000-($F20/1000)),0)</f>
        <v>0</v>
      </c>
      <c r="J20" s="69" t="n">
        <f aca="false">IF(AND($F20&lt;J$2,$G20&lt;J$4,(DATE(YEAR($G20)+1,MONTH($G20)+1,1))&gt;J$4),$D20*24*J$3*(J$2/1000-($F20/1000)),0)</f>
        <v>0</v>
      </c>
      <c r="K20" s="69" t="n">
        <f aca="false">IF(AND($F20&lt;K$2,$G20&lt;K$4,(DATE(YEAR($G20)+1,MONTH($G20)+1,1))&gt;K$4),$D20*24*K$3*(K$2/1000-($F20/1000)),0)</f>
        <v>0</v>
      </c>
      <c r="L20" s="69" t="n">
        <f aca="false">IF(AND($F20&lt;L$2,$G20&lt;L$4,(DATE(YEAR($G20)+1,MONTH($G20)+1,1))&gt;L$4),$D20*24*L$3*(L$2/1000-($F20/1000)),0)</f>
        <v>0</v>
      </c>
      <c r="M20" s="69" t="n">
        <f aca="false">IF(AND($F20&lt;M$2,$G20&lt;M$4,(DATE(YEAR($G20)+1,MONTH($G20)+1,1))&gt;M$4),$D20*24*M$3*(M$2/1000-($F20/1000)),0)</f>
        <v>0</v>
      </c>
      <c r="N20" s="69" t="n">
        <f aca="false">IF(AND($F20&lt;N$2,$G20&lt;N$4,(DATE(YEAR($G20)+1,MONTH($G20)+1,1))&gt;N$4),$D20*24*N$3*(N$2/1000-($F20/1000)),0)</f>
        <v>0</v>
      </c>
      <c r="O20" s="69" t="n">
        <f aca="false">IF(AND($F20&lt;O$2,$G20&lt;O$4,(DATE(YEAR($G20)+1,MONTH($G20)+1,1))&gt;O$4),$D20*24*O$3*(O$2/1000-($F20/1000)),0)</f>
        <v>0</v>
      </c>
      <c r="P20" s="69" t="n">
        <f aca="false">IF(AND($F20&lt;P$2,$G20&lt;P$4,(DATE(YEAR($G20)+1,MONTH($G20)+1,1))&gt;P$4),$D20*24*P$3*(P$2/1000-($F20/1000)),0)</f>
        <v>0</v>
      </c>
      <c r="Q20" s="69" t="n">
        <f aca="false">IF(AND($F20&lt;Q$2,$G20&lt;Q$4,(DATE(YEAR($G20)+1,MONTH($G20)+1,1))&gt;Q$4),$D20*24*Q$3*(Q$2/1000-($F20/1000)),0)</f>
        <v>0</v>
      </c>
      <c r="R20" s="69" t="n">
        <f aca="false">IF(AND($F20&lt;R$2,$G20&lt;R$4,(DATE(YEAR($G20)+1,MONTH($G20)+1,1))&gt;R$4),$D20*24*R$3*(R$2/1000-($F20/1000)),0)</f>
        <v>0</v>
      </c>
      <c r="S20" s="69" t="n">
        <f aca="false">IF(AND($F20&lt;S$2,$G20&lt;S$4,(DATE(YEAR($G20)+1,MONTH($G20)+1,1))&gt;S$4),$D20*24*S$3*(S$2/1000-($F20/1000)),0)</f>
        <v>2136</v>
      </c>
      <c r="T20" s="69" t="n">
        <f aca="false">IF(AND($F20&lt;T$2,$G20&lt;T$4,(DATE(YEAR($G20)+1,MONTH($G20)+1,1))&gt;T$4),$D20*24*T$3*(T$2/1000-($F20/1000)),0)</f>
        <v>2136</v>
      </c>
      <c r="U20" s="69" t="n">
        <f aca="false">IF(AND($F20&lt;U$2,$G20&lt;U$4,(DATE(YEAR($G20)+1,MONTH($G20)+1,1))&gt;U$4),$D20*24*U$3*(U$2/1000-($F20/1000)),0)</f>
        <v>2136</v>
      </c>
      <c r="V20" s="69" t="n">
        <f aca="false">IF(AND($F20&lt;V$2,$G20&lt;V$4,(DATE(YEAR($G20)+1,MONTH($G20)+1,1))&gt;V$4),$D20*24*V$3*(V$2/1000-($F20/1000)),0)</f>
        <v>2136</v>
      </c>
      <c r="W20" s="69" t="n">
        <f aca="false">IF(AND($F20&lt;W$2,$G20&lt;W$4,(DATE(YEAR($G20)+1,MONTH($G20)+1,1))&gt;W$4),$D20*24*W$3*(W$2/1000-($F20/1000)),0)</f>
        <v>2136</v>
      </c>
      <c r="X20" s="69" t="n">
        <f aca="false">IF(AND($F20&lt;X$2,$G20&lt;X$4,(DATE(YEAR($G20)+1,MONTH($G20)+1,1))&gt;X$4),$D20*24*X$3*(X$2/1000-($F20/1000)),0)</f>
        <v>2136</v>
      </c>
      <c r="Y20" s="69" t="n">
        <f aca="false">IF(AND($F20&lt;Y$2,$G20&lt;Y$4,(DATE(YEAR($G20)+1,MONTH($G20)+1,1))&gt;Y$4),$D20*24*Y$3*(Y$2/1000-($F20/1000)),0)</f>
        <v>2136</v>
      </c>
      <c r="Z20" s="69" t="n">
        <f aca="false">IF(AND($F20&lt;Z$2,$G20&lt;Z$4,(DATE(YEAR($G20)+1,MONTH($G20)+1,1))&gt;Z$4),$D20*24*Z$3*(Z$2/1000-($F20/1000)),0)</f>
        <v>2136</v>
      </c>
      <c r="AA20" s="69" t="n">
        <f aca="false">IF(AND($F20&lt;AA$2,$G20&lt;AA$4,(DATE(YEAR($G20)+1,MONTH($G20)+1,1))&gt;AA$4),$D20*24*AA$3*(AA$2/1000-($F20/1000)),0)</f>
        <v>2136</v>
      </c>
      <c r="AB20" s="69" t="n">
        <f aca="false">IF(AND($F20&lt;AB$2,$G20&lt;AB$4,(DATE(YEAR($G20)+1,MONTH($G20)+1,1))&gt;AB$4),$D20*24*AB$3*(AB$2/1000-($F20/1000)),0)</f>
        <v>2136</v>
      </c>
      <c r="AC20" s="69" t="n">
        <f aca="false">IF(AND($F20&lt;AC$2,$G20&lt;AC$4,(DATE(YEAR($G20)+1,MONTH($G20)+1,1))&gt;AC$4),$D20*24*AC$3*(AC$2/1000-($F20/1000)),0)</f>
        <v>2136</v>
      </c>
      <c r="AD20" s="69" t="n">
        <f aca="false">IF(AND($F20&lt;AD$2,$G20&lt;AD$4,(DATE(YEAR($G20)+1,MONTH($G20)+1,1))&gt;AD$4),$D20*24*AD$3*(AD$2/1000-($F20/1000)),0)</f>
        <v>2136</v>
      </c>
      <c r="AE20" s="69" t="n">
        <f aca="false">IF(AND($F20&lt;AE$2,$G20&lt;AE$4,(DATE(YEAR($G20)+1,MONTH($G20)+1,1))&gt;AE$4),$D20*24*AE$3*(AE$2/1000-($F20/1000)),0)</f>
        <v>0</v>
      </c>
      <c r="AF20" s="69" t="n">
        <f aca="false">IF(AND($F20&lt;AF$2,$G20&lt;AF$4,(DATE(YEAR($G20)+1,MONTH($G20)+1,1))&gt;AF$4),$D20*24*AF$3*(AF$2/1000-($F20/1000)),0)</f>
        <v>0</v>
      </c>
      <c r="AG20" s="69" t="n">
        <f aca="false">IF(AND($F20&lt;AG$2,$G20&lt;AG$4,(DATE(YEAR($G20)+1,MONTH($G20)+1,1))&gt;AG$4),$D20*24*AG$3*(AG$2/1000-($F20/1000)),0)</f>
        <v>0</v>
      </c>
      <c r="AH20" s="69" t="n">
        <f aca="false">IF(AND($F20&lt;AH$2,$G20&lt;AH$4,(DATE(YEAR($G20)+1,MONTH($G20)+1,1))&gt;AH$4),$D20*24*AH$3*(AH$2/1000-($F20/1000)),0)</f>
        <v>0</v>
      </c>
      <c r="AI20" s="69" t="n">
        <f aca="false">IF(AND($F20&lt;AI$2,$G20&lt;AI$4,(DATE(YEAR($G20)+1,MONTH($G20)+1,1))&gt;AI$4),$D20*24*AI$3*(AI$2/1000-($F20/1000)),0)</f>
        <v>0</v>
      </c>
      <c r="AJ20" s="69" t="n">
        <f aca="false">IF(AND($F20&lt;AJ$2,$G20&lt;AJ$4,(DATE(YEAR($G20)+1,MONTH($G20)+1,1))&gt;AJ$4),$D20*24*AJ$3*(AJ$2/1000-($F20/1000)),0)</f>
        <v>0</v>
      </c>
      <c r="AK20" s="69" t="n">
        <f aca="false">IF(AND($F20&lt;AK$2,$G20&lt;AK$4,(DATE(YEAR($G20)+1,MONTH($G20)+1,1))&gt;AK$4),$D20*24*AK$3*(AK$2/1000-($F20/1000)),0)</f>
        <v>0</v>
      </c>
      <c r="AL20" s="69" t="n">
        <f aca="false">IF(AND($F20&lt;AL$2,$G20&lt;AL$4,(DATE(YEAR($G20)+1,MONTH($G20)+1,1))&gt;AL$4),$D20*24*AL$3*(AL$2/1000-($F20/1000)),0)</f>
        <v>0</v>
      </c>
      <c r="AM20" s="69" t="n">
        <f aca="false">IF(AND($F20&lt;AM$2,$G20&lt;AM$4,(DATE(YEAR($G20)+1,MONTH($G20)+1,1))&gt;AM$4),$D20*24*AM$3*(AM$2/1000-($F20/1000)),0)</f>
        <v>0</v>
      </c>
      <c r="AN20" s="69" t="n">
        <f aca="false">IF(AND($F20&lt;AN$2,$G20&lt;AN$4,(DATE(YEAR($G20)+1,MONTH($G20)+1,1))&gt;AN$4),$D20*24*AN$3*(AN$2/1000-($F20/1000)),0)</f>
        <v>0</v>
      </c>
      <c r="AO20" s="69" t="n">
        <f aca="false">IF(AND($F20&lt;AO$2,$G20&lt;AO$4,(DATE(YEAR($G20)+1,MONTH($G20)+1,1))&gt;AO$4),$D20*24*AO$3*(AO$2/1000-($F20/1000)),0)</f>
        <v>0</v>
      </c>
      <c r="AP20" s="69" t="n">
        <f aca="false">IF(AND($F20&lt;AP$2,$G20&lt;AP$4,(DATE(YEAR($G20)+1,MONTH($G20)+1,1))&gt;AP$4),$D20*24*AP$3*(AP$2/1000-($F20/1000)),0)</f>
        <v>0</v>
      </c>
      <c r="AQ20" s="69" t="n">
        <f aca="false">IF(AND($F20&lt;AQ$2,$G20&lt;AQ$4,(DATE(YEAR($G20)+1,MONTH($G20)+1,1))&gt;AQ$4),$D20*24*AQ$3*(AQ$2/1000-($F20/1000)),0)</f>
        <v>0</v>
      </c>
      <c r="AR20" s="69" t="n">
        <f aca="false">IF(AND($F20&lt;AR$2,$G20&lt;AR$4,(DATE(YEAR($G20)+1,MONTH($G20)+1,1))&gt;AR$4),$D20*24*AR$3*(AR$2/1000-($F20/1000)),0)</f>
        <v>0</v>
      </c>
      <c r="AS20" s="69" t="n">
        <f aca="false">IF(AND($F20&lt;AS$2,$G20&lt;AS$4,(DATE(YEAR($G20)+1,MONTH($G20)+1,1))&gt;AS$4),$D20*24*AS$3*(AS$2/1000-($F20/1000)),0)</f>
        <v>0</v>
      </c>
      <c r="AT20" s="69" t="n">
        <f aca="false">IF(AND($F20&lt;AT$2,$G20&lt;AT$4,(DATE(YEAR($G20)+1,MONTH($G20)+1,1))&gt;AT$4),$D20*24*AT$3*(AT$2/1000-($F20/1000)),0)</f>
        <v>0</v>
      </c>
      <c r="AU20" s="69" t="n">
        <f aca="false">IF(AND($F20&lt;AU$2,$G20&lt;AU$4,(DATE(YEAR($G20)+1,MONTH($G20)+1,1))&gt;AU$4),$D20*24*AU$3*(AU$2/1000-($F20/1000)),0)</f>
        <v>0</v>
      </c>
      <c r="AV20" s="69" t="n">
        <f aca="false">IF(AND($F20&lt;AV$2,$G20&lt;AV$4,(DATE(YEAR($G20)+1,MONTH($G20)+1,1))&gt;AV$4),$D20*24*AV$3*(AV$2/1000-($F20/1000)),0)</f>
        <v>0</v>
      </c>
      <c r="AW20" s="69" t="n">
        <f aca="false">IF(AND($F20&lt;AW$2,$G20&lt;AW$4,(DATE(YEAR($G20)+1,MONTH($G20)+1,1))&gt;AW$4),$D20*24*AW$3*(AW$2/1000-($F20/1000)),0)</f>
        <v>0</v>
      </c>
      <c r="AX20" s="69" t="n">
        <f aca="false">IF(AND($F20&lt;AX$2,$G20&lt;AX$4,(DATE(YEAR($G20)+1,MONTH($G20)+1,1))&gt;AX$4),$D20*24*AX$3*(AX$2/1000-($F20/1000)),0)</f>
        <v>0</v>
      </c>
      <c r="AY20" s="69" t="n">
        <f aca="false">IF(AND($F20&lt;AY$2,$G20&lt;AY$4,(DATE(YEAR($G20)+1,MONTH($G20)+1,1))&gt;AY$4),$D20*24*AY$3*(AY$2/1000-($F20/1000)),0)</f>
        <v>0</v>
      </c>
      <c r="AZ20" s="69" t="n">
        <f aca="false">IF(AND($F20&lt;AZ$2,$G20&lt;AZ$4,(DATE(YEAR($G20)+1,MONTH($G20)+1,1))&gt;AZ$4),$D20*24*AZ$3*(AZ$2/1000-($F20/1000)),0)</f>
        <v>0</v>
      </c>
      <c r="BA20" s="69" t="n">
        <f aca="false">IF(AND($F20&lt;BA$2,$G20&lt;BA$4,(DATE(YEAR($G20)+1,MONTH($G20)+1,1))&gt;BA$4),$D20*24*BA$3*(BA$2/1000-($F20/1000)),0)</f>
        <v>0</v>
      </c>
      <c r="BB20" s="69" t="n">
        <f aca="false">IF(AND($F20&lt;BB$2,$G20&lt;BB$4,(DATE(YEAR($G20)+1,MONTH($G20)+1,1))&gt;BB$4),$D20*24*BB$3*(BB$2/1000-($F20/1000)),0)</f>
        <v>0</v>
      </c>
      <c r="BC20" s="69" t="n">
        <f aca="false">IF(AND($F20&lt;BC$2,$G20&lt;BC$4,(DATE(YEAR($G20)+1,MONTH($G20)+1,1))&gt;BC$4),$D20*24*BC$3*(BC$2/1000-($F20/1000)),0)</f>
        <v>0</v>
      </c>
      <c r="BD20" s="69" t="n">
        <f aca="false">IF(AND($F20&lt;BD$2,$G20&lt;BD$4,(DATE(YEAR($G20)+1,MONTH($G20)+1,1))&gt;BD$4),$D20*24*BD$3*(BD$2/1000-($F20/1000)),0)</f>
        <v>0</v>
      </c>
    </row>
    <row r="21" customFormat="false" ht="12.75" hidden="false" customHeight="false" outlineLevel="0" collapsed="false">
      <c r="A21" s="0" t="s">
        <v>712</v>
      </c>
      <c r="B21" s="3" t="s">
        <v>1272</v>
      </c>
      <c r="C21" s="3" t="s">
        <v>1273</v>
      </c>
      <c r="D21" s="0" t="n">
        <v>14.8</v>
      </c>
      <c r="E21" s="0" t="s">
        <v>1256</v>
      </c>
      <c r="F21" s="13" t="n">
        <v>0</v>
      </c>
      <c r="G21" s="8" t="n">
        <v>37148</v>
      </c>
      <c r="H21" s="64" t="s">
        <v>1260</v>
      </c>
      <c r="I21" s="69" t="n">
        <f aca="false">IF(AND($F21&lt;I$2,$G21&lt;I$4,(DATE(YEAR($G21)+1,MONTH($G21)+1,1))&gt;I$4),$D21*24*I$3*(I$2/1000-($F21/1000)),0)</f>
        <v>0</v>
      </c>
      <c r="J21" s="69" t="n">
        <f aca="false">IF(AND($F21&lt;J$2,$G21&lt;J$4,(DATE(YEAR($G21)+1,MONTH($G21)+1,1))&gt;J$4),$D21*24*J$3*(J$2/1000-($F21/1000)),0)</f>
        <v>0</v>
      </c>
      <c r="K21" s="69" t="n">
        <f aca="false">IF(AND($F21&lt;K$2,$G21&lt;K$4,(DATE(YEAR($G21)+1,MONTH($G21)+1,1))&gt;K$4),$D21*24*K$3*(K$2/1000-($F21/1000)),0)</f>
        <v>0</v>
      </c>
      <c r="L21" s="69" t="n">
        <f aca="false">IF(AND($F21&lt;L$2,$G21&lt;L$4,(DATE(YEAR($G21)+1,MONTH($G21)+1,1))&gt;L$4),$D21*24*L$3*(L$2/1000-($F21/1000)),0)</f>
        <v>0</v>
      </c>
      <c r="M21" s="69" t="n">
        <f aca="false">IF(AND($F21&lt;M$2,$G21&lt;M$4,(DATE(YEAR($G21)+1,MONTH($G21)+1,1))&gt;M$4),$D21*24*M$3*(M$2/1000-($F21/1000)),0)</f>
        <v>0</v>
      </c>
      <c r="N21" s="69" t="n">
        <f aca="false">IF(AND($F21&lt;N$2,$G21&lt;N$4,(DATE(YEAR($G21)+1,MONTH($G21)+1,1))&gt;N$4),$D21*24*N$3*(N$2/1000-($F21/1000)),0)</f>
        <v>0</v>
      </c>
      <c r="O21" s="69" t="n">
        <f aca="false">IF(AND($F21&lt;O$2,$G21&lt;O$4,(DATE(YEAR($G21)+1,MONTH($G21)+1,1))&gt;O$4),$D21*24*O$3*(O$2/1000-($F21/1000)),0)</f>
        <v>0</v>
      </c>
      <c r="P21" s="69" t="n">
        <f aca="false">IF(AND($F21&lt;P$2,$G21&lt;P$4,(DATE(YEAR($G21)+1,MONTH($G21)+1,1))&gt;P$4),$D21*24*P$3*(P$2/1000-($F21/1000)),0)</f>
        <v>0</v>
      </c>
      <c r="Q21" s="69" t="n">
        <f aca="false">IF(AND($F21&lt;Q$2,$G21&lt;Q$4,(DATE(YEAR($G21)+1,MONTH($G21)+1,1))&gt;Q$4),$D21*24*Q$3*(Q$2/1000-($F21/1000)),0)</f>
        <v>0</v>
      </c>
      <c r="R21" s="69" t="n">
        <f aca="false">IF(AND($F21&lt;R$2,$G21&lt;R$4,(DATE(YEAR($G21)+1,MONTH($G21)+1,1))&gt;R$4),$D21*24*R$3*(R$2/1000-($F21/1000)),0)</f>
        <v>3552</v>
      </c>
      <c r="S21" s="69" t="n">
        <f aca="false">IF(AND($F21&lt;S$2,$G21&lt;S$4,(DATE(YEAR($G21)+1,MONTH($G21)+1,1))&gt;S$4),$D21*24*S$3*(S$2/1000-($F21/1000)),0)</f>
        <v>3552</v>
      </c>
      <c r="T21" s="69" t="n">
        <f aca="false">IF(AND($F21&lt;T$2,$G21&lt;T$4,(DATE(YEAR($G21)+1,MONTH($G21)+1,1))&gt;T$4),$D21*24*T$3*(T$2/1000-($F21/1000)),0)</f>
        <v>3552</v>
      </c>
      <c r="U21" s="69" t="n">
        <f aca="false">IF(AND($F21&lt;U$2,$G21&lt;U$4,(DATE(YEAR($G21)+1,MONTH($G21)+1,1))&gt;U$4),$D21*24*U$3*(U$2/1000-($F21/1000)),0)</f>
        <v>3552</v>
      </c>
      <c r="V21" s="69" t="n">
        <f aca="false">IF(AND($F21&lt;V$2,$G21&lt;V$4,(DATE(YEAR($G21)+1,MONTH($G21)+1,1))&gt;V$4),$D21*24*V$3*(V$2/1000-($F21/1000)),0)</f>
        <v>3552</v>
      </c>
      <c r="W21" s="69" t="n">
        <f aca="false">IF(AND($F21&lt;W$2,$G21&lt;W$4,(DATE(YEAR($G21)+1,MONTH($G21)+1,1))&gt;W$4),$D21*24*W$3*(W$2/1000-($F21/1000)),0)</f>
        <v>3552</v>
      </c>
      <c r="X21" s="69" t="n">
        <f aca="false">IF(AND($F21&lt;X$2,$G21&lt;X$4,(DATE(YEAR($G21)+1,MONTH($G21)+1,1))&gt;X$4),$D21*24*X$3*(X$2/1000-($F21/1000)),0)</f>
        <v>3552</v>
      </c>
      <c r="Y21" s="69" t="n">
        <f aca="false">IF(AND($F21&lt;Y$2,$G21&lt;Y$4,(DATE(YEAR($G21)+1,MONTH($G21)+1,1))&gt;Y$4),$D21*24*Y$3*(Y$2/1000-($F21/1000)),0)</f>
        <v>3552</v>
      </c>
      <c r="Z21" s="69" t="n">
        <f aca="false">IF(AND($F21&lt;Z$2,$G21&lt;Z$4,(DATE(YEAR($G21)+1,MONTH($G21)+1,1))&gt;Z$4),$D21*24*Z$3*(Z$2/1000-($F21/1000)),0)</f>
        <v>3552</v>
      </c>
      <c r="AA21" s="69" t="n">
        <f aca="false">IF(AND($F21&lt;AA$2,$G21&lt;AA$4,(DATE(YEAR($G21)+1,MONTH($G21)+1,1))&gt;AA$4),$D21*24*AA$3*(AA$2/1000-($F21/1000)),0)</f>
        <v>3552</v>
      </c>
      <c r="AB21" s="69" t="n">
        <f aca="false">IF(AND($F21&lt;AB$2,$G21&lt;AB$4,(DATE(YEAR($G21)+1,MONTH($G21)+1,1))&gt;AB$4),$D21*24*AB$3*(AB$2/1000-($F21/1000)),0)</f>
        <v>3552</v>
      </c>
      <c r="AC21" s="69" t="n">
        <f aca="false">IF(AND($F21&lt;AC$2,$G21&lt;AC$4,(DATE(YEAR($G21)+1,MONTH($G21)+1,1))&gt;AC$4),$D21*24*AC$3*(AC$2/1000-($F21/1000)),0)</f>
        <v>3552</v>
      </c>
      <c r="AD21" s="69" t="n">
        <f aca="false">IF(AND($F21&lt;AD$2,$G21&lt;AD$4,(DATE(YEAR($G21)+1,MONTH($G21)+1,1))&gt;AD$4),$D21*24*AD$3*(AD$2/1000-($F21/1000)),0)</f>
        <v>0</v>
      </c>
      <c r="AE21" s="69" t="n">
        <f aca="false">IF(AND($F21&lt;AE$2,$G21&lt;AE$4,(DATE(YEAR($G21)+1,MONTH($G21)+1,1))&gt;AE$4),$D21*24*AE$3*(AE$2/1000-($F21/1000)),0)</f>
        <v>0</v>
      </c>
      <c r="AF21" s="69" t="n">
        <f aca="false">IF(AND($F21&lt;AF$2,$G21&lt;AF$4,(DATE(YEAR($G21)+1,MONTH($G21)+1,1))&gt;AF$4),$D21*24*AF$3*(AF$2/1000-($F21/1000)),0)</f>
        <v>0</v>
      </c>
      <c r="AG21" s="69" t="n">
        <f aca="false">IF(AND($F21&lt;AG$2,$G21&lt;AG$4,(DATE(YEAR($G21)+1,MONTH($G21)+1,1))&gt;AG$4),$D21*24*AG$3*(AG$2/1000-($F21/1000)),0)</f>
        <v>0</v>
      </c>
      <c r="AH21" s="69" t="n">
        <f aca="false">IF(AND($F21&lt;AH$2,$G21&lt;AH$4,(DATE(YEAR($G21)+1,MONTH($G21)+1,1))&gt;AH$4),$D21*24*AH$3*(AH$2/1000-($F21/1000)),0)</f>
        <v>0</v>
      </c>
      <c r="AI21" s="69" t="n">
        <f aca="false">IF(AND($F21&lt;AI$2,$G21&lt;AI$4,(DATE(YEAR($G21)+1,MONTH($G21)+1,1))&gt;AI$4),$D21*24*AI$3*(AI$2/1000-($F21/1000)),0)</f>
        <v>0</v>
      </c>
      <c r="AJ21" s="69" t="n">
        <f aca="false">IF(AND($F21&lt;AJ$2,$G21&lt;AJ$4,(DATE(YEAR($G21)+1,MONTH($G21)+1,1))&gt;AJ$4),$D21*24*AJ$3*(AJ$2/1000-($F21/1000)),0)</f>
        <v>0</v>
      </c>
      <c r="AK21" s="69" t="n">
        <f aca="false">IF(AND($F21&lt;AK$2,$G21&lt;AK$4,(DATE(YEAR($G21)+1,MONTH($G21)+1,1))&gt;AK$4),$D21*24*AK$3*(AK$2/1000-($F21/1000)),0)</f>
        <v>0</v>
      </c>
      <c r="AL21" s="69" t="n">
        <f aca="false">IF(AND($F21&lt;AL$2,$G21&lt;AL$4,(DATE(YEAR($G21)+1,MONTH($G21)+1,1))&gt;AL$4),$D21*24*AL$3*(AL$2/1000-($F21/1000)),0)</f>
        <v>0</v>
      </c>
      <c r="AM21" s="69" t="n">
        <f aca="false">IF(AND($F21&lt;AM$2,$G21&lt;AM$4,(DATE(YEAR($G21)+1,MONTH($G21)+1,1))&gt;AM$4),$D21*24*AM$3*(AM$2/1000-($F21/1000)),0)</f>
        <v>0</v>
      </c>
      <c r="AN21" s="69" t="n">
        <f aca="false">IF(AND($F21&lt;AN$2,$G21&lt;AN$4,(DATE(YEAR($G21)+1,MONTH($G21)+1,1))&gt;AN$4),$D21*24*AN$3*(AN$2/1000-($F21/1000)),0)</f>
        <v>0</v>
      </c>
      <c r="AO21" s="69" t="n">
        <f aca="false">IF(AND($F21&lt;AO$2,$G21&lt;AO$4,(DATE(YEAR($G21)+1,MONTH($G21)+1,1))&gt;AO$4),$D21*24*AO$3*(AO$2/1000-($F21/1000)),0)</f>
        <v>0</v>
      </c>
      <c r="AP21" s="69" t="n">
        <f aca="false">IF(AND($F21&lt;AP$2,$G21&lt;AP$4,(DATE(YEAR($G21)+1,MONTH($G21)+1,1))&gt;AP$4),$D21*24*AP$3*(AP$2/1000-($F21/1000)),0)</f>
        <v>0</v>
      </c>
      <c r="AQ21" s="69" t="n">
        <f aca="false">IF(AND($F21&lt;AQ$2,$G21&lt;AQ$4,(DATE(YEAR($G21)+1,MONTH($G21)+1,1))&gt;AQ$4),$D21*24*AQ$3*(AQ$2/1000-($F21/1000)),0)</f>
        <v>0</v>
      </c>
      <c r="AR21" s="69" t="n">
        <f aca="false">IF(AND($F21&lt;AR$2,$G21&lt;AR$4,(DATE(YEAR($G21)+1,MONTH($G21)+1,1))&gt;AR$4),$D21*24*AR$3*(AR$2/1000-($F21/1000)),0)</f>
        <v>0</v>
      </c>
      <c r="AS21" s="69" t="n">
        <f aca="false">IF(AND($F21&lt;AS$2,$G21&lt;AS$4,(DATE(YEAR($G21)+1,MONTH($G21)+1,1))&gt;AS$4),$D21*24*AS$3*(AS$2/1000-($F21/1000)),0)</f>
        <v>0</v>
      </c>
      <c r="AT21" s="69" t="n">
        <f aca="false">IF(AND($F21&lt;AT$2,$G21&lt;AT$4,(DATE(YEAR($G21)+1,MONTH($G21)+1,1))&gt;AT$4),$D21*24*AT$3*(AT$2/1000-($F21/1000)),0)</f>
        <v>0</v>
      </c>
      <c r="AU21" s="69" t="n">
        <f aca="false">IF(AND($F21&lt;AU$2,$G21&lt;AU$4,(DATE(YEAR($G21)+1,MONTH($G21)+1,1))&gt;AU$4),$D21*24*AU$3*(AU$2/1000-($F21/1000)),0)</f>
        <v>0</v>
      </c>
      <c r="AV21" s="69" t="n">
        <f aca="false">IF(AND($F21&lt;AV$2,$G21&lt;AV$4,(DATE(YEAR($G21)+1,MONTH($G21)+1,1))&gt;AV$4),$D21*24*AV$3*(AV$2/1000-($F21/1000)),0)</f>
        <v>0</v>
      </c>
      <c r="AW21" s="69" t="n">
        <f aca="false">IF(AND($F21&lt;AW$2,$G21&lt;AW$4,(DATE(YEAR($G21)+1,MONTH($G21)+1,1))&gt;AW$4),$D21*24*AW$3*(AW$2/1000-($F21/1000)),0)</f>
        <v>0</v>
      </c>
      <c r="AX21" s="69" t="n">
        <f aca="false">IF(AND($F21&lt;AX$2,$G21&lt;AX$4,(DATE(YEAR($G21)+1,MONTH($G21)+1,1))&gt;AX$4),$D21*24*AX$3*(AX$2/1000-($F21/1000)),0)</f>
        <v>0</v>
      </c>
      <c r="AY21" s="69" t="n">
        <f aca="false">IF(AND($F21&lt;AY$2,$G21&lt;AY$4,(DATE(YEAR($G21)+1,MONTH($G21)+1,1))&gt;AY$4),$D21*24*AY$3*(AY$2/1000-($F21/1000)),0)</f>
        <v>0</v>
      </c>
      <c r="AZ21" s="69" t="n">
        <f aca="false">IF(AND($F21&lt;AZ$2,$G21&lt;AZ$4,(DATE(YEAR($G21)+1,MONTH($G21)+1,1))&gt;AZ$4),$D21*24*AZ$3*(AZ$2/1000-($F21/1000)),0)</f>
        <v>0</v>
      </c>
      <c r="BA21" s="69" t="n">
        <f aca="false">IF(AND($F21&lt;BA$2,$G21&lt;BA$4,(DATE(YEAR($G21)+1,MONTH($G21)+1,1))&gt;BA$4),$D21*24*BA$3*(BA$2/1000-($F21/1000)),0)</f>
        <v>0</v>
      </c>
      <c r="BB21" s="69" t="n">
        <f aca="false">IF(AND($F21&lt;BB$2,$G21&lt;BB$4,(DATE(YEAR($G21)+1,MONTH($G21)+1,1))&gt;BB$4),$D21*24*BB$3*(BB$2/1000-($F21/1000)),0)</f>
        <v>0</v>
      </c>
      <c r="BC21" s="69" t="n">
        <f aca="false">IF(AND($F21&lt;BC$2,$G21&lt;BC$4,(DATE(YEAR($G21)+1,MONTH($G21)+1,1))&gt;BC$4),$D21*24*BC$3*(BC$2/1000-($F21/1000)),0)</f>
        <v>0</v>
      </c>
      <c r="BD21" s="69" t="n">
        <f aca="false">IF(AND($F21&lt;BD$2,$G21&lt;BD$4,(DATE(YEAR($G21)+1,MONTH($G21)+1,1))&gt;BD$4),$D21*24*BD$3*(BD$2/1000-($F21/1000)),0)</f>
        <v>0</v>
      </c>
    </row>
    <row r="22" customFormat="false" ht="12.75" hidden="false" customHeight="false" outlineLevel="0" collapsed="false">
      <c r="A22" s="0" t="s">
        <v>712</v>
      </c>
      <c r="B22" s="3" t="s">
        <v>1272</v>
      </c>
      <c r="C22" s="3" t="s">
        <v>1273</v>
      </c>
      <c r="D22" s="0" t="n">
        <v>5.6</v>
      </c>
      <c r="E22" s="0" t="s">
        <v>1256</v>
      </c>
      <c r="F22" s="13" t="n">
        <v>0</v>
      </c>
      <c r="G22" s="8" t="n">
        <v>37162</v>
      </c>
      <c r="H22" s="64" t="s">
        <v>1260</v>
      </c>
      <c r="I22" s="69" t="n">
        <f aca="false">IF(AND($F22&lt;I$2,$G22&lt;I$4,(DATE(YEAR($G22)+1,MONTH($G22)+1,1))&gt;I$4),$D22*24*I$3*(I$2/1000-($F22/1000)),0)</f>
        <v>0</v>
      </c>
      <c r="J22" s="69" t="n">
        <f aca="false">IF(AND($F22&lt;J$2,$G22&lt;J$4,(DATE(YEAR($G22)+1,MONTH($G22)+1,1))&gt;J$4),$D22*24*J$3*(J$2/1000-($F22/1000)),0)</f>
        <v>0</v>
      </c>
      <c r="K22" s="69" t="n">
        <f aca="false">IF(AND($F22&lt;K$2,$G22&lt;K$4,(DATE(YEAR($G22)+1,MONTH($G22)+1,1))&gt;K$4),$D22*24*K$3*(K$2/1000-($F22/1000)),0)</f>
        <v>0</v>
      </c>
      <c r="L22" s="69" t="n">
        <f aca="false">IF(AND($F22&lt;L$2,$G22&lt;L$4,(DATE(YEAR($G22)+1,MONTH($G22)+1,1))&gt;L$4),$D22*24*L$3*(L$2/1000-($F22/1000)),0)</f>
        <v>0</v>
      </c>
      <c r="M22" s="69" t="n">
        <f aca="false">IF(AND($F22&lt;M$2,$G22&lt;M$4,(DATE(YEAR($G22)+1,MONTH($G22)+1,1))&gt;M$4),$D22*24*M$3*(M$2/1000-($F22/1000)),0)</f>
        <v>0</v>
      </c>
      <c r="N22" s="69" t="n">
        <f aca="false">IF(AND($F22&lt;N$2,$G22&lt;N$4,(DATE(YEAR($G22)+1,MONTH($G22)+1,1))&gt;N$4),$D22*24*N$3*(N$2/1000-($F22/1000)),0)</f>
        <v>0</v>
      </c>
      <c r="O22" s="69" t="n">
        <f aca="false">IF(AND($F22&lt;O$2,$G22&lt;O$4,(DATE(YEAR($G22)+1,MONTH($G22)+1,1))&gt;O$4),$D22*24*O$3*(O$2/1000-($F22/1000)),0)</f>
        <v>0</v>
      </c>
      <c r="P22" s="69" t="n">
        <f aca="false">IF(AND($F22&lt;P$2,$G22&lt;P$4,(DATE(YEAR($G22)+1,MONTH($G22)+1,1))&gt;P$4),$D22*24*P$3*(P$2/1000-($F22/1000)),0)</f>
        <v>0</v>
      </c>
      <c r="Q22" s="69" t="n">
        <f aca="false">IF(AND($F22&lt;Q$2,$G22&lt;Q$4,(DATE(YEAR($G22)+1,MONTH($G22)+1,1))&gt;Q$4),$D22*24*Q$3*(Q$2/1000-($F22/1000)),0)</f>
        <v>0</v>
      </c>
      <c r="R22" s="69" t="n">
        <f aca="false">IF(AND($F22&lt;R$2,$G22&lt;R$4,(DATE(YEAR($G22)+1,MONTH($G22)+1,1))&gt;R$4),$D22*24*R$3*(R$2/1000-($F22/1000)),0)</f>
        <v>1344</v>
      </c>
      <c r="S22" s="69" t="n">
        <f aca="false">IF(AND($F22&lt;S$2,$G22&lt;S$4,(DATE(YEAR($G22)+1,MONTH($G22)+1,1))&gt;S$4),$D22*24*S$3*(S$2/1000-($F22/1000)),0)</f>
        <v>1344</v>
      </c>
      <c r="T22" s="69" t="n">
        <f aca="false">IF(AND($F22&lt;T$2,$G22&lt;T$4,(DATE(YEAR($G22)+1,MONTH($G22)+1,1))&gt;T$4),$D22*24*T$3*(T$2/1000-($F22/1000)),0)</f>
        <v>1344</v>
      </c>
      <c r="U22" s="69" t="n">
        <f aca="false">IF(AND($F22&lt;U$2,$G22&lt;U$4,(DATE(YEAR($G22)+1,MONTH($G22)+1,1))&gt;U$4),$D22*24*U$3*(U$2/1000-($F22/1000)),0)</f>
        <v>1344</v>
      </c>
      <c r="V22" s="69" t="n">
        <f aca="false">IF(AND($F22&lt;V$2,$G22&lt;V$4,(DATE(YEAR($G22)+1,MONTH($G22)+1,1))&gt;V$4),$D22*24*V$3*(V$2/1000-($F22/1000)),0)</f>
        <v>1344</v>
      </c>
      <c r="W22" s="69" t="n">
        <f aca="false">IF(AND($F22&lt;W$2,$G22&lt;W$4,(DATE(YEAR($G22)+1,MONTH($G22)+1,1))&gt;W$4),$D22*24*W$3*(W$2/1000-($F22/1000)),0)</f>
        <v>1344</v>
      </c>
      <c r="X22" s="69" t="n">
        <f aca="false">IF(AND($F22&lt;X$2,$G22&lt;X$4,(DATE(YEAR($G22)+1,MONTH($G22)+1,1))&gt;X$4),$D22*24*X$3*(X$2/1000-($F22/1000)),0)</f>
        <v>1344</v>
      </c>
      <c r="Y22" s="69" t="n">
        <f aca="false">IF(AND($F22&lt;Y$2,$G22&lt;Y$4,(DATE(YEAR($G22)+1,MONTH($G22)+1,1))&gt;Y$4),$D22*24*Y$3*(Y$2/1000-($F22/1000)),0)</f>
        <v>1344</v>
      </c>
      <c r="Z22" s="69" t="n">
        <f aca="false">IF(AND($F22&lt;Z$2,$G22&lt;Z$4,(DATE(YEAR($G22)+1,MONTH($G22)+1,1))&gt;Z$4),$D22*24*Z$3*(Z$2/1000-($F22/1000)),0)</f>
        <v>1344</v>
      </c>
      <c r="AA22" s="69" t="n">
        <f aca="false">IF(AND($F22&lt;AA$2,$G22&lt;AA$4,(DATE(YEAR($G22)+1,MONTH($G22)+1,1))&gt;AA$4),$D22*24*AA$3*(AA$2/1000-($F22/1000)),0)</f>
        <v>1344</v>
      </c>
      <c r="AB22" s="69" t="n">
        <f aca="false">IF(AND($F22&lt;AB$2,$G22&lt;AB$4,(DATE(YEAR($G22)+1,MONTH($G22)+1,1))&gt;AB$4),$D22*24*AB$3*(AB$2/1000-($F22/1000)),0)</f>
        <v>1344</v>
      </c>
      <c r="AC22" s="69" t="n">
        <f aca="false">IF(AND($F22&lt;AC$2,$G22&lt;AC$4,(DATE(YEAR($G22)+1,MONTH($G22)+1,1))&gt;AC$4),$D22*24*AC$3*(AC$2/1000-($F22/1000)),0)</f>
        <v>1344</v>
      </c>
      <c r="AD22" s="69" t="n">
        <f aca="false">IF(AND($F22&lt;AD$2,$G22&lt;AD$4,(DATE(YEAR($G22)+1,MONTH($G22)+1,1))&gt;AD$4),$D22*24*AD$3*(AD$2/1000-($F22/1000)),0)</f>
        <v>0</v>
      </c>
      <c r="AE22" s="69" t="n">
        <f aca="false">IF(AND($F22&lt;AE$2,$G22&lt;AE$4,(DATE(YEAR($G22)+1,MONTH($G22)+1,1))&gt;AE$4),$D22*24*AE$3*(AE$2/1000-($F22/1000)),0)</f>
        <v>0</v>
      </c>
      <c r="AF22" s="69" t="n">
        <f aca="false">IF(AND($F22&lt;AF$2,$G22&lt;AF$4,(DATE(YEAR($G22)+1,MONTH($G22)+1,1))&gt;AF$4),$D22*24*AF$3*(AF$2/1000-($F22/1000)),0)</f>
        <v>0</v>
      </c>
      <c r="AG22" s="69" t="n">
        <f aca="false">IF(AND($F22&lt;AG$2,$G22&lt;AG$4,(DATE(YEAR($G22)+1,MONTH($G22)+1,1))&gt;AG$4),$D22*24*AG$3*(AG$2/1000-($F22/1000)),0)</f>
        <v>0</v>
      </c>
      <c r="AH22" s="69" t="n">
        <f aca="false">IF(AND($F22&lt;AH$2,$G22&lt;AH$4,(DATE(YEAR($G22)+1,MONTH($G22)+1,1))&gt;AH$4),$D22*24*AH$3*(AH$2/1000-($F22/1000)),0)</f>
        <v>0</v>
      </c>
      <c r="AI22" s="69" t="n">
        <f aca="false">IF(AND($F22&lt;AI$2,$G22&lt;AI$4,(DATE(YEAR($G22)+1,MONTH($G22)+1,1))&gt;AI$4),$D22*24*AI$3*(AI$2/1000-($F22/1000)),0)</f>
        <v>0</v>
      </c>
      <c r="AJ22" s="69" t="n">
        <f aca="false">IF(AND($F22&lt;AJ$2,$G22&lt;AJ$4,(DATE(YEAR($G22)+1,MONTH($G22)+1,1))&gt;AJ$4),$D22*24*AJ$3*(AJ$2/1000-($F22/1000)),0)</f>
        <v>0</v>
      </c>
      <c r="AK22" s="69" t="n">
        <f aca="false">IF(AND($F22&lt;AK$2,$G22&lt;AK$4,(DATE(YEAR($G22)+1,MONTH($G22)+1,1))&gt;AK$4),$D22*24*AK$3*(AK$2/1000-($F22/1000)),0)</f>
        <v>0</v>
      </c>
      <c r="AL22" s="69" t="n">
        <f aca="false">IF(AND($F22&lt;AL$2,$G22&lt;AL$4,(DATE(YEAR($G22)+1,MONTH($G22)+1,1))&gt;AL$4),$D22*24*AL$3*(AL$2/1000-($F22/1000)),0)</f>
        <v>0</v>
      </c>
      <c r="AM22" s="69" t="n">
        <f aca="false">IF(AND($F22&lt;AM$2,$G22&lt;AM$4,(DATE(YEAR($G22)+1,MONTH($G22)+1,1))&gt;AM$4),$D22*24*AM$3*(AM$2/1000-($F22/1000)),0)</f>
        <v>0</v>
      </c>
      <c r="AN22" s="69" t="n">
        <f aca="false">IF(AND($F22&lt;AN$2,$G22&lt;AN$4,(DATE(YEAR($G22)+1,MONTH($G22)+1,1))&gt;AN$4),$D22*24*AN$3*(AN$2/1000-($F22/1000)),0)</f>
        <v>0</v>
      </c>
      <c r="AO22" s="69" t="n">
        <f aca="false">IF(AND($F22&lt;AO$2,$G22&lt;AO$4,(DATE(YEAR($G22)+1,MONTH($G22)+1,1))&gt;AO$4),$D22*24*AO$3*(AO$2/1000-($F22/1000)),0)</f>
        <v>0</v>
      </c>
      <c r="AP22" s="69" t="n">
        <f aca="false">IF(AND($F22&lt;AP$2,$G22&lt;AP$4,(DATE(YEAR($G22)+1,MONTH($G22)+1,1))&gt;AP$4),$D22*24*AP$3*(AP$2/1000-($F22/1000)),0)</f>
        <v>0</v>
      </c>
      <c r="AQ22" s="69" t="n">
        <f aca="false">IF(AND($F22&lt;AQ$2,$G22&lt;AQ$4,(DATE(YEAR($G22)+1,MONTH($G22)+1,1))&gt;AQ$4),$D22*24*AQ$3*(AQ$2/1000-($F22/1000)),0)</f>
        <v>0</v>
      </c>
      <c r="AR22" s="69" t="n">
        <f aca="false">IF(AND($F22&lt;AR$2,$G22&lt;AR$4,(DATE(YEAR($G22)+1,MONTH($G22)+1,1))&gt;AR$4),$D22*24*AR$3*(AR$2/1000-($F22/1000)),0)</f>
        <v>0</v>
      </c>
      <c r="AS22" s="69" t="n">
        <f aca="false">IF(AND($F22&lt;AS$2,$G22&lt;AS$4,(DATE(YEAR($G22)+1,MONTH($G22)+1,1))&gt;AS$4),$D22*24*AS$3*(AS$2/1000-($F22/1000)),0)</f>
        <v>0</v>
      </c>
      <c r="AT22" s="69" t="n">
        <f aca="false">IF(AND($F22&lt;AT$2,$G22&lt;AT$4,(DATE(YEAR($G22)+1,MONTH($G22)+1,1))&gt;AT$4),$D22*24*AT$3*(AT$2/1000-($F22/1000)),0)</f>
        <v>0</v>
      </c>
      <c r="AU22" s="69" t="n">
        <f aca="false">IF(AND($F22&lt;AU$2,$G22&lt;AU$4,(DATE(YEAR($G22)+1,MONTH($G22)+1,1))&gt;AU$4),$D22*24*AU$3*(AU$2/1000-($F22/1000)),0)</f>
        <v>0</v>
      </c>
      <c r="AV22" s="69" t="n">
        <f aca="false">IF(AND($F22&lt;AV$2,$G22&lt;AV$4,(DATE(YEAR($G22)+1,MONTH($G22)+1,1))&gt;AV$4),$D22*24*AV$3*(AV$2/1000-($F22/1000)),0)</f>
        <v>0</v>
      </c>
      <c r="AW22" s="69" t="n">
        <f aca="false">IF(AND($F22&lt;AW$2,$G22&lt;AW$4,(DATE(YEAR($G22)+1,MONTH($G22)+1,1))&gt;AW$4),$D22*24*AW$3*(AW$2/1000-($F22/1000)),0)</f>
        <v>0</v>
      </c>
      <c r="AX22" s="69" t="n">
        <f aca="false">IF(AND($F22&lt;AX$2,$G22&lt;AX$4,(DATE(YEAR($G22)+1,MONTH($G22)+1,1))&gt;AX$4),$D22*24*AX$3*(AX$2/1000-($F22/1000)),0)</f>
        <v>0</v>
      </c>
      <c r="AY22" s="69" t="n">
        <f aca="false">IF(AND($F22&lt;AY$2,$G22&lt;AY$4,(DATE(YEAR($G22)+1,MONTH($G22)+1,1))&gt;AY$4),$D22*24*AY$3*(AY$2/1000-($F22/1000)),0)</f>
        <v>0</v>
      </c>
      <c r="AZ22" s="69" t="n">
        <f aca="false">IF(AND($F22&lt;AZ$2,$G22&lt;AZ$4,(DATE(YEAR($G22)+1,MONTH($G22)+1,1))&gt;AZ$4),$D22*24*AZ$3*(AZ$2/1000-($F22/1000)),0)</f>
        <v>0</v>
      </c>
      <c r="BA22" s="69" t="n">
        <f aca="false">IF(AND($F22&lt;BA$2,$G22&lt;BA$4,(DATE(YEAR($G22)+1,MONTH($G22)+1,1))&gt;BA$4),$D22*24*BA$3*(BA$2/1000-($F22/1000)),0)</f>
        <v>0</v>
      </c>
      <c r="BB22" s="69" t="n">
        <f aca="false">IF(AND($F22&lt;BB$2,$G22&lt;BB$4,(DATE(YEAR($G22)+1,MONTH($G22)+1,1))&gt;BB$4),$D22*24*BB$3*(BB$2/1000-($F22/1000)),0)</f>
        <v>0</v>
      </c>
      <c r="BC22" s="69" t="n">
        <f aca="false">IF(AND($F22&lt;BC$2,$G22&lt;BC$4,(DATE(YEAR($G22)+1,MONTH($G22)+1,1))&gt;BC$4),$D22*24*BC$3*(BC$2/1000-($F22/1000)),0)</f>
        <v>0</v>
      </c>
      <c r="BD22" s="69" t="n">
        <f aca="false">IF(AND($F22&lt;BD$2,$G22&lt;BD$4,(DATE(YEAR($G22)+1,MONTH($G22)+1,1))&gt;BD$4),$D22*24*BD$3*(BD$2/1000-($F22/1000)),0)</f>
        <v>0</v>
      </c>
    </row>
    <row r="23" customFormat="false" ht="12.75" hidden="false" customHeight="false" outlineLevel="0" collapsed="false">
      <c r="A23" s="0" t="s">
        <v>1271</v>
      </c>
      <c r="B23" s="3" t="s">
        <v>1272</v>
      </c>
      <c r="C23" s="3" t="s">
        <v>1273</v>
      </c>
      <c r="D23" s="0" t="n">
        <v>1</v>
      </c>
      <c r="E23" s="0" t="s">
        <v>1274</v>
      </c>
      <c r="F23" s="0" t="n">
        <v>7100</v>
      </c>
      <c r="G23" s="8" t="n">
        <v>37377</v>
      </c>
      <c r="H23" s="64" t="s">
        <v>1260</v>
      </c>
      <c r="I23" s="69" t="n">
        <f aca="false">IF(AND($F23&lt;I$2,$G23&lt;I$4,(DATE(YEAR($G23)+1,MONTH($G23)+1,1))&gt;I$4),$D23*24*I$3*(I$2/1000-($F23/1000)),0)</f>
        <v>0</v>
      </c>
      <c r="J23" s="69" t="n">
        <f aca="false">IF(AND($F23&lt;J$2,$G23&lt;J$4,(DATE(YEAR($G23)+1,MONTH($G23)+1,1))&gt;J$4),$D23*24*J$3*(J$2/1000-($F23/1000)),0)</f>
        <v>0</v>
      </c>
      <c r="K23" s="69" t="n">
        <f aca="false">IF(AND($F23&lt;K$2,$G23&lt;K$4,(DATE(YEAR($G23)+1,MONTH($G23)+1,1))&gt;K$4),$D23*24*K$3*(K$2/1000-($F23/1000)),0)</f>
        <v>0</v>
      </c>
      <c r="L23" s="69" t="n">
        <f aca="false">IF(AND($F23&lt;L$2,$G23&lt;L$4,(DATE(YEAR($G23)+1,MONTH($G23)+1,1))&gt;L$4),$D23*24*L$3*(L$2/1000-($F23/1000)),0)</f>
        <v>0</v>
      </c>
      <c r="M23" s="69" t="n">
        <f aca="false">IF(AND($F23&lt;M$2,$G23&lt;M$4,(DATE(YEAR($G23)+1,MONTH($G23)+1,1))&gt;M$4),$D23*24*M$3*(M$2/1000-($F23/1000)),0)</f>
        <v>0</v>
      </c>
      <c r="N23" s="69" t="n">
        <f aca="false">IF(AND($F23&lt;N$2,$G23&lt;N$4,(DATE(YEAR($G23)+1,MONTH($G23)+1,1))&gt;N$4),$D23*24*N$3*(N$2/1000-($F23/1000)),0)</f>
        <v>0</v>
      </c>
      <c r="O23" s="69" t="n">
        <f aca="false">IF(AND($F23&lt;O$2,$G23&lt;O$4,(DATE(YEAR($G23)+1,MONTH($G23)+1,1))&gt;O$4),$D23*24*O$3*(O$2/1000-($F23/1000)),0)</f>
        <v>0</v>
      </c>
      <c r="P23" s="69" t="n">
        <f aca="false">IF(AND($F23&lt;P$2,$G23&lt;P$4,(DATE(YEAR($G23)+1,MONTH($G23)+1,1))&gt;P$4),$D23*24*P$3*(P$2/1000-($F23/1000)),0)</f>
        <v>0</v>
      </c>
      <c r="Q23" s="69" t="n">
        <f aca="false">IF(AND($F23&lt;Q$2,$G23&lt;Q$4,(DATE(YEAR($G23)+1,MONTH($G23)+1,1))&gt;Q$4),$D23*24*Q$3*(Q$2/1000-($F23/1000)),0)</f>
        <v>0</v>
      </c>
      <c r="R23" s="69" t="n">
        <f aca="false">IF(AND($F23&lt;R$2,$G23&lt;R$4,(DATE(YEAR($G23)+1,MONTH($G23)+1,1))&gt;R$4),$D23*24*R$3*(R$2/1000-($F23/1000)),0)</f>
        <v>0</v>
      </c>
      <c r="S23" s="69" t="n">
        <f aca="false">IF(AND($F23&lt;S$2,$G23&lt;S$4,(DATE(YEAR($G23)+1,MONTH($G23)+1,1))&gt;S$4),$D23*24*S$3*(S$2/1000-($F23/1000)),0)</f>
        <v>0</v>
      </c>
      <c r="T23" s="69" t="n">
        <f aca="false">IF(AND($F23&lt;T$2,$G23&lt;T$4,(DATE(YEAR($G23)+1,MONTH($G23)+1,1))&gt;T$4),$D23*24*T$3*(T$2/1000-($F23/1000)),0)</f>
        <v>0</v>
      </c>
      <c r="U23" s="69" t="n">
        <f aca="false">IF(AND($F23&lt;U$2,$G23&lt;U$4,(DATE(YEAR($G23)+1,MONTH($G23)+1,1))&gt;U$4),$D23*24*U$3*(U$2/1000-($F23/1000)),0)</f>
        <v>0</v>
      </c>
      <c r="V23" s="69" t="n">
        <f aca="false">IF(AND($F23&lt;V$2,$G23&lt;V$4,(DATE(YEAR($G23)+1,MONTH($G23)+1,1))&gt;V$4),$D23*24*V$3*(V$2/1000-($F23/1000)),0)</f>
        <v>0</v>
      </c>
      <c r="W23" s="69" t="n">
        <f aca="false">IF(AND($F23&lt;W$2,$G23&lt;W$4,(DATE(YEAR($G23)+1,MONTH($G23)+1,1))&gt;W$4),$D23*24*W$3*(W$2/1000-($F23/1000)),0)</f>
        <v>0</v>
      </c>
      <c r="X23" s="69" t="n">
        <f aca="false">IF(AND($F23&lt;X$2,$G23&lt;X$4,(DATE(YEAR($G23)+1,MONTH($G23)+1,1))&gt;X$4),$D23*24*X$3*(X$2/1000-($F23/1000)),0)</f>
        <v>0</v>
      </c>
      <c r="Y23" s="69" t="n">
        <f aca="false">IF(AND($F23&lt;Y$2,$G23&lt;Y$4,(DATE(YEAR($G23)+1,MONTH($G23)+1,1))&gt;Y$4),$D23*24*Y$3*(Y$2/1000-($F23/1000)),0)</f>
        <v>0</v>
      </c>
      <c r="Z23" s="69" t="n">
        <f aca="false">IF(AND($F23&lt;Z$2,$G23&lt;Z$4,(DATE(YEAR($G23)+1,MONTH($G23)+1,1))&gt;Z$4),$D23*24*Z$3*(Z$2/1000-($F23/1000)),0)</f>
        <v>69.6</v>
      </c>
      <c r="AA23" s="69" t="n">
        <f aca="false">IF(AND($F23&lt;AA$2,$G23&lt;AA$4,(DATE(YEAR($G23)+1,MONTH($G23)+1,1))&gt;AA$4),$D23*24*AA$3*(AA$2/1000-($F23/1000)),0)</f>
        <v>69.6</v>
      </c>
      <c r="AB23" s="69" t="n">
        <f aca="false">IF(AND($F23&lt;AB$2,$G23&lt;AB$4,(DATE(YEAR($G23)+1,MONTH($G23)+1,1))&gt;AB$4),$D23*24*AB$3*(AB$2/1000-($F23/1000)),0)</f>
        <v>69.6</v>
      </c>
      <c r="AC23" s="69" t="n">
        <f aca="false">IF(AND($F23&lt;AC$2,$G23&lt;AC$4,(DATE(YEAR($G23)+1,MONTH($G23)+1,1))&gt;AC$4),$D23*24*AC$3*(AC$2/1000-($F23/1000)),0)</f>
        <v>69.6</v>
      </c>
      <c r="AD23" s="69" t="n">
        <f aca="false">IF(AND($F23&lt;AD$2,$G23&lt;AD$4,(DATE(YEAR($G23)+1,MONTH($G23)+1,1))&gt;AD$4),$D23*24*AD$3*(AD$2/1000-($F23/1000)),0)</f>
        <v>69.6</v>
      </c>
      <c r="AE23" s="69" t="n">
        <f aca="false">IF(AND($F23&lt;AE$2,$G23&lt;AE$4,(DATE(YEAR($G23)+1,MONTH($G23)+1,1))&gt;AE$4),$D23*24*AE$3*(AE$2/1000-($F23/1000)),0)</f>
        <v>69.6</v>
      </c>
      <c r="AF23" s="69" t="n">
        <f aca="false">IF(AND($F23&lt;AF$2,$G23&lt;AF$4,(DATE(YEAR($G23)+1,MONTH($G23)+1,1))&gt;AF$4),$D23*24*AF$3*(AF$2/1000-($F23/1000)),0)</f>
        <v>69.6</v>
      </c>
      <c r="AG23" s="69" t="n">
        <f aca="false">IF(AND($F23&lt;AG$2,$G23&lt;AG$4,(DATE(YEAR($G23)+1,MONTH($G23)+1,1))&gt;AG$4),$D23*24*AG$3*(AG$2/1000-($F23/1000)),0)</f>
        <v>69.6</v>
      </c>
      <c r="AH23" s="69" t="n">
        <f aca="false">IF(AND($F23&lt;AH$2,$G23&lt;AH$4,(DATE(YEAR($G23)+1,MONTH($G23)+1,1))&gt;AH$4),$D23*24*AH$3*(AH$2/1000-($F23/1000)),0)</f>
        <v>69.6</v>
      </c>
      <c r="AI23" s="69" t="n">
        <f aca="false">IF(AND($F23&lt;AI$2,$G23&lt;AI$4,(DATE(YEAR($G23)+1,MONTH($G23)+1,1))&gt;AI$4),$D23*24*AI$3*(AI$2/1000-($F23/1000)),0)</f>
        <v>69.6</v>
      </c>
      <c r="AJ23" s="69" t="n">
        <f aca="false">IF(AND($F23&lt;AJ$2,$G23&lt;AJ$4,(DATE(YEAR($G23)+1,MONTH($G23)+1,1))&gt;AJ$4),$D23*24*AJ$3*(AJ$2/1000-($F23/1000)),0)</f>
        <v>69.6</v>
      </c>
      <c r="AK23" s="69" t="n">
        <f aca="false">IF(AND($F23&lt;AK$2,$G23&lt;AK$4,(DATE(YEAR($G23)+1,MONTH($G23)+1,1))&gt;AK$4),$D23*24*AK$3*(AK$2/1000-($F23/1000)),0)</f>
        <v>69.6</v>
      </c>
      <c r="AL23" s="69" t="n">
        <f aca="false">IF(AND($F23&lt;AL$2,$G23&lt;AL$4,(DATE(YEAR($G23)+1,MONTH($G23)+1,1))&gt;AL$4),$D23*24*AL$3*(AL$2/1000-($F23/1000)),0)</f>
        <v>0</v>
      </c>
      <c r="AM23" s="69" t="n">
        <f aca="false">IF(AND($F23&lt;AM$2,$G23&lt;AM$4,(DATE(YEAR($G23)+1,MONTH($G23)+1,1))&gt;AM$4),$D23*24*AM$3*(AM$2/1000-($F23/1000)),0)</f>
        <v>0</v>
      </c>
      <c r="AN23" s="69" t="n">
        <f aca="false">IF(AND($F23&lt;AN$2,$G23&lt;AN$4,(DATE(YEAR($G23)+1,MONTH($G23)+1,1))&gt;AN$4),$D23*24*AN$3*(AN$2/1000-($F23/1000)),0)</f>
        <v>0</v>
      </c>
      <c r="AO23" s="69" t="n">
        <f aca="false">IF(AND($F23&lt;AO$2,$G23&lt;AO$4,(DATE(YEAR($G23)+1,MONTH($G23)+1,1))&gt;AO$4),$D23*24*AO$3*(AO$2/1000-($F23/1000)),0)</f>
        <v>0</v>
      </c>
      <c r="AP23" s="69" t="n">
        <f aca="false">IF(AND($F23&lt;AP$2,$G23&lt;AP$4,(DATE(YEAR($G23)+1,MONTH($G23)+1,1))&gt;AP$4),$D23*24*AP$3*(AP$2/1000-($F23/1000)),0)</f>
        <v>0</v>
      </c>
      <c r="AQ23" s="69" t="n">
        <f aca="false">IF(AND($F23&lt;AQ$2,$G23&lt;AQ$4,(DATE(YEAR($G23)+1,MONTH($G23)+1,1))&gt;AQ$4),$D23*24*AQ$3*(AQ$2/1000-($F23/1000)),0)</f>
        <v>0</v>
      </c>
      <c r="AR23" s="69" t="n">
        <f aca="false">IF(AND($F23&lt;AR$2,$G23&lt;AR$4,(DATE(YEAR($G23)+1,MONTH($G23)+1,1))&gt;AR$4),$D23*24*AR$3*(AR$2/1000-($F23/1000)),0)</f>
        <v>0</v>
      </c>
      <c r="AS23" s="69" t="n">
        <f aca="false">IF(AND($F23&lt;AS$2,$G23&lt;AS$4,(DATE(YEAR($G23)+1,MONTH($G23)+1,1))&gt;AS$4),$D23*24*AS$3*(AS$2/1000-($F23/1000)),0)</f>
        <v>0</v>
      </c>
      <c r="AT23" s="69" t="n">
        <f aca="false">IF(AND($F23&lt;AT$2,$G23&lt;AT$4,(DATE(YEAR($G23)+1,MONTH($G23)+1,1))&gt;AT$4),$D23*24*AT$3*(AT$2/1000-($F23/1000)),0)</f>
        <v>0</v>
      </c>
      <c r="AU23" s="69" t="n">
        <f aca="false">IF(AND($F23&lt;AU$2,$G23&lt;AU$4,(DATE(YEAR($G23)+1,MONTH($G23)+1,1))&gt;AU$4),$D23*24*AU$3*(AU$2/1000-($F23/1000)),0)</f>
        <v>0</v>
      </c>
      <c r="AV23" s="69" t="n">
        <f aca="false">IF(AND($F23&lt;AV$2,$G23&lt;AV$4,(DATE(YEAR($G23)+1,MONTH($G23)+1,1))&gt;AV$4),$D23*24*AV$3*(AV$2/1000-($F23/1000)),0)</f>
        <v>0</v>
      </c>
      <c r="AW23" s="69" t="n">
        <f aca="false">IF(AND($F23&lt;AW$2,$G23&lt;AW$4,(DATE(YEAR($G23)+1,MONTH($G23)+1,1))&gt;AW$4),$D23*24*AW$3*(AW$2/1000-($F23/1000)),0)</f>
        <v>0</v>
      </c>
      <c r="AX23" s="69" t="n">
        <f aca="false">IF(AND($F23&lt;AX$2,$G23&lt;AX$4,(DATE(YEAR($G23)+1,MONTH($G23)+1,1))&gt;AX$4),$D23*24*AX$3*(AX$2/1000-($F23/1000)),0)</f>
        <v>0</v>
      </c>
      <c r="AY23" s="69" t="n">
        <f aca="false">IF(AND($F23&lt;AY$2,$G23&lt;AY$4,(DATE(YEAR($G23)+1,MONTH($G23)+1,1))&gt;AY$4),$D23*24*AY$3*(AY$2/1000-($F23/1000)),0)</f>
        <v>0</v>
      </c>
      <c r="AZ23" s="69" t="n">
        <f aca="false">IF(AND($F23&lt;AZ$2,$G23&lt;AZ$4,(DATE(YEAR($G23)+1,MONTH($G23)+1,1))&gt;AZ$4),$D23*24*AZ$3*(AZ$2/1000-($F23/1000)),0)</f>
        <v>0</v>
      </c>
      <c r="BA23" s="69" t="n">
        <f aca="false">IF(AND($F23&lt;BA$2,$G23&lt;BA$4,(DATE(YEAR($G23)+1,MONTH($G23)+1,1))&gt;BA$4),$D23*24*BA$3*(BA$2/1000-($F23/1000)),0)</f>
        <v>0</v>
      </c>
      <c r="BB23" s="69" t="n">
        <f aca="false">IF(AND($F23&lt;BB$2,$G23&lt;BB$4,(DATE(YEAR($G23)+1,MONTH($G23)+1,1))&gt;BB$4),$D23*24*BB$3*(BB$2/1000-($F23/1000)),0)</f>
        <v>0</v>
      </c>
      <c r="BC23" s="69" t="n">
        <f aca="false">IF(AND($F23&lt;BC$2,$G23&lt;BC$4,(DATE(YEAR($G23)+1,MONTH($G23)+1,1))&gt;BC$4),$D23*24*BC$3*(BC$2/1000-($F23/1000)),0)</f>
        <v>0</v>
      </c>
      <c r="BD23" s="69" t="n">
        <f aca="false">IF(AND($F23&lt;BD$2,$G23&lt;BD$4,(DATE(YEAR($G23)+1,MONTH($G23)+1,1))&gt;BD$4),$D23*24*BD$3*(BD$2/1000-($F23/1000)),0)</f>
        <v>0</v>
      </c>
    </row>
    <row r="24" customFormat="false" ht="13.5" hidden="false" customHeight="false" outlineLevel="0" collapsed="false">
      <c r="A24" s="45" t="s">
        <v>1858</v>
      </c>
      <c r="D24" s="74" t="n">
        <f aca="false">SUM(D5:D23)</f>
        <v>357.3</v>
      </c>
      <c r="H24" s="45" t="s">
        <v>1858</v>
      </c>
      <c r="I24" s="74" t="n">
        <f aca="false">SUM(I5:I23)</f>
        <v>0</v>
      </c>
      <c r="J24" s="74" t="n">
        <f aca="false">SUM(J5:J23)</f>
        <v>0</v>
      </c>
      <c r="K24" s="74" t="n">
        <f aca="false">SUM(K5:K23)</f>
        <v>0</v>
      </c>
      <c r="L24" s="74" t="n">
        <f aca="false">SUM(L5:L23)</f>
        <v>0</v>
      </c>
      <c r="M24" s="74" t="n">
        <f aca="false">SUM(M5:M23)</f>
        <v>336</v>
      </c>
      <c r="N24" s="74" t="n">
        <f aca="false">SUM(N5:N23)</f>
        <v>336</v>
      </c>
      <c r="O24" s="74" t="n">
        <f aca="false">SUM(O5:O23)</f>
        <v>1056</v>
      </c>
      <c r="P24" s="74" t="n">
        <f aca="false">SUM(P5:P23)</f>
        <v>1056</v>
      </c>
      <c r="Q24" s="74" t="n">
        <f aca="false">SUM(Q5:Q23)</f>
        <v>1920</v>
      </c>
      <c r="R24" s="74" t="n">
        <f aca="false">SUM(R5:R23)</f>
        <v>6816</v>
      </c>
      <c r="S24" s="74" t="n">
        <f aca="false">SUM(S5:S23)</f>
        <v>9672</v>
      </c>
      <c r="T24" s="74" t="n">
        <f aca="false">SUM(T5:T23)</f>
        <v>13047.36</v>
      </c>
      <c r="U24" s="74" t="n">
        <f aca="false">SUM(U5:U23)</f>
        <v>35511.36</v>
      </c>
      <c r="V24" s="74" t="n">
        <f aca="false">SUM(V5:V23)</f>
        <v>39015.36</v>
      </c>
      <c r="W24" s="74" t="n">
        <f aca="false">SUM(W5:W23)</f>
        <v>39015.36</v>
      </c>
      <c r="X24" s="74" t="n">
        <f aca="false">SUM(X5:X23)</f>
        <v>39015.36</v>
      </c>
      <c r="Y24" s="74" t="n">
        <f aca="false">SUM(Y5:Y23)</f>
        <v>38679.36</v>
      </c>
      <c r="Z24" s="74" t="n">
        <f aca="false">SUM(Z5:Z23)</f>
        <v>38748.96</v>
      </c>
      <c r="AA24" s="74" t="n">
        <f aca="false">SUM(AA5:AA23)</f>
        <v>45180.96</v>
      </c>
      <c r="AB24" s="74" t="n">
        <f aca="false">SUM(AB5:AB23)</f>
        <v>45180.96</v>
      </c>
      <c r="AC24" s="74" t="n">
        <f aca="false">SUM(AC5:AC23)</f>
        <v>53220.96</v>
      </c>
      <c r="AD24" s="74" t="n">
        <f aca="false">SUM(AD5:AD23)</f>
        <v>48324.96</v>
      </c>
      <c r="AE24" s="74" t="n">
        <f aca="false">SUM(AE5:AE23)</f>
        <v>48924.96</v>
      </c>
      <c r="AF24" s="74" t="n">
        <f aca="false">SUM(AF5:AF23)</f>
        <v>45549.6</v>
      </c>
      <c r="AG24" s="74" t="n">
        <f aca="false">SUM(AG5:AG23)</f>
        <v>23085.6</v>
      </c>
      <c r="AH24" s="74" t="n">
        <f aca="false">SUM(AH5:AH23)</f>
        <v>19581.6</v>
      </c>
      <c r="AI24" s="74" t="n">
        <f aca="false">SUM(AI5:AI23)</f>
        <v>19581.6</v>
      </c>
      <c r="AJ24" s="74" t="n">
        <f aca="false">SUM(AJ5:AJ23)</f>
        <v>19581.6</v>
      </c>
      <c r="AK24" s="74" t="n">
        <f aca="false">SUM(AK5:AK23)</f>
        <v>19581.6</v>
      </c>
      <c r="AL24" s="74" t="n">
        <f aca="false">SUM(AL5:AL23)</f>
        <v>19512</v>
      </c>
      <c r="AM24" s="74" t="n">
        <f aca="false">SUM(AM5:AM23)</f>
        <v>12360</v>
      </c>
      <c r="AN24" s="74" t="n">
        <f aca="false">SUM(AN5:AN23)</f>
        <v>12360</v>
      </c>
      <c r="AO24" s="74" t="n">
        <f aca="false">SUM(AO5:AO23)</f>
        <v>3456</v>
      </c>
      <c r="AP24" s="74" t="n">
        <f aca="false">SUM(AP5:AP23)</f>
        <v>3456</v>
      </c>
      <c r="AQ24" s="74" t="n">
        <f aca="false">SUM(AQ5:AQ23)</f>
        <v>0</v>
      </c>
      <c r="AR24" s="74" t="n">
        <f aca="false">SUM(AR5:AR23)</f>
        <v>0</v>
      </c>
      <c r="AS24" s="74" t="n">
        <f aca="false">SUM(AS5:AS23)</f>
        <v>0</v>
      </c>
      <c r="AT24" s="74" t="n">
        <f aca="false">SUM(AT5:AT23)</f>
        <v>0</v>
      </c>
      <c r="AU24" s="74" t="n">
        <f aca="false">SUM(AU5:AU23)</f>
        <v>0</v>
      </c>
      <c r="AV24" s="74" t="n">
        <f aca="false">SUM(AV5:AV23)</f>
        <v>0</v>
      </c>
      <c r="AW24" s="74" t="n">
        <f aca="false">SUM(AW5:AW23)</f>
        <v>0</v>
      </c>
      <c r="AX24" s="74" t="n">
        <f aca="false">SUM(AX5:AX23)</f>
        <v>0</v>
      </c>
      <c r="AY24" s="74" t="n">
        <f aca="false">SUM(AY5:AY23)</f>
        <v>0</v>
      </c>
      <c r="AZ24" s="74" t="n">
        <f aca="false">SUM(AZ5:AZ23)</f>
        <v>0</v>
      </c>
      <c r="BA24" s="74" t="n">
        <f aca="false">SUM(BA5:BA23)</f>
        <v>0</v>
      </c>
      <c r="BB24" s="74" t="n">
        <f aca="false">SUM(BB5:BB23)</f>
        <v>0</v>
      </c>
      <c r="BC24" s="74" t="n">
        <f aca="false">SUM(BC5:BC23)</f>
        <v>0</v>
      </c>
      <c r="BD24" s="74" t="n">
        <f aca="false">SUM(BD5:BD23)</f>
        <v>0</v>
      </c>
    </row>
    <row r="25" customFormat="false" ht="13.5" hidden="false" customHeight="false" outlineLevel="0" collapsed="false">
      <c r="A25" s="45"/>
      <c r="H25" s="45"/>
      <c r="U25" s="6"/>
      <c r="V25" s="6"/>
      <c r="W25" s="6"/>
      <c r="X25" s="6"/>
      <c r="Y25" s="6"/>
      <c r="Z25" s="6"/>
      <c r="AA25" s="6"/>
      <c r="AB25" s="6"/>
      <c r="AC25" s="6"/>
    </row>
    <row r="26" customFormat="false" ht="12.75" hidden="false" customHeight="false" outlineLevel="0" collapsed="false">
      <c r="A26" s="75" t="s">
        <v>1292</v>
      </c>
      <c r="D26" s="69" t="n">
        <f aca="false">SUMIF($B$5:$B$23,$H26,D$5:D$23)</f>
        <v>79.9</v>
      </c>
      <c r="H26" s="75" t="s">
        <v>1292</v>
      </c>
      <c r="I26" s="69" t="n">
        <f aca="false">SUMIF($B$5:$B$23,$H26,I$5:I$23)</f>
        <v>0</v>
      </c>
      <c r="J26" s="69" t="n">
        <f aca="false">SUMIF($B$5:$B$23,$H26,J$5:J$23)</f>
        <v>0</v>
      </c>
      <c r="K26" s="69" t="n">
        <f aca="false">SUMIF($B$5:$B$23,$H26,K$5:K$23)</f>
        <v>0</v>
      </c>
      <c r="L26" s="69" t="n">
        <f aca="false">SUMIF($B$5:$B$23,$H26,L$5:L$23)</f>
        <v>0</v>
      </c>
      <c r="M26" s="69" t="n">
        <f aca="false">SUMIF($B$5:$B$23,$H26,M$5:M$23)</f>
        <v>336</v>
      </c>
      <c r="N26" s="69" t="n">
        <f aca="false">SUMIF($B$5:$B$23,$H26,N$5:N$23)</f>
        <v>336</v>
      </c>
      <c r="O26" s="69" t="n">
        <f aca="false">SUMIF($B$5:$B$23,$H26,O$5:O$23)</f>
        <v>336</v>
      </c>
      <c r="P26" s="69" t="n">
        <f aca="false">SUMIF($B$5:$B$23,$H26,P$5:P$23)</f>
        <v>336</v>
      </c>
      <c r="Q26" s="69" t="n">
        <f aca="false">SUMIF($B$5:$B$23,$H26,Q$5:Q$23)</f>
        <v>1200</v>
      </c>
      <c r="R26" s="69" t="n">
        <f aca="false">SUMIF($B$5:$B$23,$H26,R$5:R$23)</f>
        <v>1200</v>
      </c>
      <c r="S26" s="69" t="n">
        <f aca="false">SUMIF($B$5:$B$23,$H26,S$5:S$23)</f>
        <v>1920</v>
      </c>
      <c r="T26" s="69" t="n">
        <f aca="false">SUMIF($B$5:$B$23,$H26,T$5:T$23)</f>
        <v>2295.36</v>
      </c>
      <c r="U26" s="69" t="n">
        <f aca="false">SUMIF($B$5:$B$23,$H26,U$5:U$23)</f>
        <v>2487.36</v>
      </c>
      <c r="V26" s="69" t="n">
        <f aca="false">SUMIF($B$5:$B$23,$H26,V$5:V$23)</f>
        <v>2487.36</v>
      </c>
      <c r="W26" s="69" t="n">
        <f aca="false">SUMIF($B$5:$B$23,$H26,W$5:W$23)</f>
        <v>2487.36</v>
      </c>
      <c r="X26" s="69" t="n">
        <f aca="false">SUMIF($B$5:$B$23,$H26,X$5:X$23)</f>
        <v>2487.36</v>
      </c>
      <c r="Y26" s="69" t="n">
        <f aca="false">SUMIF($B$5:$B$23,$H26,Y$5:Y$23)</f>
        <v>2151.36</v>
      </c>
      <c r="Z26" s="69" t="n">
        <f aca="false">SUMIF($B$5:$B$23,$H26,Z$5:Z$23)</f>
        <v>2151.36</v>
      </c>
      <c r="AA26" s="69" t="n">
        <f aca="false">SUMIF($B$5:$B$23,$H26,AA$5:AA$23)</f>
        <v>2151.36</v>
      </c>
      <c r="AB26" s="69" t="n">
        <f aca="false">SUMIF($B$5:$B$23,$H26,AB$5:AB$23)</f>
        <v>2151.36</v>
      </c>
      <c r="AC26" s="69" t="n">
        <f aca="false">SUMIF($B$5:$B$23,$H26,AC$5:AC$23)</f>
        <v>10191.36</v>
      </c>
      <c r="AD26" s="69" t="n">
        <f aca="false">SUMIF($B$5:$B$23,$H26,AD$5:AD$23)</f>
        <v>10191.36</v>
      </c>
      <c r="AE26" s="69" t="n">
        <f aca="false">SUMIF($B$5:$B$23,$H26,AE$5:AE$23)</f>
        <v>9471.36</v>
      </c>
      <c r="AF26" s="69" t="n">
        <f aca="false">SUMIF($B$5:$B$23,$H26,AF$5:AF$23)</f>
        <v>9096</v>
      </c>
      <c r="AG26" s="69" t="n">
        <f aca="false">SUMIF($B$5:$B$23,$H26,AG$5:AG$23)</f>
        <v>8904</v>
      </c>
      <c r="AH26" s="69" t="n">
        <f aca="false">SUMIF($B$5:$B$23,$H26,AH$5:AH$23)</f>
        <v>8904</v>
      </c>
      <c r="AI26" s="69" t="n">
        <f aca="false">SUMIF($B$5:$B$23,$H26,AI$5:AI$23)</f>
        <v>8904</v>
      </c>
      <c r="AJ26" s="69" t="n">
        <f aca="false">SUMIF($B$5:$B$23,$H26,AJ$5:AJ$23)</f>
        <v>8904</v>
      </c>
      <c r="AK26" s="69" t="n">
        <f aca="false">SUMIF($B$5:$B$23,$H26,AK$5:AK$23)</f>
        <v>8904</v>
      </c>
      <c r="AL26" s="69" t="n">
        <f aca="false">SUMIF($B$5:$B$23,$H26,AL$5:AL$23)</f>
        <v>8904</v>
      </c>
      <c r="AM26" s="69" t="n">
        <f aca="false">SUMIF($B$5:$B$23,$H26,AM$5:AM$23)</f>
        <v>8904</v>
      </c>
      <c r="AN26" s="69" t="n">
        <f aca="false">SUMIF($B$5:$B$23,$H26,AN$5:AN$23)</f>
        <v>8904</v>
      </c>
      <c r="AO26" s="69" t="n">
        <f aca="false">SUMIF($B$5:$B$23,$H26,AO$5:AO$23)</f>
        <v>0</v>
      </c>
      <c r="AP26" s="69" t="n">
        <f aca="false">SUMIF($B$5:$B$23,$H26,AP$5:AP$23)</f>
        <v>0</v>
      </c>
      <c r="AQ26" s="69" t="n">
        <f aca="false">SUMIF($B$5:$B$23,$H26,AQ$5:AQ$23)</f>
        <v>0</v>
      </c>
      <c r="AR26" s="69" t="n">
        <f aca="false">SUMIF($B$5:$B$23,$H26,AR$5:AR$23)</f>
        <v>0</v>
      </c>
      <c r="AS26" s="69" t="n">
        <f aca="false">SUMIF($B$5:$B$23,$H26,AS$5:AS$23)</f>
        <v>0</v>
      </c>
      <c r="AT26" s="69" t="n">
        <f aca="false">SUMIF($B$5:$B$23,$H26,AT$5:AT$23)</f>
        <v>0</v>
      </c>
      <c r="AU26" s="69" t="n">
        <f aca="false">SUMIF($B$5:$B$23,$H26,AU$5:AU$23)</f>
        <v>0</v>
      </c>
      <c r="AV26" s="69" t="n">
        <f aca="false">SUMIF($B$5:$B$23,$H26,AV$5:AV$23)</f>
        <v>0</v>
      </c>
      <c r="AW26" s="69" t="n">
        <f aca="false">SUMIF($B$5:$B$23,$H26,AW$5:AW$23)</f>
        <v>0</v>
      </c>
      <c r="AX26" s="69" t="n">
        <f aca="false">SUMIF($B$5:$B$23,$H26,AX$5:AX$23)</f>
        <v>0</v>
      </c>
      <c r="AY26" s="69" t="n">
        <f aca="false">SUMIF($B$5:$B$23,$H26,AY$5:AY$23)</f>
        <v>0</v>
      </c>
      <c r="AZ26" s="69" t="n">
        <f aca="false">SUMIF($B$5:$B$23,$H26,AZ$5:AZ$23)</f>
        <v>0</v>
      </c>
      <c r="BA26" s="69" t="n">
        <f aca="false">SUMIF($B$5:$B$23,$H26,BA$5:BA$23)</f>
        <v>0</v>
      </c>
      <c r="BB26" s="69" t="n">
        <f aca="false">SUMIF($B$5:$B$23,$H26,BB$5:BB$23)</f>
        <v>0</v>
      </c>
      <c r="BC26" s="69" t="n">
        <f aca="false">SUMIF($B$5:$B$23,$H26,BC$5:BC$23)</f>
        <v>0</v>
      </c>
      <c r="BD26" s="69" t="n">
        <f aca="false">SUMIF($B$5:$B$23,$H26,BD$5:BD$23)</f>
        <v>0</v>
      </c>
    </row>
    <row r="27" customFormat="false" ht="12.75" hidden="false" customHeight="false" outlineLevel="0" collapsed="false">
      <c r="A27" s="75" t="s">
        <v>61</v>
      </c>
      <c r="D27" s="69" t="n">
        <f aca="false">SUMIF($B$5:$B$23,$H27,D$5:D$23)</f>
        <v>0</v>
      </c>
      <c r="H27" s="75" t="s">
        <v>61</v>
      </c>
      <c r="I27" s="69" t="n">
        <f aca="false">SUMIF($B$5:$B$23,$H27,I$5:I$23)</f>
        <v>0</v>
      </c>
      <c r="J27" s="69" t="n">
        <f aca="false">SUMIF($B$5:$B$23,$H27,J$5:J$23)</f>
        <v>0</v>
      </c>
      <c r="K27" s="69" t="n">
        <f aca="false">SUMIF($B$5:$B$23,$H27,K$5:K$23)</f>
        <v>0</v>
      </c>
      <c r="L27" s="69" t="n">
        <f aca="false">SUMIF($B$5:$B$23,$H27,L$5:L$23)</f>
        <v>0</v>
      </c>
      <c r="M27" s="69" t="n">
        <f aca="false">SUMIF($B$5:$B$23,$H27,M$5:M$23)</f>
        <v>0</v>
      </c>
      <c r="N27" s="69" t="n">
        <f aca="false">SUMIF($B$5:$B$23,$H27,N$5:N$23)</f>
        <v>0</v>
      </c>
      <c r="O27" s="69" t="n">
        <f aca="false">SUMIF($B$5:$B$23,$H27,O$5:O$23)</f>
        <v>0</v>
      </c>
      <c r="P27" s="69" t="n">
        <f aca="false">SUMIF($B$5:$B$23,$H27,P$5:P$23)</f>
        <v>0</v>
      </c>
      <c r="Q27" s="69" t="n">
        <f aca="false">SUMIF($B$5:$B$23,$H27,Q$5:Q$23)</f>
        <v>0</v>
      </c>
      <c r="R27" s="69" t="n">
        <f aca="false">SUMIF($B$5:$B$23,$H27,R$5:R$23)</f>
        <v>0</v>
      </c>
      <c r="S27" s="69" t="n">
        <f aca="false">SUMIF($B$5:$B$23,$H27,S$5:S$23)</f>
        <v>0</v>
      </c>
      <c r="T27" s="69" t="n">
        <f aca="false">SUMIF($B$5:$B$23,$H27,T$5:T$23)</f>
        <v>0</v>
      </c>
      <c r="U27" s="69" t="n">
        <f aca="false">SUMIF($B$5:$B$23,$H27,U$5:U$23)</f>
        <v>0</v>
      </c>
      <c r="V27" s="69" t="n">
        <f aca="false">SUMIF($B$5:$B$23,$H27,V$5:V$23)</f>
        <v>0</v>
      </c>
      <c r="W27" s="69" t="n">
        <f aca="false">SUMIF($B$5:$B$23,$H27,W$5:W$23)</f>
        <v>0</v>
      </c>
      <c r="X27" s="69" t="n">
        <f aca="false">SUMIF($B$5:$B$23,$H27,X$5:X$23)</f>
        <v>0</v>
      </c>
      <c r="Y27" s="69" t="n">
        <f aca="false">SUMIF($B$5:$B$23,$H27,Y$5:Y$23)</f>
        <v>0</v>
      </c>
      <c r="Z27" s="69" t="n">
        <f aca="false">SUMIF($B$5:$B$23,$H27,Z$5:Z$23)</f>
        <v>0</v>
      </c>
      <c r="AA27" s="69" t="n">
        <f aca="false">SUMIF($B$5:$B$23,$H27,AA$5:AA$23)</f>
        <v>0</v>
      </c>
      <c r="AB27" s="69" t="n">
        <f aca="false">SUMIF($B$5:$B$23,$H27,AB$5:AB$23)</f>
        <v>0</v>
      </c>
      <c r="AC27" s="69" t="n">
        <f aca="false">SUMIF($B$5:$B$23,$H27,AC$5:AC$23)</f>
        <v>0</v>
      </c>
      <c r="AD27" s="69" t="n">
        <f aca="false">SUMIF($B$5:$B$23,$H27,AD$5:AD$23)</f>
        <v>0</v>
      </c>
      <c r="AE27" s="69" t="n">
        <f aca="false">SUMIF($B$5:$B$23,$H27,AE$5:AE$23)</f>
        <v>0</v>
      </c>
      <c r="AF27" s="69" t="n">
        <f aca="false">SUMIF($B$5:$B$23,$H27,AF$5:AF$23)</f>
        <v>0</v>
      </c>
      <c r="AG27" s="69" t="n">
        <f aca="false">SUMIF($B$5:$B$23,$H27,AG$5:AG$23)</f>
        <v>0</v>
      </c>
      <c r="AH27" s="69" t="n">
        <f aca="false">SUMIF($B$5:$B$23,$H27,AH$5:AH$23)</f>
        <v>0</v>
      </c>
      <c r="AI27" s="69" t="n">
        <f aca="false">SUMIF($B$5:$B$23,$H27,AI$5:AI$23)</f>
        <v>0</v>
      </c>
      <c r="AJ27" s="69" t="n">
        <f aca="false">SUMIF($B$5:$B$23,$H27,AJ$5:AJ$23)</f>
        <v>0</v>
      </c>
      <c r="AK27" s="69" t="n">
        <f aca="false">SUMIF($B$5:$B$23,$H27,AK$5:AK$23)</f>
        <v>0</v>
      </c>
      <c r="AL27" s="69" t="n">
        <f aca="false">SUMIF($B$5:$B$23,$H27,AL$5:AL$23)</f>
        <v>0</v>
      </c>
      <c r="AM27" s="69" t="n">
        <f aca="false">SUMIF($B$5:$B$23,$H27,AM$5:AM$23)</f>
        <v>0</v>
      </c>
      <c r="AN27" s="69" t="n">
        <f aca="false">SUMIF($B$5:$B$23,$H27,AN$5:AN$23)</f>
        <v>0</v>
      </c>
      <c r="AO27" s="69" t="n">
        <f aca="false">SUMIF($B$5:$B$23,$H27,AO$5:AO$23)</f>
        <v>0</v>
      </c>
      <c r="AP27" s="69" t="n">
        <f aca="false">SUMIF($B$5:$B$23,$H27,AP$5:AP$23)</f>
        <v>0</v>
      </c>
      <c r="AQ27" s="69" t="n">
        <f aca="false">SUMIF($B$5:$B$23,$H27,AQ$5:AQ$23)</f>
        <v>0</v>
      </c>
      <c r="AR27" s="69" t="n">
        <f aca="false">SUMIF($B$5:$B$23,$H27,AR$5:AR$23)</f>
        <v>0</v>
      </c>
      <c r="AS27" s="69" t="n">
        <f aca="false">SUMIF($B$5:$B$23,$H27,AS$5:AS$23)</f>
        <v>0</v>
      </c>
      <c r="AT27" s="69" t="n">
        <f aca="false">SUMIF($B$5:$B$23,$H27,AT$5:AT$23)</f>
        <v>0</v>
      </c>
      <c r="AU27" s="69" t="n">
        <f aca="false">SUMIF($B$5:$B$23,$H27,AU$5:AU$23)</f>
        <v>0</v>
      </c>
      <c r="AV27" s="69" t="n">
        <f aca="false">SUMIF($B$5:$B$23,$H27,AV$5:AV$23)</f>
        <v>0</v>
      </c>
      <c r="AW27" s="69" t="n">
        <f aca="false">SUMIF($B$5:$B$23,$H27,AW$5:AW$23)</f>
        <v>0</v>
      </c>
      <c r="AX27" s="69" t="n">
        <f aca="false">SUMIF($B$5:$B$23,$H27,AX$5:AX$23)</f>
        <v>0</v>
      </c>
      <c r="AY27" s="69" t="n">
        <f aca="false">SUMIF($B$5:$B$23,$H27,AY$5:AY$23)</f>
        <v>0</v>
      </c>
      <c r="AZ27" s="69" t="n">
        <f aca="false">SUMIF($B$5:$B$23,$H27,AZ$5:AZ$23)</f>
        <v>0</v>
      </c>
      <c r="BA27" s="69" t="n">
        <f aca="false">SUMIF($B$5:$B$23,$H27,BA$5:BA$23)</f>
        <v>0</v>
      </c>
      <c r="BB27" s="69" t="n">
        <f aca="false">SUMIF($B$5:$B$23,$H27,BB$5:BB$23)</f>
        <v>0</v>
      </c>
      <c r="BC27" s="69" t="n">
        <f aca="false">SUMIF($B$5:$B$23,$H27,BC$5:BC$23)</f>
        <v>0</v>
      </c>
      <c r="BD27" s="69" t="n">
        <f aca="false">SUMIF($B$5:$B$23,$H27,BD$5:BD$23)</f>
        <v>0</v>
      </c>
    </row>
    <row r="28" customFormat="false" ht="12.75" hidden="false" customHeight="false" outlineLevel="0" collapsed="false">
      <c r="A28" s="75" t="s">
        <v>20</v>
      </c>
      <c r="D28" s="69" t="n">
        <f aca="false">SUMIF($B$5:$B$23,$H28,D$5:D$23)</f>
        <v>0</v>
      </c>
      <c r="H28" s="75" t="s">
        <v>20</v>
      </c>
      <c r="I28" s="69" t="n">
        <f aca="false">SUMIF($B$5:$B$23,$H28,I$5:I$23)</f>
        <v>0</v>
      </c>
      <c r="J28" s="69" t="n">
        <f aca="false">SUMIF($B$5:$B$23,$H28,J$5:J$23)</f>
        <v>0</v>
      </c>
      <c r="K28" s="69" t="n">
        <f aca="false">SUMIF($B$5:$B$23,$H28,K$5:K$23)</f>
        <v>0</v>
      </c>
      <c r="L28" s="69" t="n">
        <f aca="false">SUMIF($B$5:$B$23,$H28,L$5:L$23)</f>
        <v>0</v>
      </c>
      <c r="M28" s="69" t="n">
        <f aca="false">SUMIF($B$5:$B$23,$H28,M$5:M$23)</f>
        <v>0</v>
      </c>
      <c r="N28" s="69" t="n">
        <f aca="false">SUMIF($B$5:$B$23,$H28,N$5:N$23)</f>
        <v>0</v>
      </c>
      <c r="O28" s="69" t="n">
        <f aca="false">SUMIF($B$5:$B$23,$H28,O$5:O$23)</f>
        <v>0</v>
      </c>
      <c r="P28" s="69" t="n">
        <f aca="false">SUMIF($B$5:$B$23,$H28,P$5:P$23)</f>
        <v>0</v>
      </c>
      <c r="Q28" s="69" t="n">
        <f aca="false">SUMIF($B$5:$B$23,$H28,Q$5:Q$23)</f>
        <v>0</v>
      </c>
      <c r="R28" s="69" t="n">
        <f aca="false">SUMIF($B$5:$B$23,$H28,R$5:R$23)</f>
        <v>0</v>
      </c>
      <c r="S28" s="69" t="n">
        <f aca="false">SUMIF($B$5:$B$23,$H28,S$5:S$23)</f>
        <v>0</v>
      </c>
      <c r="T28" s="69" t="n">
        <f aca="false">SUMIF($B$5:$B$23,$H28,T$5:T$23)</f>
        <v>0</v>
      </c>
      <c r="U28" s="69" t="n">
        <f aca="false">SUMIF($B$5:$B$23,$H28,U$5:U$23)</f>
        <v>0</v>
      </c>
      <c r="V28" s="69" t="n">
        <f aca="false">SUMIF($B$5:$B$23,$H28,V$5:V$23)</f>
        <v>0</v>
      </c>
      <c r="W28" s="69" t="n">
        <f aca="false">SUMIF($B$5:$B$23,$H28,W$5:W$23)</f>
        <v>0</v>
      </c>
      <c r="X28" s="69" t="n">
        <f aca="false">SUMIF($B$5:$B$23,$H28,X$5:X$23)</f>
        <v>0</v>
      </c>
      <c r="Y28" s="69" t="n">
        <f aca="false">SUMIF($B$5:$B$23,$H28,Y$5:Y$23)</f>
        <v>0</v>
      </c>
      <c r="Z28" s="69" t="n">
        <f aca="false">SUMIF($B$5:$B$23,$H28,Z$5:Z$23)</f>
        <v>0</v>
      </c>
      <c r="AA28" s="69" t="n">
        <f aca="false">SUMIF($B$5:$B$23,$H28,AA$5:AA$23)</f>
        <v>0</v>
      </c>
      <c r="AB28" s="69" t="n">
        <f aca="false">SUMIF($B$5:$B$23,$H28,AB$5:AB$23)</f>
        <v>0</v>
      </c>
      <c r="AC28" s="69" t="n">
        <f aca="false">SUMIF($B$5:$B$23,$H28,AC$5:AC$23)</f>
        <v>0</v>
      </c>
      <c r="AD28" s="69" t="n">
        <f aca="false">SUMIF($B$5:$B$23,$H28,AD$5:AD$23)</f>
        <v>0</v>
      </c>
      <c r="AE28" s="69" t="n">
        <f aca="false">SUMIF($B$5:$B$23,$H28,AE$5:AE$23)</f>
        <v>0</v>
      </c>
      <c r="AF28" s="69" t="n">
        <f aca="false">SUMIF($B$5:$B$23,$H28,AF$5:AF$23)</f>
        <v>0</v>
      </c>
      <c r="AG28" s="69" t="n">
        <f aca="false">SUMIF($B$5:$B$23,$H28,AG$5:AG$23)</f>
        <v>0</v>
      </c>
      <c r="AH28" s="69" t="n">
        <f aca="false">SUMIF($B$5:$B$23,$H28,AH$5:AH$23)</f>
        <v>0</v>
      </c>
      <c r="AI28" s="69" t="n">
        <f aca="false">SUMIF($B$5:$B$23,$H28,AI$5:AI$23)</f>
        <v>0</v>
      </c>
      <c r="AJ28" s="69" t="n">
        <f aca="false">SUMIF($B$5:$B$23,$H28,AJ$5:AJ$23)</f>
        <v>0</v>
      </c>
      <c r="AK28" s="69" t="n">
        <f aca="false">SUMIF($B$5:$B$23,$H28,AK$5:AK$23)</f>
        <v>0</v>
      </c>
      <c r="AL28" s="69" t="n">
        <f aca="false">SUMIF($B$5:$B$23,$H28,AL$5:AL$23)</f>
        <v>0</v>
      </c>
      <c r="AM28" s="69" t="n">
        <f aca="false">SUMIF($B$5:$B$23,$H28,AM$5:AM$23)</f>
        <v>0</v>
      </c>
      <c r="AN28" s="69" t="n">
        <f aca="false">SUMIF($B$5:$B$23,$H28,AN$5:AN$23)</f>
        <v>0</v>
      </c>
      <c r="AO28" s="69" t="n">
        <f aca="false">SUMIF($B$5:$B$23,$H28,AO$5:AO$23)</f>
        <v>0</v>
      </c>
      <c r="AP28" s="69" t="n">
        <f aca="false">SUMIF($B$5:$B$23,$H28,AP$5:AP$23)</f>
        <v>0</v>
      </c>
      <c r="AQ28" s="69" t="n">
        <f aca="false">SUMIF($B$5:$B$23,$H28,AQ$5:AQ$23)</f>
        <v>0</v>
      </c>
      <c r="AR28" s="69" t="n">
        <f aca="false">SUMIF($B$5:$B$23,$H28,AR$5:AR$23)</f>
        <v>0</v>
      </c>
      <c r="AS28" s="69" t="n">
        <f aca="false">SUMIF($B$5:$B$23,$H28,AS$5:AS$23)</f>
        <v>0</v>
      </c>
      <c r="AT28" s="69" t="n">
        <f aca="false">SUMIF($B$5:$B$23,$H28,AT$5:AT$23)</f>
        <v>0</v>
      </c>
      <c r="AU28" s="69" t="n">
        <f aca="false">SUMIF($B$5:$B$23,$H28,AU$5:AU$23)</f>
        <v>0</v>
      </c>
      <c r="AV28" s="69" t="n">
        <f aca="false">SUMIF($B$5:$B$23,$H28,AV$5:AV$23)</f>
        <v>0</v>
      </c>
      <c r="AW28" s="69" t="n">
        <f aca="false">SUMIF($B$5:$B$23,$H28,AW$5:AW$23)</f>
        <v>0</v>
      </c>
      <c r="AX28" s="69" t="n">
        <f aca="false">SUMIF($B$5:$B$23,$H28,AX$5:AX$23)</f>
        <v>0</v>
      </c>
      <c r="AY28" s="69" t="n">
        <f aca="false">SUMIF($B$5:$B$23,$H28,AY$5:AY$23)</f>
        <v>0</v>
      </c>
      <c r="AZ28" s="69" t="n">
        <f aca="false">SUMIF($B$5:$B$23,$H28,AZ$5:AZ$23)</f>
        <v>0</v>
      </c>
      <c r="BA28" s="69" t="n">
        <f aca="false">SUMIF($B$5:$B$23,$H28,BA$5:BA$23)</f>
        <v>0</v>
      </c>
      <c r="BB28" s="69" t="n">
        <f aca="false">SUMIF($B$5:$B$23,$H28,BB$5:BB$23)</f>
        <v>0</v>
      </c>
      <c r="BC28" s="69" t="n">
        <f aca="false">SUMIF($B$5:$B$23,$H28,BC$5:BC$23)</f>
        <v>0</v>
      </c>
      <c r="BD28" s="69" t="n">
        <f aca="false">SUMIF($B$5:$B$23,$H28,BD$5:BD$23)</f>
        <v>0</v>
      </c>
    </row>
    <row r="29" customFormat="false" ht="12.75" hidden="false" customHeight="false" outlineLevel="0" collapsed="false">
      <c r="A29" s="75" t="s">
        <v>27</v>
      </c>
      <c r="D29" s="69" t="n">
        <f aca="false">SUMIF($B$5:$B$23,$H29,D$5:D$23)</f>
        <v>244.1</v>
      </c>
      <c r="H29" s="75" t="s">
        <v>27</v>
      </c>
      <c r="I29" s="69" t="n">
        <f aca="false">SUMIF($B$5:$B$23,$H29,I$5:I$23)</f>
        <v>0</v>
      </c>
      <c r="J29" s="69" t="n">
        <f aca="false">SUMIF($B$5:$B$23,$H29,J$5:J$23)</f>
        <v>0</v>
      </c>
      <c r="K29" s="69" t="n">
        <f aca="false">SUMIF($B$5:$B$23,$H29,K$5:K$23)</f>
        <v>0</v>
      </c>
      <c r="L29" s="69" t="n">
        <f aca="false">SUMIF($B$5:$B$23,$H29,L$5:L$23)</f>
        <v>0</v>
      </c>
      <c r="M29" s="69" t="n">
        <f aca="false">SUMIF($B$5:$B$23,$H29,M$5:M$23)</f>
        <v>0</v>
      </c>
      <c r="N29" s="69" t="n">
        <f aca="false">SUMIF($B$5:$B$23,$H29,N$5:N$23)</f>
        <v>0</v>
      </c>
      <c r="O29" s="69" t="n">
        <f aca="false">SUMIF($B$5:$B$23,$H29,O$5:O$23)</f>
        <v>0</v>
      </c>
      <c r="P29" s="69" t="n">
        <f aca="false">SUMIF($B$5:$B$23,$H29,P$5:P$23)</f>
        <v>0</v>
      </c>
      <c r="Q29" s="69" t="n">
        <f aca="false">SUMIF($B$5:$B$23,$H29,Q$5:Q$23)</f>
        <v>0</v>
      </c>
      <c r="R29" s="69" t="n">
        <f aca="false">SUMIF($B$5:$B$23,$H29,R$5:R$23)</f>
        <v>0</v>
      </c>
      <c r="S29" s="69" t="n">
        <f aca="false">SUMIF($B$5:$B$23,$H29,S$5:S$23)</f>
        <v>0</v>
      </c>
      <c r="T29" s="69" t="n">
        <f aca="false">SUMIF($B$5:$B$23,$H29,T$5:T$23)</f>
        <v>3000</v>
      </c>
      <c r="U29" s="69" t="n">
        <f aca="false">SUMIF($B$5:$B$23,$H29,U$5:U$23)</f>
        <v>25272</v>
      </c>
      <c r="V29" s="69" t="n">
        <f aca="false">SUMIF($B$5:$B$23,$H29,V$5:V$23)</f>
        <v>28776</v>
      </c>
      <c r="W29" s="69" t="n">
        <f aca="false">SUMIF($B$5:$B$23,$H29,W$5:W$23)</f>
        <v>28776</v>
      </c>
      <c r="X29" s="69" t="n">
        <f aca="false">SUMIF($B$5:$B$23,$H29,X$5:X$23)</f>
        <v>28776</v>
      </c>
      <c r="Y29" s="69" t="n">
        <f aca="false">SUMIF($B$5:$B$23,$H29,Y$5:Y$23)</f>
        <v>28776</v>
      </c>
      <c r="Z29" s="69" t="n">
        <f aca="false">SUMIF($B$5:$B$23,$H29,Z$5:Z$23)</f>
        <v>28776</v>
      </c>
      <c r="AA29" s="69" t="n">
        <f aca="false">SUMIF($B$5:$B$23,$H29,AA$5:AA$23)</f>
        <v>35928</v>
      </c>
      <c r="AB29" s="69" t="n">
        <f aca="false">SUMIF($B$5:$B$23,$H29,AB$5:AB$23)</f>
        <v>35928</v>
      </c>
      <c r="AC29" s="69" t="n">
        <f aca="false">SUMIF($B$5:$B$23,$H29,AC$5:AC$23)</f>
        <v>35928</v>
      </c>
      <c r="AD29" s="69" t="n">
        <f aca="false">SUMIF($B$5:$B$23,$H29,AD$5:AD$23)</f>
        <v>35928</v>
      </c>
      <c r="AE29" s="69" t="n">
        <f aca="false">SUMIF($B$5:$B$23,$H29,AE$5:AE$23)</f>
        <v>39384</v>
      </c>
      <c r="AF29" s="69" t="n">
        <f aca="false">SUMIF($B$5:$B$23,$H29,AF$5:AF$23)</f>
        <v>36384</v>
      </c>
      <c r="AG29" s="69" t="n">
        <f aca="false">SUMIF($B$5:$B$23,$H29,AG$5:AG$23)</f>
        <v>14112</v>
      </c>
      <c r="AH29" s="69" t="n">
        <f aca="false">SUMIF($B$5:$B$23,$H29,AH$5:AH$23)</f>
        <v>10608</v>
      </c>
      <c r="AI29" s="69" t="n">
        <f aca="false">SUMIF($B$5:$B$23,$H29,AI$5:AI$23)</f>
        <v>10608</v>
      </c>
      <c r="AJ29" s="69" t="n">
        <f aca="false">SUMIF($B$5:$B$23,$H29,AJ$5:AJ$23)</f>
        <v>10608</v>
      </c>
      <c r="AK29" s="69" t="n">
        <f aca="false">SUMIF($B$5:$B$23,$H29,AK$5:AK$23)</f>
        <v>10608</v>
      </c>
      <c r="AL29" s="69" t="n">
        <f aca="false">SUMIF($B$5:$B$23,$H29,AL$5:AL$23)</f>
        <v>10608</v>
      </c>
      <c r="AM29" s="69" t="n">
        <f aca="false">SUMIF($B$5:$B$23,$H29,AM$5:AM$23)</f>
        <v>3456</v>
      </c>
      <c r="AN29" s="69" t="n">
        <f aca="false">SUMIF($B$5:$B$23,$H29,AN$5:AN$23)</f>
        <v>3456</v>
      </c>
      <c r="AO29" s="69" t="n">
        <f aca="false">SUMIF($B$5:$B$23,$H29,AO$5:AO$23)</f>
        <v>3456</v>
      </c>
      <c r="AP29" s="69" t="n">
        <f aca="false">SUMIF($B$5:$B$23,$H29,AP$5:AP$23)</f>
        <v>3456</v>
      </c>
      <c r="AQ29" s="69" t="n">
        <f aca="false">SUMIF($B$5:$B$23,$H29,AQ$5:AQ$23)</f>
        <v>0</v>
      </c>
      <c r="AR29" s="69" t="n">
        <f aca="false">SUMIF($B$5:$B$23,$H29,AR$5:AR$23)</f>
        <v>0</v>
      </c>
      <c r="AS29" s="69" t="n">
        <f aca="false">SUMIF($B$5:$B$23,$H29,AS$5:AS$23)</f>
        <v>0</v>
      </c>
      <c r="AT29" s="69" t="n">
        <f aca="false">SUMIF($B$5:$B$23,$H29,AT$5:AT$23)</f>
        <v>0</v>
      </c>
      <c r="AU29" s="69" t="n">
        <f aca="false">SUMIF($B$5:$B$23,$H29,AU$5:AU$23)</f>
        <v>0</v>
      </c>
      <c r="AV29" s="69" t="n">
        <f aca="false">SUMIF($B$5:$B$23,$H29,AV$5:AV$23)</f>
        <v>0</v>
      </c>
      <c r="AW29" s="69" t="n">
        <f aca="false">SUMIF($B$5:$B$23,$H29,AW$5:AW$23)</f>
        <v>0</v>
      </c>
      <c r="AX29" s="69" t="n">
        <f aca="false">SUMIF($B$5:$B$23,$H29,AX$5:AX$23)</f>
        <v>0</v>
      </c>
      <c r="AY29" s="69" t="n">
        <f aca="false">SUMIF($B$5:$B$23,$H29,AY$5:AY$23)</f>
        <v>0</v>
      </c>
      <c r="AZ29" s="69" t="n">
        <f aca="false">SUMIF($B$5:$B$23,$H29,AZ$5:AZ$23)</f>
        <v>0</v>
      </c>
      <c r="BA29" s="69" t="n">
        <f aca="false">SUMIF($B$5:$B$23,$H29,BA$5:BA$23)</f>
        <v>0</v>
      </c>
      <c r="BB29" s="69" t="n">
        <f aca="false">SUMIF($B$5:$B$23,$H29,BB$5:BB$23)</f>
        <v>0</v>
      </c>
      <c r="BC29" s="69" t="n">
        <f aca="false">SUMIF($B$5:$B$23,$H29,BC$5:BC$23)</f>
        <v>0</v>
      </c>
      <c r="BD29" s="69" t="n">
        <f aca="false">SUMIF($B$5:$B$23,$H29,BD$5:BD$23)</f>
        <v>0</v>
      </c>
    </row>
    <row r="30" customFormat="false" ht="12.75" hidden="false" customHeight="false" outlineLevel="0" collapsed="false">
      <c r="A30" s="75" t="s">
        <v>38</v>
      </c>
      <c r="D30" s="69" t="n">
        <f aca="false">SUMIF($B$5:$B$23,$H30,D$5:D$23)</f>
        <v>11.9</v>
      </c>
      <c r="H30" s="75" t="s">
        <v>38</v>
      </c>
      <c r="I30" s="69" t="n">
        <f aca="false">SUMIF($B$5:$B$23,$H30,I$5:I$23)</f>
        <v>0</v>
      </c>
      <c r="J30" s="69" t="n">
        <f aca="false">SUMIF($B$5:$B$23,$H30,J$5:J$23)</f>
        <v>0</v>
      </c>
      <c r="K30" s="69" t="n">
        <f aca="false">SUMIF($B$5:$B$23,$H30,K$5:K$23)</f>
        <v>0</v>
      </c>
      <c r="L30" s="69" t="n">
        <f aca="false">SUMIF($B$5:$B$23,$H30,L$5:L$23)</f>
        <v>0</v>
      </c>
      <c r="M30" s="69" t="n">
        <f aca="false">SUMIF($B$5:$B$23,$H30,M$5:M$23)</f>
        <v>0</v>
      </c>
      <c r="N30" s="69" t="n">
        <f aca="false">SUMIF($B$5:$B$23,$H30,N$5:N$23)</f>
        <v>0</v>
      </c>
      <c r="O30" s="69" t="n">
        <f aca="false">SUMIF($B$5:$B$23,$H30,O$5:O$23)</f>
        <v>720</v>
      </c>
      <c r="P30" s="69" t="n">
        <f aca="false">SUMIF($B$5:$B$23,$H30,P$5:P$23)</f>
        <v>720</v>
      </c>
      <c r="Q30" s="69" t="n">
        <f aca="false">SUMIF($B$5:$B$23,$H30,Q$5:Q$23)</f>
        <v>720</v>
      </c>
      <c r="R30" s="69" t="n">
        <f aca="false">SUMIF($B$5:$B$23,$H30,R$5:R$23)</f>
        <v>720</v>
      </c>
      <c r="S30" s="69" t="n">
        <f aca="false">SUMIF($B$5:$B$23,$H30,S$5:S$23)</f>
        <v>2856</v>
      </c>
      <c r="T30" s="69" t="n">
        <f aca="false">SUMIF($B$5:$B$23,$H30,T$5:T$23)</f>
        <v>2856</v>
      </c>
      <c r="U30" s="69" t="n">
        <f aca="false">SUMIF($B$5:$B$23,$H30,U$5:U$23)</f>
        <v>2856</v>
      </c>
      <c r="V30" s="69" t="n">
        <f aca="false">SUMIF($B$5:$B$23,$H30,V$5:V$23)</f>
        <v>2856</v>
      </c>
      <c r="W30" s="69" t="n">
        <f aca="false">SUMIF($B$5:$B$23,$H30,W$5:W$23)</f>
        <v>2856</v>
      </c>
      <c r="X30" s="69" t="n">
        <f aca="false">SUMIF($B$5:$B$23,$H30,X$5:X$23)</f>
        <v>2856</v>
      </c>
      <c r="Y30" s="69" t="n">
        <f aca="false">SUMIF($B$5:$B$23,$H30,Y$5:Y$23)</f>
        <v>2856</v>
      </c>
      <c r="Z30" s="69" t="n">
        <f aca="false">SUMIF($B$5:$B$23,$H30,Z$5:Z$23)</f>
        <v>2856</v>
      </c>
      <c r="AA30" s="69" t="n">
        <f aca="false">SUMIF($B$5:$B$23,$H30,AA$5:AA$23)</f>
        <v>2136</v>
      </c>
      <c r="AB30" s="69" t="n">
        <f aca="false">SUMIF($B$5:$B$23,$H30,AB$5:AB$23)</f>
        <v>2136</v>
      </c>
      <c r="AC30" s="69" t="n">
        <f aca="false">SUMIF($B$5:$B$23,$H30,AC$5:AC$23)</f>
        <v>2136</v>
      </c>
      <c r="AD30" s="69" t="n">
        <f aca="false">SUMIF($B$5:$B$23,$H30,AD$5:AD$23)</f>
        <v>2136</v>
      </c>
      <c r="AE30" s="69" t="n">
        <f aca="false">SUMIF($B$5:$B$23,$H30,AE$5:AE$23)</f>
        <v>0</v>
      </c>
      <c r="AF30" s="69" t="n">
        <f aca="false">SUMIF($B$5:$B$23,$H30,AF$5:AF$23)</f>
        <v>0</v>
      </c>
      <c r="AG30" s="69" t="n">
        <f aca="false">SUMIF($B$5:$B$23,$H30,AG$5:AG$23)</f>
        <v>0</v>
      </c>
      <c r="AH30" s="69" t="n">
        <f aca="false">SUMIF($B$5:$B$23,$H30,AH$5:AH$23)</f>
        <v>0</v>
      </c>
      <c r="AI30" s="69" t="n">
        <f aca="false">SUMIF($B$5:$B$23,$H30,AI$5:AI$23)</f>
        <v>0</v>
      </c>
      <c r="AJ30" s="69" t="n">
        <f aca="false">SUMIF($B$5:$B$23,$H30,AJ$5:AJ$23)</f>
        <v>0</v>
      </c>
      <c r="AK30" s="69" t="n">
        <f aca="false">SUMIF($B$5:$B$23,$H30,AK$5:AK$23)</f>
        <v>0</v>
      </c>
      <c r="AL30" s="69" t="n">
        <f aca="false">SUMIF($B$5:$B$23,$H30,AL$5:AL$23)</f>
        <v>0</v>
      </c>
      <c r="AM30" s="69" t="n">
        <f aca="false">SUMIF($B$5:$B$23,$H30,AM$5:AM$23)</f>
        <v>0</v>
      </c>
      <c r="AN30" s="69" t="n">
        <f aca="false">SUMIF($B$5:$B$23,$H30,AN$5:AN$23)</f>
        <v>0</v>
      </c>
      <c r="AO30" s="69" t="n">
        <f aca="false">SUMIF($B$5:$B$23,$H30,AO$5:AO$23)</f>
        <v>0</v>
      </c>
      <c r="AP30" s="69" t="n">
        <f aca="false">SUMIF($B$5:$B$23,$H30,AP$5:AP$23)</f>
        <v>0</v>
      </c>
      <c r="AQ30" s="69" t="n">
        <f aca="false">SUMIF($B$5:$B$23,$H30,AQ$5:AQ$23)</f>
        <v>0</v>
      </c>
      <c r="AR30" s="69" t="n">
        <f aca="false">SUMIF($B$5:$B$23,$H30,AR$5:AR$23)</f>
        <v>0</v>
      </c>
      <c r="AS30" s="69" t="n">
        <f aca="false">SUMIF($B$5:$B$23,$H30,AS$5:AS$23)</f>
        <v>0</v>
      </c>
      <c r="AT30" s="69" t="n">
        <f aca="false">SUMIF($B$5:$B$23,$H30,AT$5:AT$23)</f>
        <v>0</v>
      </c>
      <c r="AU30" s="69" t="n">
        <f aca="false">SUMIF($B$5:$B$23,$H30,AU$5:AU$23)</f>
        <v>0</v>
      </c>
      <c r="AV30" s="69" t="n">
        <f aca="false">SUMIF($B$5:$B$23,$H30,AV$5:AV$23)</f>
        <v>0</v>
      </c>
      <c r="AW30" s="69" t="n">
        <f aca="false">SUMIF($B$5:$B$23,$H30,AW$5:AW$23)</f>
        <v>0</v>
      </c>
      <c r="AX30" s="69" t="n">
        <f aca="false">SUMIF($B$5:$B$23,$H30,AX$5:AX$23)</f>
        <v>0</v>
      </c>
      <c r="AY30" s="69" t="n">
        <f aca="false">SUMIF($B$5:$B$23,$H30,AY$5:AY$23)</f>
        <v>0</v>
      </c>
      <c r="AZ30" s="69" t="n">
        <f aca="false">SUMIF($B$5:$B$23,$H30,AZ$5:AZ$23)</f>
        <v>0</v>
      </c>
      <c r="BA30" s="69" t="n">
        <f aca="false">SUMIF($B$5:$B$23,$H30,BA$5:BA$23)</f>
        <v>0</v>
      </c>
      <c r="BB30" s="69" t="n">
        <f aca="false">SUMIF($B$5:$B$23,$H30,BB$5:BB$23)</f>
        <v>0</v>
      </c>
      <c r="BC30" s="69" t="n">
        <f aca="false">SUMIF($B$5:$B$23,$H30,BC$5:BC$23)</f>
        <v>0</v>
      </c>
      <c r="BD30" s="69" t="n">
        <f aca="false">SUMIF($B$5:$B$23,$H30,BD$5:BD$23)</f>
        <v>0</v>
      </c>
    </row>
    <row r="31" customFormat="false" ht="12.75" hidden="false" customHeight="false" outlineLevel="0" collapsed="false">
      <c r="A31" s="75" t="s">
        <v>31</v>
      </c>
      <c r="D31" s="69" t="n">
        <f aca="false">SUMIF($B$5:$B$23,$H31,D$5:D$23)</f>
        <v>21.4</v>
      </c>
      <c r="H31" s="75" t="s">
        <v>31</v>
      </c>
      <c r="I31" s="69" t="n">
        <f aca="false">SUMIF($B$5:$B$23,$H31,I$5:I$23)</f>
        <v>0</v>
      </c>
      <c r="J31" s="69" t="n">
        <f aca="false">SUMIF($B$5:$B$23,$H31,J$5:J$23)</f>
        <v>0</v>
      </c>
      <c r="K31" s="69" t="n">
        <f aca="false">SUMIF($B$5:$B$23,$H31,K$5:K$23)</f>
        <v>0</v>
      </c>
      <c r="L31" s="69" t="n">
        <f aca="false">SUMIF($B$5:$B$23,$H31,L$5:L$23)</f>
        <v>0</v>
      </c>
      <c r="M31" s="69" t="n">
        <f aca="false">SUMIF($B$5:$B$23,$H31,M$5:M$23)</f>
        <v>0</v>
      </c>
      <c r="N31" s="69" t="n">
        <f aca="false">SUMIF($B$5:$B$23,$H31,N$5:N$23)</f>
        <v>0</v>
      </c>
      <c r="O31" s="69" t="n">
        <f aca="false">SUMIF($B$5:$B$23,$H31,O$5:O$23)</f>
        <v>0</v>
      </c>
      <c r="P31" s="69" t="n">
        <f aca="false">SUMIF($B$5:$B$23,$H31,P$5:P$23)</f>
        <v>0</v>
      </c>
      <c r="Q31" s="69" t="n">
        <f aca="false">SUMIF($B$5:$B$23,$H31,Q$5:Q$23)</f>
        <v>0</v>
      </c>
      <c r="R31" s="69" t="n">
        <f aca="false">SUMIF($B$5:$B$23,$H31,R$5:R$23)</f>
        <v>4896</v>
      </c>
      <c r="S31" s="69" t="n">
        <f aca="false">SUMIF($B$5:$B$23,$H31,S$5:S$23)</f>
        <v>4896</v>
      </c>
      <c r="T31" s="69" t="n">
        <f aca="false">SUMIF($B$5:$B$23,$H31,T$5:T$23)</f>
        <v>4896</v>
      </c>
      <c r="U31" s="69" t="n">
        <f aca="false">SUMIF($B$5:$B$23,$H31,U$5:U$23)</f>
        <v>4896</v>
      </c>
      <c r="V31" s="69" t="n">
        <f aca="false">SUMIF($B$5:$B$23,$H31,V$5:V$23)</f>
        <v>4896</v>
      </c>
      <c r="W31" s="69" t="n">
        <f aca="false">SUMIF($B$5:$B$23,$H31,W$5:W$23)</f>
        <v>4896</v>
      </c>
      <c r="X31" s="69" t="n">
        <f aca="false">SUMIF($B$5:$B$23,$H31,X$5:X$23)</f>
        <v>4896</v>
      </c>
      <c r="Y31" s="69" t="n">
        <f aca="false">SUMIF($B$5:$B$23,$H31,Y$5:Y$23)</f>
        <v>4896</v>
      </c>
      <c r="Z31" s="69" t="n">
        <f aca="false">SUMIF($B$5:$B$23,$H31,Z$5:Z$23)</f>
        <v>4965.6</v>
      </c>
      <c r="AA31" s="69" t="n">
        <f aca="false">SUMIF($B$5:$B$23,$H31,AA$5:AA$23)</f>
        <v>4965.6</v>
      </c>
      <c r="AB31" s="69" t="n">
        <f aca="false">SUMIF($B$5:$B$23,$H31,AB$5:AB$23)</f>
        <v>4965.6</v>
      </c>
      <c r="AC31" s="69" t="n">
        <f aca="false">SUMIF($B$5:$B$23,$H31,AC$5:AC$23)</f>
        <v>4965.6</v>
      </c>
      <c r="AD31" s="69" t="n">
        <f aca="false">SUMIF($B$5:$B$23,$H31,AD$5:AD$23)</f>
        <v>69.6</v>
      </c>
      <c r="AE31" s="69" t="n">
        <f aca="false">SUMIF($B$5:$B$23,$H31,AE$5:AE$23)</f>
        <v>69.6</v>
      </c>
      <c r="AF31" s="69" t="n">
        <f aca="false">SUMIF($B$5:$B$23,$H31,AF$5:AF$23)</f>
        <v>69.6</v>
      </c>
      <c r="AG31" s="69" t="n">
        <f aca="false">SUMIF($B$5:$B$23,$H31,AG$5:AG$23)</f>
        <v>69.6</v>
      </c>
      <c r="AH31" s="69" t="n">
        <f aca="false">SUMIF($B$5:$B$23,$H31,AH$5:AH$23)</f>
        <v>69.6</v>
      </c>
      <c r="AI31" s="69" t="n">
        <f aca="false">SUMIF($B$5:$B$23,$H31,AI$5:AI$23)</f>
        <v>69.6</v>
      </c>
      <c r="AJ31" s="69" t="n">
        <f aca="false">SUMIF($B$5:$B$23,$H31,AJ$5:AJ$23)</f>
        <v>69.6</v>
      </c>
      <c r="AK31" s="69" t="n">
        <f aca="false">SUMIF($B$5:$B$23,$H31,AK$5:AK$23)</f>
        <v>69.6</v>
      </c>
      <c r="AL31" s="69" t="n">
        <f aca="false">SUMIF($B$5:$B$23,$H31,AL$5:AL$23)</f>
        <v>0</v>
      </c>
      <c r="AM31" s="69" t="n">
        <f aca="false">SUMIF($B$5:$B$23,$H31,AM$5:AM$23)</f>
        <v>0</v>
      </c>
      <c r="AN31" s="69" t="n">
        <f aca="false">SUMIF($B$5:$B$23,$H31,AN$5:AN$23)</f>
        <v>0</v>
      </c>
      <c r="AO31" s="69" t="n">
        <f aca="false">SUMIF($B$5:$B$23,$H31,AO$5:AO$23)</f>
        <v>0</v>
      </c>
      <c r="AP31" s="69" t="n">
        <f aca="false">SUMIF($B$5:$B$23,$H31,AP$5:AP$23)</f>
        <v>0</v>
      </c>
      <c r="AQ31" s="69" t="n">
        <f aca="false">SUMIF($B$5:$B$23,$H31,AQ$5:AQ$23)</f>
        <v>0</v>
      </c>
      <c r="AR31" s="69" t="n">
        <f aca="false">SUMIF($B$5:$B$23,$H31,AR$5:AR$23)</f>
        <v>0</v>
      </c>
      <c r="AS31" s="69" t="n">
        <f aca="false">SUMIF($B$5:$B$23,$H31,AS$5:AS$23)</f>
        <v>0</v>
      </c>
      <c r="AT31" s="69" t="n">
        <f aca="false">SUMIF($B$5:$B$23,$H31,AT$5:AT$23)</f>
        <v>0</v>
      </c>
      <c r="AU31" s="69" t="n">
        <f aca="false">SUMIF($B$5:$B$23,$H31,AU$5:AU$23)</f>
        <v>0</v>
      </c>
      <c r="AV31" s="69" t="n">
        <f aca="false">SUMIF($B$5:$B$23,$H31,AV$5:AV$23)</f>
        <v>0</v>
      </c>
      <c r="AW31" s="69" t="n">
        <f aca="false">SUMIF($B$5:$B$23,$H31,AW$5:AW$23)</f>
        <v>0</v>
      </c>
      <c r="AX31" s="69" t="n">
        <f aca="false">SUMIF($B$5:$B$23,$H31,AX$5:AX$23)</f>
        <v>0</v>
      </c>
      <c r="AY31" s="69" t="n">
        <f aca="false">SUMIF($B$5:$B$23,$H31,AY$5:AY$23)</f>
        <v>0</v>
      </c>
      <c r="AZ31" s="69" t="n">
        <f aca="false">SUMIF($B$5:$B$23,$H31,AZ$5:AZ$23)</f>
        <v>0</v>
      </c>
      <c r="BA31" s="69" t="n">
        <f aca="false">SUMIF($B$5:$B$23,$H31,BA$5:BA$23)</f>
        <v>0</v>
      </c>
      <c r="BB31" s="69" t="n">
        <f aca="false">SUMIF($B$5:$B$23,$H31,BB$5:BB$23)</f>
        <v>0</v>
      </c>
      <c r="BC31" s="69" t="n">
        <f aca="false">SUMIF($B$5:$B$23,$H31,BC$5:BC$23)</f>
        <v>0</v>
      </c>
      <c r="BD31" s="69" t="n">
        <f aca="false">SUMIF($B$5:$B$23,$H31,BD$5:BD$23)</f>
        <v>0</v>
      </c>
    </row>
    <row r="32" customFormat="false" ht="12.75" hidden="false" customHeight="false" outlineLevel="0" collapsed="false">
      <c r="A32" s="75" t="s">
        <v>117</v>
      </c>
      <c r="D32" s="69" t="n">
        <f aca="false">SUMIF($B$5:$B$23,$H32,D$5:D$23)</f>
        <v>0</v>
      </c>
      <c r="H32" s="75" t="s">
        <v>117</v>
      </c>
      <c r="I32" s="69" t="n">
        <f aca="false">SUMIF($B$5:$B$23,$H32,I$5:I$23)</f>
        <v>0</v>
      </c>
      <c r="J32" s="69" t="n">
        <f aca="false">SUMIF($B$5:$B$23,$H32,J$5:J$23)</f>
        <v>0</v>
      </c>
      <c r="K32" s="69" t="n">
        <f aca="false">SUMIF($B$5:$B$23,$H32,K$5:K$23)</f>
        <v>0</v>
      </c>
      <c r="L32" s="69" t="n">
        <f aca="false">SUMIF($B$5:$B$23,$H32,L$5:L$23)</f>
        <v>0</v>
      </c>
      <c r="M32" s="69" t="n">
        <f aca="false">SUMIF($B$5:$B$23,$H32,M$5:M$23)</f>
        <v>0</v>
      </c>
      <c r="N32" s="69" t="n">
        <f aca="false">SUMIF($B$5:$B$23,$H32,N$5:N$23)</f>
        <v>0</v>
      </c>
      <c r="O32" s="69" t="n">
        <f aca="false">SUMIF($B$5:$B$23,$H32,O$5:O$23)</f>
        <v>0</v>
      </c>
      <c r="P32" s="69" t="n">
        <f aca="false">SUMIF($B$5:$B$23,$H32,P$5:P$23)</f>
        <v>0</v>
      </c>
      <c r="Q32" s="69" t="n">
        <f aca="false">SUMIF($B$5:$B$23,$H32,Q$5:Q$23)</f>
        <v>0</v>
      </c>
      <c r="R32" s="69" t="n">
        <f aca="false">SUMIF($B$5:$B$23,$H32,R$5:R$23)</f>
        <v>0</v>
      </c>
      <c r="S32" s="69" t="n">
        <f aca="false">SUMIF($B$5:$B$23,$H32,S$5:S$23)</f>
        <v>0</v>
      </c>
      <c r="T32" s="69" t="n">
        <f aca="false">SUMIF($B$5:$B$23,$H32,T$5:T$23)</f>
        <v>0</v>
      </c>
      <c r="U32" s="69" t="n">
        <f aca="false">SUMIF($B$5:$B$23,$H32,U$5:U$23)</f>
        <v>0</v>
      </c>
      <c r="V32" s="69" t="n">
        <f aca="false">SUMIF($B$5:$B$23,$H32,V$5:V$23)</f>
        <v>0</v>
      </c>
      <c r="W32" s="69" t="n">
        <f aca="false">SUMIF($B$5:$B$23,$H32,W$5:W$23)</f>
        <v>0</v>
      </c>
      <c r="X32" s="69" t="n">
        <f aca="false">SUMIF($B$5:$B$23,$H32,X$5:X$23)</f>
        <v>0</v>
      </c>
      <c r="Y32" s="69" t="n">
        <f aca="false">SUMIF($B$5:$B$23,$H32,Y$5:Y$23)</f>
        <v>0</v>
      </c>
      <c r="Z32" s="69" t="n">
        <f aca="false">SUMIF($B$5:$B$23,$H32,Z$5:Z$23)</f>
        <v>0</v>
      </c>
      <c r="AA32" s="69" t="n">
        <f aca="false">SUMIF($B$5:$B$23,$H32,AA$5:AA$23)</f>
        <v>0</v>
      </c>
      <c r="AB32" s="69" t="n">
        <f aca="false">SUMIF($B$5:$B$23,$H32,AB$5:AB$23)</f>
        <v>0</v>
      </c>
      <c r="AC32" s="69" t="n">
        <f aca="false">SUMIF($B$5:$B$23,$H32,AC$5:AC$23)</f>
        <v>0</v>
      </c>
      <c r="AD32" s="69" t="n">
        <f aca="false">SUMIF($B$5:$B$23,$H32,AD$5:AD$23)</f>
        <v>0</v>
      </c>
      <c r="AE32" s="69" t="n">
        <f aca="false">SUMIF($B$5:$B$23,$H32,AE$5:AE$23)</f>
        <v>0</v>
      </c>
      <c r="AF32" s="69" t="n">
        <f aca="false">SUMIF($B$5:$B$23,$H32,AF$5:AF$23)</f>
        <v>0</v>
      </c>
      <c r="AG32" s="69" t="n">
        <f aca="false">SUMIF($B$5:$B$23,$H32,AG$5:AG$23)</f>
        <v>0</v>
      </c>
      <c r="AH32" s="69" t="n">
        <f aca="false">SUMIF($B$5:$B$23,$H32,AH$5:AH$23)</f>
        <v>0</v>
      </c>
      <c r="AI32" s="69" t="n">
        <f aca="false">SUMIF($B$5:$B$23,$H32,AI$5:AI$23)</f>
        <v>0</v>
      </c>
      <c r="AJ32" s="69" t="n">
        <f aca="false">SUMIF($B$5:$B$23,$H32,AJ$5:AJ$23)</f>
        <v>0</v>
      </c>
      <c r="AK32" s="69" t="n">
        <f aca="false">SUMIF($B$5:$B$23,$H32,AK$5:AK$23)</f>
        <v>0</v>
      </c>
      <c r="AL32" s="69" t="n">
        <f aca="false">SUMIF($B$5:$B$23,$H32,AL$5:AL$23)</f>
        <v>0</v>
      </c>
      <c r="AM32" s="69" t="n">
        <f aca="false">SUMIF($B$5:$B$23,$H32,AM$5:AM$23)</f>
        <v>0</v>
      </c>
      <c r="AN32" s="69" t="n">
        <f aca="false">SUMIF($B$5:$B$23,$H32,AN$5:AN$23)</f>
        <v>0</v>
      </c>
      <c r="AO32" s="69" t="n">
        <f aca="false">SUMIF($B$5:$B$23,$H32,AO$5:AO$23)</f>
        <v>0</v>
      </c>
      <c r="AP32" s="69" t="n">
        <f aca="false">SUMIF($B$5:$B$23,$H32,AP$5:AP$23)</f>
        <v>0</v>
      </c>
      <c r="AQ32" s="69" t="n">
        <f aca="false">SUMIF($B$5:$B$23,$H32,AQ$5:AQ$23)</f>
        <v>0</v>
      </c>
      <c r="AR32" s="69" t="n">
        <f aca="false">SUMIF($B$5:$B$23,$H32,AR$5:AR$23)</f>
        <v>0</v>
      </c>
      <c r="AS32" s="69" t="n">
        <f aca="false">SUMIF($B$5:$B$23,$H32,AS$5:AS$23)</f>
        <v>0</v>
      </c>
      <c r="AT32" s="69" t="n">
        <f aca="false">SUMIF($B$5:$B$23,$H32,AT$5:AT$23)</f>
        <v>0</v>
      </c>
      <c r="AU32" s="69" t="n">
        <f aca="false">SUMIF($B$5:$B$23,$H32,AU$5:AU$23)</f>
        <v>0</v>
      </c>
      <c r="AV32" s="69" t="n">
        <f aca="false">SUMIF($B$5:$B$23,$H32,AV$5:AV$23)</f>
        <v>0</v>
      </c>
      <c r="AW32" s="69" t="n">
        <f aca="false">SUMIF($B$5:$B$23,$H32,AW$5:AW$23)</f>
        <v>0</v>
      </c>
      <c r="AX32" s="69" t="n">
        <f aca="false">SUMIF($B$5:$B$23,$H32,AX$5:AX$23)</f>
        <v>0</v>
      </c>
      <c r="AY32" s="69" t="n">
        <f aca="false">SUMIF($B$5:$B$23,$H32,AY$5:AY$23)</f>
        <v>0</v>
      </c>
      <c r="AZ32" s="69" t="n">
        <f aca="false">SUMIF($B$5:$B$23,$H32,AZ$5:AZ$23)</f>
        <v>0</v>
      </c>
      <c r="BA32" s="69" t="n">
        <f aca="false">SUMIF($B$5:$B$23,$H32,BA$5:BA$23)</f>
        <v>0</v>
      </c>
      <c r="BB32" s="69" t="n">
        <f aca="false">SUMIF($B$5:$B$23,$H32,BB$5:BB$23)</f>
        <v>0</v>
      </c>
      <c r="BC32" s="69" t="n">
        <f aca="false">SUMIF($B$5:$B$23,$H32,BC$5:BC$23)</f>
        <v>0</v>
      </c>
      <c r="BD32" s="69" t="n">
        <f aca="false">SUMIF($B$5:$B$23,$H32,BD$5:BD$23)</f>
        <v>0</v>
      </c>
    </row>
    <row r="33" customFormat="false" ht="13.5" hidden="false" customHeight="false" outlineLevel="0" collapsed="false">
      <c r="A33" s="75" t="s">
        <v>1318</v>
      </c>
      <c r="D33" s="76" t="n">
        <f aca="false">SUM(D26:D32)</f>
        <v>357.3</v>
      </c>
      <c r="H33" s="75" t="s">
        <v>1318</v>
      </c>
      <c r="I33" s="77" t="n">
        <f aca="false">SUM(I26:I32)</f>
        <v>0</v>
      </c>
      <c r="J33" s="77" t="n">
        <f aca="false">SUM(J26:J32)</f>
        <v>0</v>
      </c>
      <c r="K33" s="77" t="n">
        <f aca="false">SUM(K26:K32)</f>
        <v>0</v>
      </c>
      <c r="L33" s="77" t="n">
        <f aca="false">SUM(L26:L32)</f>
        <v>0</v>
      </c>
      <c r="M33" s="77" t="n">
        <f aca="false">SUM(M26:M32)</f>
        <v>336</v>
      </c>
      <c r="N33" s="77" t="n">
        <f aca="false">SUM(N26:N32)</f>
        <v>336</v>
      </c>
      <c r="O33" s="77" t="n">
        <f aca="false">SUM(O26:O32)</f>
        <v>1056</v>
      </c>
      <c r="P33" s="77" t="n">
        <f aca="false">SUM(P26:P32)</f>
        <v>1056</v>
      </c>
      <c r="Q33" s="77" t="n">
        <f aca="false">SUM(Q26:Q32)</f>
        <v>1920</v>
      </c>
      <c r="R33" s="77" t="n">
        <f aca="false">SUM(R26:R32)</f>
        <v>6816</v>
      </c>
      <c r="S33" s="77" t="n">
        <f aca="false">SUM(S26:S32)</f>
        <v>9672</v>
      </c>
      <c r="T33" s="77" t="n">
        <f aca="false">SUM(T26:T32)</f>
        <v>13047.36</v>
      </c>
      <c r="U33" s="77" t="n">
        <f aca="false">SUM(U26:U32)</f>
        <v>35511.36</v>
      </c>
      <c r="V33" s="77" t="n">
        <f aca="false">SUM(V26:V32)</f>
        <v>39015.36</v>
      </c>
      <c r="W33" s="77" t="n">
        <f aca="false">SUM(W26:W32)</f>
        <v>39015.36</v>
      </c>
      <c r="X33" s="77" t="n">
        <f aca="false">SUM(X26:X32)</f>
        <v>39015.36</v>
      </c>
      <c r="Y33" s="77" t="n">
        <f aca="false">SUM(Y26:Y32)</f>
        <v>38679.36</v>
      </c>
      <c r="Z33" s="77" t="n">
        <f aca="false">SUM(Z26:Z32)</f>
        <v>38748.96</v>
      </c>
      <c r="AA33" s="77" t="n">
        <f aca="false">SUM(AA26:AA32)</f>
        <v>45180.96</v>
      </c>
      <c r="AB33" s="77" t="n">
        <f aca="false">SUM(AB26:AB32)</f>
        <v>45180.96</v>
      </c>
      <c r="AC33" s="77" t="n">
        <f aca="false">SUM(AC26:AC32)</f>
        <v>53220.96</v>
      </c>
      <c r="AD33" s="77" t="n">
        <f aca="false">SUM(AD26:AD32)</f>
        <v>48324.96</v>
      </c>
      <c r="AE33" s="77" t="n">
        <f aca="false">SUM(AE26:AE32)</f>
        <v>48924.96</v>
      </c>
      <c r="AF33" s="77" t="n">
        <f aca="false">SUM(AF26:AF32)</f>
        <v>45549.6</v>
      </c>
      <c r="AG33" s="77" t="n">
        <f aca="false">SUM(AG26:AG32)</f>
        <v>23085.6</v>
      </c>
      <c r="AH33" s="77" t="n">
        <f aca="false">SUM(AH26:AH32)</f>
        <v>19581.6</v>
      </c>
      <c r="AI33" s="77" t="n">
        <f aca="false">SUM(AI26:AI32)</f>
        <v>19581.6</v>
      </c>
      <c r="AJ33" s="77" t="n">
        <f aca="false">SUM(AJ26:AJ32)</f>
        <v>19581.6</v>
      </c>
      <c r="AK33" s="77" t="n">
        <f aca="false">SUM(AK26:AK32)</f>
        <v>19581.6</v>
      </c>
      <c r="AL33" s="77" t="n">
        <f aca="false">SUM(AL26:AL32)</f>
        <v>19512</v>
      </c>
      <c r="AM33" s="77" t="n">
        <f aca="false">SUM(AM26:AM32)</f>
        <v>12360</v>
      </c>
      <c r="AN33" s="77" t="n">
        <f aca="false">SUM(AN26:AN32)</f>
        <v>12360</v>
      </c>
      <c r="AO33" s="77" t="n">
        <f aca="false">SUM(AO26:AO32)</f>
        <v>3456</v>
      </c>
      <c r="AP33" s="77" t="n">
        <f aca="false">SUM(AP26:AP32)</f>
        <v>3456</v>
      </c>
      <c r="AQ33" s="77" t="n">
        <f aca="false">SUM(AQ26:AQ32)</f>
        <v>0</v>
      </c>
      <c r="AR33" s="77" t="n">
        <f aca="false">SUM(AR26:AR32)</f>
        <v>0</v>
      </c>
      <c r="AS33" s="77" t="n">
        <f aca="false">SUM(AS26:AS32)</f>
        <v>0</v>
      </c>
      <c r="AT33" s="77" t="n">
        <f aca="false">SUM(AT26:AT32)</f>
        <v>0</v>
      </c>
      <c r="AU33" s="77" t="n">
        <f aca="false">SUM(AU26:AU32)</f>
        <v>0</v>
      </c>
      <c r="AV33" s="77" t="n">
        <f aca="false">SUM(AV26:AV32)</f>
        <v>0</v>
      </c>
      <c r="AW33" s="77" t="n">
        <f aca="false">SUM(AW26:AW32)</f>
        <v>0</v>
      </c>
      <c r="AX33" s="77" t="n">
        <f aca="false">SUM(AX26:AX32)</f>
        <v>0</v>
      </c>
      <c r="AY33" s="77" t="n">
        <f aca="false">SUM(AY26:AY32)</f>
        <v>0</v>
      </c>
      <c r="AZ33" s="77" t="n">
        <f aca="false">SUM(AZ26:AZ32)</f>
        <v>0</v>
      </c>
      <c r="BA33" s="77" t="n">
        <f aca="false">SUM(BA26:BA32)</f>
        <v>0</v>
      </c>
      <c r="BB33" s="77" t="n">
        <f aca="false">SUM(BB26:BB32)</f>
        <v>0</v>
      </c>
      <c r="BC33" s="77" t="n">
        <f aca="false">SUM(BC26:BC32)</f>
        <v>0</v>
      </c>
      <c r="BD33" s="77" t="n">
        <f aca="false">SUM(BD26:BD32)</f>
        <v>0</v>
      </c>
    </row>
    <row r="34" customFormat="false" ht="13.5" hidden="false" customHeight="false" outlineLevel="0" collapsed="false">
      <c r="H34" s="78"/>
      <c r="I34" s="71"/>
      <c r="J34" s="71"/>
      <c r="K34" s="71"/>
      <c r="L34" s="71"/>
      <c r="M34" s="71"/>
      <c r="N34" s="71"/>
      <c r="O34" s="71"/>
      <c r="P34" s="71"/>
    </row>
    <row r="35" customFormat="false" ht="12.75" hidden="false" customHeight="false" outlineLevel="0" collapsed="false">
      <c r="H35" s="45"/>
    </row>
    <row r="36" customFormat="false" ht="12.75" hidden="false" customHeight="false" outlineLevel="0" collapsed="false">
      <c r="H36" s="45"/>
    </row>
    <row r="37" customFormat="false" ht="12.75" hidden="false" customHeight="false" outlineLevel="0" collapsed="false">
      <c r="H37" s="45"/>
    </row>
    <row r="38" customFormat="false" ht="12.75" hidden="false" customHeight="false" outlineLevel="0" collapsed="false">
      <c r="H38" s="45"/>
    </row>
    <row r="39" customFormat="false" ht="12.75" hidden="false" customHeight="false" outlineLevel="0" collapsed="false">
      <c r="H39" s="45"/>
    </row>
    <row r="40" customFormat="false" ht="12.75" hidden="false" customHeight="false" outlineLevel="0" collapsed="false">
      <c r="H40" s="45"/>
    </row>
    <row r="41" customFormat="false" ht="12.75" hidden="false" customHeight="false" outlineLevel="0" collapsed="false">
      <c r="H41" s="45"/>
    </row>
    <row r="42" customFormat="false" ht="12.75" hidden="false" customHeight="false" outlineLevel="0" collapsed="false">
      <c r="H42" s="45"/>
    </row>
    <row r="43" customFormat="false" ht="12.75" hidden="false" customHeight="false" outlineLevel="0" collapsed="false">
      <c r="H43" s="45"/>
    </row>
    <row r="44" customFormat="false" ht="12.75" hidden="false" customHeight="false" outlineLevel="0" collapsed="false">
      <c r="H44" s="45"/>
    </row>
    <row r="45" customFormat="false" ht="12.75" hidden="false" customHeight="false" outlineLevel="0" collapsed="false">
      <c r="H45" s="45"/>
    </row>
    <row r="46" customFormat="false" ht="12.75" hidden="false" customHeight="false" outlineLevel="0" collapsed="false">
      <c r="H46" s="45"/>
    </row>
    <row r="47" customFormat="false" ht="12.75" hidden="false" customHeight="false" outlineLevel="0" collapsed="false">
      <c r="H47" s="45"/>
    </row>
    <row r="48" customFormat="false" ht="12.75" hidden="false" customHeight="false" outlineLevel="0" collapsed="false">
      <c r="H48" s="45"/>
    </row>
    <row r="49" customFormat="false" ht="12.75" hidden="false" customHeight="false" outlineLevel="0" collapsed="false">
      <c r="H49" s="45"/>
    </row>
    <row r="50" customFormat="false" ht="12.75" hidden="false" customHeight="false" outlineLevel="0" collapsed="false">
      <c r="H50" s="45"/>
    </row>
    <row r="51" customFormat="false" ht="12.75" hidden="false" customHeight="false" outlineLevel="0" collapsed="false">
      <c r="H51" s="45"/>
    </row>
    <row r="52" customFormat="false" ht="12.75" hidden="false" customHeight="false" outlineLevel="0" collapsed="false">
      <c r="H52" s="45"/>
    </row>
    <row r="53" customFormat="false" ht="12.75" hidden="false" customHeight="false" outlineLevel="0" collapsed="false">
      <c r="H53" s="45"/>
    </row>
    <row r="54" customFormat="false" ht="12.75" hidden="false" customHeight="false" outlineLevel="0" collapsed="false">
      <c r="H54" s="45"/>
    </row>
    <row r="55" customFormat="false" ht="12.75" hidden="false" customHeight="false" outlineLevel="0" collapsed="false">
      <c r="H55" s="45"/>
    </row>
    <row r="56" customFormat="false" ht="12.75" hidden="false" customHeight="false" outlineLevel="0" collapsed="false">
      <c r="H56" s="45"/>
    </row>
    <row r="57" customFormat="false" ht="12.75" hidden="false" customHeight="false" outlineLevel="0" collapsed="false">
      <c r="H57" s="45"/>
    </row>
    <row r="58" customFormat="false" ht="12.75" hidden="false" customHeight="false" outlineLevel="0" collapsed="false">
      <c r="H58" s="45"/>
    </row>
    <row r="59" customFormat="false" ht="12.75" hidden="false" customHeight="false" outlineLevel="0" collapsed="false">
      <c r="H59" s="45"/>
    </row>
    <row r="60" customFormat="false" ht="12.75" hidden="false" customHeight="false" outlineLevel="0" collapsed="false">
      <c r="H60" s="45"/>
    </row>
    <row r="61" customFormat="false" ht="12.75" hidden="false" customHeight="false" outlineLevel="0" collapsed="false">
      <c r="H61" s="45"/>
    </row>
    <row r="62" customFormat="false" ht="12.75" hidden="false" customHeight="false" outlineLevel="0" collapsed="false">
      <c r="H62" s="45"/>
    </row>
    <row r="63" customFormat="false" ht="12.75" hidden="false" customHeight="false" outlineLevel="0" collapsed="false">
      <c r="H63" s="45"/>
    </row>
    <row r="64" customFormat="false" ht="12.75" hidden="false" customHeight="false" outlineLevel="0" collapsed="false">
      <c r="H64" s="45"/>
    </row>
    <row r="65" customFormat="false" ht="12.75" hidden="false" customHeight="false" outlineLevel="0" collapsed="false">
      <c r="H65" s="45"/>
    </row>
    <row r="66" customFormat="false" ht="12.75" hidden="false" customHeight="false" outlineLevel="0" collapsed="false">
      <c r="H66" s="45"/>
    </row>
    <row r="67" customFormat="false" ht="12.75" hidden="false" customHeight="false" outlineLevel="0" collapsed="false">
      <c r="H67" s="45"/>
    </row>
    <row r="68" customFormat="false" ht="12.75" hidden="false" customHeight="false" outlineLevel="0" collapsed="false">
      <c r="H68" s="45"/>
    </row>
    <row r="69" customFormat="false" ht="12.75" hidden="false" customHeight="false" outlineLevel="0" collapsed="false">
      <c r="H69" s="45"/>
    </row>
    <row r="70" customFormat="false" ht="12.75" hidden="false" customHeight="false" outlineLevel="0" collapsed="false">
      <c r="H70" s="45"/>
    </row>
    <row r="71" customFormat="false" ht="12.75" hidden="false" customHeight="false" outlineLevel="0" collapsed="false">
      <c r="H71" s="45"/>
    </row>
    <row r="72" customFormat="false" ht="12.75" hidden="false" customHeight="false" outlineLevel="0" collapsed="false">
      <c r="H72" s="45"/>
    </row>
    <row r="73" customFormat="false" ht="12.75" hidden="false" customHeight="false" outlineLevel="0" collapsed="false">
      <c r="H73" s="45"/>
    </row>
    <row r="74" customFormat="false" ht="12.75" hidden="false" customHeight="false" outlineLevel="0" collapsed="false">
      <c r="H74" s="45"/>
    </row>
    <row r="75" customFormat="false" ht="12.75" hidden="false" customHeight="false" outlineLevel="0" collapsed="false">
      <c r="H75" s="45"/>
    </row>
    <row r="76" customFormat="false" ht="12.75" hidden="false" customHeight="false" outlineLevel="0" collapsed="false">
      <c r="H76" s="45"/>
    </row>
    <row r="77" customFormat="false" ht="12.75" hidden="false" customHeight="false" outlineLevel="0" collapsed="false">
      <c r="H77" s="45"/>
    </row>
    <row r="78" customFormat="false" ht="12.75" hidden="false" customHeight="false" outlineLevel="0" collapsed="false">
      <c r="H78" s="45"/>
    </row>
    <row r="79" customFormat="false" ht="12.75" hidden="false" customHeight="false" outlineLevel="0" collapsed="false">
      <c r="H79" s="45"/>
    </row>
    <row r="80" customFormat="false" ht="12.75" hidden="false" customHeight="false" outlineLevel="0" collapsed="false">
      <c r="H80" s="45"/>
    </row>
    <row r="81" customFormat="false" ht="12.75" hidden="false" customHeight="false" outlineLevel="0" collapsed="false">
      <c r="H81" s="45"/>
    </row>
    <row r="82" customFormat="false" ht="12.75" hidden="false" customHeight="false" outlineLevel="0" collapsed="false">
      <c r="H82" s="45"/>
    </row>
    <row r="83" customFormat="false" ht="12.75" hidden="false" customHeight="false" outlineLevel="0" collapsed="false">
      <c r="H83" s="45"/>
    </row>
    <row r="84" customFormat="false" ht="12.75" hidden="false" customHeight="false" outlineLevel="0" collapsed="false">
      <c r="H84" s="45"/>
    </row>
    <row r="85" customFormat="false" ht="12.75" hidden="false" customHeight="false" outlineLevel="0" collapsed="false">
      <c r="H85" s="45"/>
    </row>
    <row r="86" customFormat="false" ht="12.75" hidden="false" customHeight="false" outlineLevel="0" collapsed="false">
      <c r="H86" s="45"/>
    </row>
    <row r="87" customFormat="false" ht="12.75" hidden="false" customHeight="false" outlineLevel="0" collapsed="false">
      <c r="H87" s="45"/>
    </row>
    <row r="88" customFormat="false" ht="12.75" hidden="false" customHeight="false" outlineLevel="0" collapsed="false">
      <c r="H88" s="45"/>
    </row>
    <row r="89" customFormat="false" ht="12.75" hidden="false" customHeight="false" outlineLevel="0" collapsed="false">
      <c r="H89" s="45"/>
    </row>
    <row r="90" customFormat="false" ht="12.75" hidden="false" customHeight="false" outlineLevel="0" collapsed="false">
      <c r="H90" s="45"/>
    </row>
    <row r="91" customFormat="false" ht="12.75" hidden="false" customHeight="false" outlineLevel="0" collapsed="false">
      <c r="H91" s="45"/>
    </row>
    <row r="92" customFormat="false" ht="12.75" hidden="false" customHeight="false" outlineLevel="0" collapsed="false">
      <c r="H92" s="45"/>
    </row>
    <row r="93" customFormat="false" ht="12.75" hidden="false" customHeight="false" outlineLevel="0" collapsed="false">
      <c r="H93" s="45"/>
    </row>
    <row r="94" customFormat="false" ht="12.75" hidden="false" customHeight="false" outlineLevel="0" collapsed="false">
      <c r="H94" s="45"/>
    </row>
    <row r="95" customFormat="false" ht="12.75" hidden="false" customHeight="false" outlineLevel="0" collapsed="false">
      <c r="H95" s="45"/>
    </row>
    <row r="96" customFormat="false" ht="12.75" hidden="false" customHeight="false" outlineLevel="0" collapsed="false">
      <c r="H96" s="45"/>
    </row>
    <row r="97" customFormat="false" ht="12.75" hidden="false" customHeight="false" outlineLevel="0" collapsed="false">
      <c r="H97" s="45"/>
    </row>
    <row r="98" customFormat="false" ht="12.75" hidden="false" customHeight="false" outlineLevel="0" collapsed="false">
      <c r="H98" s="45"/>
    </row>
    <row r="99" customFormat="false" ht="12.75" hidden="false" customHeight="false" outlineLevel="0" collapsed="false">
      <c r="H99" s="45"/>
    </row>
    <row r="100" customFormat="false" ht="12.75" hidden="false" customHeight="false" outlineLevel="0" collapsed="false">
      <c r="H100" s="45"/>
    </row>
    <row r="101" customFormat="false" ht="12.75" hidden="false" customHeight="false" outlineLevel="0" collapsed="false">
      <c r="H101" s="45"/>
    </row>
    <row r="102" customFormat="false" ht="12.75" hidden="false" customHeight="false" outlineLevel="0" collapsed="false">
      <c r="H102" s="45"/>
    </row>
    <row r="103" customFormat="false" ht="12.75" hidden="false" customHeight="false" outlineLevel="0" collapsed="false">
      <c r="H103" s="45"/>
    </row>
    <row r="104" customFormat="false" ht="12.75" hidden="false" customHeight="false" outlineLevel="0" collapsed="false">
      <c r="H104" s="45"/>
    </row>
    <row r="105" customFormat="false" ht="12.75" hidden="false" customHeight="false" outlineLevel="0" collapsed="false">
      <c r="H105" s="45"/>
    </row>
    <row r="106" customFormat="false" ht="12.75" hidden="false" customHeight="false" outlineLevel="0" collapsed="false">
      <c r="H106" s="45"/>
    </row>
    <row r="107" customFormat="false" ht="12.75" hidden="false" customHeight="false" outlineLevel="0" collapsed="false">
      <c r="H107" s="45"/>
    </row>
    <row r="108" customFormat="false" ht="12.75" hidden="false" customHeight="false" outlineLevel="0" collapsed="false">
      <c r="H108" s="45"/>
    </row>
    <row r="109" customFormat="false" ht="12.75" hidden="false" customHeight="false" outlineLevel="0" collapsed="false">
      <c r="H109" s="45"/>
    </row>
    <row r="110" customFormat="false" ht="12.75" hidden="false" customHeight="false" outlineLevel="0" collapsed="false">
      <c r="H110" s="45"/>
    </row>
    <row r="111" customFormat="false" ht="12.75" hidden="false" customHeight="false" outlineLevel="0" collapsed="false">
      <c r="H111" s="45"/>
    </row>
    <row r="112" customFormat="false" ht="12.75" hidden="false" customHeight="false" outlineLevel="0" collapsed="false">
      <c r="H112" s="45"/>
    </row>
    <row r="113" customFormat="false" ht="12.75" hidden="false" customHeight="false" outlineLevel="0" collapsed="false">
      <c r="H113" s="45"/>
    </row>
    <row r="114" customFormat="false" ht="12.75" hidden="false" customHeight="false" outlineLevel="0" collapsed="false">
      <c r="H114" s="45"/>
    </row>
    <row r="115" customFormat="false" ht="12.75" hidden="false" customHeight="false" outlineLevel="0" collapsed="false">
      <c r="H115" s="45"/>
    </row>
    <row r="116" customFormat="false" ht="12.75" hidden="false" customHeight="false" outlineLevel="0" collapsed="false">
      <c r="H116" s="45"/>
    </row>
    <row r="117" customFormat="false" ht="12.75" hidden="false" customHeight="false" outlineLevel="0" collapsed="false">
      <c r="H117" s="45"/>
    </row>
    <row r="118" customFormat="false" ht="12.75" hidden="false" customHeight="false" outlineLevel="0" collapsed="false">
      <c r="H118" s="45"/>
    </row>
    <row r="119" customFormat="false" ht="12.75" hidden="false" customHeight="false" outlineLevel="0" collapsed="false">
      <c r="H119" s="45"/>
    </row>
    <row r="120" customFormat="false" ht="12.75" hidden="false" customHeight="false" outlineLevel="0" collapsed="false">
      <c r="H120" s="45"/>
    </row>
    <row r="121" customFormat="false" ht="12.75" hidden="false" customHeight="false" outlineLevel="0" collapsed="false">
      <c r="H121" s="45"/>
    </row>
    <row r="122" customFormat="false" ht="12.75" hidden="false" customHeight="false" outlineLevel="0" collapsed="false">
      <c r="H122" s="45"/>
    </row>
    <row r="123" customFormat="false" ht="12.75" hidden="false" customHeight="false" outlineLevel="0" collapsed="false">
      <c r="H123" s="45"/>
    </row>
    <row r="124" customFormat="false" ht="12.75" hidden="false" customHeight="false" outlineLevel="0" collapsed="false">
      <c r="H124" s="45"/>
    </row>
    <row r="125" customFormat="false" ht="12.75" hidden="false" customHeight="false" outlineLevel="0" collapsed="false">
      <c r="H125" s="45"/>
    </row>
    <row r="126" customFormat="false" ht="12.75" hidden="false" customHeight="false" outlineLevel="0" collapsed="false">
      <c r="H126" s="45"/>
    </row>
    <row r="127" customFormat="false" ht="12.75" hidden="false" customHeight="false" outlineLevel="0" collapsed="false">
      <c r="H127" s="45"/>
    </row>
    <row r="128" customFormat="false" ht="12.75" hidden="false" customHeight="false" outlineLevel="0" collapsed="false">
      <c r="H128" s="45"/>
    </row>
    <row r="129" customFormat="false" ht="12.75" hidden="false" customHeight="false" outlineLevel="0" collapsed="false">
      <c r="H129" s="45"/>
    </row>
    <row r="130" customFormat="false" ht="12.75" hidden="false" customHeight="false" outlineLevel="0" collapsed="false">
      <c r="H130" s="45"/>
    </row>
    <row r="131" customFormat="false" ht="12.75" hidden="false" customHeight="false" outlineLevel="0" collapsed="false">
      <c r="H131" s="45"/>
    </row>
    <row r="132" customFormat="false" ht="12.75" hidden="false" customHeight="false" outlineLevel="0" collapsed="false">
      <c r="H132" s="45"/>
    </row>
    <row r="133" customFormat="false" ht="12.75" hidden="false" customHeight="false" outlineLevel="0" collapsed="false">
      <c r="H133" s="45"/>
    </row>
    <row r="134" customFormat="false" ht="12.75" hidden="false" customHeight="false" outlineLevel="0" collapsed="false">
      <c r="H134" s="45"/>
    </row>
    <row r="135" customFormat="false" ht="12.75" hidden="false" customHeight="false" outlineLevel="0" collapsed="false">
      <c r="H135" s="45"/>
    </row>
    <row r="136" customFormat="false" ht="12.75" hidden="false" customHeight="false" outlineLevel="0" collapsed="false">
      <c r="H136" s="45"/>
    </row>
    <row r="137" customFormat="false" ht="12.75" hidden="false" customHeight="false" outlineLevel="0" collapsed="false">
      <c r="H137" s="45"/>
    </row>
    <row r="138" customFormat="false" ht="12.75" hidden="false" customHeight="false" outlineLevel="0" collapsed="false">
      <c r="H138" s="45"/>
    </row>
    <row r="139" customFormat="false" ht="12.75" hidden="false" customHeight="false" outlineLevel="0" collapsed="false">
      <c r="H139" s="45"/>
    </row>
    <row r="140" customFormat="false" ht="12.75" hidden="false" customHeight="false" outlineLevel="0" collapsed="false">
      <c r="H140" s="45"/>
    </row>
    <row r="141" customFormat="false" ht="12.75" hidden="false" customHeight="false" outlineLevel="0" collapsed="false">
      <c r="H141" s="45"/>
    </row>
    <row r="142" customFormat="false" ht="12.75" hidden="false" customHeight="false" outlineLevel="0" collapsed="false">
      <c r="H142" s="45"/>
    </row>
    <row r="143" customFormat="false" ht="12.75" hidden="false" customHeight="false" outlineLevel="0" collapsed="false">
      <c r="H143" s="45"/>
    </row>
    <row r="144" customFormat="false" ht="12.75" hidden="false" customHeight="false" outlineLevel="0" collapsed="false">
      <c r="H144" s="45"/>
    </row>
    <row r="145" customFormat="false" ht="12.75" hidden="false" customHeight="false" outlineLevel="0" collapsed="false">
      <c r="H145" s="45"/>
    </row>
    <row r="146" customFormat="false" ht="12.75" hidden="false" customHeight="false" outlineLevel="0" collapsed="false">
      <c r="H146" s="45"/>
    </row>
    <row r="147" customFormat="false" ht="12.75" hidden="false" customHeight="false" outlineLevel="0" collapsed="false">
      <c r="H147" s="45"/>
    </row>
    <row r="148" customFormat="false" ht="12.75" hidden="false" customHeight="false" outlineLevel="0" collapsed="false">
      <c r="H148" s="45"/>
    </row>
    <row r="149" customFormat="false" ht="12.75" hidden="false" customHeight="false" outlineLevel="0" collapsed="false">
      <c r="H149" s="45"/>
    </row>
    <row r="150" customFormat="false" ht="12.75" hidden="false" customHeight="false" outlineLevel="0" collapsed="false">
      <c r="H150" s="45"/>
    </row>
    <row r="151" customFormat="false" ht="12.75" hidden="false" customHeight="false" outlineLevel="0" collapsed="false">
      <c r="H151" s="45"/>
    </row>
    <row r="152" customFormat="false" ht="12.75" hidden="false" customHeight="false" outlineLevel="0" collapsed="false">
      <c r="H152" s="45"/>
    </row>
    <row r="153" customFormat="false" ht="12.75" hidden="false" customHeight="false" outlineLevel="0" collapsed="false">
      <c r="H153" s="45"/>
    </row>
    <row r="154" customFormat="false" ht="12.75" hidden="false" customHeight="false" outlineLevel="0" collapsed="false">
      <c r="H154" s="45"/>
    </row>
    <row r="155" customFormat="false" ht="12.75" hidden="false" customHeight="false" outlineLevel="0" collapsed="false">
      <c r="H155" s="45"/>
    </row>
    <row r="156" customFormat="false" ht="12.75" hidden="false" customHeight="false" outlineLevel="0" collapsed="false">
      <c r="H156" s="45"/>
    </row>
    <row r="157" customFormat="false" ht="12.75" hidden="false" customHeight="false" outlineLevel="0" collapsed="false">
      <c r="H157" s="45"/>
    </row>
    <row r="158" customFormat="false" ht="12.75" hidden="false" customHeight="false" outlineLevel="0" collapsed="false">
      <c r="H158" s="45"/>
    </row>
    <row r="159" customFormat="false" ht="12.75" hidden="false" customHeight="false" outlineLevel="0" collapsed="false">
      <c r="H159" s="45"/>
    </row>
    <row r="160" customFormat="false" ht="12.75" hidden="false" customHeight="false" outlineLevel="0" collapsed="false">
      <c r="H160" s="45"/>
    </row>
    <row r="161" customFormat="false" ht="12.75" hidden="false" customHeight="false" outlineLevel="0" collapsed="false">
      <c r="H161" s="45"/>
    </row>
    <row r="162" customFormat="false" ht="12.75" hidden="false" customHeight="false" outlineLevel="0" collapsed="false">
      <c r="H162" s="45"/>
    </row>
    <row r="163" customFormat="false" ht="12.75" hidden="false" customHeight="false" outlineLevel="0" collapsed="false">
      <c r="H163" s="45"/>
    </row>
    <row r="164" customFormat="false" ht="12.75" hidden="false" customHeight="false" outlineLevel="0" collapsed="false">
      <c r="H164" s="45"/>
    </row>
    <row r="165" customFormat="false" ht="12.75" hidden="false" customHeight="false" outlineLevel="0" collapsed="false">
      <c r="H165" s="45"/>
    </row>
    <row r="166" customFormat="false" ht="12.75" hidden="false" customHeight="false" outlineLevel="0" collapsed="false">
      <c r="H166" s="45"/>
    </row>
    <row r="167" customFormat="false" ht="12.75" hidden="false" customHeight="false" outlineLevel="0" collapsed="false">
      <c r="H167" s="45"/>
    </row>
    <row r="168" customFormat="false" ht="12.75" hidden="false" customHeight="false" outlineLevel="0" collapsed="false">
      <c r="H168" s="45"/>
    </row>
    <row r="169" customFormat="false" ht="12.75" hidden="false" customHeight="false" outlineLevel="0" collapsed="false">
      <c r="H169" s="45"/>
    </row>
    <row r="170" customFormat="false" ht="12.75" hidden="false" customHeight="false" outlineLevel="0" collapsed="false">
      <c r="H170" s="45"/>
    </row>
    <row r="171" customFormat="false" ht="12.75" hidden="false" customHeight="false" outlineLevel="0" collapsed="false">
      <c r="H171" s="45"/>
    </row>
    <row r="172" customFormat="false" ht="12.75" hidden="false" customHeight="false" outlineLevel="0" collapsed="false">
      <c r="H172" s="45"/>
    </row>
    <row r="173" customFormat="false" ht="12.75" hidden="false" customHeight="false" outlineLevel="0" collapsed="false">
      <c r="H173" s="45"/>
    </row>
    <row r="174" customFormat="false" ht="12.75" hidden="false" customHeight="false" outlineLevel="0" collapsed="false">
      <c r="H174" s="45"/>
    </row>
    <row r="175" customFormat="false" ht="12.75" hidden="false" customHeight="false" outlineLevel="0" collapsed="false">
      <c r="H175" s="45"/>
    </row>
    <row r="176" customFormat="false" ht="12.75" hidden="false" customHeight="false" outlineLevel="0" collapsed="false">
      <c r="H176" s="45"/>
    </row>
    <row r="177" customFormat="false" ht="12.75" hidden="false" customHeight="false" outlineLevel="0" collapsed="false">
      <c r="H177" s="45"/>
    </row>
    <row r="178" customFormat="false" ht="12.75" hidden="false" customHeight="false" outlineLevel="0" collapsed="false">
      <c r="H178" s="45"/>
    </row>
    <row r="179" customFormat="false" ht="12.75" hidden="false" customHeight="false" outlineLevel="0" collapsed="false">
      <c r="H179" s="45"/>
    </row>
    <row r="180" customFormat="false" ht="12.75" hidden="false" customHeight="false" outlineLevel="0" collapsed="false">
      <c r="H180" s="45"/>
    </row>
    <row r="181" customFormat="false" ht="12.75" hidden="false" customHeight="false" outlineLevel="0" collapsed="false">
      <c r="H181" s="45"/>
    </row>
    <row r="182" customFormat="false" ht="12.75" hidden="false" customHeight="false" outlineLevel="0" collapsed="false">
      <c r="H182" s="45"/>
    </row>
    <row r="183" customFormat="false" ht="12.75" hidden="false" customHeight="false" outlineLevel="0" collapsed="false">
      <c r="H183" s="45"/>
    </row>
    <row r="184" customFormat="false" ht="12.75" hidden="false" customHeight="false" outlineLevel="0" collapsed="false">
      <c r="H184" s="45"/>
    </row>
    <row r="185" customFormat="false" ht="12.75" hidden="false" customHeight="false" outlineLevel="0" collapsed="false">
      <c r="H185" s="45"/>
    </row>
    <row r="186" customFormat="false" ht="12.75" hidden="false" customHeight="false" outlineLevel="0" collapsed="false">
      <c r="H186" s="45"/>
    </row>
    <row r="187" customFormat="false" ht="12.75" hidden="false" customHeight="false" outlineLevel="0" collapsed="false">
      <c r="H187" s="45"/>
    </row>
    <row r="188" customFormat="false" ht="12.75" hidden="false" customHeight="false" outlineLevel="0" collapsed="false">
      <c r="H188" s="45"/>
    </row>
    <row r="189" customFormat="false" ht="12.75" hidden="false" customHeight="false" outlineLevel="0" collapsed="false">
      <c r="H189" s="45"/>
    </row>
    <row r="190" customFormat="false" ht="12.75" hidden="false" customHeight="false" outlineLevel="0" collapsed="false">
      <c r="H190" s="45"/>
    </row>
    <row r="191" customFormat="false" ht="12.75" hidden="false" customHeight="false" outlineLevel="0" collapsed="false">
      <c r="H191" s="45"/>
    </row>
    <row r="192" customFormat="false" ht="12.75" hidden="false" customHeight="false" outlineLevel="0" collapsed="false">
      <c r="H192" s="45"/>
    </row>
    <row r="193" customFormat="false" ht="12.75" hidden="false" customHeight="false" outlineLevel="0" collapsed="false">
      <c r="H193" s="45"/>
    </row>
    <row r="194" customFormat="false" ht="12.75" hidden="false" customHeight="false" outlineLevel="0" collapsed="false">
      <c r="H194" s="45"/>
    </row>
    <row r="195" customFormat="false" ht="12.75" hidden="false" customHeight="false" outlineLevel="0" collapsed="false">
      <c r="H195" s="45"/>
    </row>
    <row r="196" customFormat="false" ht="12.75" hidden="false" customHeight="false" outlineLevel="0" collapsed="false">
      <c r="H196" s="45"/>
    </row>
    <row r="197" customFormat="false" ht="12.75" hidden="false" customHeight="false" outlineLevel="0" collapsed="false">
      <c r="H197" s="45"/>
    </row>
    <row r="198" customFormat="false" ht="12.75" hidden="false" customHeight="false" outlineLevel="0" collapsed="false">
      <c r="H198" s="45"/>
    </row>
    <row r="199" customFormat="false" ht="12.75" hidden="false" customHeight="false" outlineLevel="0" collapsed="false">
      <c r="H199" s="45"/>
    </row>
    <row r="200" customFormat="false" ht="12.75" hidden="false" customHeight="false" outlineLevel="0" collapsed="false">
      <c r="H200" s="45"/>
    </row>
    <row r="201" customFormat="false" ht="12.75" hidden="false" customHeight="false" outlineLevel="0" collapsed="false">
      <c r="H201" s="45"/>
    </row>
    <row r="202" customFormat="false" ht="12.75" hidden="false" customHeight="false" outlineLevel="0" collapsed="false">
      <c r="H202" s="45"/>
    </row>
    <row r="203" customFormat="false" ht="12.75" hidden="false" customHeight="false" outlineLevel="0" collapsed="false">
      <c r="H203" s="45"/>
    </row>
    <row r="204" customFormat="false" ht="12.75" hidden="false" customHeight="false" outlineLevel="0" collapsed="false">
      <c r="H204" s="45"/>
    </row>
    <row r="205" customFormat="false" ht="12.75" hidden="false" customHeight="false" outlineLevel="0" collapsed="false">
      <c r="H205" s="45"/>
    </row>
    <row r="206" customFormat="false" ht="12.75" hidden="false" customHeight="false" outlineLevel="0" collapsed="false">
      <c r="H206" s="45"/>
    </row>
    <row r="207" customFormat="false" ht="12.75" hidden="false" customHeight="false" outlineLevel="0" collapsed="false">
      <c r="H207" s="45"/>
    </row>
    <row r="208" customFormat="false" ht="12.75" hidden="false" customHeight="false" outlineLevel="0" collapsed="false">
      <c r="H208" s="45"/>
    </row>
    <row r="209" customFormat="false" ht="12.75" hidden="false" customHeight="false" outlineLevel="0" collapsed="false">
      <c r="H209" s="45"/>
    </row>
    <row r="210" customFormat="false" ht="12.75" hidden="false" customHeight="false" outlineLevel="0" collapsed="false">
      <c r="H210" s="45"/>
    </row>
    <row r="211" customFormat="false" ht="12.75" hidden="false" customHeight="false" outlineLevel="0" collapsed="false">
      <c r="H211" s="45"/>
    </row>
    <row r="212" customFormat="false" ht="12.75" hidden="false" customHeight="false" outlineLevel="0" collapsed="false">
      <c r="H212" s="45"/>
    </row>
    <row r="213" customFormat="false" ht="12.75" hidden="false" customHeight="false" outlineLevel="0" collapsed="false">
      <c r="H213" s="45"/>
    </row>
    <row r="214" customFormat="false" ht="12.75" hidden="false" customHeight="false" outlineLevel="0" collapsed="false">
      <c r="H214" s="45"/>
    </row>
    <row r="215" customFormat="false" ht="12.75" hidden="false" customHeight="false" outlineLevel="0" collapsed="false">
      <c r="H215" s="45"/>
    </row>
    <row r="216" customFormat="false" ht="12.75" hidden="false" customHeight="false" outlineLevel="0" collapsed="false">
      <c r="H216" s="45"/>
    </row>
    <row r="217" customFormat="false" ht="12.75" hidden="false" customHeight="false" outlineLevel="0" collapsed="false">
      <c r="H217" s="45"/>
    </row>
    <row r="218" customFormat="false" ht="12.75" hidden="false" customHeight="false" outlineLevel="0" collapsed="false">
      <c r="H218" s="45"/>
    </row>
    <row r="219" customFormat="false" ht="12.75" hidden="false" customHeight="false" outlineLevel="0" collapsed="false">
      <c r="H219" s="45"/>
    </row>
    <row r="220" customFormat="false" ht="12.75" hidden="false" customHeight="false" outlineLevel="0" collapsed="false">
      <c r="H220" s="45"/>
    </row>
    <row r="221" customFormat="false" ht="12.75" hidden="false" customHeight="false" outlineLevel="0" collapsed="false">
      <c r="H221" s="45"/>
    </row>
    <row r="222" customFormat="false" ht="12.75" hidden="false" customHeight="false" outlineLevel="0" collapsed="false">
      <c r="H222" s="45"/>
    </row>
    <row r="223" customFormat="false" ht="12.75" hidden="false" customHeight="false" outlineLevel="0" collapsed="false">
      <c r="H223" s="45"/>
    </row>
    <row r="224" customFormat="false" ht="12.75" hidden="false" customHeight="false" outlineLevel="0" collapsed="false">
      <c r="H224" s="45"/>
    </row>
    <row r="225" customFormat="false" ht="12.75" hidden="false" customHeight="false" outlineLevel="0" collapsed="false">
      <c r="H225" s="45"/>
    </row>
    <row r="226" customFormat="false" ht="12.75" hidden="false" customHeight="false" outlineLevel="0" collapsed="false">
      <c r="H226" s="45"/>
    </row>
    <row r="227" customFormat="false" ht="12.75" hidden="false" customHeight="false" outlineLevel="0" collapsed="false">
      <c r="H227" s="45"/>
    </row>
    <row r="228" customFormat="false" ht="12.75" hidden="false" customHeight="false" outlineLevel="0" collapsed="false">
      <c r="H228" s="45"/>
    </row>
    <row r="229" customFormat="false" ht="12.75" hidden="false" customHeight="false" outlineLevel="0" collapsed="false">
      <c r="H229" s="45"/>
    </row>
    <row r="230" customFormat="false" ht="12.75" hidden="false" customHeight="false" outlineLevel="0" collapsed="false">
      <c r="H230" s="45"/>
    </row>
    <row r="231" customFormat="false" ht="12.75" hidden="false" customHeight="false" outlineLevel="0" collapsed="false">
      <c r="H231" s="45"/>
    </row>
    <row r="232" customFormat="false" ht="12.75" hidden="false" customHeight="false" outlineLevel="0" collapsed="false">
      <c r="H232" s="45"/>
    </row>
    <row r="233" customFormat="false" ht="12.75" hidden="false" customHeight="false" outlineLevel="0" collapsed="false">
      <c r="H233" s="45"/>
    </row>
    <row r="234" customFormat="false" ht="12.75" hidden="false" customHeight="false" outlineLevel="0" collapsed="false">
      <c r="H234" s="45"/>
    </row>
    <row r="235" customFormat="false" ht="12.75" hidden="false" customHeight="false" outlineLevel="0" collapsed="false">
      <c r="H235" s="45"/>
    </row>
    <row r="236" customFormat="false" ht="12.75" hidden="false" customHeight="false" outlineLevel="0" collapsed="false">
      <c r="H236" s="45"/>
    </row>
    <row r="237" customFormat="false" ht="12.75" hidden="false" customHeight="false" outlineLevel="0" collapsed="false">
      <c r="H237" s="45"/>
    </row>
    <row r="238" customFormat="false" ht="12.75" hidden="false" customHeight="false" outlineLevel="0" collapsed="false">
      <c r="H238" s="45"/>
    </row>
    <row r="239" customFormat="false" ht="12.75" hidden="false" customHeight="false" outlineLevel="0" collapsed="false">
      <c r="H239" s="45"/>
    </row>
    <row r="240" customFormat="false" ht="12.75" hidden="false" customHeight="false" outlineLevel="0" collapsed="false">
      <c r="H240" s="45"/>
    </row>
    <row r="241" customFormat="false" ht="12.75" hidden="false" customHeight="false" outlineLevel="0" collapsed="false">
      <c r="H241" s="45"/>
    </row>
    <row r="242" customFormat="false" ht="12.75" hidden="false" customHeight="false" outlineLevel="0" collapsed="false">
      <c r="H242" s="45"/>
    </row>
    <row r="243" customFormat="false" ht="12.75" hidden="false" customHeight="false" outlineLevel="0" collapsed="false">
      <c r="H243" s="45"/>
    </row>
    <row r="244" customFormat="false" ht="12.75" hidden="false" customHeight="false" outlineLevel="0" collapsed="false">
      <c r="H244" s="45"/>
    </row>
    <row r="245" customFormat="false" ht="12.75" hidden="false" customHeight="false" outlineLevel="0" collapsed="false">
      <c r="H245" s="45"/>
    </row>
    <row r="246" customFormat="false" ht="12.75" hidden="false" customHeight="false" outlineLevel="0" collapsed="false">
      <c r="H246" s="45"/>
    </row>
    <row r="247" customFormat="false" ht="12.75" hidden="false" customHeight="false" outlineLevel="0" collapsed="false">
      <c r="H247" s="45"/>
    </row>
    <row r="248" customFormat="false" ht="12.75" hidden="false" customHeight="false" outlineLevel="0" collapsed="false">
      <c r="H248" s="45"/>
    </row>
    <row r="249" customFormat="false" ht="12.75" hidden="false" customHeight="false" outlineLevel="0" collapsed="false">
      <c r="H249" s="45"/>
    </row>
    <row r="250" customFormat="false" ht="12.75" hidden="false" customHeight="false" outlineLevel="0" collapsed="false">
      <c r="H250" s="45"/>
    </row>
    <row r="251" customFormat="false" ht="12.75" hidden="false" customHeight="false" outlineLevel="0" collapsed="false">
      <c r="H251" s="45"/>
    </row>
    <row r="252" customFormat="false" ht="12.75" hidden="false" customHeight="false" outlineLevel="0" collapsed="false">
      <c r="H252" s="45"/>
    </row>
    <row r="253" customFormat="false" ht="12.75" hidden="false" customHeight="false" outlineLevel="0" collapsed="false">
      <c r="H253" s="45"/>
    </row>
    <row r="254" customFormat="false" ht="12.75" hidden="false" customHeight="false" outlineLevel="0" collapsed="false">
      <c r="H254" s="45"/>
    </row>
    <row r="255" customFormat="false" ht="12.75" hidden="false" customHeight="false" outlineLevel="0" collapsed="false">
      <c r="H255" s="45"/>
    </row>
    <row r="256" customFormat="false" ht="12.75" hidden="false" customHeight="false" outlineLevel="0" collapsed="false">
      <c r="H256" s="45"/>
    </row>
    <row r="257" customFormat="false" ht="12.75" hidden="false" customHeight="false" outlineLevel="0" collapsed="false">
      <c r="H257" s="45"/>
    </row>
    <row r="258" customFormat="false" ht="12.75" hidden="false" customHeight="false" outlineLevel="0" collapsed="false">
      <c r="H258" s="45"/>
    </row>
    <row r="259" customFormat="false" ht="12.75" hidden="false" customHeight="false" outlineLevel="0" collapsed="false">
      <c r="H259" s="45"/>
    </row>
    <row r="260" customFormat="false" ht="12.75" hidden="false" customHeight="false" outlineLevel="0" collapsed="false">
      <c r="H260" s="45"/>
    </row>
    <row r="261" customFormat="false" ht="12.75" hidden="false" customHeight="false" outlineLevel="0" collapsed="false">
      <c r="H261" s="45"/>
    </row>
    <row r="262" customFormat="false" ht="12.75" hidden="false" customHeight="false" outlineLevel="0" collapsed="false">
      <c r="H262" s="45"/>
    </row>
    <row r="263" customFormat="false" ht="12.75" hidden="false" customHeight="false" outlineLevel="0" collapsed="false">
      <c r="H263" s="45"/>
    </row>
    <row r="264" customFormat="false" ht="12.75" hidden="false" customHeight="false" outlineLevel="0" collapsed="false">
      <c r="H264" s="45"/>
    </row>
    <row r="265" customFormat="false" ht="12.75" hidden="false" customHeight="false" outlineLevel="0" collapsed="false">
      <c r="H265" s="45"/>
    </row>
    <row r="266" customFormat="false" ht="12.75" hidden="false" customHeight="false" outlineLevel="0" collapsed="false">
      <c r="H266" s="45"/>
    </row>
    <row r="267" customFormat="false" ht="12.75" hidden="false" customHeight="false" outlineLevel="0" collapsed="false">
      <c r="H267" s="45"/>
    </row>
    <row r="268" customFormat="false" ht="12.75" hidden="false" customHeight="false" outlineLevel="0" collapsed="false">
      <c r="H268" s="45"/>
    </row>
    <row r="269" customFormat="false" ht="12.75" hidden="false" customHeight="false" outlineLevel="0" collapsed="false">
      <c r="H269" s="45"/>
    </row>
    <row r="270" customFormat="false" ht="12.75" hidden="false" customHeight="false" outlineLevel="0" collapsed="false">
      <c r="H270" s="45"/>
    </row>
    <row r="271" customFormat="false" ht="12.75" hidden="false" customHeight="false" outlineLevel="0" collapsed="false">
      <c r="H271" s="45"/>
    </row>
    <row r="272" customFormat="false" ht="12.75" hidden="false" customHeight="false" outlineLevel="0" collapsed="false">
      <c r="H272" s="45"/>
    </row>
    <row r="273" customFormat="false" ht="12.75" hidden="false" customHeight="false" outlineLevel="0" collapsed="false">
      <c r="H273" s="45"/>
    </row>
    <row r="274" customFormat="false" ht="12.75" hidden="false" customHeight="false" outlineLevel="0" collapsed="false">
      <c r="H274" s="45"/>
    </row>
    <row r="275" customFormat="false" ht="12.75" hidden="false" customHeight="false" outlineLevel="0" collapsed="false">
      <c r="H275" s="45"/>
    </row>
    <row r="276" customFormat="false" ht="12.75" hidden="false" customHeight="false" outlineLevel="0" collapsed="false">
      <c r="H276" s="45"/>
    </row>
    <row r="277" customFormat="false" ht="12.75" hidden="false" customHeight="false" outlineLevel="0" collapsed="false">
      <c r="H277" s="45"/>
    </row>
    <row r="278" customFormat="false" ht="12.75" hidden="false" customHeight="false" outlineLevel="0" collapsed="false">
      <c r="H278" s="45"/>
    </row>
    <row r="279" customFormat="false" ht="12.75" hidden="false" customHeight="false" outlineLevel="0" collapsed="false">
      <c r="H279" s="45"/>
    </row>
    <row r="280" customFormat="false" ht="12.75" hidden="false" customHeight="false" outlineLevel="0" collapsed="false">
      <c r="H280" s="45"/>
    </row>
    <row r="281" customFormat="false" ht="12.75" hidden="false" customHeight="false" outlineLevel="0" collapsed="false">
      <c r="H281" s="45"/>
    </row>
    <row r="282" customFormat="false" ht="12.75" hidden="false" customHeight="false" outlineLevel="0" collapsed="false">
      <c r="H282" s="45"/>
    </row>
    <row r="283" customFormat="false" ht="12.75" hidden="false" customHeight="false" outlineLevel="0" collapsed="false">
      <c r="H283" s="45"/>
    </row>
    <row r="284" customFormat="false" ht="12.75" hidden="false" customHeight="false" outlineLevel="0" collapsed="false">
      <c r="H284" s="45"/>
    </row>
    <row r="285" customFormat="false" ht="12.75" hidden="false" customHeight="false" outlineLevel="0" collapsed="false">
      <c r="H285" s="45"/>
    </row>
    <row r="286" customFormat="false" ht="12.75" hidden="false" customHeight="false" outlineLevel="0" collapsed="false">
      <c r="H286" s="45"/>
    </row>
    <row r="287" customFormat="false" ht="12.75" hidden="false" customHeight="false" outlineLevel="0" collapsed="false">
      <c r="H287" s="45"/>
    </row>
    <row r="288" customFormat="false" ht="12.75" hidden="false" customHeight="false" outlineLevel="0" collapsed="false">
      <c r="H288" s="45"/>
    </row>
    <row r="289" customFormat="false" ht="12.75" hidden="false" customHeight="false" outlineLevel="0" collapsed="false">
      <c r="H289" s="45"/>
    </row>
    <row r="290" customFormat="false" ht="12.75" hidden="false" customHeight="false" outlineLevel="0" collapsed="false">
      <c r="H290" s="45"/>
    </row>
    <row r="291" customFormat="false" ht="12.75" hidden="false" customHeight="false" outlineLevel="0" collapsed="false">
      <c r="H291" s="45"/>
    </row>
    <row r="292" customFormat="false" ht="12.75" hidden="false" customHeight="false" outlineLevel="0" collapsed="false">
      <c r="H292" s="45"/>
    </row>
    <row r="293" customFormat="false" ht="12.75" hidden="false" customHeight="false" outlineLevel="0" collapsed="false">
      <c r="H293" s="45"/>
    </row>
    <row r="294" customFormat="false" ht="12.75" hidden="false" customHeight="false" outlineLevel="0" collapsed="false">
      <c r="H294" s="45"/>
    </row>
    <row r="295" customFormat="false" ht="12.75" hidden="false" customHeight="false" outlineLevel="0" collapsed="false">
      <c r="H295" s="45"/>
    </row>
    <row r="296" customFormat="false" ht="12.75" hidden="false" customHeight="false" outlineLevel="0" collapsed="false">
      <c r="H296" s="45"/>
    </row>
    <row r="297" customFormat="false" ht="12.75" hidden="false" customHeight="false" outlineLevel="0" collapsed="false">
      <c r="H297" s="45"/>
    </row>
    <row r="298" customFormat="false" ht="12.75" hidden="false" customHeight="false" outlineLevel="0" collapsed="false">
      <c r="H298" s="45"/>
    </row>
    <row r="299" customFormat="false" ht="12.75" hidden="false" customHeight="false" outlineLevel="0" collapsed="false">
      <c r="H299" s="45"/>
    </row>
    <row r="300" customFormat="false" ht="12.75" hidden="false" customHeight="false" outlineLevel="0" collapsed="false">
      <c r="H300" s="45"/>
    </row>
    <row r="301" customFormat="false" ht="12.75" hidden="false" customHeight="false" outlineLevel="0" collapsed="false">
      <c r="H301" s="45"/>
    </row>
    <row r="302" customFormat="false" ht="12.75" hidden="false" customHeight="false" outlineLevel="0" collapsed="false">
      <c r="H302" s="45"/>
    </row>
    <row r="303" customFormat="false" ht="12.75" hidden="false" customHeight="false" outlineLevel="0" collapsed="false">
      <c r="H303" s="45"/>
    </row>
    <row r="304" customFormat="false" ht="12.75" hidden="false" customHeight="false" outlineLevel="0" collapsed="false">
      <c r="H304" s="45"/>
    </row>
    <row r="305" customFormat="false" ht="12.75" hidden="false" customHeight="false" outlineLevel="0" collapsed="false">
      <c r="H305" s="45"/>
    </row>
    <row r="306" customFormat="false" ht="12.75" hidden="false" customHeight="false" outlineLevel="0" collapsed="false">
      <c r="H306" s="45"/>
    </row>
    <row r="307" customFormat="false" ht="12.75" hidden="false" customHeight="false" outlineLevel="0" collapsed="false">
      <c r="H307" s="45"/>
    </row>
    <row r="308" customFormat="false" ht="12.75" hidden="false" customHeight="false" outlineLevel="0" collapsed="false">
      <c r="H308" s="45"/>
    </row>
    <row r="309" customFormat="false" ht="12.75" hidden="false" customHeight="false" outlineLevel="0" collapsed="false">
      <c r="H309" s="45"/>
    </row>
    <row r="310" customFormat="false" ht="12.75" hidden="false" customHeight="false" outlineLevel="0" collapsed="false">
      <c r="H310" s="45"/>
    </row>
    <row r="311" customFormat="false" ht="12.75" hidden="false" customHeight="false" outlineLevel="0" collapsed="false">
      <c r="H311" s="45"/>
    </row>
    <row r="312" customFormat="false" ht="12.75" hidden="false" customHeight="false" outlineLevel="0" collapsed="false">
      <c r="H312" s="45"/>
    </row>
    <row r="313" customFormat="false" ht="12.75" hidden="false" customHeight="false" outlineLevel="0" collapsed="false">
      <c r="H313" s="45"/>
    </row>
    <row r="314" customFormat="false" ht="12.75" hidden="false" customHeight="false" outlineLevel="0" collapsed="false">
      <c r="H314" s="45"/>
    </row>
    <row r="315" customFormat="false" ht="12.75" hidden="false" customHeight="false" outlineLevel="0" collapsed="false">
      <c r="H315" s="45"/>
    </row>
    <row r="316" customFormat="false" ht="12.75" hidden="false" customHeight="false" outlineLevel="0" collapsed="false">
      <c r="H316" s="45"/>
    </row>
    <row r="317" customFormat="false" ht="12.75" hidden="false" customHeight="false" outlineLevel="0" collapsed="false">
      <c r="H317" s="45"/>
    </row>
    <row r="318" customFormat="false" ht="12.75" hidden="false" customHeight="false" outlineLevel="0" collapsed="false">
      <c r="H318" s="45"/>
    </row>
    <row r="319" customFormat="false" ht="12.75" hidden="false" customHeight="false" outlineLevel="0" collapsed="false">
      <c r="H319" s="45"/>
    </row>
    <row r="320" customFormat="false" ht="12.75" hidden="false" customHeight="false" outlineLevel="0" collapsed="false">
      <c r="H320" s="45"/>
    </row>
    <row r="321" customFormat="false" ht="12.75" hidden="false" customHeight="false" outlineLevel="0" collapsed="false">
      <c r="H321" s="45"/>
    </row>
    <row r="322" customFormat="false" ht="12.75" hidden="false" customHeight="false" outlineLevel="0" collapsed="false">
      <c r="H322" s="45"/>
    </row>
    <row r="323" customFormat="false" ht="12.75" hidden="false" customHeight="false" outlineLevel="0" collapsed="false">
      <c r="H323" s="45"/>
    </row>
    <row r="324" customFormat="false" ht="12.75" hidden="false" customHeight="false" outlineLevel="0" collapsed="false">
      <c r="H324" s="45"/>
    </row>
    <row r="325" customFormat="false" ht="12.75" hidden="false" customHeight="false" outlineLevel="0" collapsed="false">
      <c r="H325" s="45"/>
    </row>
    <row r="326" customFormat="false" ht="12.75" hidden="false" customHeight="false" outlineLevel="0" collapsed="false">
      <c r="H326" s="45"/>
    </row>
    <row r="327" customFormat="false" ht="12.75" hidden="false" customHeight="false" outlineLevel="0" collapsed="false">
      <c r="H327" s="45"/>
    </row>
    <row r="328" customFormat="false" ht="12.75" hidden="false" customHeight="false" outlineLevel="0" collapsed="false">
      <c r="H328" s="45"/>
    </row>
    <row r="329" customFormat="false" ht="12.75" hidden="false" customHeight="false" outlineLevel="0" collapsed="false">
      <c r="H329" s="45"/>
    </row>
    <row r="330" customFormat="false" ht="12.75" hidden="false" customHeight="false" outlineLevel="0" collapsed="false">
      <c r="H330" s="45"/>
    </row>
    <row r="331" customFormat="false" ht="12.75" hidden="false" customHeight="false" outlineLevel="0" collapsed="false">
      <c r="H331" s="45"/>
    </row>
    <row r="332" customFormat="false" ht="12.75" hidden="false" customHeight="false" outlineLevel="0" collapsed="false">
      <c r="H332" s="45"/>
    </row>
    <row r="333" customFormat="false" ht="12.75" hidden="false" customHeight="false" outlineLevel="0" collapsed="false">
      <c r="H333" s="45"/>
    </row>
    <row r="334" customFormat="false" ht="12.75" hidden="false" customHeight="false" outlineLevel="0" collapsed="false">
      <c r="H334" s="45"/>
    </row>
    <row r="335" customFormat="false" ht="12.75" hidden="false" customHeight="false" outlineLevel="0" collapsed="false">
      <c r="H335" s="45"/>
    </row>
    <row r="336" customFormat="false" ht="12.75" hidden="false" customHeight="false" outlineLevel="0" collapsed="false">
      <c r="H336" s="45"/>
    </row>
    <row r="337" customFormat="false" ht="12.75" hidden="false" customHeight="false" outlineLevel="0" collapsed="false">
      <c r="H337" s="45"/>
    </row>
    <row r="338" customFormat="false" ht="12.75" hidden="false" customHeight="false" outlineLevel="0" collapsed="false">
      <c r="H338" s="45"/>
    </row>
    <row r="339" customFormat="false" ht="12.75" hidden="false" customHeight="false" outlineLevel="0" collapsed="false">
      <c r="H339" s="45"/>
    </row>
    <row r="340" customFormat="false" ht="12.75" hidden="false" customHeight="false" outlineLevel="0" collapsed="false">
      <c r="H340" s="45"/>
    </row>
    <row r="341" customFormat="false" ht="12.75" hidden="false" customHeight="false" outlineLevel="0" collapsed="false">
      <c r="H341" s="45"/>
    </row>
    <row r="342" customFormat="false" ht="12.75" hidden="false" customHeight="false" outlineLevel="0" collapsed="false">
      <c r="H342" s="45"/>
    </row>
    <row r="343" customFormat="false" ht="12.75" hidden="false" customHeight="false" outlineLevel="0" collapsed="false">
      <c r="H343" s="45"/>
    </row>
    <row r="344" customFormat="false" ht="12.75" hidden="false" customHeight="false" outlineLevel="0" collapsed="false">
      <c r="H344" s="45"/>
    </row>
    <row r="345" customFormat="false" ht="12.75" hidden="false" customHeight="false" outlineLevel="0" collapsed="false">
      <c r="H345" s="45"/>
    </row>
    <row r="346" customFormat="false" ht="12.75" hidden="false" customHeight="false" outlineLevel="0" collapsed="false">
      <c r="H346" s="45"/>
    </row>
    <row r="347" customFormat="false" ht="12.75" hidden="false" customHeight="false" outlineLevel="0" collapsed="false">
      <c r="H347" s="45"/>
    </row>
    <row r="348" customFormat="false" ht="12.75" hidden="false" customHeight="false" outlineLevel="0" collapsed="false">
      <c r="H348" s="45"/>
    </row>
    <row r="349" customFormat="false" ht="12.75" hidden="false" customHeight="false" outlineLevel="0" collapsed="false">
      <c r="H349" s="45"/>
    </row>
    <row r="350" customFormat="false" ht="12.75" hidden="false" customHeight="false" outlineLevel="0" collapsed="false">
      <c r="H350" s="45"/>
    </row>
    <row r="351" customFormat="false" ht="12.75" hidden="false" customHeight="false" outlineLevel="0" collapsed="false">
      <c r="H351" s="45"/>
    </row>
    <row r="352" customFormat="false" ht="12.75" hidden="false" customHeight="false" outlineLevel="0" collapsed="false">
      <c r="H352" s="45"/>
    </row>
    <row r="353" customFormat="false" ht="12.75" hidden="false" customHeight="false" outlineLevel="0" collapsed="false">
      <c r="H353" s="45"/>
    </row>
    <row r="354" customFormat="false" ht="12.75" hidden="false" customHeight="false" outlineLevel="0" collapsed="false">
      <c r="H354" s="45"/>
    </row>
    <row r="355" customFormat="false" ht="12.75" hidden="false" customHeight="false" outlineLevel="0" collapsed="false">
      <c r="H355" s="45"/>
    </row>
    <row r="356" customFormat="false" ht="12.75" hidden="false" customHeight="false" outlineLevel="0" collapsed="false">
      <c r="H356" s="45"/>
    </row>
    <row r="357" customFormat="false" ht="12.75" hidden="false" customHeight="false" outlineLevel="0" collapsed="false">
      <c r="H357" s="45"/>
    </row>
    <row r="358" customFormat="false" ht="12.75" hidden="false" customHeight="false" outlineLevel="0" collapsed="false">
      <c r="H358" s="45"/>
    </row>
    <row r="359" customFormat="false" ht="12.75" hidden="false" customHeight="false" outlineLevel="0" collapsed="false">
      <c r="H359" s="45"/>
    </row>
    <row r="360" customFormat="false" ht="12.75" hidden="false" customHeight="false" outlineLevel="0" collapsed="false">
      <c r="H360" s="45"/>
    </row>
    <row r="361" customFormat="false" ht="12.75" hidden="false" customHeight="false" outlineLevel="0" collapsed="false">
      <c r="H361" s="45"/>
    </row>
    <row r="362" customFormat="false" ht="12.75" hidden="false" customHeight="false" outlineLevel="0" collapsed="false">
      <c r="H362" s="45"/>
    </row>
    <row r="363" customFormat="false" ht="12.75" hidden="false" customHeight="false" outlineLevel="0" collapsed="false">
      <c r="H363" s="45"/>
    </row>
    <row r="364" customFormat="false" ht="12.75" hidden="false" customHeight="false" outlineLevel="0" collapsed="false">
      <c r="H364" s="45"/>
    </row>
    <row r="365" customFormat="false" ht="12.75" hidden="false" customHeight="false" outlineLevel="0" collapsed="false">
      <c r="H365" s="45"/>
    </row>
    <row r="366" customFormat="false" ht="12.75" hidden="false" customHeight="false" outlineLevel="0" collapsed="false">
      <c r="H366" s="45"/>
    </row>
    <row r="367" customFormat="false" ht="12.75" hidden="false" customHeight="false" outlineLevel="0" collapsed="false">
      <c r="H367" s="45"/>
    </row>
    <row r="368" customFormat="false" ht="12.75" hidden="false" customHeight="false" outlineLevel="0" collapsed="false">
      <c r="H368" s="45"/>
    </row>
    <row r="369" customFormat="false" ht="12.75" hidden="false" customHeight="false" outlineLevel="0" collapsed="false">
      <c r="H369" s="45"/>
    </row>
    <row r="370" customFormat="false" ht="12.75" hidden="false" customHeight="false" outlineLevel="0" collapsed="false">
      <c r="H370" s="45"/>
    </row>
    <row r="371" customFormat="false" ht="12.75" hidden="false" customHeight="false" outlineLevel="0" collapsed="false">
      <c r="H371" s="45"/>
    </row>
    <row r="372" customFormat="false" ht="12.75" hidden="false" customHeight="false" outlineLevel="0" collapsed="false">
      <c r="H372" s="45"/>
    </row>
    <row r="373" customFormat="false" ht="12.75" hidden="false" customHeight="false" outlineLevel="0" collapsed="false">
      <c r="H373" s="45"/>
    </row>
    <row r="374" customFormat="false" ht="12.75" hidden="false" customHeight="false" outlineLevel="0" collapsed="false">
      <c r="H374" s="45"/>
    </row>
    <row r="375" customFormat="false" ht="12.75" hidden="false" customHeight="false" outlineLevel="0" collapsed="false">
      <c r="H375" s="45"/>
    </row>
    <row r="376" customFormat="false" ht="12.75" hidden="false" customHeight="false" outlineLevel="0" collapsed="false">
      <c r="H376" s="45"/>
    </row>
    <row r="377" customFormat="false" ht="12.75" hidden="false" customHeight="false" outlineLevel="0" collapsed="false">
      <c r="H377" s="45"/>
    </row>
    <row r="378" customFormat="false" ht="12.75" hidden="false" customHeight="false" outlineLevel="0" collapsed="false">
      <c r="H378" s="45"/>
    </row>
    <row r="379" customFormat="false" ht="12.75" hidden="false" customHeight="false" outlineLevel="0" collapsed="false">
      <c r="H379" s="45"/>
    </row>
    <row r="380" customFormat="false" ht="12.75" hidden="false" customHeight="false" outlineLevel="0" collapsed="false">
      <c r="H380" s="45"/>
    </row>
    <row r="381" customFormat="false" ht="12.75" hidden="false" customHeight="false" outlineLevel="0" collapsed="false">
      <c r="H381" s="45"/>
    </row>
    <row r="382" customFormat="false" ht="12.75" hidden="false" customHeight="false" outlineLevel="0" collapsed="false">
      <c r="H382" s="45"/>
    </row>
    <row r="383" customFormat="false" ht="12.75" hidden="false" customHeight="false" outlineLevel="0" collapsed="false">
      <c r="H383" s="45"/>
    </row>
    <row r="384" customFormat="false" ht="12.75" hidden="false" customHeight="false" outlineLevel="0" collapsed="false">
      <c r="H384" s="45"/>
    </row>
    <row r="385" customFormat="false" ht="12.75" hidden="false" customHeight="false" outlineLevel="0" collapsed="false">
      <c r="H385" s="45"/>
    </row>
    <row r="386" customFormat="false" ht="12.75" hidden="false" customHeight="false" outlineLevel="0" collapsed="false">
      <c r="H386" s="45"/>
    </row>
    <row r="387" customFormat="false" ht="12.75" hidden="false" customHeight="false" outlineLevel="0" collapsed="false">
      <c r="H387" s="45"/>
    </row>
    <row r="388" customFormat="false" ht="12.75" hidden="false" customHeight="false" outlineLevel="0" collapsed="false">
      <c r="H388" s="45"/>
    </row>
    <row r="389" customFormat="false" ht="12.75" hidden="false" customHeight="false" outlineLevel="0" collapsed="false">
      <c r="H389" s="45"/>
    </row>
    <row r="390" customFormat="false" ht="12.75" hidden="false" customHeight="false" outlineLevel="0" collapsed="false">
      <c r="H390" s="45"/>
    </row>
    <row r="391" customFormat="false" ht="12.75" hidden="false" customHeight="false" outlineLevel="0" collapsed="false">
      <c r="H391" s="45"/>
    </row>
    <row r="392" customFormat="false" ht="12.75" hidden="false" customHeight="false" outlineLevel="0" collapsed="false">
      <c r="H392" s="45"/>
    </row>
    <row r="393" customFormat="false" ht="12.75" hidden="false" customHeight="false" outlineLevel="0" collapsed="false">
      <c r="H393" s="45"/>
    </row>
    <row r="394" customFormat="false" ht="12.75" hidden="false" customHeight="false" outlineLevel="0" collapsed="false">
      <c r="H394" s="45"/>
    </row>
    <row r="395" customFormat="false" ht="12.75" hidden="false" customHeight="false" outlineLevel="0" collapsed="false">
      <c r="H395" s="45"/>
    </row>
    <row r="396" customFormat="false" ht="12.75" hidden="false" customHeight="false" outlineLevel="0" collapsed="false">
      <c r="H396" s="45"/>
    </row>
    <row r="397" customFormat="false" ht="12.75" hidden="false" customHeight="false" outlineLevel="0" collapsed="false">
      <c r="H397" s="45"/>
    </row>
    <row r="398" customFormat="false" ht="12.75" hidden="false" customHeight="false" outlineLevel="0" collapsed="false">
      <c r="H398" s="45"/>
    </row>
    <row r="399" customFormat="false" ht="12.75" hidden="false" customHeight="false" outlineLevel="0" collapsed="false">
      <c r="H399" s="45"/>
    </row>
    <row r="400" customFormat="false" ht="12.75" hidden="false" customHeight="false" outlineLevel="0" collapsed="false">
      <c r="H400" s="45"/>
    </row>
    <row r="401" customFormat="false" ht="12.75" hidden="false" customHeight="false" outlineLevel="0" collapsed="false">
      <c r="H401" s="45"/>
    </row>
    <row r="402" customFormat="false" ht="12.75" hidden="false" customHeight="false" outlineLevel="0" collapsed="false">
      <c r="H402" s="45"/>
    </row>
    <row r="403" customFormat="false" ht="12.75" hidden="false" customHeight="false" outlineLevel="0" collapsed="false">
      <c r="H403" s="45"/>
    </row>
    <row r="404" customFormat="false" ht="12.75" hidden="false" customHeight="false" outlineLevel="0" collapsed="false">
      <c r="H404" s="45"/>
    </row>
    <row r="405" customFormat="false" ht="12.75" hidden="false" customHeight="false" outlineLevel="0" collapsed="false">
      <c r="H405" s="45"/>
    </row>
    <row r="406" customFormat="false" ht="12.75" hidden="false" customHeight="false" outlineLevel="0" collapsed="false">
      <c r="H406" s="45"/>
    </row>
    <row r="407" customFormat="false" ht="12.75" hidden="false" customHeight="false" outlineLevel="0" collapsed="false">
      <c r="H407" s="45"/>
    </row>
    <row r="408" customFormat="false" ht="12.75" hidden="false" customHeight="false" outlineLevel="0" collapsed="false">
      <c r="H408" s="45"/>
    </row>
    <row r="409" customFormat="false" ht="12.75" hidden="false" customHeight="false" outlineLevel="0" collapsed="false">
      <c r="H409" s="45"/>
    </row>
    <row r="410" customFormat="false" ht="12.75" hidden="false" customHeight="false" outlineLevel="0" collapsed="false">
      <c r="H410" s="45"/>
    </row>
    <row r="411" customFormat="false" ht="12.75" hidden="false" customHeight="false" outlineLevel="0" collapsed="false">
      <c r="H411" s="45"/>
    </row>
    <row r="412" customFormat="false" ht="12.75" hidden="false" customHeight="false" outlineLevel="0" collapsed="false">
      <c r="H412" s="45"/>
    </row>
    <row r="413" customFormat="false" ht="12.75" hidden="false" customHeight="false" outlineLevel="0" collapsed="false">
      <c r="H413" s="45"/>
    </row>
    <row r="414" customFormat="false" ht="12.75" hidden="false" customHeight="false" outlineLevel="0" collapsed="false">
      <c r="H414" s="45"/>
    </row>
    <row r="415" customFormat="false" ht="12.75" hidden="false" customHeight="false" outlineLevel="0" collapsed="false">
      <c r="H415" s="45"/>
    </row>
    <row r="416" customFormat="false" ht="12.75" hidden="false" customHeight="false" outlineLevel="0" collapsed="false">
      <c r="H416" s="45"/>
    </row>
    <row r="417" customFormat="false" ht="12.75" hidden="false" customHeight="false" outlineLevel="0" collapsed="false">
      <c r="H417" s="45"/>
    </row>
    <row r="418" customFormat="false" ht="12.75" hidden="false" customHeight="false" outlineLevel="0" collapsed="false">
      <c r="H418" s="45"/>
    </row>
    <row r="419" customFormat="false" ht="12.75" hidden="false" customHeight="false" outlineLevel="0" collapsed="false">
      <c r="H419" s="45"/>
    </row>
    <row r="420" customFormat="false" ht="12.75" hidden="false" customHeight="false" outlineLevel="0" collapsed="false">
      <c r="H420" s="45"/>
    </row>
    <row r="421" customFormat="false" ht="12.75" hidden="false" customHeight="false" outlineLevel="0" collapsed="false">
      <c r="H421" s="45"/>
    </row>
    <row r="422" customFormat="false" ht="12.75" hidden="false" customHeight="false" outlineLevel="0" collapsed="false">
      <c r="H422" s="45"/>
    </row>
    <row r="423" customFormat="false" ht="12.75" hidden="false" customHeight="false" outlineLevel="0" collapsed="false">
      <c r="H423" s="45"/>
    </row>
    <row r="424" customFormat="false" ht="12.75" hidden="false" customHeight="false" outlineLevel="0" collapsed="false">
      <c r="H424" s="45"/>
    </row>
    <row r="425" customFormat="false" ht="12.75" hidden="false" customHeight="false" outlineLevel="0" collapsed="false">
      <c r="H425" s="45"/>
    </row>
    <row r="426" customFormat="false" ht="12.75" hidden="false" customHeight="false" outlineLevel="0" collapsed="false">
      <c r="H426" s="45"/>
    </row>
    <row r="427" customFormat="false" ht="12.75" hidden="false" customHeight="false" outlineLevel="0" collapsed="false">
      <c r="H427" s="45"/>
    </row>
    <row r="428" customFormat="false" ht="12.75" hidden="false" customHeight="false" outlineLevel="0" collapsed="false">
      <c r="H428" s="45"/>
    </row>
    <row r="429" customFormat="false" ht="12.75" hidden="false" customHeight="false" outlineLevel="0" collapsed="false">
      <c r="H429" s="45"/>
    </row>
    <row r="430" customFormat="false" ht="12.75" hidden="false" customHeight="false" outlineLevel="0" collapsed="false">
      <c r="H430" s="45"/>
    </row>
    <row r="431" customFormat="false" ht="12.75" hidden="false" customHeight="false" outlineLevel="0" collapsed="false">
      <c r="H431" s="45"/>
    </row>
    <row r="432" customFormat="false" ht="12.75" hidden="false" customHeight="false" outlineLevel="0" collapsed="false">
      <c r="H432" s="45"/>
    </row>
    <row r="433" customFormat="false" ht="12.75" hidden="false" customHeight="false" outlineLevel="0" collapsed="false">
      <c r="H433" s="45"/>
    </row>
    <row r="434" customFormat="false" ht="12.75" hidden="false" customHeight="false" outlineLevel="0" collapsed="false">
      <c r="H434" s="45"/>
    </row>
    <row r="435" customFormat="false" ht="12.75" hidden="false" customHeight="false" outlineLevel="0" collapsed="false">
      <c r="H435" s="45"/>
    </row>
    <row r="436" customFormat="false" ht="12.75" hidden="false" customHeight="false" outlineLevel="0" collapsed="false">
      <c r="H436" s="45"/>
    </row>
    <row r="437" customFormat="false" ht="12.75" hidden="false" customHeight="false" outlineLevel="0" collapsed="false">
      <c r="H437" s="45"/>
    </row>
    <row r="438" customFormat="false" ht="12.75" hidden="false" customHeight="false" outlineLevel="0" collapsed="false">
      <c r="H438" s="45"/>
    </row>
    <row r="439" customFormat="false" ht="12.75" hidden="false" customHeight="false" outlineLevel="0" collapsed="false">
      <c r="H439" s="45"/>
    </row>
    <row r="440" customFormat="false" ht="12.75" hidden="false" customHeight="false" outlineLevel="0" collapsed="false">
      <c r="H440" s="45"/>
    </row>
    <row r="441" customFormat="false" ht="12.75" hidden="false" customHeight="false" outlineLevel="0" collapsed="false">
      <c r="H441" s="45"/>
    </row>
    <row r="442" customFormat="false" ht="12.75" hidden="false" customHeight="false" outlineLevel="0" collapsed="false">
      <c r="H442" s="45"/>
    </row>
    <row r="443" customFormat="false" ht="12.75" hidden="false" customHeight="false" outlineLevel="0" collapsed="false">
      <c r="H443" s="45"/>
    </row>
    <row r="444" customFormat="false" ht="12.75" hidden="false" customHeight="false" outlineLevel="0" collapsed="false">
      <c r="H444" s="45"/>
    </row>
    <row r="445" customFormat="false" ht="12.75" hidden="false" customHeight="false" outlineLevel="0" collapsed="false">
      <c r="H445" s="45"/>
    </row>
    <row r="446" customFormat="false" ht="12.75" hidden="false" customHeight="false" outlineLevel="0" collapsed="false">
      <c r="H446" s="45"/>
    </row>
    <row r="447" customFormat="false" ht="12.75" hidden="false" customHeight="false" outlineLevel="0" collapsed="false">
      <c r="H447" s="45"/>
    </row>
    <row r="448" customFormat="false" ht="12.75" hidden="false" customHeight="false" outlineLevel="0" collapsed="false">
      <c r="H448" s="45"/>
    </row>
    <row r="449" customFormat="false" ht="12.75" hidden="false" customHeight="false" outlineLevel="0" collapsed="false">
      <c r="H449" s="45"/>
    </row>
    <row r="450" customFormat="false" ht="12.75" hidden="false" customHeight="false" outlineLevel="0" collapsed="false">
      <c r="H450" s="45"/>
    </row>
    <row r="451" customFormat="false" ht="12.75" hidden="false" customHeight="false" outlineLevel="0" collapsed="false">
      <c r="H451" s="45"/>
    </row>
    <row r="452" customFormat="false" ht="12.75" hidden="false" customHeight="false" outlineLevel="0" collapsed="false">
      <c r="H452" s="45"/>
    </row>
    <row r="453" customFormat="false" ht="12.75" hidden="false" customHeight="false" outlineLevel="0" collapsed="false">
      <c r="H453" s="45"/>
    </row>
    <row r="454" customFormat="false" ht="12.75" hidden="false" customHeight="false" outlineLevel="0" collapsed="false">
      <c r="H454" s="45"/>
    </row>
    <row r="455" customFormat="false" ht="12.75" hidden="false" customHeight="false" outlineLevel="0" collapsed="false">
      <c r="H455" s="45"/>
    </row>
    <row r="456" customFormat="false" ht="12.75" hidden="false" customHeight="false" outlineLevel="0" collapsed="false">
      <c r="H456" s="45"/>
    </row>
    <row r="457" customFormat="false" ht="12.75" hidden="false" customHeight="false" outlineLevel="0" collapsed="false">
      <c r="H457" s="45"/>
    </row>
    <row r="458" customFormat="false" ht="12.75" hidden="false" customHeight="false" outlineLevel="0" collapsed="false">
      <c r="H458" s="45"/>
    </row>
    <row r="459" customFormat="false" ht="12.75" hidden="false" customHeight="false" outlineLevel="0" collapsed="false">
      <c r="H459" s="45"/>
    </row>
    <row r="460" customFormat="false" ht="12.75" hidden="false" customHeight="false" outlineLevel="0" collapsed="false">
      <c r="H460" s="45"/>
    </row>
    <row r="461" customFormat="false" ht="12.75" hidden="false" customHeight="false" outlineLevel="0" collapsed="false">
      <c r="H461" s="45"/>
    </row>
    <row r="462" customFormat="false" ht="12.75" hidden="false" customHeight="false" outlineLevel="0" collapsed="false">
      <c r="H462" s="45"/>
    </row>
    <row r="463" customFormat="false" ht="12.75" hidden="false" customHeight="false" outlineLevel="0" collapsed="false">
      <c r="H463" s="45"/>
    </row>
    <row r="464" customFormat="false" ht="12.75" hidden="false" customHeight="false" outlineLevel="0" collapsed="false">
      <c r="H464" s="45"/>
    </row>
    <row r="465" customFormat="false" ht="12.75" hidden="false" customHeight="false" outlineLevel="0" collapsed="false">
      <c r="H465" s="45"/>
    </row>
    <row r="466" customFormat="false" ht="12.75" hidden="false" customHeight="false" outlineLevel="0" collapsed="false">
      <c r="H466" s="45"/>
    </row>
    <row r="467" customFormat="false" ht="12.75" hidden="false" customHeight="false" outlineLevel="0" collapsed="false">
      <c r="H467" s="45"/>
    </row>
    <row r="468" customFormat="false" ht="12.75" hidden="false" customHeight="false" outlineLevel="0" collapsed="false">
      <c r="H468" s="45"/>
    </row>
    <row r="469" customFormat="false" ht="12.75" hidden="false" customHeight="false" outlineLevel="0" collapsed="false">
      <c r="H469" s="45"/>
    </row>
    <row r="470" customFormat="false" ht="12.75" hidden="false" customHeight="false" outlineLevel="0" collapsed="false">
      <c r="H470" s="45"/>
    </row>
    <row r="471" customFormat="false" ht="12.75" hidden="false" customHeight="false" outlineLevel="0" collapsed="false">
      <c r="H471" s="45"/>
    </row>
    <row r="472" customFormat="false" ht="12.75" hidden="false" customHeight="false" outlineLevel="0" collapsed="false">
      <c r="H472" s="45"/>
    </row>
    <row r="473" customFormat="false" ht="12.75" hidden="false" customHeight="false" outlineLevel="0" collapsed="false">
      <c r="H473" s="45"/>
    </row>
    <row r="474" customFormat="false" ht="12.75" hidden="false" customHeight="false" outlineLevel="0" collapsed="false">
      <c r="H474" s="45"/>
    </row>
    <row r="475" customFormat="false" ht="12.75" hidden="false" customHeight="false" outlineLevel="0" collapsed="false">
      <c r="H475" s="45"/>
    </row>
    <row r="476" customFormat="false" ht="12.75" hidden="false" customHeight="false" outlineLevel="0" collapsed="false">
      <c r="H476" s="45"/>
    </row>
    <row r="477" customFormat="false" ht="12.75" hidden="false" customHeight="false" outlineLevel="0" collapsed="false">
      <c r="H477" s="45"/>
    </row>
    <row r="478" customFormat="false" ht="12.75" hidden="false" customHeight="false" outlineLevel="0" collapsed="false">
      <c r="H478" s="45"/>
    </row>
    <row r="479" customFormat="false" ht="12.75" hidden="false" customHeight="false" outlineLevel="0" collapsed="false">
      <c r="H479" s="45"/>
    </row>
    <row r="480" customFormat="false" ht="12.75" hidden="false" customHeight="false" outlineLevel="0" collapsed="false">
      <c r="H480" s="45"/>
    </row>
    <row r="481" customFormat="false" ht="12.75" hidden="false" customHeight="false" outlineLevel="0" collapsed="false">
      <c r="H481" s="45"/>
    </row>
    <row r="482" customFormat="false" ht="12.75" hidden="false" customHeight="false" outlineLevel="0" collapsed="false">
      <c r="H482" s="45"/>
    </row>
    <row r="483" customFormat="false" ht="12.75" hidden="false" customHeight="false" outlineLevel="0" collapsed="false">
      <c r="H483" s="45"/>
    </row>
    <row r="484" customFormat="false" ht="12.75" hidden="false" customHeight="false" outlineLevel="0" collapsed="false">
      <c r="H484" s="45"/>
    </row>
    <row r="485" customFormat="false" ht="12.75" hidden="false" customHeight="false" outlineLevel="0" collapsed="false">
      <c r="H485" s="45"/>
    </row>
    <row r="486" customFormat="false" ht="12.75" hidden="false" customHeight="false" outlineLevel="0" collapsed="false">
      <c r="H486" s="45"/>
    </row>
  </sheetData>
  <printOptions headings="false" gridLines="false" gridLinesSet="true" horizontalCentered="false" verticalCentered="false"/>
  <pageMargins left="0.170138888888889" right="0.179861111111111" top="0.490277777777778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41"/>
  <sheetViews>
    <sheetView showFormulas="false" showGridLines="true" showRowColHeaders="true" showZeros="true" rightToLeft="false" tabSelected="true" showOutlineSymbols="true" defaultGridColor="true" view="normal" topLeftCell="C80" colorId="64" zoomScale="100" zoomScaleNormal="100" zoomScalePageLayoutView="100" workbookViewId="0">
      <selection pane="topLeft" activeCell="G91" activeCellId="0" sqref="G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6" min="6" style="0" width="9.56"/>
    <col collapsed="false" customWidth="true" hidden="false" outlineLevel="0" max="14" min="14" style="0" width="12.7"/>
    <col collapsed="false" customWidth="true" hidden="false" outlineLevel="0" max="25" min="25" style="0" width="12.85"/>
    <col collapsed="false" customWidth="true" hidden="false" outlineLevel="0" max="35" min="35" style="0" width="12.85"/>
  </cols>
  <sheetData>
    <row r="1" customFormat="false" ht="12.75" hidden="false" customHeight="false" outlineLevel="0" collapsed="false">
      <c r="Y1" s="0" t="s">
        <v>1238</v>
      </c>
    </row>
    <row r="2" customFormat="false" ht="12.75" hidden="false" customHeight="false" outlineLevel="0" collapsed="false">
      <c r="N2" s="5" t="s">
        <v>1239</v>
      </c>
      <c r="O2" s="5" t="s">
        <v>1240</v>
      </c>
      <c r="P2" s="5" t="s">
        <v>5</v>
      </c>
      <c r="Q2" s="5" t="s">
        <v>1241</v>
      </c>
      <c r="R2" s="5" t="s">
        <v>1242</v>
      </c>
      <c r="S2" s="5" t="s">
        <v>1243</v>
      </c>
      <c r="T2" s="5" t="s">
        <v>1244</v>
      </c>
      <c r="U2" s="5" t="s">
        <v>1245</v>
      </c>
      <c r="V2" s="5" t="s">
        <v>444</v>
      </c>
      <c r="Y2" s="5" t="s">
        <v>1239</v>
      </c>
      <c r="Z2" s="5" t="s">
        <v>1240</v>
      </c>
      <c r="AA2" s="5" t="s">
        <v>5</v>
      </c>
      <c r="AB2" s="5" t="s">
        <v>1241</v>
      </c>
      <c r="AC2" s="5" t="s">
        <v>1242</v>
      </c>
      <c r="AD2" s="5" t="s">
        <v>1243</v>
      </c>
      <c r="AE2" s="5" t="s">
        <v>1244</v>
      </c>
      <c r="AF2" s="5" t="s">
        <v>1245</v>
      </c>
      <c r="AG2" s="5" t="s">
        <v>444</v>
      </c>
    </row>
    <row r="3" customFormat="false" ht="12.75" hidden="false" customHeight="false" outlineLevel="0" collapsed="false">
      <c r="A3" s="5" t="s">
        <v>1239</v>
      </c>
      <c r="B3" s="5" t="s">
        <v>1240</v>
      </c>
      <c r="C3" s="5" t="s">
        <v>5</v>
      </c>
      <c r="D3" s="5" t="s">
        <v>1241</v>
      </c>
      <c r="E3" s="5" t="s">
        <v>1242</v>
      </c>
      <c r="F3" s="5" t="s">
        <v>1243</v>
      </c>
      <c r="G3" s="5" t="s">
        <v>1244</v>
      </c>
      <c r="H3" s="5" t="s">
        <v>1245</v>
      </c>
      <c r="J3" s="5" t="s">
        <v>444</v>
      </c>
      <c r="N3" s="6" t="s">
        <v>1246</v>
      </c>
      <c r="O3" s="6" t="s">
        <v>1247</v>
      </c>
      <c r="P3" s="6" t="s">
        <v>1248</v>
      </c>
      <c r="Q3" s="6" t="n">
        <v>32</v>
      </c>
      <c r="R3" s="6" t="n">
        <v>19.2</v>
      </c>
      <c r="S3" s="7" t="n">
        <v>37377</v>
      </c>
      <c r="T3" s="6" t="s">
        <v>1249</v>
      </c>
      <c r="U3" s="6" t="n">
        <v>0</v>
      </c>
      <c r="V3" s="6" t="n">
        <f aca="false">SUMIF(T3,"=ng",R3)</f>
        <v>0</v>
      </c>
      <c r="Y3" s="6" t="s">
        <v>1250</v>
      </c>
      <c r="Z3" s="6" t="s">
        <v>1251</v>
      </c>
      <c r="AA3" s="6" t="s">
        <v>1252</v>
      </c>
      <c r="AB3" s="6" t="n">
        <v>80</v>
      </c>
      <c r="AC3" s="6" t="n">
        <v>80</v>
      </c>
      <c r="AD3" s="7" t="n">
        <v>37803</v>
      </c>
      <c r="AE3" s="6" t="s">
        <v>1253</v>
      </c>
      <c r="AF3" s="6" t="n">
        <v>10000</v>
      </c>
      <c r="AG3" s="6" t="n">
        <f aca="false">SUMIF(AE3,"=ng",AC3)</f>
        <v>0</v>
      </c>
    </row>
    <row r="4" customFormat="false" ht="12.75" hidden="false" customHeight="false" outlineLevel="0" collapsed="false">
      <c r="A4" s="0" t="s">
        <v>1246</v>
      </c>
      <c r="B4" s="0" t="s">
        <v>1247</v>
      </c>
      <c r="C4" s="0" t="s">
        <v>1248</v>
      </c>
      <c r="D4" s="0" t="n">
        <v>32</v>
      </c>
      <c r="E4" s="0" t="n">
        <v>19.2</v>
      </c>
      <c r="F4" s="8" t="n">
        <v>37377</v>
      </c>
      <c r="G4" s="0" t="s">
        <v>1249</v>
      </c>
      <c r="H4" s="0" t="n">
        <v>0</v>
      </c>
      <c r="I4" s="0" t="s">
        <v>1254</v>
      </c>
      <c r="J4" s="0" t="n">
        <f aca="false">SUMIF(G4,"=ng",E4)</f>
        <v>0</v>
      </c>
      <c r="N4" s="6" t="s">
        <v>1255</v>
      </c>
      <c r="O4" s="6" t="s">
        <v>1247</v>
      </c>
      <c r="P4" s="6" t="s">
        <v>1248</v>
      </c>
      <c r="Q4" s="6" t="n">
        <v>100.2</v>
      </c>
      <c r="R4" s="6" t="n">
        <v>37.1</v>
      </c>
      <c r="S4" s="7" t="n">
        <v>37469</v>
      </c>
      <c r="T4" s="6" t="s">
        <v>1256</v>
      </c>
      <c r="U4" s="6" t="n">
        <v>0</v>
      </c>
      <c r="V4" s="6" t="n">
        <f aca="false">SUMIF(T4,"=ng",R4)</f>
        <v>0</v>
      </c>
      <c r="Y4" s="6" t="s">
        <v>1257</v>
      </c>
      <c r="Z4" s="6" t="s">
        <v>1251</v>
      </c>
      <c r="AA4" s="6" t="s">
        <v>1258</v>
      </c>
      <c r="AB4" s="6" t="n">
        <v>12</v>
      </c>
      <c r="AC4" s="6" t="n">
        <v>12</v>
      </c>
      <c r="AD4" s="7" t="n">
        <v>37347</v>
      </c>
      <c r="AE4" s="6" t="s">
        <v>1259</v>
      </c>
      <c r="AF4" s="6" t="n">
        <v>23924</v>
      </c>
      <c r="AG4" s="6" t="n">
        <f aca="false">SUMIF(AE4,"=ng",AC4)</f>
        <v>0</v>
      </c>
    </row>
    <row r="5" customFormat="false" ht="12.75" hidden="false" customHeight="false" outlineLevel="0" collapsed="false">
      <c r="A5" s="0" t="s">
        <v>1255</v>
      </c>
      <c r="B5" s="0" t="s">
        <v>1247</v>
      </c>
      <c r="C5" s="0" t="s">
        <v>1248</v>
      </c>
      <c r="D5" s="0" t="n">
        <v>100.2</v>
      </c>
      <c r="E5" s="0" t="n">
        <v>37.1</v>
      </c>
      <c r="F5" s="8" t="n">
        <v>37469</v>
      </c>
      <c r="G5" s="0" t="s">
        <v>1256</v>
      </c>
      <c r="H5" s="0" t="n">
        <v>0</v>
      </c>
      <c r="I5" s="0" t="s">
        <v>1260</v>
      </c>
      <c r="J5" s="0" t="n">
        <f aca="false">SUMIF(G5,"=ng",E5)</f>
        <v>0</v>
      </c>
      <c r="N5" s="6" t="s">
        <v>1261</v>
      </c>
      <c r="O5" s="6" t="s">
        <v>1247</v>
      </c>
      <c r="P5" s="6" t="s">
        <v>1262</v>
      </c>
      <c r="Q5" s="6" t="n">
        <v>30</v>
      </c>
      <c r="R5" s="6" t="n">
        <v>18</v>
      </c>
      <c r="S5" s="7" t="n">
        <v>37469</v>
      </c>
      <c r="T5" s="6" t="s">
        <v>1249</v>
      </c>
      <c r="U5" s="6" t="n">
        <v>0</v>
      </c>
      <c r="V5" s="6" t="n">
        <f aca="false">SUMIF(T5,"=ng",R5)</f>
        <v>0</v>
      </c>
      <c r="Y5" s="6" t="s">
        <v>1246</v>
      </c>
      <c r="Z5" s="6" t="s">
        <v>1247</v>
      </c>
      <c r="AA5" s="6" t="s">
        <v>1248</v>
      </c>
      <c r="AB5" s="6" t="n">
        <v>32</v>
      </c>
      <c r="AC5" s="6" t="n">
        <v>19.2</v>
      </c>
      <c r="AD5" s="7" t="n">
        <v>37377</v>
      </c>
      <c r="AE5" s="6" t="s">
        <v>1249</v>
      </c>
      <c r="AF5" s="6" t="n">
        <v>0</v>
      </c>
      <c r="AG5" s="6" t="n">
        <f aca="false">SUMIF(AE5,"=ng",AC5)</f>
        <v>0</v>
      </c>
    </row>
    <row r="6" customFormat="false" ht="12.75" hidden="false" customHeight="false" outlineLevel="0" collapsed="false">
      <c r="A6" s="0" t="s">
        <v>1261</v>
      </c>
      <c r="B6" s="0" t="s">
        <v>1247</v>
      </c>
      <c r="C6" s="0" t="s">
        <v>1262</v>
      </c>
      <c r="D6" s="0" t="n">
        <v>30</v>
      </c>
      <c r="E6" s="0" t="n">
        <v>18</v>
      </c>
      <c r="F6" s="8" t="n">
        <v>37469</v>
      </c>
      <c r="G6" s="0" t="s">
        <v>1249</v>
      </c>
      <c r="H6" s="0" t="n">
        <v>0</v>
      </c>
      <c r="I6" s="0" t="s">
        <v>1254</v>
      </c>
      <c r="J6" s="0" t="n">
        <f aca="false">SUMIF(G6,"=ng",E6)</f>
        <v>0</v>
      </c>
      <c r="N6" s="6" t="s">
        <v>1263</v>
      </c>
      <c r="O6" s="6" t="s">
        <v>1247</v>
      </c>
      <c r="P6" s="6" t="s">
        <v>1262</v>
      </c>
      <c r="Q6" s="6" t="n">
        <v>170</v>
      </c>
      <c r="R6" s="6" t="n">
        <v>102</v>
      </c>
      <c r="S6" s="7" t="n">
        <v>37622</v>
      </c>
      <c r="T6" s="6" t="s">
        <v>1249</v>
      </c>
      <c r="U6" s="6" t="n">
        <v>0</v>
      </c>
      <c r="V6" s="6" t="n">
        <f aca="false">SUMIF(T6,"=ng",R6)</f>
        <v>0</v>
      </c>
      <c r="Y6" s="6" t="s">
        <v>1261</v>
      </c>
      <c r="Z6" s="6" t="s">
        <v>1247</v>
      </c>
      <c r="AA6" s="6" t="s">
        <v>1262</v>
      </c>
      <c r="AB6" s="6" t="n">
        <v>30</v>
      </c>
      <c r="AC6" s="6" t="n">
        <v>18</v>
      </c>
      <c r="AD6" s="7" t="n">
        <v>37469</v>
      </c>
      <c r="AE6" s="6" t="s">
        <v>1249</v>
      </c>
      <c r="AF6" s="6" t="n">
        <v>0</v>
      </c>
      <c r="AG6" s="6" t="n">
        <f aca="false">SUMIF(AE6,"=ng",AC6)</f>
        <v>0</v>
      </c>
    </row>
    <row r="7" customFormat="false" ht="12.75" hidden="false" customHeight="false" outlineLevel="0" collapsed="false">
      <c r="A7" s="0" t="s">
        <v>1263</v>
      </c>
      <c r="B7" s="0" t="s">
        <v>1247</v>
      </c>
      <c r="C7" s="0" t="s">
        <v>1262</v>
      </c>
      <c r="D7" s="0" t="n">
        <v>170</v>
      </c>
      <c r="E7" s="0" t="n">
        <v>102</v>
      </c>
      <c r="F7" s="8" t="n">
        <v>37622</v>
      </c>
      <c r="G7" s="0" t="s">
        <v>1249</v>
      </c>
      <c r="H7" s="0" t="n">
        <v>0</v>
      </c>
      <c r="I7" s="0" t="s">
        <v>1254</v>
      </c>
      <c r="J7" s="0" t="n">
        <f aca="false">SUMIF(G7,"=ng",E7)</f>
        <v>0</v>
      </c>
      <c r="N7" s="6" t="s">
        <v>1264</v>
      </c>
      <c r="O7" s="6" t="s">
        <v>1247</v>
      </c>
      <c r="P7" s="6" t="s">
        <v>1262</v>
      </c>
      <c r="Q7" s="6" t="n">
        <v>200</v>
      </c>
      <c r="R7" s="6" t="n">
        <v>120</v>
      </c>
      <c r="S7" s="7" t="n">
        <v>38047</v>
      </c>
      <c r="T7" s="6" t="s">
        <v>1249</v>
      </c>
      <c r="U7" s="6" t="n">
        <v>0</v>
      </c>
      <c r="V7" s="6" t="n">
        <f aca="false">SUMIF(T7,"=ng",R7)</f>
        <v>0</v>
      </c>
      <c r="Y7" s="6" t="s">
        <v>1263</v>
      </c>
      <c r="Z7" s="6" t="s">
        <v>1247</v>
      </c>
      <c r="AA7" s="6" t="s">
        <v>1262</v>
      </c>
      <c r="AB7" s="6" t="n">
        <v>170</v>
      </c>
      <c r="AC7" s="6" t="n">
        <v>102</v>
      </c>
      <c r="AD7" s="7" t="n">
        <v>37622</v>
      </c>
      <c r="AE7" s="6" t="s">
        <v>1249</v>
      </c>
      <c r="AF7" s="6" t="n">
        <v>0</v>
      </c>
      <c r="AG7" s="6" t="n">
        <f aca="false">SUMIF(AE7,"=ng",AC7)</f>
        <v>0</v>
      </c>
    </row>
    <row r="8" customFormat="false" ht="12.75" hidden="false" customHeight="false" outlineLevel="0" collapsed="false">
      <c r="A8" s="0" t="s">
        <v>1264</v>
      </c>
      <c r="B8" s="0" t="s">
        <v>1247</v>
      </c>
      <c r="C8" s="0" t="s">
        <v>1262</v>
      </c>
      <c r="D8" s="0" t="n">
        <v>200</v>
      </c>
      <c r="E8" s="0" t="n">
        <v>120</v>
      </c>
      <c r="F8" s="8" t="n">
        <v>38047</v>
      </c>
      <c r="G8" s="0" t="s">
        <v>1249</v>
      </c>
      <c r="H8" s="0" t="n">
        <v>0</v>
      </c>
      <c r="I8" s="0" t="s">
        <v>1254</v>
      </c>
      <c r="J8" s="0" t="n">
        <f aca="false">SUMIF(G8,"=ng",E8)</f>
        <v>0</v>
      </c>
      <c r="N8" s="6" t="s">
        <v>1265</v>
      </c>
      <c r="O8" s="6" t="s">
        <v>1251</v>
      </c>
      <c r="P8" s="6" t="s">
        <v>1266</v>
      </c>
      <c r="Q8" s="6" t="n">
        <v>99.2</v>
      </c>
      <c r="R8" s="6" t="n">
        <v>29.8</v>
      </c>
      <c r="S8" s="7" t="n">
        <v>37408</v>
      </c>
      <c r="T8" s="6" t="s">
        <v>1256</v>
      </c>
      <c r="U8" s="6" t="n">
        <v>0</v>
      </c>
      <c r="V8" s="6" t="n">
        <f aca="false">SUMIF(T8,"=ng",R8)</f>
        <v>0</v>
      </c>
      <c r="Y8" s="6" t="s">
        <v>1264</v>
      </c>
      <c r="Z8" s="6" t="s">
        <v>1247</v>
      </c>
      <c r="AA8" s="6" t="s">
        <v>1262</v>
      </c>
      <c r="AB8" s="6" t="n">
        <v>200</v>
      </c>
      <c r="AC8" s="6" t="n">
        <v>120</v>
      </c>
      <c r="AD8" s="7" t="n">
        <v>38047</v>
      </c>
      <c r="AE8" s="6" t="s">
        <v>1249</v>
      </c>
      <c r="AF8" s="6" t="n">
        <v>0</v>
      </c>
      <c r="AG8" s="6" t="n">
        <f aca="false">SUMIF(AE8,"=ng",AC8)</f>
        <v>0</v>
      </c>
    </row>
    <row r="9" customFormat="false" ht="12.75" hidden="false" customHeight="false" outlineLevel="0" collapsed="false">
      <c r="A9" s="0" t="s">
        <v>1267</v>
      </c>
      <c r="B9" s="0" t="s">
        <v>1247</v>
      </c>
      <c r="C9" s="0" t="s">
        <v>1248</v>
      </c>
      <c r="D9" s="0" t="n">
        <v>170</v>
      </c>
      <c r="E9" s="0" t="n">
        <v>85</v>
      </c>
      <c r="F9" s="8" t="n">
        <v>37469</v>
      </c>
      <c r="G9" s="0" t="s">
        <v>1268</v>
      </c>
      <c r="H9" s="0" t="n">
        <v>7100</v>
      </c>
      <c r="I9" s="0" t="s">
        <v>1260</v>
      </c>
      <c r="J9" s="0" t="n">
        <f aca="false">SUMIF(G9,"=ng",E9)</f>
        <v>85</v>
      </c>
      <c r="N9" s="6" t="s">
        <v>1269</v>
      </c>
      <c r="O9" s="6" t="s">
        <v>1251</v>
      </c>
      <c r="P9" s="6" t="s">
        <v>1270</v>
      </c>
      <c r="Q9" s="6" t="n">
        <v>25.5</v>
      </c>
      <c r="R9" s="6" t="n">
        <v>7.6</v>
      </c>
      <c r="S9" s="7" t="n">
        <v>37500</v>
      </c>
      <c r="T9" s="6" t="s">
        <v>1256</v>
      </c>
      <c r="U9" s="6" t="n">
        <v>0</v>
      </c>
      <c r="V9" s="6" t="n">
        <f aca="false">SUMIF(T9,"=ng",R9)</f>
        <v>0</v>
      </c>
      <c r="Y9" s="6" t="s">
        <v>1271</v>
      </c>
      <c r="Z9" s="6" t="s">
        <v>1272</v>
      </c>
      <c r="AA9" s="6" t="s">
        <v>1273</v>
      </c>
      <c r="AB9" s="6" t="n">
        <v>51</v>
      </c>
      <c r="AC9" s="6" t="n">
        <v>1</v>
      </c>
      <c r="AD9" s="7" t="n">
        <v>37377</v>
      </c>
      <c r="AE9" s="6" t="s">
        <v>1274</v>
      </c>
      <c r="AF9" s="6" t="n">
        <v>7100</v>
      </c>
      <c r="AG9" s="6" t="n">
        <f aca="false">SUMIF(AE9,"=ng",AC9)</f>
        <v>0</v>
      </c>
    </row>
    <row r="10" customFormat="false" ht="12.75" hidden="false" customHeight="false" outlineLevel="0" collapsed="false">
      <c r="A10" s="0" t="s">
        <v>1275</v>
      </c>
      <c r="B10" s="0" t="s">
        <v>1247</v>
      </c>
      <c r="C10" s="0" t="s">
        <v>1248</v>
      </c>
      <c r="D10" s="0" t="n">
        <v>150</v>
      </c>
      <c r="E10" s="0" t="n">
        <v>50</v>
      </c>
      <c r="F10" s="8" t="n">
        <v>37530</v>
      </c>
      <c r="G10" s="0" t="s">
        <v>1268</v>
      </c>
      <c r="H10" s="0" t="n">
        <v>7100</v>
      </c>
      <c r="I10" s="0" t="s">
        <v>1260</v>
      </c>
      <c r="J10" s="0" t="n">
        <f aca="false">SUMIF(G10,"=ng",E10)</f>
        <v>50</v>
      </c>
      <c r="N10" s="6" t="s">
        <v>1276</v>
      </c>
      <c r="O10" s="6" t="s">
        <v>1251</v>
      </c>
      <c r="P10" s="6" t="s">
        <v>1277</v>
      </c>
      <c r="Q10" s="6" t="n">
        <v>48</v>
      </c>
      <c r="R10" s="6" t="n">
        <v>14.4</v>
      </c>
      <c r="S10" s="7" t="n">
        <v>37530</v>
      </c>
      <c r="T10" s="6" t="s">
        <v>1256</v>
      </c>
      <c r="U10" s="6" t="n">
        <v>0</v>
      </c>
      <c r="V10" s="6" t="n">
        <f aca="false">SUMIF(T10,"=ng",R10)</f>
        <v>0</v>
      </c>
      <c r="Y10" s="6" t="s">
        <v>1255</v>
      </c>
      <c r="Z10" s="6" t="s">
        <v>1247</v>
      </c>
      <c r="AA10" s="6" t="s">
        <v>1248</v>
      </c>
      <c r="AB10" s="6" t="n">
        <v>100.2</v>
      </c>
      <c r="AC10" s="6" t="n">
        <v>37.1</v>
      </c>
      <c r="AD10" s="7" t="n">
        <v>37469</v>
      </c>
      <c r="AE10" s="6" t="s">
        <v>1256</v>
      </c>
      <c r="AF10" s="6" t="n">
        <v>0</v>
      </c>
      <c r="AG10" s="6" t="n">
        <f aca="false">SUMIF(AE10,"=ng",AC10)</f>
        <v>0</v>
      </c>
    </row>
    <row r="11" customFormat="false" ht="12.75" hidden="false" customHeight="false" outlineLevel="0" collapsed="false">
      <c r="A11" s="0" t="s">
        <v>1278</v>
      </c>
      <c r="B11" s="0" t="s">
        <v>1247</v>
      </c>
      <c r="C11" s="0" t="s">
        <v>1248</v>
      </c>
      <c r="D11" s="0" t="n">
        <v>170</v>
      </c>
      <c r="E11" s="0" t="n">
        <v>60</v>
      </c>
      <c r="F11" s="8" t="n">
        <v>37865</v>
      </c>
      <c r="G11" s="0" t="s">
        <v>1268</v>
      </c>
      <c r="H11" s="0" t="n">
        <v>7100</v>
      </c>
      <c r="I11" s="0" t="s">
        <v>1260</v>
      </c>
      <c r="J11" s="0" t="n">
        <f aca="false">SUMIF(G11,"=ng",E11)</f>
        <v>60</v>
      </c>
      <c r="N11" s="6" t="s">
        <v>1279</v>
      </c>
      <c r="O11" s="6" t="s">
        <v>1251</v>
      </c>
      <c r="P11" s="6" t="s">
        <v>1270</v>
      </c>
      <c r="Q11" s="6" t="n">
        <v>25.2</v>
      </c>
      <c r="R11" s="6" t="n">
        <v>7.6</v>
      </c>
      <c r="S11" s="7" t="n">
        <v>37591</v>
      </c>
      <c r="T11" s="6" t="s">
        <v>1256</v>
      </c>
      <c r="U11" s="6" t="n">
        <v>0</v>
      </c>
      <c r="V11" s="6" t="n">
        <f aca="false">SUMIF(T11,"=ng",R11)</f>
        <v>0</v>
      </c>
      <c r="Y11" s="6" t="s">
        <v>1265</v>
      </c>
      <c r="Z11" s="6" t="s">
        <v>1251</v>
      </c>
      <c r="AA11" s="6" t="s">
        <v>1266</v>
      </c>
      <c r="AB11" s="6" t="n">
        <v>99.2</v>
      </c>
      <c r="AC11" s="6" t="n">
        <v>29.8</v>
      </c>
      <c r="AD11" s="7" t="n">
        <v>37408</v>
      </c>
      <c r="AE11" s="6" t="s">
        <v>1256</v>
      </c>
      <c r="AF11" s="6" t="n">
        <v>0</v>
      </c>
      <c r="AG11" s="6" t="n">
        <f aca="false">SUMIF(AE11,"=ng",AC11)</f>
        <v>0</v>
      </c>
    </row>
    <row r="12" customFormat="false" ht="12.75" hidden="false" customHeight="false" outlineLevel="0" collapsed="false">
      <c r="A12" s="0" t="s">
        <v>1280</v>
      </c>
      <c r="B12" s="0" t="s">
        <v>1247</v>
      </c>
      <c r="C12" s="0" t="s">
        <v>1248</v>
      </c>
      <c r="D12" s="0" t="n">
        <v>300</v>
      </c>
      <c r="E12" s="0" t="n">
        <v>300</v>
      </c>
      <c r="F12" s="8" t="n">
        <v>37622</v>
      </c>
      <c r="G12" s="0" t="s">
        <v>1268</v>
      </c>
      <c r="H12" s="0" t="n">
        <v>7273</v>
      </c>
      <c r="I12" s="0" t="s">
        <v>1260</v>
      </c>
      <c r="J12" s="9" t="n">
        <f aca="false">SUMIF(G12,"=ng",E12)</f>
        <v>300</v>
      </c>
      <c r="N12" s="6" t="s">
        <v>1281</v>
      </c>
      <c r="O12" s="6" t="s">
        <v>1282</v>
      </c>
      <c r="P12" s="6" t="s">
        <v>1283</v>
      </c>
      <c r="Q12" s="6" t="n">
        <v>580</v>
      </c>
      <c r="R12" s="6" t="n">
        <v>580</v>
      </c>
      <c r="S12" s="7" t="n">
        <v>37469</v>
      </c>
      <c r="T12" s="6" t="s">
        <v>1268</v>
      </c>
      <c r="U12" s="6" t="n">
        <v>6707</v>
      </c>
      <c r="V12" s="6" t="n">
        <f aca="false">SUMIF(T12,"=ng",R12)</f>
        <v>580</v>
      </c>
      <c r="Y12" s="6" t="s">
        <v>1269</v>
      </c>
      <c r="Z12" s="6" t="s">
        <v>1251</v>
      </c>
      <c r="AA12" s="6" t="s">
        <v>1270</v>
      </c>
      <c r="AB12" s="6" t="n">
        <v>25.5</v>
      </c>
      <c r="AC12" s="6" t="n">
        <v>7.6</v>
      </c>
      <c r="AD12" s="7" t="n">
        <v>37500</v>
      </c>
      <c r="AE12" s="6" t="s">
        <v>1256</v>
      </c>
      <c r="AF12" s="6" t="n">
        <v>0</v>
      </c>
      <c r="AG12" s="6" t="n">
        <f aca="false">SUMIF(AE12,"=ng",AC12)</f>
        <v>0</v>
      </c>
    </row>
    <row r="13" customFormat="false" ht="12.75" hidden="false" customHeight="false" outlineLevel="0" collapsed="false">
      <c r="D13" s="0" t="n">
        <f aca="false">SUM(D4:D12)</f>
        <v>1322.2</v>
      </c>
      <c r="E13" s="0" t="n">
        <f aca="false">SUM(E4:E12)</f>
        <v>791.3</v>
      </c>
      <c r="F13" s="8"/>
      <c r="J13" s="10" t="n">
        <f aca="false">SUM(J4:J12)</f>
        <v>495</v>
      </c>
      <c r="N13" s="6" t="s">
        <v>1284</v>
      </c>
      <c r="O13" s="6" t="s">
        <v>1282</v>
      </c>
      <c r="P13" s="6" t="s">
        <v>1283</v>
      </c>
      <c r="Q13" s="6" t="n">
        <v>587</v>
      </c>
      <c r="R13" s="6" t="n">
        <v>587</v>
      </c>
      <c r="S13" s="7" t="n">
        <v>37742</v>
      </c>
      <c r="T13" s="6" t="s">
        <v>1268</v>
      </c>
      <c r="U13" s="6" t="n">
        <v>6707</v>
      </c>
      <c r="V13" s="6" t="n">
        <f aca="false">SUMIF(T13,"=ng",R13)</f>
        <v>587</v>
      </c>
      <c r="Y13" s="6" t="s">
        <v>1276</v>
      </c>
      <c r="Z13" s="6" t="s">
        <v>1251</v>
      </c>
      <c r="AA13" s="6" t="s">
        <v>1277</v>
      </c>
      <c r="AB13" s="6" t="n">
        <v>48</v>
      </c>
      <c r="AC13" s="6" t="n">
        <v>14.4</v>
      </c>
      <c r="AD13" s="7" t="n">
        <v>37530</v>
      </c>
      <c r="AE13" s="6" t="s">
        <v>1256</v>
      </c>
      <c r="AF13" s="6" t="n">
        <v>0</v>
      </c>
      <c r="AG13" s="6" t="n">
        <f aca="false">SUMIF(AE13,"=ng",AC13)</f>
        <v>0</v>
      </c>
    </row>
    <row r="14" customFormat="false" ht="12.75" hidden="false" customHeight="false" outlineLevel="0" collapsed="false">
      <c r="E14" s="0" t="s">
        <v>1285</v>
      </c>
      <c r="F14" s="0" t="n">
        <f aca="false">SUMIF(H4:H12,"&lt;=9000",E4:E12)</f>
        <v>791.3</v>
      </c>
      <c r="N14" s="6" t="s">
        <v>1286</v>
      </c>
      <c r="O14" s="6" t="s">
        <v>1282</v>
      </c>
      <c r="P14" s="6" t="s">
        <v>1258</v>
      </c>
      <c r="Q14" s="6" t="n">
        <v>600</v>
      </c>
      <c r="R14" s="6" t="n">
        <v>600</v>
      </c>
      <c r="S14" s="7" t="n">
        <v>37773</v>
      </c>
      <c r="T14" s="6" t="s">
        <v>1268</v>
      </c>
      <c r="U14" s="6" t="n">
        <v>6707</v>
      </c>
      <c r="V14" s="6" t="n">
        <f aca="false">SUMIF(T14,"=ng",R14)</f>
        <v>600</v>
      </c>
      <c r="Y14" s="6" t="s">
        <v>1279</v>
      </c>
      <c r="Z14" s="6" t="s">
        <v>1251</v>
      </c>
      <c r="AA14" s="6" t="s">
        <v>1270</v>
      </c>
      <c r="AB14" s="6" t="n">
        <v>25.2</v>
      </c>
      <c r="AC14" s="6" t="n">
        <v>7.6</v>
      </c>
      <c r="AD14" s="7" t="n">
        <v>37591</v>
      </c>
      <c r="AE14" s="6" t="s">
        <v>1256</v>
      </c>
      <c r="AF14" s="6" t="n">
        <v>0</v>
      </c>
      <c r="AG14" s="6" t="n">
        <f aca="false">SUMIF(AE14,"=ng",AC14)</f>
        <v>0</v>
      </c>
    </row>
    <row r="15" customFormat="false" ht="12.75" hidden="false" customHeight="false" outlineLevel="0" collapsed="false">
      <c r="E15" s="11" t="s">
        <v>1287</v>
      </c>
      <c r="F15" s="0" t="n">
        <f aca="false">(SUMIF(H4:H12,"&lt;11000",E4:E12))-F14</f>
        <v>0</v>
      </c>
      <c r="N15" s="6" t="s">
        <v>1284</v>
      </c>
      <c r="O15" s="6" t="s">
        <v>1282</v>
      </c>
      <c r="P15" s="6" t="s">
        <v>1283</v>
      </c>
      <c r="Q15" s="6" t="n">
        <v>587</v>
      </c>
      <c r="R15" s="6" t="n">
        <v>587</v>
      </c>
      <c r="S15" s="7" t="n">
        <v>37787</v>
      </c>
      <c r="T15" s="6" t="s">
        <v>1268</v>
      </c>
      <c r="U15" s="6" t="n">
        <v>6707</v>
      </c>
      <c r="V15" s="6" t="n">
        <f aca="false">SUMIF(T15,"=ng",R15)</f>
        <v>587</v>
      </c>
      <c r="Y15" s="6"/>
      <c r="Z15" s="6"/>
      <c r="AA15" s="6"/>
      <c r="AB15" s="6"/>
      <c r="AC15" s="6" t="n">
        <f aca="false">SUM(AC3:AC14)</f>
        <v>448.7</v>
      </c>
      <c r="AD15" s="7"/>
      <c r="AE15" s="6"/>
      <c r="AF15" s="6"/>
      <c r="AG15" s="6"/>
    </row>
    <row r="16" customFormat="false" ht="12.75" hidden="false" customHeight="false" outlineLevel="0" collapsed="false">
      <c r="E16" s="0" t="s">
        <v>1288</v>
      </c>
      <c r="F16" s="0" t="n">
        <f aca="false">SUMIF(H4:H12,"&gt;=11000",E4:E12)</f>
        <v>0</v>
      </c>
      <c r="N16" s="6" t="s">
        <v>1284</v>
      </c>
      <c r="O16" s="6" t="s">
        <v>1282</v>
      </c>
      <c r="P16" s="6" t="s">
        <v>1283</v>
      </c>
      <c r="Q16" s="6" t="n">
        <v>587</v>
      </c>
      <c r="R16" s="6" t="n">
        <v>587</v>
      </c>
      <c r="S16" s="7" t="n">
        <v>37848</v>
      </c>
      <c r="T16" s="6" t="s">
        <v>1268</v>
      </c>
      <c r="U16" s="6" t="n">
        <v>6707</v>
      </c>
      <c r="V16" s="6" t="n">
        <f aca="false">SUMIF(T16,"=ng",R16)</f>
        <v>587</v>
      </c>
      <c r="Y16" s="6"/>
      <c r="Z16" s="6"/>
      <c r="AA16" s="6"/>
      <c r="AB16" s="6"/>
      <c r="AC16" s="6"/>
      <c r="AD16" s="7"/>
      <c r="AE16" s="6"/>
      <c r="AF16" s="6"/>
      <c r="AG16" s="6"/>
    </row>
    <row r="17" customFormat="false" ht="12.75" hidden="false" customHeight="false" outlineLevel="0" collapsed="false">
      <c r="F17" s="8"/>
      <c r="N17" s="6" t="s">
        <v>1284</v>
      </c>
      <c r="O17" s="6" t="s">
        <v>1282</v>
      </c>
      <c r="P17" s="6" t="s">
        <v>1283</v>
      </c>
      <c r="Q17" s="6" t="n">
        <v>587</v>
      </c>
      <c r="R17" s="6" t="n">
        <v>587</v>
      </c>
      <c r="S17" s="7" t="n">
        <v>37895</v>
      </c>
      <c r="T17" s="6" t="s">
        <v>1268</v>
      </c>
      <c r="U17" s="6" t="n">
        <v>6707</v>
      </c>
      <c r="V17" s="6" t="n">
        <f aca="false">SUMIF(T17,"=ng",R17)</f>
        <v>587</v>
      </c>
      <c r="Y17" s="6" t="s">
        <v>1289</v>
      </c>
      <c r="Z17" s="6"/>
      <c r="AA17" s="6"/>
      <c r="AB17" s="6"/>
      <c r="AC17" s="6"/>
      <c r="AD17" s="6"/>
      <c r="AE17" s="12"/>
      <c r="AF17" s="13"/>
      <c r="AG17" s="6"/>
    </row>
    <row r="18" customFormat="false" ht="13.5" hidden="false" customHeight="false" outlineLevel="0" collapsed="false">
      <c r="F18" s="8"/>
      <c r="N18" s="6" t="s">
        <v>1290</v>
      </c>
      <c r="O18" s="6" t="s">
        <v>1204</v>
      </c>
      <c r="P18" s="6" t="s">
        <v>1273</v>
      </c>
      <c r="Q18" s="6" t="n">
        <v>580</v>
      </c>
      <c r="R18" s="6" t="n">
        <v>580</v>
      </c>
      <c r="S18" s="7" t="n">
        <v>38504</v>
      </c>
      <c r="T18" s="6" t="s">
        <v>1268</v>
      </c>
      <c r="U18" s="6" t="n">
        <v>6707</v>
      </c>
      <c r="V18" s="6" t="n">
        <f aca="false">SUMIF(T18,"=ng",R18)</f>
        <v>580</v>
      </c>
      <c r="Y18" s="14"/>
      <c r="Z18" s="15" t="s">
        <v>61</v>
      </c>
      <c r="AA18" s="15" t="s">
        <v>31</v>
      </c>
      <c r="AB18" s="15" t="s">
        <v>117</v>
      </c>
      <c r="AC18" s="15" t="s">
        <v>20</v>
      </c>
      <c r="AD18" s="15" t="s">
        <v>27</v>
      </c>
      <c r="AE18" s="15" t="s">
        <v>1291</v>
      </c>
      <c r="AF18" s="16" t="s">
        <v>1292</v>
      </c>
      <c r="AG18" s="6"/>
    </row>
    <row r="19" customFormat="false" ht="12.75" hidden="false" customHeight="false" outlineLevel="0" collapsed="false">
      <c r="A19" s="5" t="s">
        <v>1239</v>
      </c>
      <c r="B19" s="5" t="s">
        <v>1240</v>
      </c>
      <c r="C19" s="5" t="s">
        <v>5</v>
      </c>
      <c r="D19" s="5" t="s">
        <v>1241</v>
      </c>
      <c r="E19" s="5" t="s">
        <v>1242</v>
      </c>
      <c r="F19" s="5" t="s">
        <v>1243</v>
      </c>
      <c r="G19" s="5" t="s">
        <v>1244</v>
      </c>
      <c r="H19" s="5" t="s">
        <v>1245</v>
      </c>
      <c r="N19" s="6" t="s">
        <v>1293</v>
      </c>
      <c r="O19" s="6" t="s">
        <v>1251</v>
      </c>
      <c r="P19" s="6" t="s">
        <v>1270</v>
      </c>
      <c r="Q19" s="6" t="n">
        <v>280</v>
      </c>
      <c r="R19" s="6" t="n">
        <v>280</v>
      </c>
      <c r="S19" s="7" t="n">
        <v>37347</v>
      </c>
      <c r="T19" s="6" t="s">
        <v>1268</v>
      </c>
      <c r="U19" s="6" t="n">
        <v>6707</v>
      </c>
      <c r="V19" s="6" t="n">
        <f aca="false">SUMIF(T19,"=ng",R19)</f>
        <v>280</v>
      </c>
      <c r="Y19" s="17" t="s">
        <v>49</v>
      </c>
      <c r="Z19" s="6" t="n">
        <f aca="false">SUMIF($Z$3,"=dsw",$AC$3)</f>
        <v>0</v>
      </c>
      <c r="AA19" s="6" t="n">
        <f aca="false">SUMIF($Z$3,"=sp15",$AC$3)</f>
        <v>0</v>
      </c>
      <c r="AB19" s="6" t="n">
        <f aca="false">SUMIF($Z$3,"=zp26",$AC$3)</f>
        <v>0</v>
      </c>
      <c r="AC19" s="6" t="n">
        <f aca="false">SUMIF($Z$3,"=np15",$AC$3)</f>
        <v>0</v>
      </c>
      <c r="AD19" s="6" t="n">
        <f aca="false">SUMIF($Z$3,"=pnw",$AC$3)</f>
        <v>80</v>
      </c>
      <c r="AE19" s="6" t="n">
        <f aca="false">SUMIF($Z$3,"=ro",$AC$3)</f>
        <v>0</v>
      </c>
      <c r="AF19" s="18" t="n">
        <f aca="false">SUMIF($Z$3,"=canada",$AC$3)</f>
        <v>0</v>
      </c>
      <c r="AG19" s="6"/>
    </row>
    <row r="20" customFormat="false" ht="12.75" hidden="false" customHeight="false" outlineLevel="0" collapsed="false">
      <c r="A20" s="0" t="s">
        <v>1294</v>
      </c>
      <c r="B20" s="0" t="s">
        <v>1282</v>
      </c>
      <c r="C20" s="0" t="s">
        <v>1283</v>
      </c>
      <c r="D20" s="0" t="n">
        <v>250</v>
      </c>
      <c r="E20" s="0" t="n">
        <v>250</v>
      </c>
      <c r="F20" s="8" t="n">
        <v>37408</v>
      </c>
      <c r="G20" s="0" t="s">
        <v>1268</v>
      </c>
      <c r="H20" s="0" t="n">
        <v>7100</v>
      </c>
      <c r="I20" s="0" t="s">
        <v>1260</v>
      </c>
      <c r="J20" s="0" t="n">
        <f aca="false">SUMIF(G20,"=ng",E20)</f>
        <v>250</v>
      </c>
      <c r="N20" s="6" t="s">
        <v>1295</v>
      </c>
      <c r="O20" s="6" t="s">
        <v>1251</v>
      </c>
      <c r="P20" s="6" t="s">
        <v>1277</v>
      </c>
      <c r="Q20" s="6" t="n">
        <v>253</v>
      </c>
      <c r="R20" s="6" t="n">
        <v>248</v>
      </c>
      <c r="S20" s="7" t="n">
        <v>37438</v>
      </c>
      <c r="T20" s="6" t="s">
        <v>1268</v>
      </c>
      <c r="U20" s="6" t="n">
        <v>6707</v>
      </c>
      <c r="V20" s="6" t="n">
        <f aca="false">SUMIF(T20,"=ng",R20)</f>
        <v>248</v>
      </c>
      <c r="Y20" s="17" t="s">
        <v>1296</v>
      </c>
      <c r="Z20" s="6" t="n">
        <f aca="false">SUMIF($Z$10:$Z$14,"=dsw",$AC$10:$AC$14)</f>
        <v>0</v>
      </c>
      <c r="AA20" s="6" t="n">
        <f aca="false">SUMIF($Z$10:$Z$14,"=sp15",$AC$10:$AC$14)</f>
        <v>0</v>
      </c>
      <c r="AB20" s="6" t="n">
        <f aca="false">SUMIF($Z$10:$Z$14,"=zp26",$AC$10:$AC$14)</f>
        <v>0</v>
      </c>
      <c r="AC20" s="6" t="n">
        <f aca="false">SUMIF($Z$10:$Z$14,"=np15",$AC$10:$AC$14)</f>
        <v>0</v>
      </c>
      <c r="AD20" s="6" t="n">
        <f aca="false">SUMIF($Z$10:$Z$14,"=pnw",$AC$10:$AC$14)</f>
        <v>59.4</v>
      </c>
      <c r="AE20" s="6" t="n">
        <f aca="false">SUMIF($Z$10:$Z$14,"=ro",$AC$10:$AC$14)</f>
        <v>0</v>
      </c>
      <c r="AF20" s="18" t="n">
        <f aca="false">SUMIF($Z$10:$Z$14,"=canada",$AC$10:$AC$14)</f>
        <v>37.1</v>
      </c>
      <c r="AG20" s="6"/>
    </row>
    <row r="21" customFormat="false" ht="12.75" hidden="false" customHeight="false" outlineLevel="0" collapsed="false">
      <c r="A21" s="0" t="s">
        <v>1297</v>
      </c>
      <c r="B21" s="0" t="s">
        <v>1282</v>
      </c>
      <c r="C21" s="0" t="s">
        <v>1283</v>
      </c>
      <c r="D21" s="0" t="n">
        <v>580</v>
      </c>
      <c r="E21" s="0" t="n">
        <v>580</v>
      </c>
      <c r="F21" s="8" t="n">
        <v>37408</v>
      </c>
      <c r="G21" s="0" t="s">
        <v>1268</v>
      </c>
      <c r="H21" s="0" t="n">
        <v>7100</v>
      </c>
      <c r="I21" s="0" t="s">
        <v>1260</v>
      </c>
      <c r="J21" s="0" t="n">
        <f aca="false">SUMIF(G21,"=ng",E21)</f>
        <v>580</v>
      </c>
      <c r="N21" s="6" t="s">
        <v>1298</v>
      </c>
      <c r="O21" s="6" t="s">
        <v>1251</v>
      </c>
      <c r="P21" s="6" t="s">
        <v>1277</v>
      </c>
      <c r="Q21" s="6" t="n">
        <v>650</v>
      </c>
      <c r="R21" s="6" t="n">
        <v>650</v>
      </c>
      <c r="S21" s="7" t="n">
        <v>37773</v>
      </c>
      <c r="T21" s="6" t="s">
        <v>1268</v>
      </c>
      <c r="U21" s="6" t="n">
        <v>6707</v>
      </c>
      <c r="V21" s="6" t="n">
        <f aca="false">SUMIF(T21,"=ng",R21)</f>
        <v>650</v>
      </c>
      <c r="Y21" s="17" t="s">
        <v>1299</v>
      </c>
      <c r="Z21" s="6" t="n">
        <v>0</v>
      </c>
      <c r="AA21" s="6" t="n">
        <v>0</v>
      </c>
      <c r="AB21" s="6" t="n">
        <v>0</v>
      </c>
      <c r="AC21" s="6" t="n">
        <v>0</v>
      </c>
      <c r="AD21" s="6" t="n">
        <v>0</v>
      </c>
      <c r="AE21" s="6" t="n">
        <v>0</v>
      </c>
      <c r="AF21" s="18" t="n">
        <v>0</v>
      </c>
      <c r="AG21" s="6"/>
    </row>
    <row r="22" customFormat="false" ht="12.75" hidden="false" customHeight="false" outlineLevel="0" collapsed="false">
      <c r="A22" s="0" t="s">
        <v>1300</v>
      </c>
      <c r="B22" s="0" t="s">
        <v>1282</v>
      </c>
      <c r="C22" s="0" t="s">
        <v>1283</v>
      </c>
      <c r="D22" s="0" t="n">
        <v>450</v>
      </c>
      <c r="E22" s="0" t="n">
        <v>450</v>
      </c>
      <c r="F22" s="8" t="n">
        <v>37408</v>
      </c>
      <c r="G22" s="0" t="s">
        <v>1268</v>
      </c>
      <c r="H22" s="0" t="n">
        <v>9160</v>
      </c>
      <c r="I22" s="0" t="s">
        <v>1260</v>
      </c>
      <c r="J22" s="0" t="n">
        <f aca="false">SUMIF(G22,"=ng",E22)</f>
        <v>450</v>
      </c>
      <c r="N22" s="6" t="s">
        <v>1301</v>
      </c>
      <c r="O22" s="6" t="s">
        <v>1251</v>
      </c>
      <c r="P22" s="6" t="s">
        <v>1277</v>
      </c>
      <c r="Q22" s="6" t="n">
        <v>286</v>
      </c>
      <c r="R22" s="6" t="n">
        <v>86</v>
      </c>
      <c r="S22" s="7" t="n">
        <v>37773</v>
      </c>
      <c r="T22" s="6" t="s">
        <v>1268</v>
      </c>
      <c r="U22" s="6" t="n">
        <v>6707</v>
      </c>
      <c r="V22" s="6" t="n">
        <f aca="false">SUMIF(T22,"=ng",R22)</f>
        <v>86</v>
      </c>
      <c r="Y22" s="17" t="s">
        <v>1302</v>
      </c>
      <c r="Z22" s="6" t="n">
        <v>0</v>
      </c>
      <c r="AA22" s="6" t="n">
        <v>0</v>
      </c>
      <c r="AB22" s="6" t="n">
        <v>0</v>
      </c>
      <c r="AC22" s="6" t="n">
        <v>0</v>
      </c>
      <c r="AD22" s="6" t="n">
        <v>0</v>
      </c>
      <c r="AE22" s="6" t="n">
        <v>0</v>
      </c>
      <c r="AF22" s="18" t="n">
        <v>0</v>
      </c>
      <c r="AG22" s="6"/>
    </row>
    <row r="23" customFormat="false" ht="12.75" hidden="false" customHeight="false" outlineLevel="0" collapsed="false">
      <c r="A23" s="0" t="s">
        <v>1303</v>
      </c>
      <c r="B23" s="0" t="s">
        <v>1282</v>
      </c>
      <c r="C23" s="0" t="s">
        <v>1283</v>
      </c>
      <c r="D23" s="0" t="n">
        <v>580</v>
      </c>
      <c r="E23" s="0" t="n">
        <v>580</v>
      </c>
      <c r="F23" s="8" t="n">
        <v>37438</v>
      </c>
      <c r="G23" s="0" t="s">
        <v>1268</v>
      </c>
      <c r="H23" s="0" t="n">
        <v>7100</v>
      </c>
      <c r="I23" s="0" t="s">
        <v>1260</v>
      </c>
      <c r="J23" s="0" t="n">
        <f aca="false">SUMIF(G23,"=ng",E23)</f>
        <v>580</v>
      </c>
      <c r="N23" s="6" t="s">
        <v>1304</v>
      </c>
      <c r="O23" s="6" t="s">
        <v>1272</v>
      </c>
      <c r="P23" s="6" t="s">
        <v>1273</v>
      </c>
      <c r="Q23" s="6" t="n">
        <v>1000</v>
      </c>
      <c r="R23" s="6" t="n">
        <v>1000</v>
      </c>
      <c r="S23" s="7" t="n">
        <v>37773</v>
      </c>
      <c r="T23" s="6" t="s">
        <v>1268</v>
      </c>
      <c r="U23" s="6" t="n">
        <v>6707</v>
      </c>
      <c r="V23" s="6" t="n">
        <f aca="false">SUMIF(T23,"=ng",R23)</f>
        <v>1000</v>
      </c>
      <c r="Y23" s="17" t="s">
        <v>72</v>
      </c>
      <c r="Z23" s="6" t="n">
        <v>0</v>
      </c>
      <c r="AA23" s="6" t="n">
        <v>0</v>
      </c>
      <c r="AB23" s="6" t="n">
        <v>0</v>
      </c>
      <c r="AC23" s="6" t="n">
        <v>0</v>
      </c>
      <c r="AD23" s="6" t="n">
        <v>0</v>
      </c>
      <c r="AE23" s="6" t="n">
        <v>0</v>
      </c>
      <c r="AF23" s="18" t="n">
        <v>0</v>
      </c>
      <c r="AG23" s="6"/>
    </row>
    <row r="24" customFormat="false" ht="12.75" hidden="false" customHeight="false" outlineLevel="0" collapsed="false">
      <c r="A24" s="0" t="s">
        <v>1305</v>
      </c>
      <c r="B24" s="0" t="s">
        <v>1282</v>
      </c>
      <c r="C24" s="0" t="s">
        <v>1306</v>
      </c>
      <c r="D24" s="0" t="n">
        <v>80</v>
      </c>
      <c r="E24" s="0" t="n">
        <v>80</v>
      </c>
      <c r="F24" s="8" t="n">
        <v>37438</v>
      </c>
      <c r="G24" s="0" t="s">
        <v>1268</v>
      </c>
      <c r="H24" s="0" t="n">
        <v>9611</v>
      </c>
      <c r="I24" s="0" t="s">
        <v>1260</v>
      </c>
      <c r="J24" s="0" t="n">
        <f aca="false">SUMIF(G24,"=ng",E24)</f>
        <v>80</v>
      </c>
      <c r="N24" s="6" t="s">
        <v>518</v>
      </c>
      <c r="O24" s="6" t="s">
        <v>1251</v>
      </c>
      <c r="P24" s="6" t="s">
        <v>1270</v>
      </c>
      <c r="Q24" s="6" t="n">
        <v>630</v>
      </c>
      <c r="R24" s="6" t="n">
        <v>533.5</v>
      </c>
      <c r="S24" s="7" t="n">
        <v>37408</v>
      </c>
      <c r="T24" s="6" t="s">
        <v>1268</v>
      </c>
      <c r="U24" s="6" t="n">
        <v>6793</v>
      </c>
      <c r="V24" s="6" t="n">
        <f aca="false">SUMIF(T24,"=ng",R24)</f>
        <v>533.5</v>
      </c>
      <c r="Y24" s="17" t="s">
        <v>1307</v>
      </c>
      <c r="Z24" s="6" t="n">
        <f aca="false">SUMIF($Z$5:$Z$8,"=dsw",$AC$5:$AC$8)</f>
        <v>0</v>
      </c>
      <c r="AA24" s="6" t="n">
        <f aca="false">SUMIF($Z$5:$Z$8,"=sp15",$AC$5:$AC$8)</f>
        <v>0</v>
      </c>
      <c r="AB24" s="6" t="n">
        <f aca="false">SUMIF($Z$5:$Z$8,"=zp26",$AC$5:$AC$8)</f>
        <v>0</v>
      </c>
      <c r="AC24" s="6" t="n">
        <f aca="false">SUMIF($Z$5:$Z$8,"=np15",$AC$5:$AC$8)</f>
        <v>0</v>
      </c>
      <c r="AD24" s="6" t="n">
        <f aca="false">SUMIF($Z$5:$Z$8,"=pnw",$AC$5:$AC$8)</f>
        <v>0</v>
      </c>
      <c r="AE24" s="6" t="n">
        <f aca="false">SUMIF($Z$5:$Z$8,"=ro",$AC$5:$AC$8)</f>
        <v>0</v>
      </c>
      <c r="AF24" s="18" t="n">
        <f aca="false">SUMIF($Z$5:$Z$8,"=canada",$AC$5:$AC$8)</f>
        <v>259.2</v>
      </c>
      <c r="AG24" s="6"/>
    </row>
    <row r="25" customFormat="false" ht="12.75" hidden="false" customHeight="false" outlineLevel="0" collapsed="false">
      <c r="A25" s="0" t="s">
        <v>1281</v>
      </c>
      <c r="B25" s="0" t="s">
        <v>1282</v>
      </c>
      <c r="C25" s="0" t="s">
        <v>1283</v>
      </c>
      <c r="D25" s="0" t="n">
        <v>580</v>
      </c>
      <c r="E25" s="0" t="n">
        <v>580</v>
      </c>
      <c r="F25" s="8" t="n">
        <v>37469</v>
      </c>
      <c r="G25" s="0" t="s">
        <v>1268</v>
      </c>
      <c r="H25" s="0" t="n">
        <v>6707</v>
      </c>
      <c r="I25" s="0" t="s">
        <v>1260</v>
      </c>
      <c r="J25" s="0" t="n">
        <f aca="false">SUMIF(G25,"=ng",E25)</f>
        <v>580</v>
      </c>
      <c r="N25" s="6" t="s">
        <v>1308</v>
      </c>
      <c r="O25" s="6" t="s">
        <v>1282</v>
      </c>
      <c r="P25" s="6" t="s">
        <v>1283</v>
      </c>
      <c r="Q25" s="6" t="n">
        <v>625</v>
      </c>
      <c r="R25" s="6" t="n">
        <v>625</v>
      </c>
      <c r="S25" s="7" t="n">
        <v>37987</v>
      </c>
      <c r="T25" s="6" t="s">
        <v>1268</v>
      </c>
      <c r="U25" s="6" t="n">
        <v>6900</v>
      </c>
      <c r="V25" s="6" t="n">
        <f aca="false">SUMIF(T25,"=ng",R25)</f>
        <v>625</v>
      </c>
      <c r="Y25" s="17" t="s">
        <v>1309</v>
      </c>
      <c r="Z25" s="6" t="n">
        <f aca="false">SUMIF($Z$4,"=dsw",$AC$4)</f>
        <v>0</v>
      </c>
      <c r="AA25" s="6" t="n">
        <f aca="false">SUMIF($Z$4,"=sp15",$AC$4)</f>
        <v>0</v>
      </c>
      <c r="AB25" s="6" t="n">
        <f aca="false">SUMIF($Z$4,"=zp26",$AC$4)</f>
        <v>0</v>
      </c>
      <c r="AC25" s="6" t="n">
        <f aca="false">SUMIF($Z$4,"=np15",$AC$4)</f>
        <v>0</v>
      </c>
      <c r="AD25" s="6" t="n">
        <f aca="false">SUMIF($Z$4,"=pnw",$AC$4)</f>
        <v>12</v>
      </c>
      <c r="AE25" s="6" t="n">
        <f aca="false">SUMIF($Z$4,"=ro",$AC$4)</f>
        <v>0</v>
      </c>
      <c r="AF25" s="18" t="n">
        <f aca="false">SUMIF($Z$4,"=canada",$AC$4)</f>
        <v>0</v>
      </c>
      <c r="AG25" s="6"/>
    </row>
    <row r="26" customFormat="false" ht="12.75" hidden="false" customHeight="false" outlineLevel="0" collapsed="false">
      <c r="A26" s="0" t="s">
        <v>1310</v>
      </c>
      <c r="B26" s="0" t="s">
        <v>1282</v>
      </c>
      <c r="C26" s="0" t="s">
        <v>1258</v>
      </c>
      <c r="D26" s="0" t="n">
        <v>226</v>
      </c>
      <c r="E26" s="0" t="n">
        <v>226</v>
      </c>
      <c r="F26" s="8" t="n">
        <v>37500</v>
      </c>
      <c r="G26" s="0" t="s">
        <v>1268</v>
      </c>
      <c r="H26" s="0" t="n">
        <v>7100</v>
      </c>
      <c r="I26" s="0" t="s">
        <v>1260</v>
      </c>
      <c r="J26" s="0" t="n">
        <f aca="false">SUMIF(G26,"=ng",E26)</f>
        <v>226</v>
      </c>
      <c r="N26" s="6" t="s">
        <v>1286</v>
      </c>
      <c r="O26" s="6" t="s">
        <v>1282</v>
      </c>
      <c r="P26" s="6" t="s">
        <v>1258</v>
      </c>
      <c r="Q26" s="6" t="n">
        <v>600</v>
      </c>
      <c r="R26" s="6" t="n">
        <v>600</v>
      </c>
      <c r="S26" s="7" t="n">
        <v>37712</v>
      </c>
      <c r="T26" s="6" t="s">
        <v>1268</v>
      </c>
      <c r="U26" s="6" t="n">
        <v>7000</v>
      </c>
      <c r="V26" s="6" t="n">
        <f aca="false">SUMIF(T26,"=ng",R26)</f>
        <v>600</v>
      </c>
      <c r="Y26" s="19" t="s">
        <v>1311</v>
      </c>
      <c r="Z26" s="9" t="n">
        <f aca="false">SUMIF($Z$9,"=dsw",$AC$9)</f>
        <v>0</v>
      </c>
      <c r="AA26" s="9" t="n">
        <f aca="false">SUMIF($Z$9,"=sp15",$AC$9)</f>
        <v>1</v>
      </c>
      <c r="AB26" s="9" t="n">
        <f aca="false">SUMIF($Z$9,"=zp26",$AC$9)</f>
        <v>0</v>
      </c>
      <c r="AC26" s="9" t="n">
        <f aca="false">SUMIF($Z$9,"=np15",$AC$9)</f>
        <v>0</v>
      </c>
      <c r="AD26" s="9" t="n">
        <f aca="false">SUMIF($Z$9,"=pnw",$AC$9)</f>
        <v>0</v>
      </c>
      <c r="AE26" s="9" t="n">
        <f aca="false">SUMIF($Z$9,"=ro",$AC$9)</f>
        <v>0</v>
      </c>
      <c r="AF26" s="20" t="n">
        <f aca="false">SUMIF($Z$9,"=canada",$AC$9)</f>
        <v>0</v>
      </c>
      <c r="AG26" s="6"/>
    </row>
    <row r="27" customFormat="false" ht="12.75" hidden="false" customHeight="false" outlineLevel="0" collapsed="false">
      <c r="A27" s="0" t="s">
        <v>1312</v>
      </c>
      <c r="B27" s="0" t="s">
        <v>1282</v>
      </c>
      <c r="C27" s="0" t="s">
        <v>1306</v>
      </c>
      <c r="D27" s="0" t="n">
        <v>135</v>
      </c>
      <c r="E27" s="0" t="n">
        <v>135</v>
      </c>
      <c r="F27" s="8" t="n">
        <v>37561</v>
      </c>
      <c r="G27" s="0" t="s">
        <v>1268</v>
      </c>
      <c r="H27" s="0" t="n">
        <v>11000</v>
      </c>
      <c r="I27" s="0" t="s">
        <v>1260</v>
      </c>
      <c r="J27" s="0" t="n">
        <f aca="false">SUMIF(G27,"=ng",E27)</f>
        <v>135</v>
      </c>
      <c r="N27" s="6" t="s">
        <v>1313</v>
      </c>
      <c r="O27" s="6" t="s">
        <v>1282</v>
      </c>
      <c r="P27" s="6" t="s">
        <v>1258</v>
      </c>
      <c r="Q27" s="6" t="n">
        <v>550</v>
      </c>
      <c r="R27" s="6" t="n">
        <v>500</v>
      </c>
      <c r="S27" s="7" t="n">
        <v>37681</v>
      </c>
      <c r="T27" s="6" t="s">
        <v>1268</v>
      </c>
      <c r="U27" s="6" t="n">
        <v>7000</v>
      </c>
      <c r="V27" s="6" t="n">
        <f aca="false">SUMIF(T27,"=ng",R27)</f>
        <v>500</v>
      </c>
      <c r="Y27" s="6"/>
      <c r="Z27" s="6"/>
      <c r="AA27" s="6"/>
      <c r="AB27" s="6"/>
      <c r="AC27" s="6"/>
      <c r="AD27" s="7"/>
      <c r="AE27" s="6"/>
      <c r="AF27" s="6"/>
      <c r="AG27" s="6" t="n">
        <f aca="false">SUM(Z19:AF26)</f>
        <v>448.7</v>
      </c>
    </row>
    <row r="28" customFormat="false" ht="12.75" hidden="false" customHeight="false" outlineLevel="0" collapsed="false">
      <c r="A28" s="0" t="s">
        <v>1313</v>
      </c>
      <c r="B28" s="0" t="s">
        <v>1282</v>
      </c>
      <c r="C28" s="0" t="s">
        <v>1258</v>
      </c>
      <c r="D28" s="0" t="n">
        <v>550</v>
      </c>
      <c r="E28" s="0" t="n">
        <v>500</v>
      </c>
      <c r="F28" s="8" t="n">
        <v>37681</v>
      </c>
      <c r="G28" s="0" t="s">
        <v>1268</v>
      </c>
      <c r="H28" s="0" t="n">
        <v>7000</v>
      </c>
      <c r="I28" s="0" t="s">
        <v>1260</v>
      </c>
      <c r="J28" s="0" t="n">
        <f aca="false">SUMIF(G28,"=ng",E28)</f>
        <v>500</v>
      </c>
      <c r="N28" s="6" t="s">
        <v>1314</v>
      </c>
      <c r="O28" s="6" t="s">
        <v>1282</v>
      </c>
      <c r="P28" s="6" t="s">
        <v>1283</v>
      </c>
      <c r="Q28" s="6" t="n">
        <v>625</v>
      </c>
      <c r="R28" s="6" t="n">
        <v>625</v>
      </c>
      <c r="S28" s="7" t="n">
        <v>37681</v>
      </c>
      <c r="T28" s="6" t="s">
        <v>1268</v>
      </c>
      <c r="U28" s="6" t="n">
        <v>7000</v>
      </c>
      <c r="V28" s="6" t="n">
        <f aca="false">SUMIF(T28,"=ng",R28)</f>
        <v>625</v>
      </c>
      <c r="Y28" s="6"/>
      <c r="Z28" s="6"/>
      <c r="AA28" s="6"/>
      <c r="AB28" s="6"/>
      <c r="AC28" s="6"/>
      <c r="AD28" s="7"/>
      <c r="AE28" s="6"/>
      <c r="AF28" s="6"/>
      <c r="AG28" s="6"/>
    </row>
    <row r="29" customFormat="false" ht="12.75" hidden="false" customHeight="false" outlineLevel="0" collapsed="false">
      <c r="A29" s="0" t="s">
        <v>1314</v>
      </c>
      <c r="B29" s="0" t="s">
        <v>1282</v>
      </c>
      <c r="C29" s="0" t="s">
        <v>1283</v>
      </c>
      <c r="D29" s="0" t="n">
        <v>625</v>
      </c>
      <c r="E29" s="0" t="n">
        <v>625</v>
      </c>
      <c r="F29" s="8" t="n">
        <v>37681</v>
      </c>
      <c r="G29" s="0" t="s">
        <v>1268</v>
      </c>
      <c r="H29" s="0" t="n">
        <v>7000</v>
      </c>
      <c r="I29" s="0" t="s">
        <v>1260</v>
      </c>
      <c r="J29" s="0" t="n">
        <f aca="false">SUMIF(G29,"=ng",E29)</f>
        <v>625</v>
      </c>
      <c r="N29" s="6" t="s">
        <v>1286</v>
      </c>
      <c r="O29" s="6" t="s">
        <v>1282</v>
      </c>
      <c r="P29" s="6" t="s">
        <v>1258</v>
      </c>
      <c r="Q29" s="6" t="n">
        <v>600</v>
      </c>
      <c r="R29" s="6" t="n">
        <v>600</v>
      </c>
      <c r="S29" s="7" t="n">
        <v>37712</v>
      </c>
      <c r="T29" s="6" t="s">
        <v>1268</v>
      </c>
      <c r="U29" s="6" t="n">
        <v>7000</v>
      </c>
      <c r="V29" s="6" t="n">
        <f aca="false">SUMIF(T29,"=ng",R29)</f>
        <v>600</v>
      </c>
      <c r="Y29" s="6"/>
      <c r="Z29" s="6"/>
      <c r="AA29" s="6"/>
      <c r="AB29" s="6"/>
      <c r="AC29" s="6"/>
      <c r="AD29" s="7"/>
      <c r="AE29" s="6"/>
      <c r="AF29" s="6"/>
      <c r="AG29" s="6"/>
    </row>
    <row r="30" customFormat="false" ht="12.75" hidden="false" customHeight="false" outlineLevel="0" collapsed="false">
      <c r="A30" s="0" t="s">
        <v>1286</v>
      </c>
      <c r="B30" s="0" t="s">
        <v>1282</v>
      </c>
      <c r="C30" s="0" t="s">
        <v>1258</v>
      </c>
      <c r="D30" s="0" t="n">
        <v>600</v>
      </c>
      <c r="E30" s="0" t="n">
        <v>600</v>
      </c>
      <c r="F30" s="8" t="n">
        <v>37712</v>
      </c>
      <c r="G30" s="0" t="s">
        <v>1268</v>
      </c>
      <c r="H30" s="0" t="n">
        <v>7000</v>
      </c>
      <c r="I30" s="0" t="s">
        <v>1260</v>
      </c>
      <c r="J30" s="0" t="n">
        <f aca="false">SUMIF(G30,"=ng",E30)</f>
        <v>600</v>
      </c>
      <c r="N30" s="6" t="s">
        <v>1286</v>
      </c>
      <c r="O30" s="6" t="s">
        <v>1282</v>
      </c>
      <c r="P30" s="6" t="s">
        <v>1258</v>
      </c>
      <c r="Q30" s="6" t="n">
        <v>600</v>
      </c>
      <c r="R30" s="6" t="n">
        <v>600</v>
      </c>
      <c r="S30" s="7" t="n">
        <v>37773</v>
      </c>
      <c r="T30" s="6" t="s">
        <v>1268</v>
      </c>
      <c r="U30" s="6" t="n">
        <v>7000</v>
      </c>
      <c r="V30" s="6" t="n">
        <f aca="false">SUMIF(T30,"=ng",R30)</f>
        <v>600</v>
      </c>
      <c r="Y30" s="6"/>
      <c r="Z30" s="6"/>
      <c r="AA30" s="6"/>
      <c r="AB30" s="6"/>
      <c r="AC30" s="6"/>
      <c r="AD30" s="7"/>
      <c r="AE30" s="6"/>
      <c r="AF30" s="6"/>
      <c r="AG30" s="6"/>
    </row>
    <row r="31" customFormat="false" ht="12.75" hidden="false" customHeight="false" outlineLevel="0" collapsed="false">
      <c r="A31" s="0" t="s">
        <v>1286</v>
      </c>
      <c r="B31" s="0" t="s">
        <v>1282</v>
      </c>
      <c r="C31" s="0" t="s">
        <v>1258</v>
      </c>
      <c r="D31" s="0" t="n">
        <v>600</v>
      </c>
      <c r="E31" s="0" t="n">
        <v>600</v>
      </c>
      <c r="F31" s="8" t="n">
        <v>37712</v>
      </c>
      <c r="G31" s="0" t="s">
        <v>1268</v>
      </c>
      <c r="H31" s="0" t="n">
        <v>7000</v>
      </c>
      <c r="I31" s="0" t="s">
        <v>1260</v>
      </c>
      <c r="J31" s="0" t="n">
        <f aca="false">SUMIF(G31,"=ng",E31)</f>
        <v>600</v>
      </c>
      <c r="N31" s="6" t="s">
        <v>1315</v>
      </c>
      <c r="O31" s="6" t="s">
        <v>1282</v>
      </c>
      <c r="P31" s="6" t="s">
        <v>1283</v>
      </c>
      <c r="Q31" s="6" t="n">
        <v>1040</v>
      </c>
      <c r="R31" s="6" t="n">
        <v>1040</v>
      </c>
      <c r="S31" s="7" t="n">
        <v>37773</v>
      </c>
      <c r="T31" s="6" t="s">
        <v>1268</v>
      </c>
      <c r="U31" s="6" t="n">
        <v>7000</v>
      </c>
      <c r="V31" s="6" t="n">
        <f aca="false">SUMIF(T31,"=ng",R31)</f>
        <v>1040</v>
      </c>
      <c r="Y31" s="6" t="s">
        <v>1316</v>
      </c>
      <c r="Z31" s="6"/>
      <c r="AA31" s="6"/>
      <c r="AB31" s="6"/>
      <c r="AC31" s="6"/>
      <c r="AD31" s="6"/>
      <c r="AE31" s="12"/>
      <c r="AF31" s="13"/>
      <c r="AG31" s="6"/>
    </row>
    <row r="32" customFormat="false" ht="13.5" hidden="false" customHeight="false" outlineLevel="0" collapsed="false">
      <c r="A32" s="0" t="s">
        <v>1284</v>
      </c>
      <c r="B32" s="0" t="s">
        <v>1282</v>
      </c>
      <c r="C32" s="0" t="s">
        <v>1283</v>
      </c>
      <c r="D32" s="0" t="n">
        <v>587</v>
      </c>
      <c r="E32" s="0" t="n">
        <v>587</v>
      </c>
      <c r="F32" s="8" t="n">
        <v>37742</v>
      </c>
      <c r="G32" s="0" t="s">
        <v>1268</v>
      </c>
      <c r="H32" s="0" t="n">
        <v>6707</v>
      </c>
      <c r="I32" s="0" t="s">
        <v>1260</v>
      </c>
      <c r="J32" s="0" t="n">
        <f aca="false">SUMIF(G32,"=ng",E32)</f>
        <v>587</v>
      </c>
      <c r="N32" s="6" t="s">
        <v>1317</v>
      </c>
      <c r="O32" s="6" t="s">
        <v>1282</v>
      </c>
      <c r="P32" s="6" t="s">
        <v>1258</v>
      </c>
      <c r="Q32" s="6" t="n">
        <v>575</v>
      </c>
      <c r="R32" s="6" t="n">
        <v>575</v>
      </c>
      <c r="S32" s="7" t="n">
        <v>37773</v>
      </c>
      <c r="T32" s="6" t="s">
        <v>1268</v>
      </c>
      <c r="U32" s="6" t="n">
        <v>7000</v>
      </c>
      <c r="V32" s="6" t="n">
        <f aca="false">SUMIF(T32,"=ng",R32)</f>
        <v>575</v>
      </c>
      <c r="Y32" s="14"/>
      <c r="Z32" s="15" t="s">
        <v>61</v>
      </c>
      <c r="AA32" s="15" t="s">
        <v>31</v>
      </c>
      <c r="AB32" s="15" t="s">
        <v>117</v>
      </c>
      <c r="AC32" s="15" t="s">
        <v>20</v>
      </c>
      <c r="AD32" s="15" t="s">
        <v>27</v>
      </c>
      <c r="AE32" s="15" t="s">
        <v>1291</v>
      </c>
      <c r="AF32" s="15" t="s">
        <v>1292</v>
      </c>
      <c r="AG32" s="21" t="s">
        <v>1318</v>
      </c>
    </row>
    <row r="33" customFormat="false" ht="12.75" hidden="false" customHeight="false" outlineLevel="0" collapsed="false">
      <c r="A33" s="0" t="s">
        <v>1286</v>
      </c>
      <c r="B33" s="0" t="s">
        <v>1282</v>
      </c>
      <c r="C33" s="0" t="s">
        <v>1258</v>
      </c>
      <c r="D33" s="0" t="n">
        <v>600</v>
      </c>
      <c r="E33" s="0" t="n">
        <v>600</v>
      </c>
      <c r="F33" s="8" t="n">
        <v>37773</v>
      </c>
      <c r="G33" s="0" t="s">
        <v>1268</v>
      </c>
      <c r="H33" s="0" t="n">
        <v>6707</v>
      </c>
      <c r="I33" s="0" t="s">
        <v>1260</v>
      </c>
      <c r="J33" s="0" t="n">
        <f aca="false">SUMIF(G33,"=ng",E33)</f>
        <v>600</v>
      </c>
      <c r="N33" s="6" t="s">
        <v>1319</v>
      </c>
      <c r="O33" s="6" t="s">
        <v>1282</v>
      </c>
      <c r="P33" s="6" t="s">
        <v>1306</v>
      </c>
      <c r="Q33" s="6" t="n">
        <v>550</v>
      </c>
      <c r="R33" s="6" t="n">
        <v>550</v>
      </c>
      <c r="S33" s="7" t="n">
        <v>37895</v>
      </c>
      <c r="T33" s="6" t="s">
        <v>1268</v>
      </c>
      <c r="U33" s="6" t="n">
        <v>7000</v>
      </c>
      <c r="V33" s="6" t="n">
        <f aca="false">SUMIF(T33,"=ng",R33)</f>
        <v>550</v>
      </c>
      <c r="Y33" s="17" t="s">
        <v>49</v>
      </c>
      <c r="Z33" s="6" t="n">
        <f aca="false">Z19+'online plants'!Y30</f>
        <v>0</v>
      </c>
      <c r="AA33" s="6" t="n">
        <f aca="false">AA19+'online plants'!Z30</f>
        <v>0</v>
      </c>
      <c r="AB33" s="6" t="n">
        <f aca="false">AB19+'online plants'!AA30</f>
        <v>0</v>
      </c>
      <c r="AC33" s="6" t="n">
        <f aca="false">AC19+'online plants'!AB30</f>
        <v>0</v>
      </c>
      <c r="AD33" s="6" t="n">
        <f aca="false">AD19+'online plants'!AC30</f>
        <v>80</v>
      </c>
      <c r="AE33" s="6" t="n">
        <f aca="false">AE19+'online plants'!AD30</f>
        <v>0</v>
      </c>
      <c r="AF33" s="6" t="n">
        <f aca="false">AF19+'online plants'!AE30</f>
        <v>34</v>
      </c>
      <c r="AG33" s="22" t="n">
        <f aca="false">SUM(Z33:AF33)</f>
        <v>114</v>
      </c>
    </row>
    <row r="34" customFormat="false" ht="12.75" hidden="false" customHeight="false" outlineLevel="0" collapsed="false">
      <c r="A34" s="0" t="s">
        <v>1286</v>
      </c>
      <c r="B34" s="0" t="s">
        <v>1282</v>
      </c>
      <c r="C34" s="0" t="s">
        <v>1258</v>
      </c>
      <c r="D34" s="0" t="n">
        <v>600</v>
      </c>
      <c r="E34" s="0" t="n">
        <v>600</v>
      </c>
      <c r="F34" s="8" t="n">
        <v>37773</v>
      </c>
      <c r="G34" s="0" t="s">
        <v>1268</v>
      </c>
      <c r="H34" s="0" t="n">
        <v>7000</v>
      </c>
      <c r="I34" s="0" t="s">
        <v>1260</v>
      </c>
      <c r="J34" s="0" t="n">
        <f aca="false">SUMIF(G34,"=ng",E34)</f>
        <v>600</v>
      </c>
      <c r="N34" s="6" t="s">
        <v>1320</v>
      </c>
      <c r="O34" s="6" t="s">
        <v>1251</v>
      </c>
      <c r="P34" s="6" t="s">
        <v>1277</v>
      </c>
      <c r="Q34" s="6" t="n">
        <v>520</v>
      </c>
      <c r="R34" s="6" t="n">
        <v>520</v>
      </c>
      <c r="S34" s="7" t="n">
        <v>37926</v>
      </c>
      <c r="T34" s="6" t="s">
        <v>1268</v>
      </c>
      <c r="U34" s="6" t="n">
        <v>7000</v>
      </c>
      <c r="V34" s="6" t="n">
        <f aca="false">SUMIF(T34,"=ng",R34)</f>
        <v>520</v>
      </c>
      <c r="Y34" s="17" t="s">
        <v>1296</v>
      </c>
      <c r="Z34" s="6" t="n">
        <f aca="false">Z20+'online plants'!Y31</f>
        <v>0</v>
      </c>
      <c r="AA34" s="6" t="n">
        <f aca="false">AA20+'online plants'!Z31</f>
        <v>20.4</v>
      </c>
      <c r="AB34" s="6" t="n">
        <f aca="false">AB20+'online plants'!AA31</f>
        <v>0</v>
      </c>
      <c r="AC34" s="6" t="n">
        <f aca="false">AC20+'online plants'!AB31</f>
        <v>0</v>
      </c>
      <c r="AD34" s="6" t="n">
        <f aca="false">AD20+'online plants'!AC31</f>
        <v>179.3</v>
      </c>
      <c r="AE34" s="6" t="n">
        <f aca="false">AE20+'online plants'!AD31</f>
        <v>11.9</v>
      </c>
      <c r="AF34" s="6" t="n">
        <f aca="false">AF20+'online plants'!AE31</f>
        <v>45.9</v>
      </c>
      <c r="AG34" s="22" t="n">
        <f aca="false">SUM(Z34:AF34)</f>
        <v>257.5</v>
      </c>
    </row>
    <row r="35" customFormat="false" ht="12.75" hidden="false" customHeight="false" outlineLevel="0" collapsed="false">
      <c r="A35" s="0" t="s">
        <v>1315</v>
      </c>
      <c r="B35" s="0" t="s">
        <v>1282</v>
      </c>
      <c r="C35" s="0" t="s">
        <v>1283</v>
      </c>
      <c r="D35" s="0" t="n">
        <v>1040</v>
      </c>
      <c r="E35" s="0" t="n">
        <v>1040</v>
      </c>
      <c r="F35" s="8" t="n">
        <v>37773</v>
      </c>
      <c r="G35" s="0" t="s">
        <v>1268</v>
      </c>
      <c r="H35" s="0" t="n">
        <v>7000</v>
      </c>
      <c r="I35" s="0" t="s">
        <v>1260</v>
      </c>
      <c r="J35" s="0" t="n">
        <f aca="false">SUMIF(G35,"=ng",E35)</f>
        <v>1040</v>
      </c>
      <c r="N35" s="6" t="s">
        <v>1321</v>
      </c>
      <c r="O35" s="6" t="s">
        <v>1322</v>
      </c>
      <c r="P35" s="6" t="s">
        <v>1323</v>
      </c>
      <c r="Q35" s="6" t="n">
        <v>480</v>
      </c>
      <c r="R35" s="6" t="n">
        <v>480</v>
      </c>
      <c r="S35" s="7" t="n">
        <v>37742</v>
      </c>
      <c r="T35" s="6" t="s">
        <v>1268</v>
      </c>
      <c r="U35" s="6" t="n">
        <v>7000</v>
      </c>
      <c r="V35" s="6" t="n">
        <f aca="false">SUMIF(T35,"=ng",R35)</f>
        <v>480</v>
      </c>
      <c r="Y35" s="17" t="s">
        <v>1299</v>
      </c>
      <c r="Z35" s="6" t="n">
        <f aca="false">Z21+'online plants'!Y32</f>
        <v>0</v>
      </c>
      <c r="AA35" s="6" t="n">
        <f aca="false">AA21+'online plants'!Z32</f>
        <v>0</v>
      </c>
      <c r="AB35" s="6" t="n">
        <f aca="false">AB21+'online plants'!AA32</f>
        <v>0</v>
      </c>
      <c r="AC35" s="6" t="n">
        <f aca="false">AC21+'online plants'!AB32</f>
        <v>0</v>
      </c>
      <c r="AD35" s="6" t="n">
        <f aca="false">AD21+'online plants'!AC32</f>
        <v>21</v>
      </c>
      <c r="AE35" s="6" t="n">
        <f aca="false">AE21+'online plants'!AD32</f>
        <v>0</v>
      </c>
      <c r="AF35" s="6" t="n">
        <f aca="false">AF21+'online plants'!AE32</f>
        <v>51.6</v>
      </c>
      <c r="AG35" s="22" t="n">
        <f aca="false">SUM(Z35:AF35)</f>
        <v>72.6</v>
      </c>
    </row>
    <row r="36" customFormat="false" ht="12.75" hidden="false" customHeight="false" outlineLevel="0" collapsed="false">
      <c r="A36" s="0" t="s">
        <v>1317</v>
      </c>
      <c r="B36" s="0" t="s">
        <v>1282</v>
      </c>
      <c r="C36" s="0" t="s">
        <v>1258</v>
      </c>
      <c r="D36" s="0" t="n">
        <v>575</v>
      </c>
      <c r="E36" s="0" t="n">
        <v>575</v>
      </c>
      <c r="F36" s="8" t="n">
        <v>37773</v>
      </c>
      <c r="G36" s="0" t="s">
        <v>1268</v>
      </c>
      <c r="H36" s="0" t="n">
        <v>7000</v>
      </c>
      <c r="I36" s="0" t="s">
        <v>1260</v>
      </c>
      <c r="J36" s="0" t="n">
        <f aca="false">SUMIF(G36,"=ng",E36)</f>
        <v>575</v>
      </c>
      <c r="N36" s="6" t="s">
        <v>1324</v>
      </c>
      <c r="O36" s="6" t="s">
        <v>1272</v>
      </c>
      <c r="P36" s="6" t="s">
        <v>1273</v>
      </c>
      <c r="Q36" s="6" t="n">
        <v>750</v>
      </c>
      <c r="R36" s="6" t="n">
        <v>750</v>
      </c>
      <c r="S36" s="7" t="n">
        <v>37622</v>
      </c>
      <c r="T36" s="6" t="s">
        <v>1268</v>
      </c>
      <c r="U36" s="6" t="n">
        <v>7000</v>
      </c>
      <c r="V36" s="6" t="n">
        <f aca="false">SUMIF(T36,"=ng",R36)</f>
        <v>750</v>
      </c>
      <c r="Y36" s="17" t="s">
        <v>1302</v>
      </c>
      <c r="Z36" s="6" t="n">
        <f aca="false">Z22+'online plants'!Y33</f>
        <v>0</v>
      </c>
      <c r="AA36" s="6" t="n">
        <f aca="false">AA22+'online plants'!Z33</f>
        <v>0</v>
      </c>
      <c r="AB36" s="6" t="n">
        <f aca="false">AB22+'online plants'!AA33</f>
        <v>25</v>
      </c>
      <c r="AC36" s="6" t="n">
        <f aca="false">AC22+'online plants'!AB33</f>
        <v>0</v>
      </c>
      <c r="AD36" s="6" t="n">
        <f aca="false">AD22+'online plants'!AC33</f>
        <v>0</v>
      </c>
      <c r="AE36" s="6" t="n">
        <f aca="false">AE22+'online plants'!AD33</f>
        <v>0</v>
      </c>
      <c r="AF36" s="6" t="n">
        <f aca="false">AF22+'online plants'!AE33</f>
        <v>0</v>
      </c>
      <c r="AG36" s="22" t="n">
        <f aca="false">SUM(Z36:AF36)</f>
        <v>25</v>
      </c>
    </row>
    <row r="37" customFormat="false" ht="12.75" hidden="false" customHeight="false" outlineLevel="0" collapsed="false">
      <c r="A37" s="0" t="s">
        <v>1284</v>
      </c>
      <c r="B37" s="0" t="s">
        <v>1282</v>
      </c>
      <c r="C37" s="0" t="s">
        <v>1283</v>
      </c>
      <c r="D37" s="0" t="n">
        <v>587</v>
      </c>
      <c r="E37" s="0" t="n">
        <v>587</v>
      </c>
      <c r="F37" s="8" t="n">
        <v>37787</v>
      </c>
      <c r="G37" s="0" t="s">
        <v>1268</v>
      </c>
      <c r="H37" s="0" t="n">
        <v>6707</v>
      </c>
      <c r="I37" s="0" t="s">
        <v>1260</v>
      </c>
      <c r="J37" s="0" t="n">
        <f aca="false">SUMIF(G37,"=ng",E37)</f>
        <v>587</v>
      </c>
      <c r="N37" s="6" t="s">
        <v>1325</v>
      </c>
      <c r="O37" s="6" t="s">
        <v>1272</v>
      </c>
      <c r="P37" s="6" t="s">
        <v>1273</v>
      </c>
      <c r="Q37" s="6" t="n">
        <v>520</v>
      </c>
      <c r="R37" s="6" t="n">
        <v>520</v>
      </c>
      <c r="S37" s="7" t="n">
        <v>37712</v>
      </c>
      <c r="T37" s="6" t="s">
        <v>1268</v>
      </c>
      <c r="U37" s="6" t="n">
        <v>7000</v>
      </c>
      <c r="V37" s="6" t="n">
        <f aca="false">SUMIF(T37,"=ng",R37)</f>
        <v>520</v>
      </c>
      <c r="Y37" s="17" t="s">
        <v>72</v>
      </c>
      <c r="Z37" s="6" t="n">
        <f aca="false">Z23+'online plants'!Y34</f>
        <v>0</v>
      </c>
      <c r="AA37" s="6" t="n">
        <f aca="false">AA23+'online plants'!Z34</f>
        <v>0</v>
      </c>
      <c r="AB37" s="6" t="n">
        <f aca="false">AB23+'online plants'!AA34</f>
        <v>0</v>
      </c>
      <c r="AC37" s="6" t="n">
        <f aca="false">AC23+'online plants'!AB34</f>
        <v>0</v>
      </c>
      <c r="AD37" s="6" t="n">
        <f aca="false">AD23+'online plants'!AC34</f>
        <v>32</v>
      </c>
      <c r="AE37" s="6" t="n">
        <f aca="false">AE23+'online plants'!AD34</f>
        <v>0</v>
      </c>
      <c r="AF37" s="6" t="n">
        <f aca="false">AF23+'online plants'!AE34</f>
        <v>0</v>
      </c>
      <c r="AG37" s="22" t="n">
        <f aca="false">SUM(Z37:AF37)</f>
        <v>32</v>
      </c>
    </row>
    <row r="38" customFormat="false" ht="12.75" hidden="false" customHeight="false" outlineLevel="0" collapsed="false">
      <c r="A38" s="0" t="s">
        <v>1284</v>
      </c>
      <c r="B38" s="0" t="s">
        <v>1282</v>
      </c>
      <c r="C38" s="0" t="s">
        <v>1283</v>
      </c>
      <c r="D38" s="0" t="n">
        <v>587</v>
      </c>
      <c r="E38" s="0" t="n">
        <v>587</v>
      </c>
      <c r="F38" s="8" t="n">
        <v>37848</v>
      </c>
      <c r="G38" s="0" t="s">
        <v>1268</v>
      </c>
      <c r="H38" s="0" t="n">
        <v>6707</v>
      </c>
      <c r="I38" s="0" t="s">
        <v>1260</v>
      </c>
      <c r="J38" s="0" t="n">
        <f aca="false">SUMIF(G38,"=ng",E38)</f>
        <v>587</v>
      </c>
      <c r="N38" s="6" t="s">
        <v>1326</v>
      </c>
      <c r="O38" s="6" t="s">
        <v>1272</v>
      </c>
      <c r="P38" s="6" t="s">
        <v>1273</v>
      </c>
      <c r="Q38" s="6" t="n">
        <v>765</v>
      </c>
      <c r="R38" s="6" t="n">
        <v>765</v>
      </c>
      <c r="S38" s="7" t="n">
        <v>37803</v>
      </c>
      <c r="T38" s="6" t="s">
        <v>1268</v>
      </c>
      <c r="U38" s="6" t="n">
        <v>7000</v>
      </c>
      <c r="V38" s="6" t="n">
        <f aca="false">SUMIF(T38,"=ng",R38)</f>
        <v>765</v>
      </c>
      <c r="Y38" s="17" t="s">
        <v>1307</v>
      </c>
      <c r="Z38" s="6" t="n">
        <f aca="false">Z24+'online plants'!Y35</f>
        <v>0</v>
      </c>
      <c r="AA38" s="6" t="n">
        <f aca="false">AA24+'online plants'!Z35</f>
        <v>0</v>
      </c>
      <c r="AB38" s="6" t="n">
        <f aca="false">AB24+'online plants'!AA35</f>
        <v>0</v>
      </c>
      <c r="AC38" s="6" t="n">
        <f aca="false">AC24+'online plants'!AB35</f>
        <v>0</v>
      </c>
      <c r="AD38" s="6" t="n">
        <f aca="false">AD24+'online plants'!AC35</f>
        <v>0</v>
      </c>
      <c r="AE38" s="6" t="n">
        <f aca="false">AE24+'online plants'!AD35</f>
        <v>0</v>
      </c>
      <c r="AF38" s="6" t="n">
        <f aca="false">AF24+'online plants'!AE35</f>
        <v>259.2</v>
      </c>
      <c r="AG38" s="22" t="n">
        <f aca="false">SUM(Z38:AF38)</f>
        <v>259.2</v>
      </c>
    </row>
    <row r="39" customFormat="false" ht="12.75" hidden="false" customHeight="false" outlineLevel="0" collapsed="false">
      <c r="A39" s="0" t="s">
        <v>1284</v>
      </c>
      <c r="B39" s="0" t="s">
        <v>1282</v>
      </c>
      <c r="C39" s="0" t="s">
        <v>1283</v>
      </c>
      <c r="D39" s="0" t="n">
        <v>587</v>
      </c>
      <c r="E39" s="0" t="n">
        <v>587</v>
      </c>
      <c r="F39" s="8" t="n">
        <v>37895</v>
      </c>
      <c r="G39" s="0" t="s">
        <v>1268</v>
      </c>
      <c r="H39" s="0" t="n">
        <v>6707</v>
      </c>
      <c r="I39" s="0" t="s">
        <v>1260</v>
      </c>
      <c r="J39" s="0" t="n">
        <f aca="false">SUMIF(G39,"=ng",E39)</f>
        <v>587</v>
      </c>
      <c r="N39" s="6" t="s">
        <v>1327</v>
      </c>
      <c r="O39" s="6" t="s">
        <v>1328</v>
      </c>
      <c r="P39" s="6" t="s">
        <v>1273</v>
      </c>
      <c r="Q39" s="6" t="n">
        <v>585</v>
      </c>
      <c r="R39" s="6" t="n">
        <v>265</v>
      </c>
      <c r="S39" s="7" t="n">
        <v>37834</v>
      </c>
      <c r="T39" s="6" t="s">
        <v>1268</v>
      </c>
      <c r="U39" s="6" t="n">
        <v>7000</v>
      </c>
      <c r="V39" s="6" t="n">
        <f aca="false">SUMIF(T39,"=ng",R39)</f>
        <v>265</v>
      </c>
      <c r="Y39" s="17" t="s">
        <v>1309</v>
      </c>
      <c r="Z39" s="6" t="n">
        <f aca="false">Z25+'online plants'!Y36</f>
        <v>0</v>
      </c>
      <c r="AA39" s="6" t="n">
        <f aca="false">AA25+'online plants'!Z36</f>
        <v>0</v>
      </c>
      <c r="AB39" s="6" t="n">
        <f aca="false">AB25+'online plants'!AA36</f>
        <v>0</v>
      </c>
      <c r="AC39" s="6" t="n">
        <f aca="false">AC25+'online plants'!AB36</f>
        <v>0</v>
      </c>
      <c r="AD39" s="6" t="n">
        <f aca="false">AD25+'online plants'!AC36</f>
        <v>12</v>
      </c>
      <c r="AE39" s="6" t="n">
        <f aca="false">AE25+'online plants'!AD36</f>
        <v>0</v>
      </c>
      <c r="AF39" s="6" t="n">
        <f aca="false">AF25+'online plants'!AE36</f>
        <v>0</v>
      </c>
      <c r="AG39" s="22" t="n">
        <f aca="false">SUM(Z39:AF39)</f>
        <v>12</v>
      </c>
    </row>
    <row r="40" customFormat="false" ht="12.75" hidden="false" customHeight="false" outlineLevel="0" collapsed="false">
      <c r="A40" s="0" t="s">
        <v>1319</v>
      </c>
      <c r="B40" s="0" t="s">
        <v>1282</v>
      </c>
      <c r="C40" s="0" t="s">
        <v>1306</v>
      </c>
      <c r="D40" s="0" t="n">
        <v>550</v>
      </c>
      <c r="E40" s="0" t="n">
        <v>550</v>
      </c>
      <c r="F40" s="8" t="n">
        <v>37895</v>
      </c>
      <c r="G40" s="0" t="s">
        <v>1268</v>
      </c>
      <c r="H40" s="0" t="n">
        <v>7000</v>
      </c>
      <c r="I40" s="0" t="s">
        <v>1260</v>
      </c>
      <c r="J40" s="0" t="n">
        <f aca="false">SUMIF(G40,"=ng",E40)</f>
        <v>550</v>
      </c>
      <c r="N40" s="6" t="s">
        <v>1267</v>
      </c>
      <c r="O40" s="6" t="s">
        <v>1247</v>
      </c>
      <c r="P40" s="6" t="s">
        <v>1248</v>
      </c>
      <c r="Q40" s="6" t="n">
        <v>170</v>
      </c>
      <c r="R40" s="6" t="n">
        <v>85</v>
      </c>
      <c r="S40" s="7" t="n">
        <v>37469</v>
      </c>
      <c r="T40" s="6" t="s">
        <v>1268</v>
      </c>
      <c r="U40" s="6" t="n">
        <v>7100</v>
      </c>
      <c r="V40" s="6" t="n">
        <f aca="false">SUMIF(T40,"=ng",R40)</f>
        <v>85</v>
      </c>
      <c r="Y40" s="19" t="s">
        <v>1311</v>
      </c>
      <c r="Z40" s="6" t="n">
        <f aca="false">Z26+'online plants'!Y37</f>
        <v>0</v>
      </c>
      <c r="AA40" s="6" t="n">
        <f aca="false">AA26+'online plants'!Z37</f>
        <v>1</v>
      </c>
      <c r="AB40" s="6" t="n">
        <f aca="false">AB26+'online plants'!AA37</f>
        <v>0</v>
      </c>
      <c r="AC40" s="6" t="n">
        <f aca="false">AC26+'online plants'!AB37</f>
        <v>0</v>
      </c>
      <c r="AD40" s="6" t="n">
        <f aca="false">AD26+'online plants'!AC37</f>
        <v>0</v>
      </c>
      <c r="AE40" s="6" t="n">
        <f aca="false">AE26+'online plants'!AD37</f>
        <v>0</v>
      </c>
      <c r="AF40" s="6" t="n">
        <f aca="false">AF26+'online plants'!AE37</f>
        <v>0</v>
      </c>
      <c r="AG40" s="22" t="n">
        <f aca="false">SUM(Z40:AF40)</f>
        <v>1</v>
      </c>
    </row>
    <row r="41" customFormat="false" ht="12.75" hidden="false" customHeight="false" outlineLevel="0" collapsed="false">
      <c r="A41" s="0" t="s">
        <v>1312</v>
      </c>
      <c r="B41" s="0" t="s">
        <v>1282</v>
      </c>
      <c r="C41" s="0" t="s">
        <v>1306</v>
      </c>
      <c r="D41" s="0" t="n">
        <v>225</v>
      </c>
      <c r="E41" s="0" t="n">
        <v>90</v>
      </c>
      <c r="F41" s="8" t="n">
        <v>37956</v>
      </c>
      <c r="G41" s="0" t="s">
        <v>1268</v>
      </c>
      <c r="H41" s="0" t="n">
        <v>7100</v>
      </c>
      <c r="I41" s="0" t="s">
        <v>1260</v>
      </c>
      <c r="J41" s="0" t="n">
        <f aca="false">SUMIF(G41,"=ng",E41)</f>
        <v>90</v>
      </c>
      <c r="N41" s="6" t="s">
        <v>1275</v>
      </c>
      <c r="O41" s="6" t="s">
        <v>1247</v>
      </c>
      <c r="P41" s="6" t="s">
        <v>1248</v>
      </c>
      <c r="Q41" s="6" t="n">
        <v>150</v>
      </c>
      <c r="R41" s="6" t="n">
        <v>50</v>
      </c>
      <c r="S41" s="7" t="n">
        <v>37530</v>
      </c>
      <c r="T41" s="6" t="s">
        <v>1268</v>
      </c>
      <c r="U41" s="6" t="n">
        <v>7100</v>
      </c>
      <c r="V41" s="6" t="n">
        <f aca="false">SUMIF(T41,"=ng",R41)</f>
        <v>50</v>
      </c>
      <c r="Y41" s="19" t="s">
        <v>1318</v>
      </c>
      <c r="Z41" s="23" t="n">
        <f aca="false">SUM(Z33:Z40)</f>
        <v>0</v>
      </c>
      <c r="AA41" s="24" t="n">
        <f aca="false">SUM(AA33:AA40)</f>
        <v>21.4</v>
      </c>
      <c r="AB41" s="24" t="n">
        <f aca="false">SUM(AB33:AB40)</f>
        <v>25</v>
      </c>
      <c r="AC41" s="24" t="n">
        <f aca="false">SUM(AC33:AC40)</f>
        <v>0</v>
      </c>
      <c r="AD41" s="24" t="n">
        <f aca="false">SUM(AD33:AD40)</f>
        <v>324.3</v>
      </c>
      <c r="AE41" s="24" t="n">
        <f aca="false">SUM(AE33:AE40)</f>
        <v>11.9</v>
      </c>
      <c r="AF41" s="24" t="n">
        <f aca="false">SUM(AF33:AF40)</f>
        <v>390.7</v>
      </c>
      <c r="AG41" s="25" t="n">
        <f aca="false">SUM(Z33:AF40)</f>
        <v>773.3</v>
      </c>
    </row>
    <row r="42" customFormat="false" ht="12.75" hidden="false" customHeight="false" outlineLevel="0" collapsed="false">
      <c r="A42" s="0" t="s">
        <v>1308</v>
      </c>
      <c r="B42" s="0" t="s">
        <v>1282</v>
      </c>
      <c r="C42" s="0" t="s">
        <v>1283</v>
      </c>
      <c r="D42" s="0" t="n">
        <v>625</v>
      </c>
      <c r="E42" s="0" t="n">
        <v>625</v>
      </c>
      <c r="F42" s="8" t="n">
        <v>37987</v>
      </c>
      <c r="G42" s="0" t="s">
        <v>1268</v>
      </c>
      <c r="H42" s="0" t="n">
        <v>6900</v>
      </c>
      <c r="I42" s="0" t="s">
        <v>1254</v>
      </c>
      <c r="J42" s="9" t="n">
        <f aca="false">SUMIF(G42,"=ng",E42)</f>
        <v>625</v>
      </c>
      <c r="N42" s="6" t="s">
        <v>1278</v>
      </c>
      <c r="O42" s="6" t="s">
        <v>1247</v>
      </c>
      <c r="P42" s="6" t="s">
        <v>1248</v>
      </c>
      <c r="Q42" s="6" t="n">
        <v>170</v>
      </c>
      <c r="R42" s="6" t="n">
        <v>60</v>
      </c>
      <c r="S42" s="7" t="n">
        <v>37865</v>
      </c>
      <c r="T42" s="6" t="s">
        <v>1268</v>
      </c>
      <c r="U42" s="6" t="n">
        <v>7100</v>
      </c>
      <c r="V42" s="6" t="n">
        <f aca="false">SUMIF(T42,"=ng",R42)</f>
        <v>60</v>
      </c>
      <c r="Y42" s="6"/>
      <c r="Z42" s="6"/>
      <c r="AA42" s="6"/>
      <c r="AB42" s="6"/>
      <c r="AC42" s="6"/>
      <c r="AD42" s="7"/>
      <c r="AE42" s="6"/>
      <c r="AF42" s="6"/>
      <c r="AG42" s="6"/>
    </row>
    <row r="43" customFormat="false" ht="12.75" hidden="false" customHeight="false" outlineLevel="0" collapsed="false">
      <c r="D43" s="0" t="n">
        <f aca="false">SUM(D20:D42)</f>
        <v>11819</v>
      </c>
      <c r="E43" s="0" t="n">
        <f aca="false">SUM(E20:E42)</f>
        <v>11634</v>
      </c>
      <c r="F43" s="8"/>
      <c r="J43" s="10" t="n">
        <f aca="false">SUM(J20:J42)</f>
        <v>11634</v>
      </c>
      <c r="N43" s="6" t="s">
        <v>1294</v>
      </c>
      <c r="O43" s="6" t="s">
        <v>1282</v>
      </c>
      <c r="P43" s="6" t="s">
        <v>1283</v>
      </c>
      <c r="Q43" s="6" t="n">
        <v>250</v>
      </c>
      <c r="R43" s="6" t="n">
        <v>250</v>
      </c>
      <c r="S43" s="7" t="n">
        <v>37408</v>
      </c>
      <c r="T43" s="6" t="s">
        <v>1268</v>
      </c>
      <c r="U43" s="6" t="n">
        <v>7100</v>
      </c>
      <c r="V43" s="6" t="n">
        <f aca="false">SUMIF(T43,"=ng",R43)</f>
        <v>250</v>
      </c>
      <c r="Y43" s="6"/>
      <c r="Z43" s="6"/>
      <c r="AA43" s="6"/>
      <c r="AB43" s="6"/>
      <c r="AC43" s="6"/>
      <c r="AD43" s="7"/>
      <c r="AE43" s="6"/>
      <c r="AF43" s="6"/>
      <c r="AG43" s="6"/>
    </row>
    <row r="44" customFormat="false" ht="12.75" hidden="false" customHeight="false" outlineLevel="0" collapsed="false">
      <c r="E44" s="0" t="s">
        <v>1285</v>
      </c>
      <c r="F44" s="0" t="n">
        <f aca="false">SUMIF(H20:H42,"&lt;=9000",E20:E42)</f>
        <v>10969</v>
      </c>
      <c r="N44" s="6" t="s">
        <v>1297</v>
      </c>
      <c r="O44" s="6" t="s">
        <v>1282</v>
      </c>
      <c r="P44" s="6" t="s">
        <v>1283</v>
      </c>
      <c r="Q44" s="6" t="n">
        <v>580</v>
      </c>
      <c r="R44" s="6" t="n">
        <v>580</v>
      </c>
      <c r="S44" s="7" t="n">
        <v>37408</v>
      </c>
      <c r="T44" s="6" t="s">
        <v>1268</v>
      </c>
      <c r="U44" s="6" t="n">
        <v>7100</v>
      </c>
      <c r="V44" s="6" t="n">
        <f aca="false">SUMIF(T44,"=ng",R44)</f>
        <v>580</v>
      </c>
      <c r="Y44" s="6"/>
      <c r="Z44" s="6"/>
      <c r="AA44" s="6"/>
      <c r="AB44" s="6"/>
      <c r="AC44" s="6"/>
      <c r="AD44" s="7"/>
      <c r="AE44" s="6"/>
      <c r="AF44" s="6"/>
      <c r="AG44" s="6"/>
    </row>
    <row r="45" customFormat="false" ht="12.75" hidden="false" customHeight="false" outlineLevel="0" collapsed="false">
      <c r="E45" s="11" t="s">
        <v>1287</v>
      </c>
      <c r="F45" s="0" t="n">
        <f aca="false">(SUMIF(H20:H42,"&lt;11000",E20:E42))-F44</f>
        <v>530</v>
      </c>
      <c r="N45" s="6" t="s">
        <v>1303</v>
      </c>
      <c r="O45" s="6" t="s">
        <v>1282</v>
      </c>
      <c r="P45" s="6" t="s">
        <v>1283</v>
      </c>
      <c r="Q45" s="6" t="n">
        <v>580</v>
      </c>
      <c r="R45" s="6" t="n">
        <v>580</v>
      </c>
      <c r="S45" s="7" t="n">
        <v>37438</v>
      </c>
      <c r="T45" s="6" t="s">
        <v>1268</v>
      </c>
      <c r="U45" s="6" t="n">
        <v>7100</v>
      </c>
      <c r="V45" s="6" t="n">
        <f aca="false">SUMIF(T45,"=ng",R45)</f>
        <v>580</v>
      </c>
      <c r="Y45" s="6"/>
      <c r="Z45" s="6"/>
      <c r="AA45" s="6"/>
      <c r="AB45" s="6"/>
      <c r="AC45" s="6"/>
      <c r="AD45" s="7"/>
      <c r="AE45" s="6"/>
      <c r="AF45" s="6"/>
      <c r="AG45" s="6"/>
    </row>
    <row r="46" customFormat="false" ht="12.75" hidden="false" customHeight="false" outlineLevel="0" collapsed="false">
      <c r="E46" s="0" t="s">
        <v>1288</v>
      </c>
      <c r="F46" s="0" t="n">
        <f aca="false">SUMIF(H20:H42,"&gt;=11000",E20:E42)</f>
        <v>135</v>
      </c>
      <c r="N46" s="6" t="s">
        <v>1310</v>
      </c>
      <c r="O46" s="6" t="s">
        <v>1282</v>
      </c>
      <c r="P46" s="6" t="s">
        <v>1258</v>
      </c>
      <c r="Q46" s="6" t="n">
        <v>226</v>
      </c>
      <c r="R46" s="6" t="n">
        <v>226</v>
      </c>
      <c r="S46" s="7" t="n">
        <v>37500</v>
      </c>
      <c r="T46" s="6" t="s">
        <v>1268</v>
      </c>
      <c r="U46" s="6" t="n">
        <v>7100</v>
      </c>
      <c r="V46" s="6" t="n">
        <f aca="false">SUMIF(T46,"=ng",R46)</f>
        <v>226</v>
      </c>
      <c r="Y46" s="6"/>
      <c r="Z46" s="6"/>
      <c r="AA46" s="6"/>
      <c r="AB46" s="6"/>
      <c r="AC46" s="6"/>
      <c r="AD46" s="7"/>
      <c r="AE46" s="6"/>
      <c r="AF46" s="6"/>
      <c r="AG46" s="6"/>
    </row>
    <row r="47" customFormat="false" ht="12.75" hidden="false" customHeight="false" outlineLevel="0" collapsed="false">
      <c r="F47" s="8"/>
      <c r="N47" s="6" t="s">
        <v>1312</v>
      </c>
      <c r="O47" s="6" t="s">
        <v>1282</v>
      </c>
      <c r="P47" s="6" t="s">
        <v>1306</v>
      </c>
      <c r="Q47" s="6" t="n">
        <v>225</v>
      </c>
      <c r="R47" s="6" t="n">
        <v>90</v>
      </c>
      <c r="S47" s="7" t="n">
        <v>37956</v>
      </c>
      <c r="T47" s="6" t="s">
        <v>1268</v>
      </c>
      <c r="U47" s="6" t="n">
        <v>7100</v>
      </c>
      <c r="V47" s="6" t="n">
        <f aca="false">SUMIF(T47,"=ng",R47)</f>
        <v>90</v>
      </c>
      <c r="Y47" s="6"/>
      <c r="Z47" s="6"/>
      <c r="AA47" s="6"/>
      <c r="AB47" s="6"/>
      <c r="AC47" s="6"/>
      <c r="AD47" s="7"/>
      <c r="AE47" s="6"/>
      <c r="AF47" s="6"/>
      <c r="AG47" s="6"/>
    </row>
    <row r="48" customFormat="false" ht="12.75" hidden="false" customHeight="false" outlineLevel="0" collapsed="false">
      <c r="A48" s="5" t="s">
        <v>1239</v>
      </c>
      <c r="B48" s="5" t="s">
        <v>1240</v>
      </c>
      <c r="C48" s="5" t="s">
        <v>5</v>
      </c>
      <c r="D48" s="5" t="s">
        <v>1241</v>
      </c>
      <c r="E48" s="5" t="s">
        <v>1242</v>
      </c>
      <c r="F48" s="5" t="s">
        <v>1243</v>
      </c>
      <c r="G48" s="5" t="s">
        <v>1244</v>
      </c>
      <c r="H48" s="5" t="s">
        <v>1245</v>
      </c>
      <c r="N48" s="6" t="s">
        <v>1329</v>
      </c>
      <c r="O48" s="6" t="s">
        <v>1204</v>
      </c>
      <c r="P48" s="6" t="s">
        <v>1273</v>
      </c>
      <c r="Q48" s="6" t="n">
        <v>860</v>
      </c>
      <c r="R48" s="6" t="n">
        <v>860</v>
      </c>
      <c r="S48" s="7" t="n">
        <v>37347</v>
      </c>
      <c r="T48" s="6" t="s">
        <v>1268</v>
      </c>
      <c r="U48" s="6" t="n">
        <v>7100</v>
      </c>
      <c r="V48" s="6" t="n">
        <f aca="false">SUMIF(T48,"=ng",R48)</f>
        <v>860</v>
      </c>
      <c r="Y48" s="6"/>
      <c r="Z48" s="6"/>
      <c r="AA48" s="6"/>
      <c r="AB48" s="6"/>
      <c r="AC48" s="6"/>
      <c r="AD48" s="7"/>
      <c r="AE48" s="6"/>
      <c r="AF48" s="6"/>
      <c r="AG48" s="6"/>
    </row>
    <row r="49" customFormat="false" ht="12.75" hidden="false" customHeight="false" outlineLevel="0" collapsed="false">
      <c r="A49" s="0" t="s">
        <v>1330</v>
      </c>
      <c r="B49" s="0" t="s">
        <v>1331</v>
      </c>
      <c r="C49" s="0" t="s">
        <v>1331</v>
      </c>
      <c r="D49" s="0" t="n">
        <v>310</v>
      </c>
      <c r="E49" s="0" t="n">
        <v>310</v>
      </c>
      <c r="F49" s="8" t="n">
        <v>37712</v>
      </c>
      <c r="G49" s="0" t="s">
        <v>1268</v>
      </c>
      <c r="H49" s="0" t="n">
        <v>7000</v>
      </c>
      <c r="J49" s="0" t="n">
        <f aca="false">SUMIF(G49,"=ng",E49)</f>
        <v>310</v>
      </c>
      <c r="N49" s="6" t="s">
        <v>707</v>
      </c>
      <c r="O49" s="6" t="s">
        <v>1204</v>
      </c>
      <c r="P49" s="6" t="s">
        <v>1273</v>
      </c>
      <c r="Q49" s="6" t="n">
        <v>1097</v>
      </c>
      <c r="R49" s="6" t="n">
        <v>1097</v>
      </c>
      <c r="S49" s="7" t="n">
        <v>37438</v>
      </c>
      <c r="T49" s="6" t="s">
        <v>1268</v>
      </c>
      <c r="U49" s="6" t="n">
        <v>7100</v>
      </c>
      <c r="V49" s="6" t="n">
        <f aca="false">SUMIF(T49,"=ng",R49)</f>
        <v>1097</v>
      </c>
      <c r="Y49" s="6"/>
      <c r="Z49" s="6"/>
      <c r="AA49" s="6"/>
      <c r="AB49" s="6"/>
      <c r="AC49" s="6"/>
      <c r="AD49" s="7"/>
      <c r="AE49" s="6"/>
      <c r="AF49" s="6"/>
      <c r="AG49" s="6"/>
    </row>
    <row r="50" customFormat="false" ht="12.75" hidden="false" customHeight="false" outlineLevel="0" collapsed="false">
      <c r="A50" s="0" t="s">
        <v>1330</v>
      </c>
      <c r="B50" s="0" t="s">
        <v>1331</v>
      </c>
      <c r="C50" s="0" t="s">
        <v>1331</v>
      </c>
      <c r="D50" s="0" t="n">
        <v>765</v>
      </c>
      <c r="E50" s="0" t="n">
        <v>765</v>
      </c>
      <c r="F50" s="8" t="n">
        <v>37712</v>
      </c>
      <c r="G50" s="0" t="s">
        <v>1268</v>
      </c>
      <c r="H50" s="0" t="n">
        <v>7000</v>
      </c>
      <c r="J50" s="0" t="n">
        <f aca="false">SUMIF(G50,"=ng",E50)</f>
        <v>765</v>
      </c>
      <c r="N50" s="6" t="s">
        <v>1332</v>
      </c>
      <c r="O50" s="6" t="s">
        <v>1251</v>
      </c>
      <c r="P50" s="6" t="s">
        <v>1277</v>
      </c>
      <c r="Q50" s="6" t="n">
        <v>248</v>
      </c>
      <c r="R50" s="6" t="n">
        <v>248</v>
      </c>
      <c r="S50" s="7" t="n">
        <v>37438</v>
      </c>
      <c r="T50" s="6" t="s">
        <v>1268</v>
      </c>
      <c r="U50" s="6" t="n">
        <v>7100</v>
      </c>
      <c r="V50" s="6" t="n">
        <f aca="false">SUMIF(T50,"=ng",R50)</f>
        <v>248</v>
      </c>
      <c r="Y50" s="6"/>
      <c r="Z50" s="6"/>
      <c r="AA50" s="6"/>
      <c r="AB50" s="6"/>
      <c r="AC50" s="6"/>
      <c r="AD50" s="7"/>
      <c r="AE50" s="6"/>
      <c r="AF50" s="6"/>
      <c r="AG50" s="6"/>
    </row>
    <row r="51" customFormat="false" ht="12.75" hidden="false" customHeight="false" outlineLevel="0" collapsed="false">
      <c r="A51" s="0" t="s">
        <v>1333</v>
      </c>
      <c r="B51" s="0" t="s">
        <v>1331</v>
      </c>
      <c r="C51" s="0" t="s">
        <v>1331</v>
      </c>
      <c r="D51" s="0" t="n">
        <v>600</v>
      </c>
      <c r="E51" s="0" t="n">
        <v>600</v>
      </c>
      <c r="F51" s="8" t="n">
        <v>37834</v>
      </c>
      <c r="G51" s="0" t="s">
        <v>1268</v>
      </c>
      <c r="H51" s="0" t="n">
        <v>7000</v>
      </c>
      <c r="J51" s="9" t="n">
        <f aca="false">SUMIF(G51,"=ng",E51)</f>
        <v>600</v>
      </c>
      <c r="N51" s="6" t="s">
        <v>1334</v>
      </c>
      <c r="O51" s="6" t="s">
        <v>1251</v>
      </c>
      <c r="P51" s="6" t="s">
        <v>1277</v>
      </c>
      <c r="Q51" s="6" t="n">
        <v>249</v>
      </c>
      <c r="R51" s="6" t="n">
        <v>249</v>
      </c>
      <c r="S51" s="7" t="n">
        <v>37438</v>
      </c>
      <c r="T51" s="6" t="s">
        <v>1268</v>
      </c>
      <c r="U51" s="6" t="n">
        <v>7100</v>
      </c>
      <c r="V51" s="6" t="n">
        <f aca="false">SUMIF(T51,"=ng",R51)</f>
        <v>249</v>
      </c>
      <c r="Y51" s="6"/>
      <c r="Z51" s="6"/>
      <c r="AA51" s="6"/>
      <c r="AB51" s="6"/>
      <c r="AC51" s="6"/>
      <c r="AD51" s="7"/>
      <c r="AE51" s="6"/>
      <c r="AF51" s="6"/>
      <c r="AG51" s="6"/>
    </row>
    <row r="52" customFormat="false" ht="12.75" hidden="false" customHeight="false" outlineLevel="0" collapsed="false">
      <c r="E52" s="0" t="s">
        <v>1285</v>
      </c>
      <c r="F52" s="0" t="n">
        <f aca="false">SUMIF(H49:H51,"&lt;=9000",E49:E51)</f>
        <v>1675</v>
      </c>
      <c r="J52" s="0" t="n">
        <f aca="false">SUM(J49:J51)</f>
        <v>1675</v>
      </c>
      <c r="N52" s="6" t="s">
        <v>1335</v>
      </c>
      <c r="O52" s="6" t="s">
        <v>1251</v>
      </c>
      <c r="P52" s="6" t="s">
        <v>1266</v>
      </c>
      <c r="Q52" s="6" t="n">
        <v>240</v>
      </c>
      <c r="R52" s="6" t="n">
        <v>80</v>
      </c>
      <c r="S52" s="7" t="n">
        <v>37803</v>
      </c>
      <c r="T52" s="6" t="s">
        <v>1268</v>
      </c>
      <c r="U52" s="6" t="n">
        <v>7100</v>
      </c>
      <c r="V52" s="6" t="n">
        <f aca="false">SUMIF(T52,"=ng",R52)</f>
        <v>80</v>
      </c>
      <c r="Y52" s="6"/>
      <c r="Z52" s="6"/>
      <c r="AA52" s="6"/>
      <c r="AB52" s="6"/>
      <c r="AC52" s="6"/>
      <c r="AD52" s="7"/>
      <c r="AE52" s="6"/>
      <c r="AF52" s="6"/>
      <c r="AG52" s="6"/>
    </row>
    <row r="53" customFormat="false" ht="12.75" hidden="false" customHeight="false" outlineLevel="0" collapsed="false">
      <c r="E53" s="11" t="s">
        <v>1287</v>
      </c>
      <c r="F53" s="0" t="n">
        <f aca="false">(SUMIF(H49:H51,"&lt;11000",E49:E51))-F52</f>
        <v>0</v>
      </c>
      <c r="N53" s="6" t="s">
        <v>112</v>
      </c>
      <c r="O53" s="6" t="s">
        <v>1322</v>
      </c>
      <c r="P53" s="6" t="s">
        <v>1323</v>
      </c>
      <c r="Q53" s="6" t="n">
        <v>132</v>
      </c>
      <c r="R53" s="6" t="n">
        <v>132</v>
      </c>
      <c r="S53" s="7" t="n">
        <v>37408</v>
      </c>
      <c r="T53" s="6" t="s">
        <v>1268</v>
      </c>
      <c r="U53" s="6" t="n">
        <v>7100</v>
      </c>
      <c r="V53" s="6" t="n">
        <f aca="false">SUMIF(T53,"=ng",R53)</f>
        <v>132</v>
      </c>
      <c r="Y53" s="6"/>
      <c r="Z53" s="6"/>
      <c r="AA53" s="6"/>
      <c r="AB53" s="6"/>
      <c r="AC53" s="6"/>
      <c r="AD53" s="7"/>
      <c r="AE53" s="6"/>
      <c r="AF53" s="6"/>
      <c r="AG53" s="6"/>
    </row>
    <row r="54" customFormat="false" ht="12.75" hidden="false" customHeight="false" outlineLevel="0" collapsed="false">
      <c r="E54" s="0" t="s">
        <v>1288</v>
      </c>
      <c r="F54" s="0" t="n">
        <f aca="false">SUMIF(H49:H51,"&gt;=11000",E49:E51)</f>
        <v>0</v>
      </c>
      <c r="N54" s="6" t="s">
        <v>1271</v>
      </c>
      <c r="O54" s="6" t="s">
        <v>1272</v>
      </c>
      <c r="P54" s="6" t="s">
        <v>1273</v>
      </c>
      <c r="Q54" s="6" t="n">
        <v>51</v>
      </c>
      <c r="R54" s="6" t="n">
        <v>1</v>
      </c>
      <c r="S54" s="7" t="n">
        <v>37377</v>
      </c>
      <c r="T54" s="6" t="s">
        <v>1274</v>
      </c>
      <c r="U54" s="6" t="n">
        <v>7100</v>
      </c>
      <c r="V54" s="6" t="n">
        <f aca="false">SUMIF(T54,"=ng",R54)</f>
        <v>0</v>
      </c>
      <c r="Y54" s="6"/>
      <c r="Z54" s="6"/>
      <c r="AA54" s="6"/>
      <c r="AB54" s="6"/>
      <c r="AC54" s="6"/>
      <c r="AD54" s="7"/>
      <c r="AE54" s="6"/>
      <c r="AF54" s="6"/>
      <c r="AG54" s="6"/>
    </row>
    <row r="55" customFormat="false" ht="12.75" hidden="false" customHeight="false" outlineLevel="0" collapsed="false">
      <c r="F55" s="8"/>
      <c r="N55" s="6" t="s">
        <v>1233</v>
      </c>
      <c r="O55" s="6" t="s">
        <v>1272</v>
      </c>
      <c r="P55" s="6" t="s">
        <v>1273</v>
      </c>
      <c r="Q55" s="6" t="n">
        <v>580</v>
      </c>
      <c r="R55" s="6" t="n">
        <v>580</v>
      </c>
      <c r="S55" s="7" t="n">
        <v>37803</v>
      </c>
      <c r="T55" s="6" t="s">
        <v>1268</v>
      </c>
      <c r="U55" s="6" t="n">
        <v>7100</v>
      </c>
      <c r="V55" s="6" t="n">
        <f aca="false">SUMIF(T55,"=ng",R55)</f>
        <v>580</v>
      </c>
      <c r="Y55" s="6"/>
      <c r="Z55" s="6"/>
      <c r="AA55" s="6"/>
      <c r="AB55" s="6"/>
      <c r="AC55" s="6"/>
      <c r="AD55" s="7"/>
      <c r="AE55" s="6"/>
      <c r="AF55" s="6"/>
      <c r="AG55" s="6"/>
    </row>
    <row r="56" customFormat="false" ht="12.75" hidden="false" customHeight="false" outlineLevel="0" collapsed="false">
      <c r="F56" s="8"/>
      <c r="N56" s="6" t="s">
        <v>1336</v>
      </c>
      <c r="O56" s="6" t="s">
        <v>1328</v>
      </c>
      <c r="P56" s="6" t="s">
        <v>1273</v>
      </c>
      <c r="Q56" s="6" t="n">
        <v>524</v>
      </c>
      <c r="R56" s="6" t="n">
        <v>524</v>
      </c>
      <c r="S56" s="7" t="n">
        <v>37438</v>
      </c>
      <c r="T56" s="6" t="s">
        <v>1268</v>
      </c>
      <c r="U56" s="6" t="n">
        <v>7100</v>
      </c>
      <c r="V56" s="6" t="n">
        <f aca="false">SUMIF(T56,"=ng",R56)</f>
        <v>524</v>
      </c>
      <c r="Y56" s="6"/>
      <c r="Z56" s="6"/>
      <c r="AA56" s="6"/>
      <c r="AB56" s="6"/>
      <c r="AC56" s="6"/>
      <c r="AD56" s="7"/>
      <c r="AE56" s="6"/>
      <c r="AF56" s="6"/>
      <c r="AG56" s="6"/>
    </row>
    <row r="57" customFormat="false" ht="12.75" hidden="false" customHeight="false" outlineLevel="0" collapsed="false">
      <c r="A57" s="5" t="s">
        <v>1239</v>
      </c>
      <c r="B57" s="5" t="s">
        <v>1240</v>
      </c>
      <c r="C57" s="5" t="s">
        <v>5</v>
      </c>
      <c r="D57" s="5" t="s">
        <v>1241</v>
      </c>
      <c r="E57" s="5" t="s">
        <v>1242</v>
      </c>
      <c r="F57" s="5" t="s">
        <v>1243</v>
      </c>
      <c r="G57" s="5" t="s">
        <v>1244</v>
      </c>
      <c r="H57" s="5" t="s">
        <v>1245</v>
      </c>
      <c r="N57" s="6" t="s">
        <v>1336</v>
      </c>
      <c r="O57" s="6" t="s">
        <v>1328</v>
      </c>
      <c r="P57" s="6" t="s">
        <v>1273</v>
      </c>
      <c r="Q57" s="6" t="n">
        <v>524</v>
      </c>
      <c r="R57" s="6" t="n">
        <v>524</v>
      </c>
      <c r="S57" s="7" t="n">
        <v>37530</v>
      </c>
      <c r="T57" s="6" t="s">
        <v>1268</v>
      </c>
      <c r="U57" s="6" t="n">
        <v>7100</v>
      </c>
      <c r="V57" s="6" t="n">
        <f aca="false">SUMIF(T57,"=ng",R57)</f>
        <v>524</v>
      </c>
      <c r="Y57" s="6"/>
      <c r="Z57" s="6"/>
      <c r="AA57" s="6"/>
      <c r="AB57" s="6"/>
      <c r="AC57" s="6"/>
      <c r="AD57" s="7"/>
      <c r="AE57" s="6"/>
      <c r="AF57" s="6"/>
      <c r="AG57" s="6"/>
    </row>
    <row r="58" customFormat="false" ht="12.75" hidden="false" customHeight="false" outlineLevel="0" collapsed="false">
      <c r="A58" s="0" t="s">
        <v>1329</v>
      </c>
      <c r="B58" s="0" t="s">
        <v>1204</v>
      </c>
      <c r="C58" s="0" t="s">
        <v>1273</v>
      </c>
      <c r="D58" s="0" t="n">
        <v>860</v>
      </c>
      <c r="E58" s="0" t="n">
        <v>860</v>
      </c>
      <c r="F58" s="8" t="n">
        <v>37347</v>
      </c>
      <c r="G58" s="0" t="s">
        <v>1268</v>
      </c>
      <c r="H58" s="0" t="n">
        <v>7100</v>
      </c>
      <c r="I58" s="0" t="s">
        <v>1260</v>
      </c>
      <c r="J58" s="0" t="n">
        <f aca="false">SUMIF(G58,"=ng",E58)</f>
        <v>860</v>
      </c>
      <c r="N58" s="6" t="s">
        <v>1337</v>
      </c>
      <c r="O58" s="6" t="s">
        <v>1328</v>
      </c>
      <c r="P58" s="6" t="s">
        <v>1273</v>
      </c>
      <c r="Q58" s="6" t="n">
        <v>550</v>
      </c>
      <c r="R58" s="6" t="n">
        <v>550</v>
      </c>
      <c r="S58" s="7" t="n">
        <v>37681</v>
      </c>
      <c r="T58" s="6" t="s">
        <v>1268</v>
      </c>
      <c r="U58" s="6" t="n">
        <v>7100</v>
      </c>
      <c r="V58" s="6" t="n">
        <f aca="false">SUMIF(T58,"=ng",R58)</f>
        <v>550</v>
      </c>
      <c r="Y58" s="6"/>
      <c r="Z58" s="6"/>
      <c r="AA58" s="6"/>
      <c r="AB58" s="6"/>
      <c r="AC58" s="6"/>
      <c r="AD58" s="7"/>
      <c r="AE58" s="6"/>
      <c r="AF58" s="6"/>
      <c r="AG58" s="6"/>
    </row>
    <row r="59" customFormat="false" ht="12.75" hidden="false" customHeight="false" outlineLevel="0" collapsed="false">
      <c r="A59" s="0" t="s">
        <v>1338</v>
      </c>
      <c r="B59" s="0" t="s">
        <v>1204</v>
      </c>
      <c r="C59" s="0" t="s">
        <v>1273</v>
      </c>
      <c r="D59" s="0" t="n">
        <v>68</v>
      </c>
      <c r="E59" s="0" t="n">
        <v>40</v>
      </c>
      <c r="F59" s="8" t="n">
        <v>37408</v>
      </c>
      <c r="G59" s="0" t="s">
        <v>1268</v>
      </c>
      <c r="H59" s="0" t="n">
        <v>8151</v>
      </c>
      <c r="I59" s="0" t="s">
        <v>1260</v>
      </c>
      <c r="J59" s="0" t="n">
        <f aca="false">SUMIF(G59,"=ng",E59)</f>
        <v>40</v>
      </c>
      <c r="N59" s="6" t="s">
        <v>1280</v>
      </c>
      <c r="O59" s="6" t="s">
        <v>1247</v>
      </c>
      <c r="P59" s="6" t="s">
        <v>1248</v>
      </c>
      <c r="Q59" s="6" t="n">
        <v>300</v>
      </c>
      <c r="R59" s="6" t="n">
        <v>300</v>
      </c>
      <c r="S59" s="7" t="n">
        <v>37622</v>
      </c>
      <c r="T59" s="6" t="s">
        <v>1268</v>
      </c>
      <c r="U59" s="6" t="n">
        <v>7273</v>
      </c>
      <c r="V59" s="6" t="n">
        <f aca="false">SUMIF(T59,"=ng",R59)</f>
        <v>300</v>
      </c>
      <c r="Y59" s="6"/>
      <c r="Z59" s="6"/>
      <c r="AA59" s="6"/>
      <c r="AB59" s="6"/>
      <c r="AC59" s="6"/>
      <c r="AD59" s="7"/>
      <c r="AE59" s="6"/>
      <c r="AF59" s="6"/>
      <c r="AG59" s="6"/>
    </row>
    <row r="60" customFormat="false" ht="12.75" hidden="false" customHeight="false" outlineLevel="0" collapsed="false">
      <c r="A60" s="0" t="s">
        <v>1339</v>
      </c>
      <c r="B60" s="0" t="s">
        <v>1204</v>
      </c>
      <c r="C60" s="0" t="s">
        <v>1273</v>
      </c>
      <c r="D60" s="0" t="n">
        <v>45</v>
      </c>
      <c r="E60" s="0" t="n">
        <v>45</v>
      </c>
      <c r="F60" s="8" t="n">
        <v>37408</v>
      </c>
      <c r="G60" s="0" t="s">
        <v>1268</v>
      </c>
      <c r="H60" s="0" t="n">
        <v>9700</v>
      </c>
      <c r="I60" s="0" t="s">
        <v>1260</v>
      </c>
      <c r="J60" s="0" t="n">
        <f aca="false">SUMIF(G60,"=ng",E60)</f>
        <v>45</v>
      </c>
      <c r="N60" s="6" t="s">
        <v>1340</v>
      </c>
      <c r="O60" s="6" t="s">
        <v>1272</v>
      </c>
      <c r="P60" s="6" t="s">
        <v>1273</v>
      </c>
      <c r="Q60" s="6" t="n">
        <v>80</v>
      </c>
      <c r="R60" s="6" t="n">
        <v>80</v>
      </c>
      <c r="S60" s="7" t="n">
        <v>37742</v>
      </c>
      <c r="T60" s="6" t="s">
        <v>1268</v>
      </c>
      <c r="U60" s="6" t="n">
        <v>7860</v>
      </c>
      <c r="V60" s="6" t="n">
        <f aca="false">SUMIF(T60,"=ng",R60)</f>
        <v>80</v>
      </c>
      <c r="Y60" s="6"/>
      <c r="Z60" s="6"/>
      <c r="AA60" s="6"/>
      <c r="AB60" s="6"/>
      <c r="AC60" s="6"/>
      <c r="AD60" s="7"/>
      <c r="AE60" s="6"/>
      <c r="AF60" s="6"/>
      <c r="AG60" s="6"/>
    </row>
    <row r="61" customFormat="false" ht="12.75" hidden="false" customHeight="false" outlineLevel="0" collapsed="false">
      <c r="A61" s="0" t="s">
        <v>1341</v>
      </c>
      <c r="B61" s="0" t="s">
        <v>1204</v>
      </c>
      <c r="C61" s="0" t="s">
        <v>1273</v>
      </c>
      <c r="D61" s="0" t="n">
        <v>48.7</v>
      </c>
      <c r="E61" s="0" t="n">
        <v>48.7</v>
      </c>
      <c r="F61" s="8" t="n">
        <v>37408</v>
      </c>
      <c r="G61" s="0" t="s">
        <v>1268</v>
      </c>
      <c r="H61" s="0" t="n">
        <v>9700</v>
      </c>
      <c r="I61" s="0" t="s">
        <v>1260</v>
      </c>
      <c r="J61" s="0" t="n">
        <f aca="false">SUMIF(G61,"=ng",E61)</f>
        <v>48.7</v>
      </c>
      <c r="N61" s="6" t="s">
        <v>1338</v>
      </c>
      <c r="O61" s="6" t="s">
        <v>1204</v>
      </c>
      <c r="P61" s="6" t="s">
        <v>1273</v>
      </c>
      <c r="Q61" s="6" t="n">
        <v>68</v>
      </c>
      <c r="R61" s="6" t="n">
        <v>40</v>
      </c>
      <c r="S61" s="7" t="n">
        <v>37408</v>
      </c>
      <c r="T61" s="6" t="s">
        <v>1268</v>
      </c>
      <c r="U61" s="6" t="n">
        <v>8151</v>
      </c>
      <c r="V61" s="6" t="n">
        <f aca="false">SUMIF(T61,"=ng",R61)</f>
        <v>40</v>
      </c>
      <c r="Y61" s="6"/>
      <c r="Z61" s="6"/>
      <c r="AA61" s="6"/>
      <c r="AB61" s="6"/>
      <c r="AC61" s="6"/>
      <c r="AD61" s="7"/>
      <c r="AE61" s="6"/>
      <c r="AF61" s="6"/>
      <c r="AG61" s="6"/>
    </row>
    <row r="62" customFormat="false" ht="12.75" hidden="false" customHeight="false" outlineLevel="0" collapsed="false">
      <c r="A62" s="0" t="s">
        <v>1342</v>
      </c>
      <c r="B62" s="0" t="s">
        <v>1204</v>
      </c>
      <c r="C62" s="0" t="s">
        <v>1273</v>
      </c>
      <c r="D62" s="0" t="n">
        <v>49</v>
      </c>
      <c r="E62" s="0" t="n">
        <v>49</v>
      </c>
      <c r="F62" s="8" t="n">
        <v>37437</v>
      </c>
      <c r="G62" s="0" t="s">
        <v>1268</v>
      </c>
      <c r="H62" s="0" t="n">
        <v>9700</v>
      </c>
      <c r="I62" s="0" t="s">
        <v>1260</v>
      </c>
      <c r="J62" s="0" t="n">
        <f aca="false">SUMIF(G62,"=ng",E62)</f>
        <v>49</v>
      </c>
      <c r="N62" s="6" t="s">
        <v>1213</v>
      </c>
      <c r="O62" s="6" t="s">
        <v>1251</v>
      </c>
      <c r="P62" s="6" t="s">
        <v>1343</v>
      </c>
      <c r="Q62" s="6" t="n">
        <v>86.8</v>
      </c>
      <c r="R62" s="6" t="n">
        <v>86.8</v>
      </c>
      <c r="S62" s="7" t="n">
        <v>37438</v>
      </c>
      <c r="T62" s="6" t="s">
        <v>1268</v>
      </c>
      <c r="U62" s="6" t="n">
        <v>8393</v>
      </c>
      <c r="V62" s="6" t="n">
        <f aca="false">SUMIF(T62,"=ng",R62)</f>
        <v>86.8</v>
      </c>
      <c r="Y62" s="6"/>
      <c r="Z62" s="6"/>
      <c r="AA62" s="6"/>
      <c r="AB62" s="6"/>
      <c r="AC62" s="6"/>
      <c r="AD62" s="7"/>
      <c r="AE62" s="6"/>
      <c r="AF62" s="6"/>
      <c r="AG62" s="6"/>
    </row>
    <row r="63" customFormat="false" ht="12.75" hidden="false" customHeight="false" outlineLevel="0" collapsed="false">
      <c r="A63" s="0" t="s">
        <v>707</v>
      </c>
      <c r="B63" s="0" t="s">
        <v>1204</v>
      </c>
      <c r="C63" s="0" t="s">
        <v>1273</v>
      </c>
      <c r="D63" s="0" t="n">
        <v>1097</v>
      </c>
      <c r="E63" s="0" t="n">
        <v>1097</v>
      </c>
      <c r="F63" s="8" t="n">
        <v>37438</v>
      </c>
      <c r="G63" s="0" t="s">
        <v>1268</v>
      </c>
      <c r="H63" s="0" t="n">
        <v>7100</v>
      </c>
      <c r="I63" s="0" t="s">
        <v>1260</v>
      </c>
      <c r="J63" s="0" t="n">
        <f aca="false">SUMIF(G63,"=ng",E63)</f>
        <v>1097</v>
      </c>
      <c r="N63" s="6" t="s">
        <v>1300</v>
      </c>
      <c r="O63" s="6" t="s">
        <v>1282</v>
      </c>
      <c r="P63" s="6" t="s">
        <v>1283</v>
      </c>
      <c r="Q63" s="6" t="n">
        <v>450</v>
      </c>
      <c r="R63" s="6" t="n">
        <v>450</v>
      </c>
      <c r="S63" s="7" t="n">
        <v>37408</v>
      </c>
      <c r="T63" s="6" t="s">
        <v>1268</v>
      </c>
      <c r="U63" s="6" t="n">
        <v>9160</v>
      </c>
      <c r="V63" s="6" t="n">
        <f aca="false">SUMIF(T63,"=ng",R63)</f>
        <v>450</v>
      </c>
      <c r="Y63" s="6"/>
      <c r="Z63" s="6"/>
      <c r="AA63" s="6"/>
      <c r="AB63" s="6"/>
      <c r="AC63" s="6"/>
      <c r="AD63" s="7"/>
      <c r="AE63" s="6"/>
      <c r="AF63" s="6"/>
      <c r="AG63" s="6"/>
    </row>
    <row r="64" customFormat="false" ht="12.75" hidden="false" customHeight="false" outlineLevel="0" collapsed="false">
      <c r="A64" s="0" t="s">
        <v>1344</v>
      </c>
      <c r="B64" s="0" t="s">
        <v>1204</v>
      </c>
      <c r="C64" s="0" t="s">
        <v>1273</v>
      </c>
      <c r="D64" s="0" t="n">
        <v>500</v>
      </c>
      <c r="E64" s="0" t="n">
        <v>180</v>
      </c>
      <c r="F64" s="8" t="n">
        <v>38078</v>
      </c>
      <c r="G64" s="0" t="s">
        <v>1268</v>
      </c>
      <c r="H64" s="0" t="n">
        <v>10840</v>
      </c>
      <c r="J64" s="0" t="n">
        <f aca="false">SUMIF(G64,"=ng",E64)</f>
        <v>180</v>
      </c>
      <c r="N64" s="6" t="s">
        <v>1345</v>
      </c>
      <c r="O64" s="6" t="s">
        <v>1251</v>
      </c>
      <c r="P64" s="6" t="s">
        <v>1277</v>
      </c>
      <c r="Q64" s="6" t="n">
        <v>24.6</v>
      </c>
      <c r="R64" s="6" t="n">
        <v>24.6</v>
      </c>
      <c r="S64" s="7" t="n">
        <v>36982</v>
      </c>
      <c r="T64" s="6" t="s">
        <v>1268</v>
      </c>
      <c r="U64" s="6" t="n">
        <v>9468</v>
      </c>
      <c r="V64" s="6" t="n">
        <f aca="false">SUMIF(T64,"=ng",R64)</f>
        <v>24.6</v>
      </c>
      <c r="Y64" s="6"/>
      <c r="Z64" s="6"/>
      <c r="AA64" s="6"/>
      <c r="AB64" s="6"/>
      <c r="AC64" s="6"/>
      <c r="AD64" s="7"/>
      <c r="AE64" s="6"/>
      <c r="AF64" s="6"/>
      <c r="AG64" s="6"/>
    </row>
    <row r="65" customFormat="false" ht="12.75" hidden="false" customHeight="false" outlineLevel="0" collapsed="false">
      <c r="A65" s="0" t="s">
        <v>1290</v>
      </c>
      <c r="B65" s="0" t="s">
        <v>1204</v>
      </c>
      <c r="C65" s="0" t="s">
        <v>1273</v>
      </c>
      <c r="D65" s="0" t="n">
        <v>580</v>
      </c>
      <c r="E65" s="0" t="n">
        <v>580</v>
      </c>
      <c r="F65" s="8" t="n">
        <v>38504</v>
      </c>
      <c r="G65" s="0" t="s">
        <v>1268</v>
      </c>
      <c r="H65" s="0" t="n">
        <v>6707</v>
      </c>
      <c r="I65" s="0" t="s">
        <v>1260</v>
      </c>
      <c r="J65" s="9" t="n">
        <f aca="false">SUMIF(G65,"=ng",E65)</f>
        <v>580</v>
      </c>
      <c r="N65" s="6" t="s">
        <v>1305</v>
      </c>
      <c r="O65" s="6" t="s">
        <v>1282</v>
      </c>
      <c r="P65" s="6" t="s">
        <v>1306</v>
      </c>
      <c r="Q65" s="6" t="n">
        <v>80</v>
      </c>
      <c r="R65" s="6" t="n">
        <v>80</v>
      </c>
      <c r="S65" s="7" t="n">
        <v>37438</v>
      </c>
      <c r="T65" s="6" t="s">
        <v>1268</v>
      </c>
      <c r="U65" s="6" t="n">
        <v>9611</v>
      </c>
      <c r="V65" s="6" t="n">
        <f aca="false">SUMIF(T65,"=ng",R65)</f>
        <v>80</v>
      </c>
      <c r="Y65" s="6"/>
      <c r="Z65" s="6"/>
      <c r="AA65" s="6"/>
      <c r="AB65" s="6"/>
      <c r="AC65" s="6"/>
      <c r="AD65" s="7"/>
      <c r="AE65" s="6"/>
      <c r="AF65" s="6"/>
      <c r="AG65" s="6"/>
    </row>
    <row r="66" customFormat="false" ht="12.75" hidden="false" customHeight="false" outlineLevel="0" collapsed="false">
      <c r="D66" s="0" t="n">
        <f aca="false">SUM(D58:D65)</f>
        <v>3247.7</v>
      </c>
      <c r="E66" s="0" t="n">
        <f aca="false">SUM(E58:E65)</f>
        <v>2899.7</v>
      </c>
      <c r="F66" s="8"/>
      <c r="J66" s="10" t="n">
        <f aca="false">SUM(J58:J65)</f>
        <v>2899.7</v>
      </c>
      <c r="N66" s="6" t="s">
        <v>1339</v>
      </c>
      <c r="O66" s="6" t="s">
        <v>1204</v>
      </c>
      <c r="P66" s="6" t="s">
        <v>1273</v>
      </c>
      <c r="Q66" s="6" t="n">
        <v>45</v>
      </c>
      <c r="R66" s="6" t="n">
        <v>45</v>
      </c>
      <c r="S66" s="7" t="n">
        <v>37408</v>
      </c>
      <c r="T66" s="6" t="s">
        <v>1268</v>
      </c>
      <c r="U66" s="6" t="n">
        <v>9700</v>
      </c>
      <c r="V66" s="6" t="n">
        <f aca="false">SUMIF(T66,"=ng",R66)</f>
        <v>45</v>
      </c>
      <c r="Y66" s="6"/>
      <c r="Z66" s="6"/>
      <c r="AA66" s="6"/>
      <c r="AB66" s="6"/>
      <c r="AC66" s="6"/>
      <c r="AD66" s="7"/>
      <c r="AE66" s="6"/>
      <c r="AF66" s="6"/>
      <c r="AG66" s="6"/>
    </row>
    <row r="67" customFormat="false" ht="12.75" hidden="false" customHeight="false" outlineLevel="0" collapsed="false">
      <c r="E67" s="0" t="s">
        <v>1285</v>
      </c>
      <c r="F67" s="0" t="n">
        <f aca="false">SUMIF(H58:H65,"&lt;=9000",E58:E65)</f>
        <v>2577</v>
      </c>
      <c r="N67" s="6" t="s">
        <v>1341</v>
      </c>
      <c r="O67" s="6" t="s">
        <v>1204</v>
      </c>
      <c r="P67" s="6" t="s">
        <v>1273</v>
      </c>
      <c r="Q67" s="6" t="n">
        <v>48.7</v>
      </c>
      <c r="R67" s="6" t="n">
        <v>48.7</v>
      </c>
      <c r="S67" s="7" t="n">
        <v>37408</v>
      </c>
      <c r="T67" s="6" t="s">
        <v>1268</v>
      </c>
      <c r="U67" s="6" t="n">
        <v>9700</v>
      </c>
      <c r="V67" s="6" t="n">
        <f aca="false">SUMIF(T67,"=ng",R67)</f>
        <v>48.7</v>
      </c>
      <c r="Y67" s="6"/>
      <c r="Z67" s="6"/>
      <c r="AA67" s="6"/>
      <c r="AB67" s="6"/>
      <c r="AC67" s="6"/>
      <c r="AD67" s="7"/>
      <c r="AE67" s="6"/>
      <c r="AF67" s="6"/>
      <c r="AG67" s="6"/>
    </row>
    <row r="68" customFormat="false" ht="12.75" hidden="false" customHeight="false" outlineLevel="0" collapsed="false">
      <c r="E68" s="11" t="s">
        <v>1287</v>
      </c>
      <c r="F68" s="0" t="n">
        <f aca="false">(SUMIF(H58:H65,"&lt;11000",E58:E65))-F67</f>
        <v>322.7</v>
      </c>
      <c r="N68" s="6" t="s">
        <v>1342</v>
      </c>
      <c r="O68" s="6" t="s">
        <v>1204</v>
      </c>
      <c r="P68" s="6" t="s">
        <v>1273</v>
      </c>
      <c r="Q68" s="6" t="n">
        <v>49</v>
      </c>
      <c r="R68" s="6" t="n">
        <v>49</v>
      </c>
      <c r="S68" s="7" t="n">
        <v>37437</v>
      </c>
      <c r="T68" s="6" t="s">
        <v>1268</v>
      </c>
      <c r="U68" s="6" t="n">
        <v>9700</v>
      </c>
      <c r="V68" s="6" t="n">
        <f aca="false">SUMIF(T68,"=ng",R68)</f>
        <v>49</v>
      </c>
      <c r="Y68" s="6"/>
      <c r="Z68" s="6"/>
      <c r="AA68" s="6"/>
      <c r="AB68" s="6"/>
      <c r="AC68" s="6"/>
      <c r="AD68" s="7"/>
      <c r="AE68" s="6"/>
      <c r="AF68" s="6"/>
      <c r="AG68" s="6"/>
    </row>
    <row r="69" customFormat="false" ht="12.75" hidden="false" customHeight="false" outlineLevel="0" collapsed="false">
      <c r="E69" s="0" t="s">
        <v>1288</v>
      </c>
      <c r="F69" s="0" t="n">
        <f aca="false">SUMIF(H58:H65,"&gt;=11000",E58:E65)</f>
        <v>0</v>
      </c>
      <c r="N69" s="6" t="s">
        <v>620</v>
      </c>
      <c r="O69" s="6" t="s">
        <v>1251</v>
      </c>
      <c r="P69" s="6" t="s">
        <v>1343</v>
      </c>
      <c r="Q69" s="6" t="n">
        <v>13.5</v>
      </c>
      <c r="R69" s="6" t="n">
        <v>7.5</v>
      </c>
      <c r="S69" s="7" t="n">
        <v>37347</v>
      </c>
      <c r="T69" s="6" t="s">
        <v>1268</v>
      </c>
      <c r="U69" s="6" t="n">
        <v>9700</v>
      </c>
      <c r="V69" s="6" t="n">
        <f aca="false">SUMIF(T69,"=ng",R69)</f>
        <v>7.5</v>
      </c>
      <c r="Y69" s="6"/>
      <c r="Z69" s="6"/>
      <c r="AA69" s="6"/>
      <c r="AB69" s="6"/>
      <c r="AC69" s="6"/>
      <c r="AD69" s="7"/>
      <c r="AE69" s="6"/>
      <c r="AF69" s="6"/>
      <c r="AG69" s="6"/>
    </row>
    <row r="70" customFormat="false" ht="12.75" hidden="false" customHeight="false" outlineLevel="0" collapsed="false">
      <c r="F70" s="8"/>
      <c r="N70" s="6" t="s">
        <v>1346</v>
      </c>
      <c r="O70" s="6" t="s">
        <v>1251</v>
      </c>
      <c r="P70" s="6" t="s">
        <v>1270</v>
      </c>
      <c r="Q70" s="6" t="n">
        <v>100</v>
      </c>
      <c r="R70" s="6" t="n">
        <v>100</v>
      </c>
      <c r="S70" s="7" t="n">
        <v>37408</v>
      </c>
      <c r="T70" s="6" t="s">
        <v>1268</v>
      </c>
      <c r="U70" s="6" t="n">
        <v>9700</v>
      </c>
      <c r="V70" s="6" t="n">
        <f aca="false">SUMIF(T70,"=ng",R70)</f>
        <v>100</v>
      </c>
      <c r="Y70" s="6"/>
      <c r="Z70" s="6"/>
      <c r="AA70" s="6"/>
      <c r="AB70" s="6"/>
      <c r="AC70" s="6"/>
      <c r="AD70" s="7"/>
      <c r="AE70" s="6"/>
      <c r="AF70" s="6"/>
      <c r="AG70" s="6"/>
    </row>
    <row r="71" customFormat="false" ht="12.75" hidden="false" customHeight="false" outlineLevel="0" collapsed="false">
      <c r="A71" s="5" t="s">
        <v>1239</v>
      </c>
      <c r="B71" s="5" t="s">
        <v>1240</v>
      </c>
      <c r="C71" s="5" t="s">
        <v>5</v>
      </c>
      <c r="D71" s="5" t="s">
        <v>1241</v>
      </c>
      <c r="E71" s="5" t="s">
        <v>1242</v>
      </c>
      <c r="F71" s="5" t="s">
        <v>1243</v>
      </c>
      <c r="G71" s="5" t="s">
        <v>1244</v>
      </c>
      <c r="H71" s="5" t="s">
        <v>1245</v>
      </c>
      <c r="N71" s="6" t="s">
        <v>1347</v>
      </c>
      <c r="O71" s="6" t="s">
        <v>1251</v>
      </c>
      <c r="P71" s="6" t="s">
        <v>1252</v>
      </c>
      <c r="Q71" s="6" t="n">
        <v>15</v>
      </c>
      <c r="R71" s="6" t="n">
        <v>15</v>
      </c>
      <c r="S71" s="7" t="n">
        <v>37469</v>
      </c>
      <c r="T71" s="6" t="s">
        <v>1268</v>
      </c>
      <c r="U71" s="6" t="n">
        <v>9700</v>
      </c>
      <c r="V71" s="6" t="n">
        <f aca="false">SUMIF(T71,"=ng",R71)</f>
        <v>15</v>
      </c>
      <c r="Y71" s="6"/>
      <c r="Z71" s="6"/>
      <c r="AA71" s="6"/>
      <c r="AB71" s="6"/>
      <c r="AC71" s="6"/>
      <c r="AD71" s="7"/>
      <c r="AE71" s="6"/>
      <c r="AF71" s="6"/>
      <c r="AG71" s="6"/>
    </row>
    <row r="72" customFormat="false" ht="12.75" hidden="false" customHeight="false" outlineLevel="0" collapsed="false">
      <c r="A72" s="0" t="s">
        <v>1265</v>
      </c>
      <c r="B72" s="0" t="s">
        <v>1251</v>
      </c>
      <c r="C72" s="0" t="s">
        <v>1266</v>
      </c>
      <c r="D72" s="0" t="n">
        <v>99.2</v>
      </c>
      <c r="E72" s="0" t="n">
        <v>29.8</v>
      </c>
      <c r="F72" s="8" t="n">
        <v>37408</v>
      </c>
      <c r="G72" s="0" t="s">
        <v>1256</v>
      </c>
      <c r="H72" s="0" t="n">
        <v>0</v>
      </c>
      <c r="I72" s="0" t="s">
        <v>1260</v>
      </c>
      <c r="J72" s="0" t="n">
        <f aca="false">SUMIF(G72,"=ng",E72)</f>
        <v>0</v>
      </c>
      <c r="N72" s="6" t="s">
        <v>1347</v>
      </c>
      <c r="O72" s="6" t="s">
        <v>1251</v>
      </c>
      <c r="P72" s="6" t="s">
        <v>1252</v>
      </c>
      <c r="Q72" s="6" t="n">
        <v>15</v>
      </c>
      <c r="R72" s="6" t="n">
        <v>15</v>
      </c>
      <c r="S72" s="7" t="n">
        <v>37469</v>
      </c>
      <c r="T72" s="6" t="s">
        <v>1268</v>
      </c>
      <c r="U72" s="6" t="n">
        <v>9700</v>
      </c>
      <c r="V72" s="6" t="n">
        <f aca="false">SUMIF(T72,"=ng",R72)</f>
        <v>15</v>
      </c>
      <c r="Y72" s="6"/>
      <c r="Z72" s="6"/>
      <c r="AA72" s="6"/>
      <c r="AB72" s="6"/>
      <c r="AC72" s="6"/>
      <c r="AD72" s="7"/>
      <c r="AE72" s="6"/>
      <c r="AF72" s="6"/>
      <c r="AG72" s="6"/>
    </row>
    <row r="73" customFormat="false" ht="12.75" hidden="false" customHeight="false" outlineLevel="0" collapsed="false">
      <c r="A73" s="0" t="s">
        <v>1269</v>
      </c>
      <c r="B73" s="0" t="s">
        <v>1251</v>
      </c>
      <c r="C73" s="0" t="s">
        <v>1270</v>
      </c>
      <c r="D73" s="0" t="n">
        <v>25.5</v>
      </c>
      <c r="E73" s="0" t="n">
        <v>7.6</v>
      </c>
      <c r="F73" s="8" t="n">
        <v>37500</v>
      </c>
      <c r="G73" s="0" t="s">
        <v>1256</v>
      </c>
      <c r="H73" s="0" t="n">
        <v>0</v>
      </c>
      <c r="I73" s="0" t="s">
        <v>1260</v>
      </c>
      <c r="J73" s="0" t="n">
        <f aca="false">SUMIF(G73,"=ng",E73)</f>
        <v>0</v>
      </c>
      <c r="N73" s="6" t="s">
        <v>1348</v>
      </c>
      <c r="O73" s="6" t="s">
        <v>1272</v>
      </c>
      <c r="P73" s="6" t="s">
        <v>1273</v>
      </c>
      <c r="Q73" s="6" t="n">
        <v>40</v>
      </c>
      <c r="R73" s="6" t="n">
        <v>40</v>
      </c>
      <c r="S73" s="7" t="n">
        <v>37412</v>
      </c>
      <c r="T73" s="6" t="s">
        <v>1268</v>
      </c>
      <c r="U73" s="6" t="n">
        <v>9700</v>
      </c>
      <c r="V73" s="6" t="n">
        <f aca="false">SUMIF(T73,"=ng",R73)</f>
        <v>40</v>
      </c>
      <c r="Y73" s="6"/>
      <c r="Z73" s="6"/>
      <c r="AA73" s="6"/>
      <c r="AB73" s="6"/>
      <c r="AC73" s="6"/>
      <c r="AD73" s="7"/>
      <c r="AE73" s="6"/>
      <c r="AF73" s="6"/>
      <c r="AG73" s="6"/>
    </row>
    <row r="74" customFormat="false" ht="12.75" hidden="false" customHeight="false" outlineLevel="0" collapsed="false">
      <c r="A74" s="0" t="s">
        <v>1276</v>
      </c>
      <c r="B74" s="0" t="s">
        <v>1251</v>
      </c>
      <c r="C74" s="0" t="s">
        <v>1277</v>
      </c>
      <c r="D74" s="0" t="n">
        <v>48</v>
      </c>
      <c r="E74" s="0" t="n">
        <v>14.4</v>
      </c>
      <c r="F74" s="8" t="n">
        <v>37530</v>
      </c>
      <c r="G74" s="0" t="s">
        <v>1256</v>
      </c>
      <c r="H74" s="0" t="n">
        <v>0</v>
      </c>
      <c r="I74" s="0" t="s">
        <v>1260</v>
      </c>
      <c r="J74" s="0" t="n">
        <f aca="false">SUMIF(G74,"=ng",E74)</f>
        <v>0</v>
      </c>
      <c r="N74" s="6" t="s">
        <v>1250</v>
      </c>
      <c r="O74" s="6" t="s">
        <v>1251</v>
      </c>
      <c r="P74" s="6" t="s">
        <v>1252</v>
      </c>
      <c r="Q74" s="6" t="n">
        <v>80</v>
      </c>
      <c r="R74" s="6" t="n">
        <v>80</v>
      </c>
      <c r="S74" s="7" t="n">
        <v>37803</v>
      </c>
      <c r="T74" s="6" t="s">
        <v>1253</v>
      </c>
      <c r="U74" s="6" t="n">
        <v>10000</v>
      </c>
      <c r="V74" s="6" t="n">
        <f aca="false">SUMIF(T74,"=ng",R74)</f>
        <v>0</v>
      </c>
      <c r="Y74" s="6"/>
      <c r="Z74" s="6"/>
      <c r="AA74" s="6"/>
      <c r="AB74" s="6"/>
      <c r="AC74" s="6"/>
      <c r="AD74" s="7"/>
      <c r="AE74" s="6"/>
      <c r="AF74" s="6"/>
      <c r="AG74" s="6"/>
    </row>
    <row r="75" customFormat="false" ht="12.75" hidden="false" customHeight="false" outlineLevel="0" collapsed="false">
      <c r="A75" s="0" t="s">
        <v>1279</v>
      </c>
      <c r="B75" s="0" t="s">
        <v>1251</v>
      </c>
      <c r="C75" s="0" t="s">
        <v>1270</v>
      </c>
      <c r="D75" s="0" t="n">
        <v>25.2</v>
      </c>
      <c r="E75" s="0" t="n">
        <v>7.6</v>
      </c>
      <c r="F75" s="8" t="n">
        <v>37591</v>
      </c>
      <c r="G75" s="0" t="s">
        <v>1256</v>
      </c>
      <c r="H75" s="0" t="n">
        <v>0</v>
      </c>
      <c r="I75" s="0" t="s">
        <v>1260</v>
      </c>
      <c r="J75" s="0" t="n">
        <f aca="false">SUMIF(G75,"=ng",E75)</f>
        <v>0</v>
      </c>
      <c r="N75" s="6" t="s">
        <v>1349</v>
      </c>
      <c r="O75" s="6" t="s">
        <v>1272</v>
      </c>
      <c r="P75" s="6" t="s">
        <v>1273</v>
      </c>
      <c r="Q75" s="6" t="n">
        <v>225</v>
      </c>
      <c r="R75" s="6" t="n">
        <v>0</v>
      </c>
      <c r="S75" s="7" t="n">
        <v>37438</v>
      </c>
      <c r="T75" s="6" t="s">
        <v>1268</v>
      </c>
      <c r="U75" s="6" t="n">
        <v>10400</v>
      </c>
      <c r="V75" s="6" t="n">
        <f aca="false">SUMIF(T75,"=ng",R75)</f>
        <v>0</v>
      </c>
      <c r="Y75" s="6"/>
      <c r="Z75" s="6"/>
      <c r="AA75" s="6"/>
      <c r="AB75" s="6"/>
      <c r="AC75" s="6"/>
      <c r="AD75" s="7"/>
      <c r="AE75" s="6"/>
      <c r="AF75" s="6"/>
      <c r="AG75" s="6"/>
    </row>
    <row r="76" customFormat="false" ht="12.75" hidden="false" customHeight="false" outlineLevel="0" collapsed="false">
      <c r="A76" s="0" t="s">
        <v>1293</v>
      </c>
      <c r="B76" s="0" t="s">
        <v>1251</v>
      </c>
      <c r="C76" s="0" t="s">
        <v>1270</v>
      </c>
      <c r="D76" s="0" t="n">
        <v>280</v>
      </c>
      <c r="E76" s="0" t="n">
        <v>280</v>
      </c>
      <c r="F76" s="8" t="n">
        <v>37347</v>
      </c>
      <c r="G76" s="0" t="s">
        <v>1268</v>
      </c>
      <c r="H76" s="0" t="n">
        <v>6707</v>
      </c>
      <c r="I76" s="0" t="s">
        <v>1260</v>
      </c>
      <c r="J76" s="0" t="n">
        <f aca="false">SUMIF(G76,"=ng",E76)</f>
        <v>280</v>
      </c>
      <c r="N76" s="6" t="s">
        <v>1349</v>
      </c>
      <c r="O76" s="6" t="s">
        <v>1272</v>
      </c>
      <c r="P76" s="6" t="s">
        <v>1273</v>
      </c>
      <c r="Q76" s="6" t="n">
        <v>225</v>
      </c>
      <c r="R76" s="6" t="n">
        <v>0</v>
      </c>
      <c r="S76" s="7" t="n">
        <v>37438</v>
      </c>
      <c r="T76" s="6" t="s">
        <v>1268</v>
      </c>
      <c r="U76" s="6" t="n">
        <v>10400</v>
      </c>
      <c r="V76" s="6" t="n">
        <f aca="false">SUMIF(T76,"=ng",R76)</f>
        <v>0</v>
      </c>
      <c r="Y76" s="6"/>
      <c r="Z76" s="6"/>
      <c r="AA76" s="6"/>
      <c r="AB76" s="6"/>
      <c r="AC76" s="6"/>
      <c r="AD76" s="7"/>
      <c r="AE76" s="6"/>
      <c r="AF76" s="6"/>
      <c r="AG76" s="6"/>
    </row>
    <row r="77" customFormat="false" ht="12.75" hidden="false" customHeight="false" outlineLevel="0" collapsed="false">
      <c r="A77" s="0" t="s">
        <v>1295</v>
      </c>
      <c r="B77" s="0" t="s">
        <v>1251</v>
      </c>
      <c r="C77" s="0" t="s">
        <v>1277</v>
      </c>
      <c r="D77" s="0" t="n">
        <v>253</v>
      </c>
      <c r="E77" s="0" t="n">
        <v>248</v>
      </c>
      <c r="F77" s="8" t="n">
        <v>37438</v>
      </c>
      <c r="G77" s="0" t="s">
        <v>1268</v>
      </c>
      <c r="H77" s="0" t="n">
        <v>6707</v>
      </c>
      <c r="I77" s="0" t="s">
        <v>1260</v>
      </c>
      <c r="J77" s="0" t="n">
        <f aca="false">SUMIF(G77,"=ng",E77)</f>
        <v>248</v>
      </c>
      <c r="N77" s="6" t="s">
        <v>1350</v>
      </c>
      <c r="O77" s="6" t="s">
        <v>1322</v>
      </c>
      <c r="P77" s="6" t="s">
        <v>1323</v>
      </c>
      <c r="Q77" s="6" t="n">
        <v>114</v>
      </c>
      <c r="R77" s="6" t="n">
        <v>114</v>
      </c>
      <c r="S77" s="7" t="n">
        <v>37347</v>
      </c>
      <c r="T77" s="6" t="s">
        <v>1268</v>
      </c>
      <c r="U77" s="6" t="n">
        <v>10457</v>
      </c>
      <c r="V77" s="6" t="n">
        <f aca="false">SUMIF(T77,"=ng",R77)</f>
        <v>114</v>
      </c>
      <c r="Y77" s="6"/>
      <c r="Z77" s="6"/>
      <c r="AA77" s="6"/>
      <c r="AB77" s="6"/>
      <c r="AC77" s="6"/>
      <c r="AD77" s="7"/>
      <c r="AE77" s="6"/>
      <c r="AF77" s="6"/>
      <c r="AG77" s="6"/>
    </row>
    <row r="78" customFormat="false" ht="12.75" hidden="false" customHeight="false" outlineLevel="0" collapsed="false">
      <c r="A78" s="0" t="s">
        <v>1298</v>
      </c>
      <c r="B78" s="0" t="s">
        <v>1251</v>
      </c>
      <c r="C78" s="0" t="s">
        <v>1277</v>
      </c>
      <c r="D78" s="0" t="n">
        <v>650</v>
      </c>
      <c r="E78" s="0" t="n">
        <v>650</v>
      </c>
      <c r="F78" s="8" t="n">
        <v>37773</v>
      </c>
      <c r="G78" s="0" t="s">
        <v>1268</v>
      </c>
      <c r="H78" s="0" t="n">
        <v>6707</v>
      </c>
      <c r="I78" s="0" t="s">
        <v>1260</v>
      </c>
      <c r="J78" s="0" t="n">
        <f aca="false">SUMIF(G78,"=ng",E78)</f>
        <v>650</v>
      </c>
      <c r="N78" s="6" t="s">
        <v>1344</v>
      </c>
      <c r="O78" s="6" t="s">
        <v>1204</v>
      </c>
      <c r="P78" s="6" t="s">
        <v>1273</v>
      </c>
      <c r="Q78" s="6" t="n">
        <v>500</v>
      </c>
      <c r="R78" s="6" t="n">
        <v>180</v>
      </c>
      <c r="S78" s="7" t="n">
        <v>38078</v>
      </c>
      <c r="T78" s="6" t="s">
        <v>1268</v>
      </c>
      <c r="U78" s="6" t="n">
        <v>10840</v>
      </c>
      <c r="V78" s="6" t="n">
        <f aca="false">SUMIF(T78,"=ng",R78)</f>
        <v>180</v>
      </c>
      <c r="Y78" s="6"/>
      <c r="Z78" s="6"/>
      <c r="AA78" s="6"/>
      <c r="AB78" s="6"/>
      <c r="AC78" s="6"/>
      <c r="AD78" s="7"/>
      <c r="AE78" s="6"/>
      <c r="AF78" s="6"/>
      <c r="AG78" s="6"/>
    </row>
    <row r="79" customFormat="false" ht="12.75" hidden="false" customHeight="false" outlineLevel="0" collapsed="false">
      <c r="A79" s="0" t="s">
        <v>1301</v>
      </c>
      <c r="B79" s="0" t="s">
        <v>1251</v>
      </c>
      <c r="C79" s="0" t="s">
        <v>1277</v>
      </c>
      <c r="D79" s="0" t="n">
        <v>286</v>
      </c>
      <c r="E79" s="0" t="n">
        <v>86</v>
      </c>
      <c r="F79" s="8" t="n">
        <v>37773</v>
      </c>
      <c r="G79" s="0" t="s">
        <v>1268</v>
      </c>
      <c r="H79" s="0" t="n">
        <v>6707</v>
      </c>
      <c r="I79" s="0" t="s">
        <v>1260</v>
      </c>
      <c r="J79" s="0" t="n">
        <f aca="false">SUMIF(G79,"=ng",E79)</f>
        <v>86</v>
      </c>
      <c r="N79" s="6" t="s">
        <v>1312</v>
      </c>
      <c r="O79" s="6" t="s">
        <v>1282</v>
      </c>
      <c r="P79" s="6" t="s">
        <v>1306</v>
      </c>
      <c r="Q79" s="6" t="n">
        <v>135</v>
      </c>
      <c r="R79" s="6" t="n">
        <v>135</v>
      </c>
      <c r="S79" s="7" t="n">
        <v>37561</v>
      </c>
      <c r="T79" s="6" t="s">
        <v>1268</v>
      </c>
      <c r="U79" s="6" t="n">
        <v>11000</v>
      </c>
      <c r="V79" s="6" t="n">
        <f aca="false">SUMIF(T79,"=ng",R79)</f>
        <v>135</v>
      </c>
      <c r="Y79" s="6"/>
      <c r="Z79" s="6"/>
      <c r="AA79" s="6"/>
      <c r="AB79" s="6"/>
      <c r="AC79" s="6"/>
      <c r="AD79" s="7"/>
      <c r="AE79" s="6"/>
      <c r="AF79" s="6"/>
      <c r="AG79" s="6"/>
    </row>
    <row r="80" customFormat="false" ht="12.75" hidden="false" customHeight="false" outlineLevel="0" collapsed="false">
      <c r="A80" s="0" t="s">
        <v>518</v>
      </c>
      <c r="B80" s="0" t="s">
        <v>1251</v>
      </c>
      <c r="C80" s="0" t="s">
        <v>1270</v>
      </c>
      <c r="D80" s="0" t="n">
        <v>630</v>
      </c>
      <c r="E80" s="0" t="n">
        <v>533.5</v>
      </c>
      <c r="F80" s="8" t="n">
        <v>37408</v>
      </c>
      <c r="G80" s="0" t="s">
        <v>1268</v>
      </c>
      <c r="H80" s="0" t="n">
        <v>6793</v>
      </c>
      <c r="I80" s="0" t="s">
        <v>1260</v>
      </c>
      <c r="J80" s="0" t="n">
        <f aca="false">SUMIF(G80,"=ng",E80)</f>
        <v>533.5</v>
      </c>
      <c r="N80" s="6" t="s">
        <v>1301</v>
      </c>
      <c r="O80" s="6" t="s">
        <v>1251</v>
      </c>
      <c r="P80" s="6" t="s">
        <v>1277</v>
      </c>
      <c r="Q80" s="6" t="n">
        <v>100</v>
      </c>
      <c r="R80" s="6" t="n">
        <v>100</v>
      </c>
      <c r="S80" s="7" t="n">
        <v>37408</v>
      </c>
      <c r="T80" s="6" t="s">
        <v>1268</v>
      </c>
      <c r="U80" s="6" t="n">
        <v>11000</v>
      </c>
      <c r="V80" s="6" t="n">
        <f aca="false">SUMIF(T80,"=ng",R80)</f>
        <v>100</v>
      </c>
    </row>
    <row r="81" customFormat="false" ht="12.75" hidden="false" customHeight="false" outlineLevel="0" collapsed="false">
      <c r="A81" s="0" t="s">
        <v>1320</v>
      </c>
      <c r="B81" s="0" t="s">
        <v>1251</v>
      </c>
      <c r="C81" s="0" t="s">
        <v>1277</v>
      </c>
      <c r="D81" s="0" t="n">
        <v>520</v>
      </c>
      <c r="E81" s="0" t="n">
        <v>520</v>
      </c>
      <c r="F81" s="8" t="n">
        <v>37926</v>
      </c>
      <c r="G81" s="0" t="s">
        <v>1268</v>
      </c>
      <c r="H81" s="0" t="n">
        <v>7000</v>
      </c>
      <c r="I81" s="0" t="s">
        <v>1260</v>
      </c>
      <c r="J81" s="0" t="n">
        <f aca="false">SUMIF(G81,"=ng",E81)</f>
        <v>520</v>
      </c>
      <c r="N81" s="6" t="s">
        <v>1335</v>
      </c>
      <c r="O81" s="6" t="s">
        <v>1251</v>
      </c>
      <c r="P81" s="6" t="s">
        <v>1266</v>
      </c>
      <c r="Q81" s="6" t="n">
        <v>160</v>
      </c>
      <c r="R81" s="6" t="n">
        <v>160</v>
      </c>
      <c r="S81" s="7" t="n">
        <v>37438</v>
      </c>
      <c r="T81" s="6" t="s">
        <v>1268</v>
      </c>
      <c r="U81" s="6" t="n">
        <v>11000</v>
      </c>
      <c r="V81" s="6" t="n">
        <f aca="false">SUMIF(T81,"=ng",R81)</f>
        <v>160</v>
      </c>
    </row>
    <row r="82" customFormat="false" ht="12.75" hidden="false" customHeight="false" outlineLevel="0" collapsed="false">
      <c r="A82" s="0" t="s">
        <v>1332</v>
      </c>
      <c r="B82" s="0" t="s">
        <v>1251</v>
      </c>
      <c r="C82" s="0" t="s">
        <v>1277</v>
      </c>
      <c r="D82" s="0" t="n">
        <v>248</v>
      </c>
      <c r="E82" s="0" t="n">
        <v>248</v>
      </c>
      <c r="F82" s="8" t="n">
        <v>37438</v>
      </c>
      <c r="G82" s="0" t="s">
        <v>1268</v>
      </c>
      <c r="H82" s="0" t="n">
        <v>7100</v>
      </c>
      <c r="I82" s="0" t="s">
        <v>1260</v>
      </c>
      <c r="J82" s="0" t="n">
        <f aca="false">SUMIF(G82,"=ng",E82)</f>
        <v>248</v>
      </c>
      <c r="N82" s="6" t="s">
        <v>1351</v>
      </c>
      <c r="O82" s="6" t="s">
        <v>1322</v>
      </c>
      <c r="P82" s="6" t="s">
        <v>1323</v>
      </c>
      <c r="Q82" s="6" t="n">
        <v>140</v>
      </c>
      <c r="R82" s="6" t="n">
        <v>140</v>
      </c>
      <c r="S82" s="7" t="n">
        <v>37347</v>
      </c>
      <c r="T82" s="6" t="s">
        <v>1268</v>
      </c>
      <c r="U82" s="6" t="n">
        <v>11000</v>
      </c>
      <c r="V82" s="6" t="n">
        <f aca="false">SUMIF(T82,"=ng",R82)</f>
        <v>140</v>
      </c>
    </row>
    <row r="83" customFormat="false" ht="12.75" hidden="false" customHeight="false" outlineLevel="0" collapsed="false">
      <c r="A83" s="0" t="s">
        <v>1334</v>
      </c>
      <c r="B83" s="0" t="s">
        <v>1251</v>
      </c>
      <c r="C83" s="0" t="s">
        <v>1277</v>
      </c>
      <c r="D83" s="0" t="n">
        <v>249</v>
      </c>
      <c r="E83" s="0" t="n">
        <v>249</v>
      </c>
      <c r="F83" s="8" t="n">
        <v>37438</v>
      </c>
      <c r="G83" s="0" t="s">
        <v>1268</v>
      </c>
      <c r="H83" s="0" t="n">
        <v>7100</v>
      </c>
      <c r="I83" s="0" t="s">
        <v>1260</v>
      </c>
      <c r="J83" s="0" t="n">
        <f aca="false">SUMIF(G83,"=ng",E83)</f>
        <v>249</v>
      </c>
      <c r="N83" s="6" t="s">
        <v>1352</v>
      </c>
      <c r="O83" s="6" t="s">
        <v>1322</v>
      </c>
      <c r="P83" s="6" t="s">
        <v>1323</v>
      </c>
      <c r="Q83" s="6" t="n">
        <v>85.4</v>
      </c>
      <c r="R83" s="6" t="n">
        <v>81</v>
      </c>
      <c r="S83" s="7" t="n">
        <v>37377</v>
      </c>
      <c r="T83" s="6" t="s">
        <v>1268</v>
      </c>
      <c r="U83" s="6" t="n">
        <v>11563</v>
      </c>
      <c r="V83" s="6" t="n">
        <f aca="false">SUMIF(T83,"=ng",R83)</f>
        <v>81</v>
      </c>
    </row>
    <row r="84" customFormat="false" ht="12.75" hidden="false" customHeight="false" outlineLevel="0" collapsed="false">
      <c r="A84" s="0" t="s">
        <v>1335</v>
      </c>
      <c r="B84" s="0" t="s">
        <v>1251</v>
      </c>
      <c r="C84" s="0" t="s">
        <v>1266</v>
      </c>
      <c r="D84" s="0" t="n">
        <v>240</v>
      </c>
      <c r="E84" s="0" t="n">
        <v>80</v>
      </c>
      <c r="F84" s="8" t="n">
        <v>37803</v>
      </c>
      <c r="G84" s="0" t="s">
        <v>1268</v>
      </c>
      <c r="H84" s="0" t="n">
        <v>7100</v>
      </c>
      <c r="I84" s="0" t="s">
        <v>1260</v>
      </c>
      <c r="J84" s="0" t="n">
        <f aca="false">SUMIF(G84,"=ng",E84)</f>
        <v>80</v>
      </c>
      <c r="N84" s="6" t="s">
        <v>1352</v>
      </c>
      <c r="O84" s="6" t="s">
        <v>1322</v>
      </c>
      <c r="P84" s="6" t="s">
        <v>1323</v>
      </c>
      <c r="Q84" s="6" t="n">
        <v>170.8</v>
      </c>
      <c r="R84" s="6" t="n">
        <v>162</v>
      </c>
      <c r="S84" s="7" t="n">
        <v>37438</v>
      </c>
      <c r="T84" s="6" t="s">
        <v>1268</v>
      </c>
      <c r="U84" s="6" t="n">
        <v>11563</v>
      </c>
      <c r="V84" s="6" t="n">
        <f aca="false">SUMIF(T84,"=ng",R84)</f>
        <v>162</v>
      </c>
    </row>
    <row r="85" customFormat="false" ht="12.75" hidden="false" customHeight="false" outlineLevel="0" collapsed="false">
      <c r="A85" s="0" t="s">
        <v>1213</v>
      </c>
      <c r="B85" s="0" t="s">
        <v>1251</v>
      </c>
      <c r="C85" s="0" t="s">
        <v>1343</v>
      </c>
      <c r="D85" s="0" t="n">
        <v>86.8</v>
      </c>
      <c r="E85" s="0" t="n">
        <v>86.8</v>
      </c>
      <c r="F85" s="8" t="n">
        <v>37438</v>
      </c>
      <c r="G85" s="0" t="s">
        <v>1268</v>
      </c>
      <c r="H85" s="0" t="n">
        <v>8393</v>
      </c>
      <c r="I85" s="0" t="s">
        <v>1260</v>
      </c>
      <c r="J85" s="0" t="n">
        <f aca="false">SUMIF(G85,"=ng",E85)</f>
        <v>86.8</v>
      </c>
      <c r="N85" s="6" t="s">
        <v>1257</v>
      </c>
      <c r="O85" s="6" t="s">
        <v>1251</v>
      </c>
      <c r="P85" s="6" t="s">
        <v>1258</v>
      </c>
      <c r="Q85" s="6" t="n">
        <v>12</v>
      </c>
      <c r="R85" s="6" t="n">
        <v>12</v>
      </c>
      <c r="S85" s="7" t="n">
        <v>37347</v>
      </c>
      <c r="T85" s="6" t="s">
        <v>1259</v>
      </c>
      <c r="U85" s="6" t="n">
        <v>23924</v>
      </c>
      <c r="V85" s="6" t="n">
        <f aca="false">SUMIF(T85,"=ng",R85)</f>
        <v>0</v>
      </c>
    </row>
    <row r="86" customFormat="false" ht="12.75" hidden="false" customHeight="false" outlineLevel="0" collapsed="false">
      <c r="A86" s="0" t="s">
        <v>1345</v>
      </c>
      <c r="B86" s="0" t="s">
        <v>1251</v>
      </c>
      <c r="C86" s="0" t="s">
        <v>1277</v>
      </c>
      <c r="D86" s="0" t="n">
        <v>24.6</v>
      </c>
      <c r="E86" s="0" t="n">
        <v>24.6</v>
      </c>
      <c r="F86" s="8" t="n">
        <v>36982</v>
      </c>
      <c r="G86" s="0" t="s">
        <v>1268</v>
      </c>
      <c r="H86" s="0" t="n">
        <v>9468</v>
      </c>
      <c r="I86" s="0" t="s">
        <v>1260</v>
      </c>
      <c r="J86" s="0" t="n">
        <f aca="false">SUMIF(G86,"=ng",E86)</f>
        <v>24.6</v>
      </c>
      <c r="N86" s="10" t="s">
        <v>1353</v>
      </c>
      <c r="R86" s="26" t="n">
        <f aca="false">SUM(R3:R85)</f>
        <v>25587.8</v>
      </c>
      <c r="V86" s="26" t="n">
        <f aca="false">SUM(V3:V85)</f>
        <v>25139.1</v>
      </c>
    </row>
    <row r="87" customFormat="false" ht="12.75" hidden="false" customHeight="false" outlineLevel="0" collapsed="false">
      <c r="A87" s="0" t="s">
        <v>620</v>
      </c>
      <c r="B87" s="0" t="s">
        <v>1251</v>
      </c>
      <c r="C87" s="0" t="s">
        <v>1343</v>
      </c>
      <c r="D87" s="0" t="n">
        <v>13.5</v>
      </c>
      <c r="E87" s="0" t="n">
        <v>7.5</v>
      </c>
      <c r="F87" s="8" t="n">
        <v>37347</v>
      </c>
      <c r="G87" s="0" t="s">
        <v>1268</v>
      </c>
      <c r="H87" s="0" t="n">
        <v>9700</v>
      </c>
      <c r="I87" s="0" t="s">
        <v>1260</v>
      </c>
      <c r="J87" s="0" t="n">
        <f aca="false">SUMIF(G87,"=ng",E87)</f>
        <v>7.5</v>
      </c>
    </row>
    <row r="88" customFormat="false" ht="12.75" hidden="false" customHeight="false" outlineLevel="0" collapsed="false">
      <c r="A88" s="0" t="s">
        <v>1346</v>
      </c>
      <c r="B88" s="0" t="s">
        <v>1251</v>
      </c>
      <c r="C88" s="0" t="s">
        <v>1270</v>
      </c>
      <c r="D88" s="0" t="n">
        <v>100</v>
      </c>
      <c r="E88" s="0" t="n">
        <v>100</v>
      </c>
      <c r="F88" s="8" t="n">
        <v>37408</v>
      </c>
      <c r="G88" s="0" t="s">
        <v>1268</v>
      </c>
      <c r="H88" s="0" t="n">
        <v>9700</v>
      </c>
      <c r="I88" s="0" t="s">
        <v>1260</v>
      </c>
      <c r="J88" s="0" t="n">
        <f aca="false">SUMIF(G88,"=ng",E88)</f>
        <v>100</v>
      </c>
    </row>
    <row r="89" customFormat="false" ht="12.75" hidden="false" customHeight="false" outlineLevel="0" collapsed="false">
      <c r="A89" s="0" t="s">
        <v>1347</v>
      </c>
      <c r="B89" s="0" t="s">
        <v>1251</v>
      </c>
      <c r="C89" s="0" t="s">
        <v>1252</v>
      </c>
      <c r="D89" s="0" t="n">
        <v>15</v>
      </c>
      <c r="E89" s="0" t="n">
        <v>15</v>
      </c>
      <c r="F89" s="8" t="n">
        <v>37469</v>
      </c>
      <c r="G89" s="0" t="s">
        <v>1268</v>
      </c>
      <c r="H89" s="0" t="n">
        <v>9700</v>
      </c>
      <c r="I89" s="0" t="s">
        <v>1260</v>
      </c>
      <c r="J89" s="0" t="n">
        <f aca="false">SUMIF(G89,"=ng",E89)</f>
        <v>15</v>
      </c>
      <c r="N89" s="6" t="s">
        <v>53</v>
      </c>
      <c r="O89" s="6"/>
      <c r="P89" s="6"/>
      <c r="Q89" s="6"/>
      <c r="R89" s="6"/>
      <c r="S89" s="6"/>
      <c r="T89" s="6"/>
      <c r="U89" s="12"/>
      <c r="V89" s="13"/>
      <c r="Y89" s="6" t="s">
        <v>1354</v>
      </c>
      <c r="Z89" s="6"/>
      <c r="AA89" s="6"/>
      <c r="AB89" s="6"/>
      <c r="AC89" s="6"/>
      <c r="AD89" s="6"/>
      <c r="AE89" s="6"/>
      <c r="AF89" s="12"/>
      <c r="AG89" s="13"/>
    </row>
    <row r="90" customFormat="false" ht="13.5" hidden="false" customHeight="false" outlineLevel="0" collapsed="false">
      <c r="A90" s="0" t="s">
        <v>1347</v>
      </c>
      <c r="B90" s="0" t="s">
        <v>1251</v>
      </c>
      <c r="C90" s="0" t="s">
        <v>1252</v>
      </c>
      <c r="D90" s="0" t="n">
        <v>15</v>
      </c>
      <c r="E90" s="0" t="n">
        <v>15</v>
      </c>
      <c r="F90" s="8" t="n">
        <v>37469</v>
      </c>
      <c r="G90" s="0" t="s">
        <v>1268</v>
      </c>
      <c r="H90" s="0" t="n">
        <v>9700</v>
      </c>
      <c r="I90" s="0" t="s">
        <v>1260</v>
      </c>
      <c r="J90" s="0" t="n">
        <f aca="false">SUMIF(G90,"=ng",E90)</f>
        <v>15</v>
      </c>
      <c r="N90" s="14"/>
      <c r="O90" s="15" t="s">
        <v>61</v>
      </c>
      <c r="P90" s="15" t="s">
        <v>31</v>
      </c>
      <c r="Q90" s="15" t="s">
        <v>117</v>
      </c>
      <c r="R90" s="15" t="s">
        <v>20</v>
      </c>
      <c r="S90" s="15" t="s">
        <v>27</v>
      </c>
      <c r="T90" s="15" t="s">
        <v>1291</v>
      </c>
      <c r="U90" s="16" t="s">
        <v>1292</v>
      </c>
      <c r="V90" s="27" t="s">
        <v>1318</v>
      </c>
      <c r="Y90" s="14"/>
      <c r="Z90" s="15" t="s">
        <v>61</v>
      </c>
      <c r="AA90" s="15" t="s">
        <v>31</v>
      </c>
      <c r="AB90" s="15" t="s">
        <v>117</v>
      </c>
      <c r="AC90" s="15" t="s">
        <v>20</v>
      </c>
      <c r="AD90" s="15" t="s">
        <v>27</v>
      </c>
      <c r="AE90" s="15" t="s">
        <v>1291</v>
      </c>
      <c r="AF90" s="16" t="s">
        <v>1292</v>
      </c>
      <c r="AG90" s="27" t="s">
        <v>1318</v>
      </c>
    </row>
    <row r="91" customFormat="false" ht="12.75" hidden="false" customHeight="false" outlineLevel="0" collapsed="false">
      <c r="A91" s="0" t="s">
        <v>1250</v>
      </c>
      <c r="B91" s="0" t="s">
        <v>1251</v>
      </c>
      <c r="C91" s="0" t="s">
        <v>1252</v>
      </c>
      <c r="D91" s="0" t="n">
        <v>80</v>
      </c>
      <c r="E91" s="0" t="n">
        <v>80</v>
      </c>
      <c r="F91" s="8" t="n">
        <v>37803</v>
      </c>
      <c r="G91" s="0" t="s">
        <v>1253</v>
      </c>
      <c r="H91" s="0" t="n">
        <v>10000</v>
      </c>
      <c r="I91" s="0" t="s">
        <v>1260</v>
      </c>
      <c r="J91" s="0" t="n">
        <f aca="false">SUMIF(G91,"=ng",E91)</f>
        <v>0</v>
      </c>
      <c r="N91" s="17" t="s">
        <v>1285</v>
      </c>
      <c r="O91" s="6" t="n">
        <f aca="false">SUMIF($O$3:$O$62,"=DSW",$V$3:$V$62)</f>
        <v>10969</v>
      </c>
      <c r="P91" s="6" t="n">
        <f aca="false">SUMIF($O$3:$O$62,"=sp15",$V$3:$V$62)</f>
        <v>3695</v>
      </c>
      <c r="Q91" s="6" t="n">
        <f aca="false">SUMIF($O$3:$O$62,"=zp26",$V$3:$V$62)</f>
        <v>1863</v>
      </c>
      <c r="R91" s="6" t="n">
        <f aca="false">SUMIF($O$3:$O$62,"=np15",$V$3:$V$62)</f>
        <v>2577</v>
      </c>
      <c r="S91" s="6" t="n">
        <f aca="false">SUMIF($O$3:$O$62,"=pnW",$V$3:$V$62)</f>
        <v>2981.3</v>
      </c>
      <c r="T91" s="6" t="n">
        <f aca="false">SUMIF($O$3:$O$62,"=ro",$V$3:$V$62)</f>
        <v>612</v>
      </c>
      <c r="U91" s="18" t="n">
        <f aca="false">SUMIF($O$3:$O$62,"=canada",$V$3:$V$62)</f>
        <v>495</v>
      </c>
      <c r="V91" s="28" t="n">
        <f aca="false">SUM(O91:U91)</f>
        <v>23192.3</v>
      </c>
      <c r="W91" s="13" t="n">
        <f aca="false">SUM(O91:U91)</f>
        <v>23192.3</v>
      </c>
      <c r="Y91" s="17" t="s">
        <v>1285</v>
      </c>
      <c r="Z91" s="6" t="n">
        <f aca="false">O91+'online plants'!X104</f>
        <v>13514</v>
      </c>
      <c r="AA91" s="6" t="n">
        <f aca="false">P91+'online plants'!Y104</f>
        <v>4802</v>
      </c>
      <c r="AB91" s="6" t="n">
        <f aca="false">Q91+'online plants'!Z104</f>
        <v>1863</v>
      </c>
      <c r="AC91" s="6" t="n">
        <f aca="false">R91+'online plants'!AA104</f>
        <v>4407</v>
      </c>
      <c r="AD91" s="6" t="n">
        <f aca="false">S91+'online plants'!AB104</f>
        <v>5096.1</v>
      </c>
      <c r="AE91" s="6" t="n">
        <f aca="false">T91+'online plants'!AC104</f>
        <v>744</v>
      </c>
      <c r="AF91" s="18" t="n">
        <f aca="false">U91+'online plants'!AD104</f>
        <v>1687</v>
      </c>
      <c r="AG91" s="28" t="n">
        <f aca="false">SUM(Z91:AF91)</f>
        <v>32113.1</v>
      </c>
    </row>
    <row r="92" customFormat="false" ht="12.75" hidden="false" customHeight="false" outlineLevel="0" collapsed="false">
      <c r="A92" s="0" t="s">
        <v>1301</v>
      </c>
      <c r="B92" s="0" t="s">
        <v>1251</v>
      </c>
      <c r="C92" s="0" t="s">
        <v>1277</v>
      </c>
      <c r="D92" s="0" t="n">
        <v>100</v>
      </c>
      <c r="E92" s="0" t="n">
        <v>100</v>
      </c>
      <c r="F92" s="8" t="n">
        <v>37408</v>
      </c>
      <c r="G92" s="0" t="s">
        <v>1268</v>
      </c>
      <c r="H92" s="0" t="n">
        <v>11000</v>
      </c>
      <c r="I92" s="0" t="s">
        <v>1254</v>
      </c>
      <c r="J92" s="0" t="n">
        <f aca="false">SUMIF(G92,"=ng",E92)</f>
        <v>100</v>
      </c>
      <c r="N92" s="17" t="s">
        <v>1355</v>
      </c>
      <c r="O92" s="6" t="n">
        <f aca="false">SUMIF($O$63:$O$78,"=DSW",$V$63:$V$78)</f>
        <v>530</v>
      </c>
      <c r="P92" s="6" t="n">
        <f aca="false">SUMIF($O$63:$O$78,"=sp15",$V$63:$V$78)</f>
        <v>40</v>
      </c>
      <c r="Q92" s="6" t="n">
        <f aca="false">SUMIF($O$63:$O$78,"=zp26",$V$63:$V$78)</f>
        <v>0</v>
      </c>
      <c r="R92" s="6" t="n">
        <f aca="false">SUMIF($O$63:$O$78,"=np15",$V$63:$V$78)</f>
        <v>322.7</v>
      </c>
      <c r="S92" s="6" t="n">
        <f aca="false">SUMIF($O$63:$O$78,"=pnW",$V$63:$V$78)</f>
        <v>162.1</v>
      </c>
      <c r="T92" s="6" t="n">
        <f aca="false">SUMIF($O$63:$O$78,"=ro",$V$63:$V$78)</f>
        <v>114</v>
      </c>
      <c r="U92" s="18" t="n">
        <f aca="false">SUMIF($O$63:$O$78,"=canada",$V$63:$V$78)</f>
        <v>0</v>
      </c>
      <c r="V92" s="29" t="n">
        <f aca="false">SUM(O92:U92)</f>
        <v>1168.8</v>
      </c>
      <c r="W92" s="13" t="n">
        <f aca="false">SUM(O92:U92)</f>
        <v>1168.8</v>
      </c>
      <c r="Y92" s="17" t="s">
        <v>1355</v>
      </c>
      <c r="Z92" s="6" t="n">
        <f aca="false">O92+'online plants'!X105</f>
        <v>2777</v>
      </c>
      <c r="AA92" s="6" t="n">
        <f aca="false">P92+'online plants'!Y105</f>
        <v>12068.3</v>
      </c>
      <c r="AB92" s="6" t="n">
        <f aca="false">Q92+'online plants'!Z105</f>
        <v>1588</v>
      </c>
      <c r="AC92" s="6" t="n">
        <f aca="false">R92+'online plants'!AA105</f>
        <v>6449.9</v>
      </c>
      <c r="AD92" s="6" t="n">
        <f aca="false">S92+'online plants'!AB105</f>
        <v>1986.1</v>
      </c>
      <c r="AE92" s="6" t="n">
        <f aca="false">T92+'online plants'!AC105</f>
        <v>821</v>
      </c>
      <c r="AF92" s="18" t="n">
        <f aca="false">U92+'online plants'!AD105</f>
        <v>1164</v>
      </c>
      <c r="AG92" s="29" t="n">
        <f aca="false">SUM(Z92:AF92)</f>
        <v>26854.3</v>
      </c>
    </row>
    <row r="93" customFormat="false" ht="12.75" hidden="false" customHeight="false" outlineLevel="0" collapsed="false">
      <c r="A93" s="0" t="s">
        <v>1335</v>
      </c>
      <c r="B93" s="0" t="s">
        <v>1251</v>
      </c>
      <c r="C93" s="0" t="s">
        <v>1266</v>
      </c>
      <c r="D93" s="0" t="n">
        <v>160</v>
      </c>
      <c r="E93" s="0" t="n">
        <v>160</v>
      </c>
      <c r="F93" s="8" t="n">
        <v>37438</v>
      </c>
      <c r="G93" s="0" t="s">
        <v>1268</v>
      </c>
      <c r="H93" s="0" t="n">
        <v>11000</v>
      </c>
      <c r="I93" s="0" t="s">
        <v>1254</v>
      </c>
      <c r="J93" s="0" t="n">
        <f aca="false">SUMIF(G93,"=ng",E93)</f>
        <v>160</v>
      </c>
      <c r="N93" s="30" t="s">
        <v>1288</v>
      </c>
      <c r="O93" s="9" t="n">
        <f aca="false">SUMIF($O$79:$O$85,"=dsw",$V$79:$V$85)</f>
        <v>135</v>
      </c>
      <c r="P93" s="9" t="n">
        <f aca="false">SUMIF($O$79:$O$85,"=sp15",$V$79:$V$85)</f>
        <v>0</v>
      </c>
      <c r="Q93" s="9" t="n">
        <f aca="false">SUMIF($O$79:$O$85,"=zp26",$V$79:$V$85)</f>
        <v>0</v>
      </c>
      <c r="R93" s="9" t="n">
        <f aca="false">SUMIF($O$79:$O$85,"=np15",$V$79:$V$85)</f>
        <v>0</v>
      </c>
      <c r="S93" s="9" t="n">
        <f aca="false">SUMIF($O$79:$O$85,"=pnw",$V$79:$V$85)</f>
        <v>260</v>
      </c>
      <c r="T93" s="9" t="n">
        <f aca="false">SUMIF($O$79:$O$85,"=ro",$V$79:$V$85)</f>
        <v>383</v>
      </c>
      <c r="U93" s="20" t="n">
        <f aca="false">SUMIF($O$79:$O$85,"=canada",$V$79:$V$85)</f>
        <v>0</v>
      </c>
      <c r="V93" s="31" t="n">
        <f aca="false">SUM(O93:U93)</f>
        <v>778</v>
      </c>
      <c r="W93" s="13" t="n">
        <f aca="false">SUM(O93:U93)</f>
        <v>778</v>
      </c>
      <c r="Y93" s="30" t="s">
        <v>1288</v>
      </c>
      <c r="Z93" s="9" t="n">
        <f aca="false">O93+'online plants'!X106</f>
        <v>3107</v>
      </c>
      <c r="AA93" s="9" t="n">
        <f aca="false">P93+'online plants'!Y106</f>
        <v>5699</v>
      </c>
      <c r="AB93" s="9" t="n">
        <f aca="false">Q93+'online plants'!Z106</f>
        <v>320</v>
      </c>
      <c r="AC93" s="9" t="n">
        <f aca="false">R93+'online plants'!AA106</f>
        <v>857</v>
      </c>
      <c r="AD93" s="9" t="n">
        <f aca="false">S93+'online plants'!AB106</f>
        <v>1746</v>
      </c>
      <c r="AE93" s="9" t="n">
        <f aca="false">T93+'online plants'!AC106</f>
        <v>1484</v>
      </c>
      <c r="AF93" s="20" t="n">
        <f aca="false">U93+'online plants'!AD106</f>
        <v>46</v>
      </c>
      <c r="AG93" s="31" t="n">
        <f aca="false">SUM(Z93:AF93)</f>
        <v>13259</v>
      </c>
    </row>
    <row r="94" customFormat="false" ht="12.75" hidden="false" customHeight="false" outlineLevel="0" collapsed="false">
      <c r="A94" s="0" t="s">
        <v>1257</v>
      </c>
      <c r="B94" s="0" t="s">
        <v>1251</v>
      </c>
      <c r="C94" s="0" t="s">
        <v>1258</v>
      </c>
      <c r="D94" s="0" t="n">
        <v>12</v>
      </c>
      <c r="E94" s="0" t="n">
        <v>12</v>
      </c>
      <c r="F94" s="8" t="n">
        <v>37347</v>
      </c>
      <c r="G94" s="0" t="s">
        <v>1259</v>
      </c>
      <c r="H94" s="0" t="n">
        <v>23924</v>
      </c>
      <c r="I94" s="0" t="s">
        <v>1254</v>
      </c>
      <c r="J94" s="9" t="n">
        <f aca="false">SUMIF(G94,"=ng",E94)</f>
        <v>0</v>
      </c>
      <c r="N94" s="32" t="s">
        <v>1318</v>
      </c>
      <c r="O94" s="24" t="n">
        <f aca="false">SUM(O91:O93)</f>
        <v>11634</v>
      </c>
      <c r="P94" s="24" t="n">
        <f aca="false">SUM(P91:P93)</f>
        <v>3735</v>
      </c>
      <c r="Q94" s="24" t="n">
        <f aca="false">SUM(Q91:Q93)</f>
        <v>1863</v>
      </c>
      <c r="R94" s="24" t="n">
        <f aca="false">SUM(R91:R93)</f>
        <v>2899.7</v>
      </c>
      <c r="S94" s="24" t="n">
        <f aca="false">SUM(S91:S93)</f>
        <v>3403.4</v>
      </c>
      <c r="T94" s="24" t="n">
        <f aca="false">SUM(T91:T93)</f>
        <v>1109</v>
      </c>
      <c r="U94" s="24" t="n">
        <f aca="false">SUM(U91:U93)</f>
        <v>495</v>
      </c>
      <c r="V94" s="33" t="n">
        <f aca="false">SUM(V91:V93)</f>
        <v>25139.1</v>
      </c>
      <c r="W94" s="34" t="n">
        <f aca="false">SUM(W91:W93)</f>
        <v>25139.1</v>
      </c>
      <c r="Y94" s="32" t="s">
        <v>1318</v>
      </c>
      <c r="Z94" s="24" t="n">
        <f aca="false">SUM(Z91:Z93)</f>
        <v>19398</v>
      </c>
      <c r="AA94" s="24" t="n">
        <f aca="false">SUM(AA91:AA93)</f>
        <v>22569.3</v>
      </c>
      <c r="AB94" s="24" t="n">
        <f aca="false">SUM(AB91:AB93)</f>
        <v>3771</v>
      </c>
      <c r="AC94" s="24" t="n">
        <f aca="false">SUM(AC91:AC93)</f>
        <v>11713.9</v>
      </c>
      <c r="AD94" s="24" t="n">
        <f aca="false">SUM(AD91:AD93)</f>
        <v>8828.2</v>
      </c>
      <c r="AE94" s="24" t="n">
        <f aca="false">SUM(AE91:AE93)</f>
        <v>3049</v>
      </c>
      <c r="AF94" s="24" t="n">
        <f aca="false">SUM(AF91:AF93)</f>
        <v>2897</v>
      </c>
      <c r="AG94" s="33" t="n">
        <f aca="false">SUM(AG91:AG93)</f>
        <v>72226.4</v>
      </c>
    </row>
    <row r="95" customFormat="false" ht="12.75" hidden="false" customHeight="false" outlineLevel="0" collapsed="false">
      <c r="D95" s="0" t="n">
        <f aca="false">SUM(D72:D94)</f>
        <v>4160.8</v>
      </c>
      <c r="E95" s="0" t="n">
        <f aca="false">SUM(E72:E94)</f>
        <v>3554.8</v>
      </c>
      <c r="F95" s="8"/>
      <c r="J95" s="10" t="n">
        <f aca="false">SUM(J72:J94)</f>
        <v>3403.4</v>
      </c>
      <c r="U95" s="13"/>
      <c r="V95" s="13"/>
      <c r="W95" s="13"/>
    </row>
    <row r="96" customFormat="false" ht="12.75" hidden="false" customHeight="false" outlineLevel="0" collapsed="false">
      <c r="E96" s="0" t="s">
        <v>1285</v>
      </c>
      <c r="F96" s="0" t="n">
        <f aca="false">SUMIF(H72:H94,"&lt;=9000",E72:E94)</f>
        <v>3040.7</v>
      </c>
      <c r="U96" s="13"/>
      <c r="V96" s="13"/>
      <c r="W96" s="13"/>
    </row>
    <row r="97" customFormat="false" ht="12.75" hidden="false" customHeight="false" outlineLevel="0" collapsed="false">
      <c r="E97" s="11" t="s">
        <v>1287</v>
      </c>
      <c r="F97" s="0" t="n">
        <f aca="false">(SUMIF(H72:H94,"&lt;11000",E72:E94))-F96</f>
        <v>242.1</v>
      </c>
      <c r="N97" s="6" t="s">
        <v>1356</v>
      </c>
      <c r="O97" s="6"/>
      <c r="P97" s="6"/>
      <c r="Q97" s="6"/>
      <c r="R97" s="6"/>
      <c r="S97" s="6"/>
      <c r="T97" s="6"/>
      <c r="U97" s="12"/>
      <c r="V97" s="13"/>
      <c r="W97" s="13"/>
      <c r="Y97" s="6" t="s">
        <v>1238</v>
      </c>
      <c r="Z97" s="6"/>
      <c r="AA97" s="6"/>
      <c r="AB97" s="6"/>
      <c r="AC97" s="6"/>
      <c r="AD97" s="6"/>
      <c r="AE97" s="6"/>
      <c r="AF97" s="12"/>
    </row>
    <row r="98" customFormat="false" ht="13.5" hidden="false" customHeight="false" outlineLevel="0" collapsed="false">
      <c r="E98" s="0" t="s">
        <v>1288</v>
      </c>
      <c r="F98" s="0" t="n">
        <f aca="false">SUMIF(H72:H94,"&gt;=11000",E72:E94)</f>
        <v>272</v>
      </c>
      <c r="N98" s="14"/>
      <c r="O98" s="15" t="s">
        <v>61</v>
      </c>
      <c r="P98" s="15" t="s">
        <v>31</v>
      </c>
      <c r="Q98" s="15" t="s">
        <v>117</v>
      </c>
      <c r="R98" s="15" t="s">
        <v>20</v>
      </c>
      <c r="S98" s="15" t="s">
        <v>27</v>
      </c>
      <c r="T98" s="15" t="s">
        <v>1291</v>
      </c>
      <c r="U98" s="16" t="s">
        <v>1292</v>
      </c>
      <c r="V98" s="27" t="s">
        <v>1318</v>
      </c>
      <c r="Y98" s="14"/>
      <c r="Z98" s="15" t="s">
        <v>61</v>
      </c>
      <c r="AA98" s="15" t="s">
        <v>31</v>
      </c>
      <c r="AB98" s="15" t="s">
        <v>117</v>
      </c>
      <c r="AC98" s="15" t="s">
        <v>20</v>
      </c>
      <c r="AD98" s="15" t="s">
        <v>27</v>
      </c>
      <c r="AE98" s="15" t="s">
        <v>1291</v>
      </c>
      <c r="AF98" s="16" t="s">
        <v>1292</v>
      </c>
      <c r="AG98" s="13" t="s">
        <v>1318</v>
      </c>
      <c r="AI98" s="6" t="s">
        <v>1316</v>
      </c>
      <c r="AJ98" s="6"/>
      <c r="AK98" s="6"/>
      <c r="AL98" s="6"/>
      <c r="AM98" s="6"/>
      <c r="AN98" s="6"/>
      <c r="AO98" s="6"/>
      <c r="AP98" s="12"/>
    </row>
    <row r="99" customFormat="false" ht="13.5" hidden="false" customHeight="false" outlineLevel="0" collapsed="false">
      <c r="F99" s="8"/>
      <c r="N99" s="17" t="s">
        <v>1285</v>
      </c>
      <c r="O99" s="6" t="n">
        <f aca="false">F44</f>
        <v>10969</v>
      </c>
      <c r="P99" s="6" t="n">
        <f aca="false">F124</f>
        <v>3696</v>
      </c>
      <c r="Q99" s="6" t="n">
        <f aca="false">F134</f>
        <v>1863</v>
      </c>
      <c r="R99" s="6" t="n">
        <f aca="false">F67</f>
        <v>2577</v>
      </c>
      <c r="S99" s="6" t="n">
        <f aca="false">F96</f>
        <v>3040.7</v>
      </c>
      <c r="T99" s="6" t="n">
        <f aca="false">F108</f>
        <v>612</v>
      </c>
      <c r="U99" s="18" t="n">
        <f aca="false">F14</f>
        <v>791.3</v>
      </c>
      <c r="V99" s="28" t="n">
        <f aca="false">SUM(O99:U99)</f>
        <v>23549</v>
      </c>
      <c r="W99" s="13" t="n">
        <f aca="false">SUM(O99:U99)</f>
        <v>23549</v>
      </c>
      <c r="Y99" s="17" t="s">
        <v>1285</v>
      </c>
      <c r="Z99" s="6" t="n">
        <f aca="false">O99-O91</f>
        <v>0</v>
      </c>
      <c r="AA99" s="6" t="n">
        <f aca="false">P99-P91</f>
        <v>1</v>
      </c>
      <c r="AB99" s="6" t="n">
        <f aca="false">Q99-Q91</f>
        <v>0</v>
      </c>
      <c r="AC99" s="6" t="n">
        <f aca="false">R99-R91</f>
        <v>0</v>
      </c>
      <c r="AD99" s="6" t="n">
        <f aca="false">S99-S91</f>
        <v>59.3999999999996</v>
      </c>
      <c r="AE99" s="6" t="n">
        <f aca="false">T99-T91</f>
        <v>0</v>
      </c>
      <c r="AF99" s="18" t="n">
        <f aca="false">U99-U91</f>
        <v>296.3</v>
      </c>
      <c r="AG99" s="13" t="n">
        <f aca="false">SUM(Z99:AF99)</f>
        <v>356.7</v>
      </c>
      <c r="AI99" s="14"/>
      <c r="AJ99" s="15" t="s">
        <v>61</v>
      </c>
      <c r="AK99" s="15" t="s">
        <v>31</v>
      </c>
      <c r="AL99" s="15" t="s">
        <v>117</v>
      </c>
      <c r="AM99" s="15" t="s">
        <v>20</v>
      </c>
      <c r="AN99" s="15" t="s">
        <v>27</v>
      </c>
      <c r="AO99" s="15" t="s">
        <v>1291</v>
      </c>
      <c r="AP99" s="16" t="s">
        <v>1292</v>
      </c>
      <c r="AQ99" s="13" t="s">
        <v>1318</v>
      </c>
    </row>
    <row r="100" customFormat="false" ht="12.75" hidden="false" customHeight="false" outlineLevel="0" collapsed="false">
      <c r="A100" s="5" t="s">
        <v>1239</v>
      </c>
      <c r="B100" s="5" t="s">
        <v>1240</v>
      </c>
      <c r="C100" s="5" t="s">
        <v>5</v>
      </c>
      <c r="D100" s="5" t="s">
        <v>1241</v>
      </c>
      <c r="E100" s="5" t="s">
        <v>1242</v>
      </c>
      <c r="F100" s="5" t="s">
        <v>1243</v>
      </c>
      <c r="G100" s="5" t="s">
        <v>1244</v>
      </c>
      <c r="H100" s="5" t="s">
        <v>1245</v>
      </c>
      <c r="N100" s="17" t="s">
        <v>1355</v>
      </c>
      <c r="O100" s="6" t="n">
        <f aca="false">F45</f>
        <v>530</v>
      </c>
      <c r="P100" s="6" t="n">
        <f aca="false">F125</f>
        <v>40</v>
      </c>
      <c r="Q100" s="6" t="n">
        <f aca="false">F135</f>
        <v>0</v>
      </c>
      <c r="R100" s="6" t="n">
        <f aca="false">F68</f>
        <v>322.7</v>
      </c>
      <c r="S100" s="6" t="n">
        <f aca="false">F97</f>
        <v>242.1</v>
      </c>
      <c r="T100" s="6" t="n">
        <f aca="false">F109</f>
        <v>114</v>
      </c>
      <c r="U100" s="18" t="n">
        <f aca="false">F15</f>
        <v>0</v>
      </c>
      <c r="V100" s="29" t="n">
        <f aca="false">SUM(O100:U100)</f>
        <v>1248.8</v>
      </c>
      <c r="W100" s="13" t="n">
        <f aca="false">SUM(O100:U100)</f>
        <v>1248.8</v>
      </c>
      <c r="Y100" s="17" t="s">
        <v>1355</v>
      </c>
      <c r="Z100" s="6" t="n">
        <f aca="false">O100-O92</f>
        <v>0</v>
      </c>
      <c r="AA100" s="6" t="n">
        <f aca="false">P100-P92</f>
        <v>0</v>
      </c>
      <c r="AB100" s="6" t="n">
        <f aca="false">Q100-Q92</f>
        <v>0</v>
      </c>
      <c r="AC100" s="6" t="n">
        <f aca="false">R100-R92</f>
        <v>0</v>
      </c>
      <c r="AD100" s="6" t="n">
        <f aca="false">S100-S92</f>
        <v>80.0000000000004</v>
      </c>
      <c r="AE100" s="6" t="n">
        <f aca="false">T100-T92</f>
        <v>0</v>
      </c>
      <c r="AF100" s="18" t="n">
        <f aca="false">U100-U92</f>
        <v>0</v>
      </c>
      <c r="AG100" s="13" t="n">
        <f aca="false">SUM(Z100:AF100)</f>
        <v>80.0000000000004</v>
      </c>
      <c r="AI100" s="17" t="s">
        <v>1285</v>
      </c>
      <c r="AJ100" s="6" t="n">
        <f aca="false">Z99+'online plants'!X112</f>
        <v>0</v>
      </c>
      <c r="AK100" s="6" t="n">
        <f aca="false">AA99+'online plants'!Y112</f>
        <v>21.4</v>
      </c>
      <c r="AL100" s="6" t="n">
        <f aca="false">AB99+'online plants'!Z112</f>
        <v>0</v>
      </c>
      <c r="AM100" s="6" t="n">
        <f aca="false">AC99+'online plants'!AA112</f>
        <v>0</v>
      </c>
      <c r="AN100" s="6" t="n">
        <f aca="false">AD99+'online plants'!AB112</f>
        <v>179.3</v>
      </c>
      <c r="AO100" s="6" t="n">
        <f aca="false">AE99+'online plants'!AC112</f>
        <v>11.9</v>
      </c>
      <c r="AP100" s="18" t="n">
        <f aca="false">AF99+'online plants'!AD112</f>
        <v>305.1</v>
      </c>
      <c r="AQ100" s="13" t="n">
        <f aca="false">SUM(AJ100:AP100)</f>
        <v>517.7</v>
      </c>
    </row>
    <row r="101" customFormat="false" ht="12.75" hidden="false" customHeight="false" outlineLevel="0" collapsed="false">
      <c r="A101" s="0" t="s">
        <v>1321</v>
      </c>
      <c r="B101" s="0" t="s">
        <v>1322</v>
      </c>
      <c r="C101" s="0" t="s">
        <v>1323</v>
      </c>
      <c r="D101" s="0" t="n">
        <v>480</v>
      </c>
      <c r="E101" s="0" t="n">
        <v>480</v>
      </c>
      <c r="F101" s="8" t="n">
        <v>37742</v>
      </c>
      <c r="G101" s="0" t="s">
        <v>1268</v>
      </c>
      <c r="H101" s="0" t="n">
        <v>7000</v>
      </c>
      <c r="I101" s="0" t="s">
        <v>1260</v>
      </c>
      <c r="J101" s="0" t="n">
        <f aca="false">SUMIF(G101,"=ng",E101)</f>
        <v>480</v>
      </c>
      <c r="N101" s="30" t="s">
        <v>1288</v>
      </c>
      <c r="O101" s="9" t="n">
        <f aca="false">F46</f>
        <v>135</v>
      </c>
      <c r="P101" s="9" t="n">
        <f aca="false">F126</f>
        <v>0</v>
      </c>
      <c r="Q101" s="9" t="n">
        <f aca="false">F136</f>
        <v>0</v>
      </c>
      <c r="R101" s="9" t="n">
        <f aca="false">F69</f>
        <v>0</v>
      </c>
      <c r="S101" s="9" t="n">
        <f aca="false">F98</f>
        <v>272</v>
      </c>
      <c r="T101" s="9" t="n">
        <f aca="false">F110</f>
        <v>383</v>
      </c>
      <c r="U101" s="20" t="n">
        <f aca="false">F16</f>
        <v>0</v>
      </c>
      <c r="V101" s="31" t="n">
        <f aca="false">SUM(O101:U101)</f>
        <v>790</v>
      </c>
      <c r="W101" s="13" t="n">
        <f aca="false">SUM(O101:U101)</f>
        <v>790</v>
      </c>
      <c r="Y101" s="30" t="s">
        <v>1288</v>
      </c>
      <c r="Z101" s="9" t="n">
        <f aca="false">O101-O93</f>
        <v>0</v>
      </c>
      <c r="AA101" s="9" t="n">
        <f aca="false">P101-P93</f>
        <v>0</v>
      </c>
      <c r="AB101" s="9" t="n">
        <f aca="false">Q101-Q93</f>
        <v>0</v>
      </c>
      <c r="AC101" s="9" t="n">
        <f aca="false">R101-R93</f>
        <v>0</v>
      </c>
      <c r="AD101" s="9" t="n">
        <f aca="false">S101-S93</f>
        <v>12</v>
      </c>
      <c r="AE101" s="9" t="n">
        <f aca="false">T101-T93</f>
        <v>0</v>
      </c>
      <c r="AF101" s="20" t="n">
        <f aca="false">U101-U93</f>
        <v>0</v>
      </c>
      <c r="AG101" s="13" t="n">
        <f aca="false">SUM(Z101:AF101)</f>
        <v>12</v>
      </c>
      <c r="AI101" s="17" t="s">
        <v>1355</v>
      </c>
      <c r="AJ101" s="6" t="n">
        <f aca="false">Z100+'online plants'!X113</f>
        <v>0</v>
      </c>
      <c r="AK101" s="6" t="n">
        <f aca="false">AA100+'online plants'!Y113</f>
        <v>0</v>
      </c>
      <c r="AL101" s="6" t="n">
        <f aca="false">AB100+'online plants'!Z113</f>
        <v>25</v>
      </c>
      <c r="AM101" s="6" t="n">
        <f aca="false">AC100+'online plants'!AA113</f>
        <v>0</v>
      </c>
      <c r="AN101" s="6" t="n">
        <f aca="false">AD100+'online plants'!AB113</f>
        <v>133</v>
      </c>
      <c r="AO101" s="6" t="n">
        <f aca="false">AE100+'online plants'!AC113</f>
        <v>0</v>
      </c>
      <c r="AP101" s="18" t="n">
        <f aca="false">AF100+'online plants'!AD113</f>
        <v>85.6</v>
      </c>
      <c r="AQ101" s="13" t="n">
        <f aca="false">SUM(AJ101:AP101)</f>
        <v>243.6</v>
      </c>
    </row>
    <row r="102" customFormat="false" ht="12.75" hidden="false" customHeight="false" outlineLevel="0" collapsed="false">
      <c r="A102" s="0" t="s">
        <v>112</v>
      </c>
      <c r="B102" s="0" t="s">
        <v>1322</v>
      </c>
      <c r="C102" s="0" t="s">
        <v>1323</v>
      </c>
      <c r="D102" s="0" t="n">
        <v>132</v>
      </c>
      <c r="E102" s="0" t="n">
        <v>132</v>
      </c>
      <c r="F102" s="8" t="n">
        <v>37408</v>
      </c>
      <c r="G102" s="0" t="s">
        <v>1268</v>
      </c>
      <c r="H102" s="0" t="n">
        <v>7100</v>
      </c>
      <c r="I102" s="0" t="s">
        <v>1260</v>
      </c>
      <c r="J102" s="0" t="n">
        <f aca="false">SUMIF(G102,"=ng",E102)</f>
        <v>132</v>
      </c>
      <c r="N102" s="32" t="s">
        <v>1318</v>
      </c>
      <c r="O102" s="24" t="n">
        <f aca="false">SUM(O99:O101)</f>
        <v>11634</v>
      </c>
      <c r="P102" s="24" t="n">
        <f aca="false">SUM(P99:P101)</f>
        <v>3736</v>
      </c>
      <c r="Q102" s="24" t="n">
        <f aca="false">SUM(Q99:Q101)</f>
        <v>1863</v>
      </c>
      <c r="R102" s="24" t="n">
        <f aca="false">SUM(R99:R101)</f>
        <v>2899.7</v>
      </c>
      <c r="S102" s="24" t="n">
        <f aca="false">SUM(S99:S101)</f>
        <v>3554.8</v>
      </c>
      <c r="T102" s="24" t="n">
        <f aca="false">SUM(T99:T101)</f>
        <v>1109</v>
      </c>
      <c r="U102" s="24" t="n">
        <f aca="false">SUM(U99:U101)</f>
        <v>791.3</v>
      </c>
      <c r="V102" s="33" t="n">
        <f aca="false">SUM(V99:V101)</f>
        <v>25587.8</v>
      </c>
      <c r="W102" s="34" t="n">
        <f aca="false">SUM(W99:W101)</f>
        <v>25587.8</v>
      </c>
      <c r="AG102" s="34" t="n">
        <f aca="false">SUM(AG99:AG101)</f>
        <v>448.7</v>
      </c>
      <c r="AI102" s="30" t="s">
        <v>1288</v>
      </c>
      <c r="AJ102" s="9" t="n">
        <f aca="false">Z101+'online plants'!X114</f>
        <v>0</v>
      </c>
      <c r="AK102" s="9" t="n">
        <f aca="false">AA101+'online plants'!Y114</f>
        <v>0</v>
      </c>
      <c r="AL102" s="9" t="n">
        <f aca="false">AB101+'online plants'!Z114</f>
        <v>0</v>
      </c>
      <c r="AM102" s="9" t="n">
        <f aca="false">AC101+'online plants'!AA114</f>
        <v>0</v>
      </c>
      <c r="AN102" s="9" t="n">
        <f aca="false">AD101+'online plants'!AB114</f>
        <v>12</v>
      </c>
      <c r="AO102" s="9" t="n">
        <f aca="false">AE101+'online plants'!AC114</f>
        <v>0</v>
      </c>
      <c r="AP102" s="20" t="n">
        <f aca="false">AF101+'online plants'!AD114</f>
        <v>0</v>
      </c>
      <c r="AQ102" s="13" t="n">
        <f aca="false">SUM(AJ102:AP102)</f>
        <v>12</v>
      </c>
    </row>
    <row r="103" customFormat="false" ht="12.75" hidden="false" customHeight="false" outlineLevel="0" collapsed="false">
      <c r="A103" s="0" t="s">
        <v>1350</v>
      </c>
      <c r="B103" s="0" t="s">
        <v>1322</v>
      </c>
      <c r="C103" s="0" t="s">
        <v>1323</v>
      </c>
      <c r="D103" s="0" t="n">
        <v>114</v>
      </c>
      <c r="E103" s="0" t="n">
        <v>114</v>
      </c>
      <c r="F103" s="8" t="n">
        <v>37347</v>
      </c>
      <c r="G103" s="0" t="s">
        <v>1268</v>
      </c>
      <c r="H103" s="0" t="n">
        <v>10457</v>
      </c>
      <c r="I103" s="0" t="s">
        <v>1254</v>
      </c>
      <c r="J103" s="0" t="n">
        <f aca="false">SUMIF(G103,"=ng",E103)</f>
        <v>114</v>
      </c>
      <c r="AQ103" s="34" t="n">
        <f aca="false">SUM(AQ100:AQ102)</f>
        <v>773.3</v>
      </c>
    </row>
    <row r="104" customFormat="false" ht="12.75" hidden="false" customHeight="false" outlineLevel="0" collapsed="false">
      <c r="A104" s="0" t="s">
        <v>1351</v>
      </c>
      <c r="B104" s="0" t="s">
        <v>1322</v>
      </c>
      <c r="C104" s="0" t="s">
        <v>1323</v>
      </c>
      <c r="D104" s="0" t="n">
        <v>140</v>
      </c>
      <c r="E104" s="0" t="n">
        <v>140</v>
      </c>
      <c r="F104" s="8" t="n">
        <v>37347</v>
      </c>
      <c r="G104" s="0" t="s">
        <v>1268</v>
      </c>
      <c r="H104" s="0" t="n">
        <v>11000</v>
      </c>
      <c r="I104" s="0" t="s">
        <v>1254</v>
      </c>
      <c r="J104" s="0" t="n">
        <f aca="false">SUMIF(G104,"=ng",E104)</f>
        <v>140</v>
      </c>
    </row>
    <row r="105" customFormat="false" ht="12.75" hidden="false" customHeight="false" outlineLevel="0" collapsed="false">
      <c r="A105" s="0" t="s">
        <v>1352</v>
      </c>
      <c r="B105" s="0" t="s">
        <v>1322</v>
      </c>
      <c r="C105" s="0" t="s">
        <v>1323</v>
      </c>
      <c r="D105" s="0" t="n">
        <v>85.4</v>
      </c>
      <c r="E105" s="0" t="n">
        <v>81</v>
      </c>
      <c r="F105" s="8" t="n">
        <v>37377</v>
      </c>
      <c r="G105" s="0" t="s">
        <v>1268</v>
      </c>
      <c r="H105" s="0" t="n">
        <v>11563</v>
      </c>
      <c r="I105" s="0" t="s">
        <v>1254</v>
      </c>
      <c r="J105" s="0" t="n">
        <f aca="false">SUMIF(G105,"=ng",E105)</f>
        <v>81</v>
      </c>
    </row>
    <row r="106" customFormat="false" ht="12.75" hidden="false" customHeight="false" outlineLevel="0" collapsed="false">
      <c r="A106" s="0" t="s">
        <v>1352</v>
      </c>
      <c r="B106" s="0" t="s">
        <v>1322</v>
      </c>
      <c r="C106" s="0" t="s">
        <v>1323</v>
      </c>
      <c r="D106" s="0" t="n">
        <v>170.8</v>
      </c>
      <c r="E106" s="0" t="n">
        <v>162</v>
      </c>
      <c r="F106" s="8" t="n">
        <v>37438</v>
      </c>
      <c r="G106" s="0" t="s">
        <v>1268</v>
      </c>
      <c r="H106" s="0" t="n">
        <v>11563</v>
      </c>
      <c r="I106" s="0" t="s">
        <v>1254</v>
      </c>
      <c r="J106" s="9" t="n">
        <f aca="false">SUMIF(G106,"=ng",E106)</f>
        <v>162</v>
      </c>
      <c r="N106" s="6" t="s">
        <v>1357</v>
      </c>
      <c r="O106" s="6"/>
      <c r="P106" s="6"/>
      <c r="Q106" s="6"/>
      <c r="R106" s="6"/>
      <c r="S106" s="6"/>
      <c r="T106" s="6"/>
      <c r="U106" s="12"/>
      <c r="Y106" s="6" t="s">
        <v>1357</v>
      </c>
      <c r="Z106" s="6"/>
      <c r="AA106" s="6"/>
      <c r="AB106" s="6"/>
      <c r="AC106" s="6"/>
      <c r="AD106" s="6"/>
      <c r="AE106" s="6"/>
      <c r="AF106" s="12"/>
    </row>
    <row r="107" customFormat="false" ht="13.5" hidden="false" customHeight="false" outlineLevel="0" collapsed="false">
      <c r="D107" s="0" t="n">
        <f aca="false">SUM(D101:D106)</f>
        <v>1122.2</v>
      </c>
      <c r="E107" s="0" t="n">
        <f aca="false">SUM(E101:E106)</f>
        <v>1109</v>
      </c>
      <c r="F107" s="8"/>
      <c r="J107" s="10" t="n">
        <f aca="false">SUM(J101:J106)</f>
        <v>1109</v>
      </c>
      <c r="N107" s="14"/>
      <c r="O107" s="15" t="s">
        <v>61</v>
      </c>
      <c r="P107" s="15" t="s">
        <v>31</v>
      </c>
      <c r="Q107" s="15" t="s">
        <v>117</v>
      </c>
      <c r="R107" s="15" t="s">
        <v>20</v>
      </c>
      <c r="S107" s="15" t="s">
        <v>27</v>
      </c>
      <c r="T107" s="15" t="s">
        <v>1291</v>
      </c>
      <c r="U107" s="16" t="s">
        <v>1292</v>
      </c>
      <c r="V107" s="35" t="s">
        <v>1318</v>
      </c>
      <c r="Y107" s="14"/>
      <c r="Z107" s="15" t="s">
        <v>61</v>
      </c>
      <c r="AA107" s="15" t="s">
        <v>31</v>
      </c>
      <c r="AB107" s="15" t="s">
        <v>117</v>
      </c>
      <c r="AC107" s="15" t="s">
        <v>20</v>
      </c>
      <c r="AD107" s="15" t="s">
        <v>27</v>
      </c>
      <c r="AE107" s="15" t="s">
        <v>1291</v>
      </c>
      <c r="AF107" s="16" t="s">
        <v>1292</v>
      </c>
      <c r="AG107" s="35" t="s">
        <v>1318</v>
      </c>
    </row>
    <row r="108" customFormat="false" ht="12.75" hidden="false" customHeight="false" outlineLevel="0" collapsed="false">
      <c r="E108" s="0" t="s">
        <v>1285</v>
      </c>
      <c r="F108" s="0" t="n">
        <f aca="false">SUMIF(H101:H106,"&lt;=9000",E101:E106)</f>
        <v>612</v>
      </c>
      <c r="N108" s="17" t="s">
        <v>1285</v>
      </c>
      <c r="O108" s="36" t="n">
        <f aca="false">O91/$W91</f>
        <v>0.472958697498739</v>
      </c>
      <c r="P108" s="36" t="n">
        <f aca="false">P91/$W91</f>
        <v>0.159320119177486</v>
      </c>
      <c r="Q108" s="36" t="n">
        <f aca="false">Q91/$W91</f>
        <v>0.0803283848518689</v>
      </c>
      <c r="R108" s="36" t="n">
        <f aca="false">R91/$W91</f>
        <v>0.111114464714582</v>
      </c>
      <c r="S108" s="36" t="n">
        <f aca="false">S91/$W91</f>
        <v>0.128546974642446</v>
      </c>
      <c r="T108" s="36" t="n">
        <f aca="false">T91/$W91</f>
        <v>0.0263880684537541</v>
      </c>
      <c r="U108" s="37" t="n">
        <f aca="false">U91/$W91</f>
        <v>0.0213432906611246</v>
      </c>
      <c r="V108" s="38" t="n">
        <f aca="false">SUM(O108:U108)</f>
        <v>1</v>
      </c>
      <c r="W108" s="39" t="n">
        <v>1</v>
      </c>
      <c r="Y108" s="17" t="s">
        <v>1285</v>
      </c>
      <c r="Z108" s="36" t="n">
        <f aca="false">Z91/$AG91</f>
        <v>0.420825146124167</v>
      </c>
      <c r="AA108" s="36" t="n">
        <f aca="false">AA91/$AG91</f>
        <v>0.149533990801262</v>
      </c>
      <c r="AB108" s="36" t="n">
        <f aca="false">AB91/$AG91</f>
        <v>0.0580137078014891</v>
      </c>
      <c r="AC108" s="36" t="n">
        <f aca="false">AC91/$AG91</f>
        <v>0.137233714589996</v>
      </c>
      <c r="AD108" s="36" t="n">
        <f aca="false">AD91/$AG91</f>
        <v>0.158692247089194</v>
      </c>
      <c r="AE108" s="36" t="n">
        <f aca="false">AE91/$AG91</f>
        <v>0.0231681151928652</v>
      </c>
      <c r="AF108" s="37" t="n">
        <f aca="false">AF91/$AG91</f>
        <v>0.0525330784010264</v>
      </c>
      <c r="AG108" s="38" t="n">
        <f aca="false">SUM(Z108:AF108)</f>
        <v>1</v>
      </c>
    </row>
    <row r="109" customFormat="false" ht="12.75" hidden="false" customHeight="false" outlineLevel="0" collapsed="false">
      <c r="E109" s="11" t="s">
        <v>1287</v>
      </c>
      <c r="F109" s="0" t="n">
        <f aca="false">(SUMIF(H101:H106,"&lt;11000",E101:E106))-F108</f>
        <v>114</v>
      </c>
      <c r="N109" s="17" t="s">
        <v>1355</v>
      </c>
      <c r="O109" s="36" t="n">
        <f aca="false">O92/$W92</f>
        <v>0.453456536618754</v>
      </c>
      <c r="P109" s="36" t="n">
        <f aca="false">P92/$W92</f>
        <v>0.0342231348391513</v>
      </c>
      <c r="Q109" s="36" t="n">
        <f aca="false">Q92/$W92</f>
        <v>0</v>
      </c>
      <c r="R109" s="36" t="n">
        <f aca="false">R92/$W92</f>
        <v>0.276095140314853</v>
      </c>
      <c r="S109" s="36" t="n">
        <f aca="false">S92/$W92</f>
        <v>0.138689253935661</v>
      </c>
      <c r="T109" s="36" t="n">
        <f aca="false">T92/$W92</f>
        <v>0.0975359342915811</v>
      </c>
      <c r="U109" s="37" t="n">
        <f aca="false">U92/$W92</f>
        <v>0</v>
      </c>
      <c r="V109" s="38" t="n">
        <f aca="false">SUM(O109:U109)</f>
        <v>1</v>
      </c>
      <c r="W109" s="39" t="n">
        <v>1</v>
      </c>
      <c r="Y109" s="17" t="s">
        <v>1355</v>
      </c>
      <c r="Z109" s="36" t="n">
        <f aca="false">Z92/$AG92</f>
        <v>0.103409882216256</v>
      </c>
      <c r="AA109" s="36" t="n">
        <f aca="false">AA92/$AG92</f>
        <v>0.449399165124394</v>
      </c>
      <c r="AB109" s="36" t="n">
        <f aca="false">AB92/$AG92</f>
        <v>0.0591339189626987</v>
      </c>
      <c r="AC109" s="36" t="n">
        <f aca="false">AC92/$AG92</f>
        <v>0.240181274507248</v>
      </c>
      <c r="AD109" s="36" t="n">
        <f aca="false">AD92/$AG92</f>
        <v>0.0739583604860302</v>
      </c>
      <c r="AE109" s="36" t="n">
        <f aca="false">AE92/$AG92</f>
        <v>0.0305723850556522</v>
      </c>
      <c r="AF109" s="37" t="n">
        <f aca="false">AF92/$AG92</f>
        <v>0.0433450136477212</v>
      </c>
      <c r="AG109" s="38" t="n">
        <f aca="false">SUM(Z109:AF109)</f>
        <v>1</v>
      </c>
    </row>
    <row r="110" customFormat="false" ht="12.75" hidden="false" customHeight="false" outlineLevel="0" collapsed="false">
      <c r="E110" s="0" t="s">
        <v>1288</v>
      </c>
      <c r="F110" s="0" t="n">
        <f aca="false">SUMIF(H101:H106,"&gt;=11000",E101:E106)</f>
        <v>383</v>
      </c>
      <c r="N110" s="30" t="s">
        <v>1288</v>
      </c>
      <c r="O110" s="40" t="n">
        <f aca="false">O93/$W93</f>
        <v>0.173521850899743</v>
      </c>
      <c r="P110" s="40" t="n">
        <f aca="false">P93/$W93</f>
        <v>0</v>
      </c>
      <c r="Q110" s="40" t="n">
        <f aca="false">Q93/$W93</f>
        <v>0</v>
      </c>
      <c r="R110" s="40" t="n">
        <f aca="false">R93/$W93</f>
        <v>0</v>
      </c>
      <c r="S110" s="40" t="n">
        <f aca="false">S93/$W93</f>
        <v>0.334190231362468</v>
      </c>
      <c r="T110" s="40" t="n">
        <f aca="false">T93/$W93</f>
        <v>0.492287917737789</v>
      </c>
      <c r="U110" s="41" t="n">
        <f aca="false">U93/$W93</f>
        <v>0</v>
      </c>
      <c r="V110" s="42" t="n">
        <f aca="false">SUM(O110:U110)</f>
        <v>1</v>
      </c>
      <c r="W110" s="39" t="n">
        <v>1</v>
      </c>
      <c r="Y110" s="30" t="s">
        <v>1288</v>
      </c>
      <c r="Z110" s="40" t="n">
        <f aca="false">Z93/$AG93</f>
        <v>0.234331397541293</v>
      </c>
      <c r="AA110" s="40" t="n">
        <f aca="false">AA93/$AG93</f>
        <v>0.429821253488197</v>
      </c>
      <c r="AB110" s="40" t="n">
        <f aca="false">AB93/$AG93</f>
        <v>0.0241345501169017</v>
      </c>
      <c r="AC110" s="40" t="n">
        <f aca="false">AC93/$AG93</f>
        <v>0.0646353420318274</v>
      </c>
      <c r="AD110" s="40" t="n">
        <f aca="false">AD93/$AG93</f>
        <v>0.131684139075345</v>
      </c>
      <c r="AE110" s="40" t="n">
        <f aca="false">AE93/$AG93</f>
        <v>0.111923976167132</v>
      </c>
      <c r="AF110" s="41" t="n">
        <f aca="false">AF93/$AG93</f>
        <v>0.00346934157930462</v>
      </c>
      <c r="AG110" s="42" t="n">
        <f aca="false">SUM(Z110:AF110)</f>
        <v>1</v>
      </c>
    </row>
    <row r="111" customFormat="false" ht="12.75" hidden="false" customHeight="false" outlineLevel="0" collapsed="false">
      <c r="F111" s="8"/>
      <c r="N111" s="30" t="s">
        <v>1318</v>
      </c>
      <c r="O111" s="40" t="n">
        <f aca="false">SUM(O108:O110)</f>
        <v>1.09993708501724</v>
      </c>
      <c r="P111" s="40" t="n">
        <f aca="false">SUM(P108:P110)</f>
        <v>0.193543254016637</v>
      </c>
      <c r="Q111" s="40" t="n">
        <f aca="false">SUM(Q108:Q110)</f>
        <v>0.0803283848518689</v>
      </c>
      <c r="R111" s="40" t="n">
        <f aca="false">SUM(R108:R110)</f>
        <v>0.387209605029435</v>
      </c>
      <c r="S111" s="40" t="n">
        <f aca="false">SUM(S108:S110)</f>
        <v>0.601426459940574</v>
      </c>
      <c r="T111" s="40" t="n">
        <f aca="false">SUM(T108:T110)</f>
        <v>0.616211920483124</v>
      </c>
      <c r="U111" s="40" t="n">
        <f aca="false">SUM(U108:U110)</f>
        <v>0.0213432906611246</v>
      </c>
      <c r="V111" s="43" t="n">
        <f aca="false">SUM(V108:V110)</f>
        <v>3</v>
      </c>
      <c r="Y111" s="30" t="s">
        <v>1318</v>
      </c>
      <c r="Z111" s="40" t="n">
        <f aca="false">SUM(Z108:Z110)</f>
        <v>0.758566425881716</v>
      </c>
      <c r="AA111" s="40" t="n">
        <f aca="false">SUM(AA108:AA110)</f>
        <v>1.02875440941385</v>
      </c>
      <c r="AB111" s="40" t="n">
        <f aca="false">SUM(AB108:AB110)</f>
        <v>0.14128217688109</v>
      </c>
      <c r="AC111" s="40" t="n">
        <f aca="false">SUM(AC108:AC110)</f>
        <v>0.442050331129072</v>
      </c>
      <c r="AD111" s="40" t="n">
        <f aca="false">SUM(AD108:AD110)</f>
        <v>0.364334746650569</v>
      </c>
      <c r="AE111" s="40" t="n">
        <f aca="false">SUM(AE108:AE110)</f>
        <v>0.165664476415649</v>
      </c>
      <c r="AF111" s="40" t="n">
        <f aca="false">SUM(AF108:AF110)</f>
        <v>0.0993474336280522</v>
      </c>
      <c r="AG111" s="43" t="n">
        <f aca="false">SUM(AG108:AG110)</f>
        <v>3</v>
      </c>
    </row>
    <row r="112" customFormat="false" ht="12.75" hidden="false" customHeight="false" outlineLevel="0" collapsed="false">
      <c r="A112" s="5" t="s">
        <v>1239</v>
      </c>
      <c r="B112" s="5" t="s">
        <v>1240</v>
      </c>
      <c r="C112" s="5" t="s">
        <v>5</v>
      </c>
      <c r="D112" s="5" t="s">
        <v>1241</v>
      </c>
      <c r="E112" s="5" t="s">
        <v>1242</v>
      </c>
      <c r="F112" s="5" t="s">
        <v>1243</v>
      </c>
      <c r="G112" s="5" t="s">
        <v>1244</v>
      </c>
      <c r="H112" s="5" t="s">
        <v>1245</v>
      </c>
      <c r="U112" s="13"/>
    </row>
    <row r="113" customFormat="false" ht="12.75" hidden="false" customHeight="false" outlineLevel="0" collapsed="false">
      <c r="A113" s="0" t="s">
        <v>1348</v>
      </c>
      <c r="B113" s="0" t="s">
        <v>1272</v>
      </c>
      <c r="C113" s="0" t="s">
        <v>1273</v>
      </c>
      <c r="D113" s="0" t="n">
        <v>40</v>
      </c>
      <c r="E113" s="0" t="n">
        <v>40</v>
      </c>
      <c r="F113" s="8" t="n">
        <v>37412</v>
      </c>
      <c r="G113" s="0" t="s">
        <v>1268</v>
      </c>
      <c r="H113" s="0" t="n">
        <v>9700</v>
      </c>
      <c r="I113" s="0" t="s">
        <v>1260</v>
      </c>
      <c r="J113" s="0" t="n">
        <f aca="false">SUMIF(G113,"=ng",E113)</f>
        <v>40</v>
      </c>
      <c r="U113" s="13"/>
    </row>
    <row r="114" customFormat="false" ht="12.75" hidden="false" customHeight="false" outlineLevel="0" collapsed="false">
      <c r="A114" s="0" t="s">
        <v>1349</v>
      </c>
      <c r="B114" s="0" t="s">
        <v>1272</v>
      </c>
      <c r="C114" s="0" t="s">
        <v>1273</v>
      </c>
      <c r="D114" s="0" t="n">
        <v>225</v>
      </c>
      <c r="E114" s="0" t="n">
        <v>0</v>
      </c>
      <c r="F114" s="8" t="n">
        <v>37438</v>
      </c>
      <c r="G114" s="0" t="s">
        <v>1268</v>
      </c>
      <c r="H114" s="0" t="n">
        <v>10400</v>
      </c>
      <c r="I114" s="0" t="s">
        <v>1254</v>
      </c>
      <c r="J114" s="0" t="n">
        <f aca="false">SUMIF(G114,"=ng",E114)</f>
        <v>0</v>
      </c>
      <c r="N114" s="6" t="s">
        <v>1356</v>
      </c>
      <c r="O114" s="6"/>
      <c r="P114" s="6"/>
      <c r="Q114" s="6"/>
      <c r="R114" s="6"/>
      <c r="S114" s="6"/>
      <c r="T114" s="6"/>
      <c r="U114" s="12"/>
    </row>
    <row r="115" customFormat="false" ht="13.5" hidden="false" customHeight="false" outlineLevel="0" collapsed="false">
      <c r="A115" s="0" t="s">
        <v>1349</v>
      </c>
      <c r="B115" s="0" t="s">
        <v>1272</v>
      </c>
      <c r="C115" s="0" t="s">
        <v>1273</v>
      </c>
      <c r="D115" s="0" t="n">
        <v>225</v>
      </c>
      <c r="E115" s="0" t="n">
        <v>0</v>
      </c>
      <c r="F115" s="8" t="n">
        <v>37438</v>
      </c>
      <c r="G115" s="0" t="s">
        <v>1268</v>
      </c>
      <c r="H115" s="0" t="n">
        <v>10400</v>
      </c>
      <c r="I115" s="0" t="s">
        <v>1254</v>
      </c>
      <c r="J115" s="0" t="n">
        <f aca="false">SUMIF(G115,"=ng",E115)</f>
        <v>0</v>
      </c>
      <c r="N115" s="14"/>
      <c r="O115" s="15" t="s">
        <v>61</v>
      </c>
      <c r="P115" s="15" t="s">
        <v>31</v>
      </c>
      <c r="Q115" s="15" t="s">
        <v>117</v>
      </c>
      <c r="R115" s="15" t="s">
        <v>20</v>
      </c>
      <c r="S115" s="15" t="s">
        <v>27</v>
      </c>
      <c r="T115" s="15" t="s">
        <v>1291</v>
      </c>
      <c r="U115" s="16" t="s">
        <v>1292</v>
      </c>
      <c r="V115" s="35" t="s">
        <v>1318</v>
      </c>
    </row>
    <row r="116" customFormat="false" ht="12.75" hidden="false" customHeight="false" outlineLevel="0" collapsed="false">
      <c r="A116" s="0" t="s">
        <v>1324</v>
      </c>
      <c r="B116" s="0" t="s">
        <v>1272</v>
      </c>
      <c r="C116" s="0" t="s">
        <v>1273</v>
      </c>
      <c r="D116" s="0" t="n">
        <v>750</v>
      </c>
      <c r="E116" s="0" t="n">
        <v>750</v>
      </c>
      <c r="F116" s="8" t="n">
        <v>37622</v>
      </c>
      <c r="G116" s="0" t="s">
        <v>1268</v>
      </c>
      <c r="H116" s="0" t="n">
        <v>7000</v>
      </c>
      <c r="I116" s="0" t="s">
        <v>1260</v>
      </c>
      <c r="J116" s="0" t="n">
        <f aca="false">SUMIF(G116,"=ng",E116)</f>
        <v>750</v>
      </c>
      <c r="N116" s="17" t="s">
        <v>1285</v>
      </c>
      <c r="O116" s="36" t="n">
        <f aca="false">O99/$W99</f>
        <v>0.465794725890696</v>
      </c>
      <c r="P116" s="36" t="n">
        <f aca="false">P99/$W99</f>
        <v>0.156949339674721</v>
      </c>
      <c r="Q116" s="36" t="n">
        <f aca="false">Q99/$W99</f>
        <v>0.0791116395600662</v>
      </c>
      <c r="R116" s="36" t="n">
        <f aca="false">R99/$W99</f>
        <v>0.109431398360865</v>
      </c>
      <c r="S116" s="36" t="n">
        <f aca="false">S99/$W99</f>
        <v>0.129122255722111</v>
      </c>
      <c r="T116" s="36" t="n">
        <f aca="false">T99/$W99</f>
        <v>0.0259883646863986</v>
      </c>
      <c r="U116" s="37" t="n">
        <f aca="false">U99/$W99</f>
        <v>0.0336022761051425</v>
      </c>
      <c r="V116" s="38" t="n">
        <f aca="false">SUM(O116:U116)</f>
        <v>1</v>
      </c>
      <c r="W116" s="39" t="n">
        <v>1</v>
      </c>
    </row>
    <row r="117" customFormat="false" ht="12.75" hidden="false" customHeight="false" outlineLevel="0" collapsed="false">
      <c r="A117" s="0" t="s">
        <v>1325</v>
      </c>
      <c r="B117" s="0" t="s">
        <v>1272</v>
      </c>
      <c r="C117" s="0" t="s">
        <v>1273</v>
      </c>
      <c r="D117" s="0" t="n">
        <v>520</v>
      </c>
      <c r="E117" s="0" t="n">
        <v>520</v>
      </c>
      <c r="F117" s="8" t="n">
        <v>37712</v>
      </c>
      <c r="G117" s="0" t="s">
        <v>1268</v>
      </c>
      <c r="H117" s="0" t="n">
        <v>7000</v>
      </c>
      <c r="I117" s="0" t="s">
        <v>1260</v>
      </c>
      <c r="J117" s="0" t="n">
        <f aca="false">SUMIF(G117,"=ng",E117)</f>
        <v>520</v>
      </c>
      <c r="N117" s="17" t="s">
        <v>1355</v>
      </c>
      <c r="O117" s="36" t="n">
        <f aca="false">O100/$W100</f>
        <v>0.424407431133888</v>
      </c>
      <c r="P117" s="36" t="n">
        <f aca="false">P100/$W100</f>
        <v>0.0320307495195388</v>
      </c>
      <c r="Q117" s="36" t="n">
        <f aca="false">Q100/$W100</f>
        <v>0</v>
      </c>
      <c r="R117" s="36" t="n">
        <f aca="false">R100/$W100</f>
        <v>0.258408071748879</v>
      </c>
      <c r="S117" s="36" t="n">
        <f aca="false">S100/$W100</f>
        <v>0.193866111467009</v>
      </c>
      <c r="T117" s="36" t="n">
        <f aca="false">T100/$W100</f>
        <v>0.0912876361306854</v>
      </c>
      <c r="U117" s="37" t="n">
        <f aca="false">U100/$W100</f>
        <v>0</v>
      </c>
      <c r="V117" s="38" t="n">
        <f aca="false">SUM(O117:U117)</f>
        <v>1</v>
      </c>
      <c r="W117" s="39" t="n">
        <v>1</v>
      </c>
    </row>
    <row r="118" customFormat="false" ht="12.75" hidden="false" customHeight="false" outlineLevel="0" collapsed="false">
      <c r="A118" s="0" t="s">
        <v>1340</v>
      </c>
      <c r="B118" s="0" t="s">
        <v>1272</v>
      </c>
      <c r="C118" s="0" t="s">
        <v>1273</v>
      </c>
      <c r="D118" s="0" t="n">
        <v>80</v>
      </c>
      <c r="E118" s="0" t="n">
        <v>80</v>
      </c>
      <c r="F118" s="8" t="n">
        <v>37742</v>
      </c>
      <c r="G118" s="0" t="s">
        <v>1268</v>
      </c>
      <c r="H118" s="0" t="n">
        <v>7860</v>
      </c>
      <c r="I118" s="0" t="s">
        <v>1260</v>
      </c>
      <c r="J118" s="0" t="n">
        <f aca="false">SUMIF(G118,"=ng",E118)</f>
        <v>80</v>
      </c>
      <c r="N118" s="30" t="s">
        <v>1288</v>
      </c>
      <c r="O118" s="40" t="n">
        <f aca="false">O101/$W101</f>
        <v>0.170886075949367</v>
      </c>
      <c r="P118" s="40" t="n">
        <f aca="false">P101/$W101</f>
        <v>0</v>
      </c>
      <c r="Q118" s="40" t="n">
        <f aca="false">Q101/$W101</f>
        <v>0</v>
      </c>
      <c r="R118" s="40" t="n">
        <f aca="false">R101/$W101</f>
        <v>0</v>
      </c>
      <c r="S118" s="40" t="n">
        <f aca="false">S101/$W101</f>
        <v>0.344303797468354</v>
      </c>
      <c r="T118" s="40" t="n">
        <f aca="false">T101/$W101</f>
        <v>0.484810126582278</v>
      </c>
      <c r="U118" s="41" t="n">
        <f aca="false">U101/$W101</f>
        <v>0</v>
      </c>
      <c r="V118" s="42" t="n">
        <f aca="false">SUM(O118:U118)</f>
        <v>1</v>
      </c>
      <c r="W118" s="39" t="n">
        <v>1</v>
      </c>
    </row>
    <row r="119" customFormat="false" ht="12.75" hidden="false" customHeight="false" outlineLevel="0" collapsed="false">
      <c r="A119" s="0" t="s">
        <v>1304</v>
      </c>
      <c r="B119" s="0" t="s">
        <v>1272</v>
      </c>
      <c r="C119" s="0" t="s">
        <v>1273</v>
      </c>
      <c r="D119" s="0" t="n">
        <v>1000</v>
      </c>
      <c r="E119" s="0" t="n">
        <v>1000</v>
      </c>
      <c r="F119" s="8" t="n">
        <v>37773</v>
      </c>
      <c r="G119" s="0" t="s">
        <v>1268</v>
      </c>
      <c r="H119" s="0" t="n">
        <v>6707</v>
      </c>
      <c r="I119" s="0" t="s">
        <v>1260</v>
      </c>
      <c r="J119" s="0" t="n">
        <f aca="false">SUMIF(G119,"=ng",E119)</f>
        <v>1000</v>
      </c>
      <c r="N119" s="30" t="s">
        <v>1318</v>
      </c>
      <c r="O119" s="40" t="n">
        <f aca="false">SUM(O116:O118)</f>
        <v>1.06108823297395</v>
      </c>
      <c r="P119" s="40" t="n">
        <f aca="false">SUM(P116:P118)</f>
        <v>0.18898008919426</v>
      </c>
      <c r="Q119" s="40" t="n">
        <f aca="false">SUM(Q116:Q118)</f>
        <v>0.0791116395600662</v>
      </c>
      <c r="R119" s="40" t="n">
        <f aca="false">SUM(R116:R118)</f>
        <v>0.367839470109743</v>
      </c>
      <c r="S119" s="40" t="n">
        <f aca="false">SUM(S116:S118)</f>
        <v>0.667292164657474</v>
      </c>
      <c r="T119" s="40" t="n">
        <f aca="false">SUM(T116:T118)</f>
        <v>0.602086127399363</v>
      </c>
      <c r="U119" s="40" t="n">
        <f aca="false">SUM(U116:U118)</f>
        <v>0.0336022761051425</v>
      </c>
      <c r="V119" s="43" t="n">
        <f aca="false">SUM(V116:V118)</f>
        <v>3</v>
      </c>
    </row>
    <row r="120" customFormat="false" ht="12.75" hidden="false" customHeight="false" outlineLevel="0" collapsed="false">
      <c r="A120" s="0" t="s">
        <v>1326</v>
      </c>
      <c r="B120" s="0" t="s">
        <v>1272</v>
      </c>
      <c r="C120" s="0" t="s">
        <v>1273</v>
      </c>
      <c r="D120" s="0" t="n">
        <v>765</v>
      </c>
      <c r="E120" s="0" t="n">
        <v>765</v>
      </c>
      <c r="F120" s="8" t="n">
        <v>37803</v>
      </c>
      <c r="G120" s="0" t="s">
        <v>1268</v>
      </c>
      <c r="H120" s="0" t="n">
        <v>7000</v>
      </c>
      <c r="I120" s="0" t="s">
        <v>1260</v>
      </c>
      <c r="J120" s="0" t="n">
        <f aca="false">SUMIF(G120,"=ng",E120)</f>
        <v>765</v>
      </c>
    </row>
    <row r="121" customFormat="false" ht="12.75" hidden="false" customHeight="false" outlineLevel="0" collapsed="false">
      <c r="A121" s="0" t="s">
        <v>1233</v>
      </c>
      <c r="B121" s="0" t="s">
        <v>1272</v>
      </c>
      <c r="C121" s="0" t="s">
        <v>1273</v>
      </c>
      <c r="D121" s="0" t="n">
        <v>580</v>
      </c>
      <c r="E121" s="0" t="n">
        <v>580</v>
      </c>
      <c r="F121" s="8" t="n">
        <v>37803</v>
      </c>
      <c r="G121" s="0" t="s">
        <v>1268</v>
      </c>
      <c r="H121" s="0" t="n">
        <v>7100</v>
      </c>
      <c r="I121" s="0" t="s">
        <v>1260</v>
      </c>
      <c r="J121" s="0" t="n">
        <f aca="false">SUMIF(G121,"=ng",E121)</f>
        <v>580</v>
      </c>
      <c r="AD121" s="0" t="s">
        <v>1358</v>
      </c>
    </row>
    <row r="122" customFormat="false" ht="12.75" hidden="false" customHeight="false" outlineLevel="0" collapsed="false">
      <c r="A122" s="0" t="s">
        <v>1271</v>
      </c>
      <c r="B122" s="0" t="s">
        <v>1272</v>
      </c>
      <c r="C122" s="0" t="s">
        <v>1273</v>
      </c>
      <c r="D122" s="0" t="n">
        <v>51</v>
      </c>
      <c r="E122" s="0" t="n">
        <v>1</v>
      </c>
      <c r="F122" s="8" t="n">
        <v>37377</v>
      </c>
      <c r="G122" s="0" t="s">
        <v>1274</v>
      </c>
      <c r="H122" s="0" t="n">
        <v>7100</v>
      </c>
      <c r="I122" s="0" t="s">
        <v>1260</v>
      </c>
      <c r="J122" s="9" t="n">
        <f aca="false">SUMIF(G122,"=ng",E122)</f>
        <v>0</v>
      </c>
      <c r="N122" s="6" t="s">
        <v>1359</v>
      </c>
      <c r="O122" s="6"/>
      <c r="P122" s="6"/>
      <c r="Q122" s="6"/>
      <c r="R122" s="6"/>
      <c r="S122" s="6"/>
      <c r="T122" s="6"/>
      <c r="U122" s="12"/>
      <c r="Y122" s="6" t="s">
        <v>1359</v>
      </c>
      <c r="Z122" s="6"/>
      <c r="AA122" s="6"/>
      <c r="AB122" s="6"/>
      <c r="AC122" s="6"/>
      <c r="AD122" s="6"/>
      <c r="AE122" s="6"/>
      <c r="AF122" s="12"/>
    </row>
    <row r="123" customFormat="false" ht="13.5" hidden="false" customHeight="false" outlineLevel="0" collapsed="false">
      <c r="D123" s="0" t="n">
        <f aca="false">SUM(D113:D122)</f>
        <v>4236</v>
      </c>
      <c r="E123" s="0" t="n">
        <f aca="false">SUM(E113:E122)</f>
        <v>3736</v>
      </c>
      <c r="F123" s="8"/>
      <c r="J123" s="10" t="n">
        <f aca="false">SUM(J113:J122)</f>
        <v>3735</v>
      </c>
      <c r="N123" s="14"/>
      <c r="O123" s="15" t="s">
        <v>61</v>
      </c>
      <c r="P123" s="15" t="s">
        <v>31</v>
      </c>
      <c r="Q123" s="15" t="s">
        <v>117</v>
      </c>
      <c r="R123" s="15" t="s">
        <v>20</v>
      </c>
      <c r="S123" s="15" t="s">
        <v>27</v>
      </c>
      <c r="T123" s="15" t="s">
        <v>1291</v>
      </c>
      <c r="U123" s="16" t="s">
        <v>1292</v>
      </c>
      <c r="V123" s="35" t="s">
        <v>1318</v>
      </c>
      <c r="Y123" s="14"/>
      <c r="Z123" s="15" t="s">
        <v>61</v>
      </c>
      <c r="AA123" s="15" t="s">
        <v>31</v>
      </c>
      <c r="AB123" s="15" t="s">
        <v>117</v>
      </c>
      <c r="AC123" s="15" t="s">
        <v>20</v>
      </c>
      <c r="AD123" s="15" t="s">
        <v>27</v>
      </c>
      <c r="AE123" s="15" t="s">
        <v>1291</v>
      </c>
      <c r="AF123" s="16" t="s">
        <v>1292</v>
      </c>
      <c r="AG123" s="35" t="s">
        <v>1318</v>
      </c>
    </row>
    <row r="124" customFormat="false" ht="12.75" hidden="false" customHeight="false" outlineLevel="0" collapsed="false">
      <c r="E124" s="0" t="s">
        <v>1285</v>
      </c>
      <c r="F124" s="0" t="n">
        <f aca="false">SUMIF(H113:H122,"&lt;=9000",E113:E122)</f>
        <v>3696</v>
      </c>
      <c r="N124" s="17" t="s">
        <v>1285</v>
      </c>
      <c r="O124" s="36" t="n">
        <f aca="false">O91/$W$94</f>
        <v>0.436332247375602</v>
      </c>
      <c r="P124" s="36" t="n">
        <f aca="false">P91/$W$94</f>
        <v>0.146982191088782</v>
      </c>
      <c r="Q124" s="36" t="n">
        <f aca="false">Q91/$W$94</f>
        <v>0.0741076649522059</v>
      </c>
      <c r="R124" s="36" t="n">
        <f aca="false">R91/$W$94</f>
        <v>0.102509636383164</v>
      </c>
      <c r="S124" s="36" t="n">
        <f aca="false">S91/$W$94</f>
        <v>0.118592153259265</v>
      </c>
      <c r="T124" s="36" t="n">
        <f aca="false">T91/$W$94</f>
        <v>0.0243445469408213</v>
      </c>
      <c r="U124" s="37" t="n">
        <f aca="false">U91/$W$94</f>
        <v>0.0196904423786054</v>
      </c>
      <c r="V124" s="38" t="n">
        <f aca="false">SUM(O124:U124)</f>
        <v>0.922558882378446</v>
      </c>
      <c r="W124" s="39"/>
      <c r="Y124" s="17" t="s">
        <v>1285</v>
      </c>
      <c r="Z124" s="36" t="n">
        <f aca="false">Z91/$AG$94</f>
        <v>0.187106099708694</v>
      </c>
      <c r="AA124" s="36" t="n">
        <f aca="false">AA91/$AG$94</f>
        <v>0.0664853848454305</v>
      </c>
      <c r="AB124" s="36" t="n">
        <f aca="false">AB91/$AG$94</f>
        <v>0.0257938925379086</v>
      </c>
      <c r="AC124" s="36" t="n">
        <f aca="false">AC91/$AG$94</f>
        <v>0.0610164704318643</v>
      </c>
      <c r="AD124" s="36" t="n">
        <f aca="false">AD91/$AG$94</f>
        <v>0.0705573031467718</v>
      </c>
      <c r="AE124" s="36" t="n">
        <f aca="false">AE91/$AG$94</f>
        <v>0.0103009425916285</v>
      </c>
      <c r="AF124" s="37" t="n">
        <f aca="false">AF91/$AG$94</f>
        <v>0.0233571104194588</v>
      </c>
      <c r="AG124" s="38" t="n">
        <f aca="false">SUM(Z124:AF124)</f>
        <v>0.444617203681756</v>
      </c>
    </row>
    <row r="125" customFormat="false" ht="12.75" hidden="false" customHeight="false" outlineLevel="0" collapsed="false">
      <c r="E125" s="11" t="s">
        <v>1287</v>
      </c>
      <c r="F125" s="0" t="n">
        <f aca="false">(SUMIF(H113:H122,"&lt;11000",E113:E122))-F124</f>
        <v>40</v>
      </c>
      <c r="N125" s="17" t="s">
        <v>1355</v>
      </c>
      <c r="O125" s="36" t="n">
        <f aca="false">O92/$W$94</f>
        <v>0.021082695880123</v>
      </c>
      <c r="P125" s="36" t="n">
        <f aca="false">P92/$W$94</f>
        <v>0.00159114685887721</v>
      </c>
      <c r="Q125" s="36" t="n">
        <f aca="false">Q92/$W$94</f>
        <v>0</v>
      </c>
      <c r="R125" s="36" t="n">
        <f aca="false">R92/$W$94</f>
        <v>0.0128365772839919</v>
      </c>
      <c r="S125" s="36" t="n">
        <f aca="false">S92/$W$94</f>
        <v>0.00644812264559988</v>
      </c>
      <c r="T125" s="36" t="n">
        <f aca="false">T92/$W$94</f>
        <v>0.00453476854780004</v>
      </c>
      <c r="U125" s="37" t="n">
        <f aca="false">U92/$W$94</f>
        <v>0</v>
      </c>
      <c r="V125" s="38" t="n">
        <f aca="false">SUM(O125:U125)</f>
        <v>0.046493311216392</v>
      </c>
      <c r="W125" s="39"/>
      <c r="Y125" s="17" t="s">
        <v>1355</v>
      </c>
      <c r="Z125" s="36" t="n">
        <f aca="false">Z92/$AG$94</f>
        <v>0.0384485451303125</v>
      </c>
      <c r="AA125" s="36" t="n">
        <f aca="false">AA92/$AG$94</f>
        <v>0.167089872955041</v>
      </c>
      <c r="AB125" s="36" t="n">
        <f aca="false">AB92/$AG$94</f>
        <v>0.0219864204778308</v>
      </c>
      <c r="AC125" s="36" t="n">
        <f aca="false">AC92/$AG$94</f>
        <v>0.089301141964711</v>
      </c>
      <c r="AD125" s="36" t="n">
        <f aca="false">AD92/$AG$94</f>
        <v>0.0274982554855288</v>
      </c>
      <c r="AE125" s="36" t="n">
        <f aca="false">AE92/$AG$94</f>
        <v>0.0113670347684503</v>
      </c>
      <c r="AF125" s="37" t="n">
        <f aca="false">AF92/$AG$94</f>
        <v>0.0161159908288382</v>
      </c>
      <c r="AG125" s="38" t="n">
        <f aca="false">SUM(Z125:AF125)</f>
        <v>0.371807261610713</v>
      </c>
    </row>
    <row r="126" customFormat="false" ht="12.75" hidden="false" customHeight="false" outlineLevel="0" collapsed="false">
      <c r="E126" s="0" t="s">
        <v>1288</v>
      </c>
      <c r="F126" s="0" t="n">
        <f aca="false">SUMIF(H113:H122,"&gt;=11000",E113:E122)</f>
        <v>0</v>
      </c>
      <c r="N126" s="30" t="s">
        <v>1288</v>
      </c>
      <c r="O126" s="40" t="n">
        <f aca="false">O93/$W$94</f>
        <v>0.00537012064871058</v>
      </c>
      <c r="P126" s="40" t="n">
        <f aca="false">P93/$W$94</f>
        <v>0</v>
      </c>
      <c r="Q126" s="40" t="n">
        <f aca="false">Q93/$W$94</f>
        <v>0</v>
      </c>
      <c r="R126" s="40" t="n">
        <f aca="false">R93/$W$94</f>
        <v>0</v>
      </c>
      <c r="S126" s="40" t="n">
        <f aca="false">S93/$W$94</f>
        <v>0.0103424545827018</v>
      </c>
      <c r="T126" s="40" t="n">
        <f aca="false">T93/$W$94</f>
        <v>0.0152352311737493</v>
      </c>
      <c r="U126" s="41" t="n">
        <f aca="false">U93/$W$94</f>
        <v>0</v>
      </c>
      <c r="V126" s="42" t="n">
        <f aca="false">SUM(O126:U126)</f>
        <v>0.0309478064051617</v>
      </c>
      <c r="W126" s="39" t="n">
        <f aca="false">SUM(O124:U126)</f>
        <v>1</v>
      </c>
      <c r="Y126" s="30" t="s">
        <v>1288</v>
      </c>
      <c r="Z126" s="40" t="n">
        <f aca="false">Z93/$AG$94</f>
        <v>0.0430175116024058</v>
      </c>
      <c r="AA126" s="40" t="n">
        <f aca="false">AA93/$AG$94</f>
        <v>0.0789046664377568</v>
      </c>
      <c r="AB126" s="40" t="n">
        <f aca="false">AB93/$AG$94</f>
        <v>0.00443051294263593</v>
      </c>
      <c r="AC126" s="40" t="n">
        <f aca="false">AC93/$AG$94</f>
        <v>0.0118654674744969</v>
      </c>
      <c r="AD126" s="40" t="n">
        <f aca="false">AD93/$AG$94</f>
        <v>0.0241739862432573</v>
      </c>
      <c r="AE126" s="40" t="n">
        <f aca="false">AE93/$AG$94</f>
        <v>0.0205465037714741</v>
      </c>
      <c r="AF126" s="41" t="n">
        <f aca="false">AF93/$AG$94</f>
        <v>0.000636886235503916</v>
      </c>
      <c r="AG126" s="42" t="n">
        <f aca="false">SUM(Z126:AF126)</f>
        <v>0.183575534707531</v>
      </c>
    </row>
    <row r="127" customFormat="false" ht="12.75" hidden="false" customHeight="false" outlineLevel="0" collapsed="false">
      <c r="F127" s="8"/>
      <c r="N127" s="30" t="s">
        <v>1318</v>
      </c>
      <c r="O127" s="40" t="n">
        <f aca="false">SUM(O124:O126)</f>
        <v>0.462785063904436</v>
      </c>
      <c r="P127" s="40" t="n">
        <f aca="false">SUM(P124:P126)</f>
        <v>0.148573337947659</v>
      </c>
      <c r="Q127" s="40" t="n">
        <f aca="false">SUM(Q124:Q126)</f>
        <v>0.0741076649522059</v>
      </c>
      <c r="R127" s="40" t="n">
        <f aca="false">SUM(R124:R126)</f>
        <v>0.115346213667156</v>
      </c>
      <c r="S127" s="40" t="n">
        <f aca="false">SUM(S124:S126)</f>
        <v>0.135382730487567</v>
      </c>
      <c r="T127" s="40" t="n">
        <f aca="false">SUM(T124:T126)</f>
        <v>0.0441145466623706</v>
      </c>
      <c r="U127" s="40" t="n">
        <f aca="false">SUM(U124:U126)</f>
        <v>0.0196904423786054</v>
      </c>
      <c r="V127" s="43" t="n">
        <f aca="false">SUM(V124:V126)</f>
        <v>1</v>
      </c>
      <c r="Y127" s="30" t="s">
        <v>1318</v>
      </c>
      <c r="Z127" s="40" t="n">
        <f aca="false">SUM(Z124:Z126)</f>
        <v>0.268572156441412</v>
      </c>
      <c r="AA127" s="40" t="n">
        <f aca="false">SUM(AA124:AA126)</f>
        <v>0.312479924238229</v>
      </c>
      <c r="AB127" s="40" t="n">
        <f aca="false">SUM(AB124:AB126)</f>
        <v>0.0522108259583753</v>
      </c>
      <c r="AC127" s="40" t="n">
        <f aca="false">SUM(AC124:AC126)</f>
        <v>0.162183079871072</v>
      </c>
      <c r="AD127" s="40" t="n">
        <f aca="false">SUM(AD124:AD126)</f>
        <v>0.122229544875558</v>
      </c>
      <c r="AE127" s="40" t="n">
        <f aca="false">SUM(AE124:AE126)</f>
        <v>0.042214481131553</v>
      </c>
      <c r="AF127" s="40" t="n">
        <f aca="false">SUM(AF124:AF126)</f>
        <v>0.0401099874838009</v>
      </c>
      <c r="AG127" s="43" t="n">
        <f aca="false">SUM(AG124:AG126)</f>
        <v>1</v>
      </c>
    </row>
    <row r="128" customFormat="false" ht="12.75" hidden="false" customHeight="false" outlineLevel="0" collapsed="false">
      <c r="A128" s="5" t="s">
        <v>1239</v>
      </c>
      <c r="B128" s="5" t="s">
        <v>1240</v>
      </c>
      <c r="C128" s="5" t="s">
        <v>5</v>
      </c>
      <c r="D128" s="5" t="s">
        <v>1241</v>
      </c>
      <c r="E128" s="5" t="s">
        <v>1242</v>
      </c>
      <c r="F128" s="5" t="s">
        <v>1243</v>
      </c>
      <c r="G128" s="5" t="s">
        <v>1244</v>
      </c>
      <c r="H128" s="5" t="s">
        <v>1245</v>
      </c>
      <c r="U128" s="13"/>
    </row>
    <row r="129" customFormat="false" ht="12.75" hidden="false" customHeight="false" outlineLevel="0" collapsed="false">
      <c r="A129" s="0" t="s">
        <v>1327</v>
      </c>
      <c r="B129" s="0" t="s">
        <v>1328</v>
      </c>
      <c r="C129" s="0" t="s">
        <v>1273</v>
      </c>
      <c r="D129" s="0" t="n">
        <v>585</v>
      </c>
      <c r="E129" s="0" t="n">
        <v>265</v>
      </c>
      <c r="F129" s="8" t="n">
        <v>37834</v>
      </c>
      <c r="G129" s="0" t="s">
        <v>1268</v>
      </c>
      <c r="H129" s="0" t="n">
        <v>7000</v>
      </c>
      <c r="J129" s="0" t="n">
        <f aca="false">SUMIF(G129,"=ng",E129)</f>
        <v>265</v>
      </c>
      <c r="U129" s="13"/>
    </row>
    <row r="130" customFormat="false" ht="12.75" hidden="false" customHeight="false" outlineLevel="0" collapsed="false">
      <c r="A130" s="0" t="s">
        <v>1336</v>
      </c>
      <c r="B130" s="0" t="s">
        <v>1328</v>
      </c>
      <c r="C130" s="0" t="s">
        <v>1273</v>
      </c>
      <c r="D130" s="0" t="n">
        <v>524</v>
      </c>
      <c r="E130" s="0" t="n">
        <v>524</v>
      </c>
      <c r="F130" s="8" t="n">
        <v>37438</v>
      </c>
      <c r="G130" s="0" t="s">
        <v>1268</v>
      </c>
      <c r="H130" s="0" t="n">
        <v>7100</v>
      </c>
      <c r="I130" s="0" t="s">
        <v>1260</v>
      </c>
      <c r="J130" s="0" t="n">
        <f aca="false">SUMIF(G130,"=ng",E130)</f>
        <v>524</v>
      </c>
      <c r="N130" s="6" t="s">
        <v>1356</v>
      </c>
      <c r="O130" s="6"/>
      <c r="P130" s="6"/>
      <c r="Q130" s="6"/>
      <c r="R130" s="6"/>
      <c r="S130" s="6"/>
      <c r="T130" s="6"/>
      <c r="U130" s="12"/>
    </row>
    <row r="131" customFormat="false" ht="13.5" hidden="false" customHeight="false" outlineLevel="0" collapsed="false">
      <c r="A131" s="0" t="s">
        <v>1336</v>
      </c>
      <c r="B131" s="0" t="s">
        <v>1328</v>
      </c>
      <c r="C131" s="0" t="s">
        <v>1273</v>
      </c>
      <c r="D131" s="0" t="n">
        <v>524</v>
      </c>
      <c r="E131" s="0" t="n">
        <v>524</v>
      </c>
      <c r="F131" s="8" t="n">
        <v>37530</v>
      </c>
      <c r="G131" s="0" t="s">
        <v>1268</v>
      </c>
      <c r="H131" s="0" t="n">
        <v>7100</v>
      </c>
      <c r="I131" s="0" t="s">
        <v>1260</v>
      </c>
      <c r="J131" s="0" t="n">
        <f aca="false">SUMIF(G131,"=ng",E131)</f>
        <v>524</v>
      </c>
      <c r="N131" s="14"/>
      <c r="O131" s="15" t="s">
        <v>61</v>
      </c>
      <c r="P131" s="15" t="s">
        <v>31</v>
      </c>
      <c r="Q131" s="15" t="s">
        <v>117</v>
      </c>
      <c r="R131" s="15" t="s">
        <v>20</v>
      </c>
      <c r="S131" s="15" t="s">
        <v>27</v>
      </c>
      <c r="T131" s="15" t="s">
        <v>1291</v>
      </c>
      <c r="U131" s="16" t="s">
        <v>1292</v>
      </c>
      <c r="V131" s="35" t="s">
        <v>1318</v>
      </c>
    </row>
    <row r="132" customFormat="false" ht="12.75" hidden="false" customHeight="false" outlineLevel="0" collapsed="false">
      <c r="A132" s="0" t="s">
        <v>1337</v>
      </c>
      <c r="B132" s="0" t="s">
        <v>1328</v>
      </c>
      <c r="C132" s="0" t="s">
        <v>1273</v>
      </c>
      <c r="D132" s="0" t="n">
        <v>550</v>
      </c>
      <c r="E132" s="0" t="n">
        <v>550</v>
      </c>
      <c r="F132" s="8" t="n">
        <v>37681</v>
      </c>
      <c r="G132" s="0" t="s">
        <v>1268</v>
      </c>
      <c r="H132" s="0" t="n">
        <v>7100</v>
      </c>
      <c r="J132" s="9" t="n">
        <f aca="false">SUMIF(G132,"=ng",E132)</f>
        <v>550</v>
      </c>
      <c r="N132" s="17" t="s">
        <v>1285</v>
      </c>
      <c r="O132" s="36" t="n">
        <f aca="false">O99/$W$102</f>
        <v>0.428680855720304</v>
      </c>
      <c r="P132" s="36" t="n">
        <f aca="false">P99/$W$102</f>
        <v>0.14444383651584</v>
      </c>
      <c r="Q132" s="36" t="n">
        <f aca="false">Q99/$W$102</f>
        <v>0.0728081351268964</v>
      </c>
      <c r="R132" s="36" t="n">
        <f aca="false">R99/$W$102</f>
        <v>0.100712058090184</v>
      </c>
      <c r="S132" s="36" t="n">
        <f aca="false">S99/$W$102</f>
        <v>0.118833975566481</v>
      </c>
      <c r="T132" s="36" t="n">
        <f aca="false">T99/$W$102</f>
        <v>0.0239176482542462</v>
      </c>
      <c r="U132" s="37" t="n">
        <f aca="false">U99/$W$102</f>
        <v>0.0309248938947467</v>
      </c>
      <c r="V132" s="38" t="n">
        <f aca="false">SUM(O132:U132)</f>
        <v>0.920321403168698</v>
      </c>
      <c r="W132" s="39"/>
    </row>
    <row r="133" customFormat="false" ht="12.75" hidden="false" customHeight="false" outlineLevel="0" collapsed="false">
      <c r="D133" s="0" t="n">
        <f aca="false">SUM(D129:D132)</f>
        <v>2183</v>
      </c>
      <c r="E133" s="0" t="n">
        <f aca="false">SUM(E129:E132)</f>
        <v>1863</v>
      </c>
      <c r="J133" s="10" t="n">
        <f aca="false">SUM(J129:J132)</f>
        <v>1863</v>
      </c>
      <c r="N133" s="17" t="s">
        <v>1355</v>
      </c>
      <c r="O133" s="36" t="n">
        <f aca="false">O100/$W$102</f>
        <v>0.020712996037174</v>
      </c>
      <c r="P133" s="36" t="n">
        <f aca="false">P100/$W$102</f>
        <v>0.00156324498393766</v>
      </c>
      <c r="Q133" s="36" t="n">
        <f aca="false">Q100/$W$102</f>
        <v>0</v>
      </c>
      <c r="R133" s="36" t="n">
        <f aca="false">R100/$W$102</f>
        <v>0.012611478907917</v>
      </c>
      <c r="S133" s="36" t="n">
        <f aca="false">S100/$W$102</f>
        <v>0.00946154026528269</v>
      </c>
      <c r="T133" s="36" t="n">
        <f aca="false">T100/$W$102</f>
        <v>0.00445524820422233</v>
      </c>
      <c r="U133" s="37" t="n">
        <f aca="false">U100/$W$102</f>
        <v>0</v>
      </c>
      <c r="V133" s="38" t="n">
        <f aca="false">SUM(O133:U133)</f>
        <v>0.0488045083985337</v>
      </c>
      <c r="W133" s="39"/>
    </row>
    <row r="134" customFormat="false" ht="12.75" hidden="false" customHeight="false" outlineLevel="0" collapsed="false">
      <c r="E134" s="0" t="s">
        <v>1285</v>
      </c>
      <c r="F134" s="0" t="n">
        <f aca="false">SUMIF(H129:H132,"&lt;=9000",E129:E132)</f>
        <v>1863</v>
      </c>
      <c r="N134" s="30" t="s">
        <v>1288</v>
      </c>
      <c r="O134" s="40" t="n">
        <f aca="false">O101/$W$102</f>
        <v>0.0052759518207896</v>
      </c>
      <c r="P134" s="40" t="n">
        <f aca="false">P101/$W$102</f>
        <v>0</v>
      </c>
      <c r="Q134" s="40" t="n">
        <f aca="false">Q101/$W$102</f>
        <v>0</v>
      </c>
      <c r="R134" s="40" t="n">
        <f aca="false">R101/$W$102</f>
        <v>0</v>
      </c>
      <c r="S134" s="40" t="n">
        <f aca="false">S101/$W$102</f>
        <v>0.0106300658907761</v>
      </c>
      <c r="T134" s="40" t="n">
        <f aca="false">T101/$W$102</f>
        <v>0.0149680707212031</v>
      </c>
      <c r="U134" s="41" t="n">
        <f aca="false">U101/$W$102</f>
        <v>0</v>
      </c>
      <c r="V134" s="42" t="n">
        <f aca="false">SUM(O134:U134)</f>
        <v>0.0308740884327687</v>
      </c>
      <c r="W134" s="39" t="n">
        <f aca="false">SUM(O132:U134)</f>
        <v>1</v>
      </c>
    </row>
    <row r="135" customFormat="false" ht="12.75" hidden="false" customHeight="false" outlineLevel="0" collapsed="false">
      <c r="E135" s="11" t="s">
        <v>1287</v>
      </c>
      <c r="F135" s="0" t="n">
        <f aca="false">(SUMIF(H129:H132,"&lt;11000",E129:E132))-F134</f>
        <v>0</v>
      </c>
      <c r="N135" s="30" t="s">
        <v>1318</v>
      </c>
      <c r="O135" s="40" t="n">
        <f aca="false">SUM(O132:O134)</f>
        <v>0.454669803578268</v>
      </c>
      <c r="P135" s="40" t="n">
        <f aca="false">SUM(P132:P134)</f>
        <v>0.146007081499777</v>
      </c>
      <c r="Q135" s="40" t="n">
        <f aca="false">SUM(Q132:Q134)</f>
        <v>0.0728081351268964</v>
      </c>
      <c r="R135" s="40" t="n">
        <f aca="false">SUM(R132:R134)</f>
        <v>0.113323536998101</v>
      </c>
      <c r="S135" s="40" t="n">
        <f aca="false">SUM(S132:S134)</f>
        <v>0.13892558172254</v>
      </c>
      <c r="T135" s="40" t="n">
        <f aca="false">SUM(T132:T134)</f>
        <v>0.0433409671796716</v>
      </c>
      <c r="U135" s="40" t="n">
        <f aca="false">SUM(U132:U134)</f>
        <v>0.0309248938947467</v>
      </c>
      <c r="V135" s="43" t="n">
        <f aca="false">SUM(V132:V134)</f>
        <v>1</v>
      </c>
    </row>
    <row r="136" customFormat="false" ht="12.75" hidden="false" customHeight="false" outlineLevel="0" collapsed="false">
      <c r="E136" s="0" t="s">
        <v>1288</v>
      </c>
      <c r="F136" s="0" t="n">
        <f aca="false">SUMIF(H129:H132,"&gt;=11000",E129:E132)</f>
        <v>0</v>
      </c>
      <c r="J136" s="44" t="s">
        <v>1360</v>
      </c>
    </row>
    <row r="137" customFormat="false" ht="12.75" hidden="false" customHeight="false" outlineLevel="0" collapsed="false">
      <c r="J137" s="44" t="n">
        <f aca="false">SUM(J133+J123+J107+J95+J66+J52+J43+J13)</f>
        <v>26814.1</v>
      </c>
    </row>
    <row r="139" customFormat="false" ht="12.75" hidden="false" customHeight="false" outlineLevel="0" collapsed="false">
      <c r="G139" s="0" t="s">
        <v>1361</v>
      </c>
      <c r="J139" s="0" t="n">
        <f aca="false">(SUM(E9:E12))+(SUM(E20:E39))+(SUM(E49:E51))+(SUM(E58:E61))+(SUM(D76:D85))+(SUM(E101:E102)+(SUM(E113:E116))+(SUM(E118:E119))+(SUM(E129:E132)))</f>
        <v>21320.5</v>
      </c>
      <c r="K139" s="0" t="n">
        <f aca="false">SUM(J9:J12)+SUM(J20:J39)+SUM(J49:J51)+SUM(J58:J61)+SUM(J76:J85)+SUM(J101:J102)+SUM(J113:J116)+SUM(J118:J119)+SUM(J129:J132)</f>
        <v>20859</v>
      </c>
    </row>
    <row r="140" customFormat="false" ht="12.75" hidden="false" customHeight="false" outlineLevel="0" collapsed="false">
      <c r="G140" s="0" t="s">
        <v>1362</v>
      </c>
      <c r="J140" s="0" t="n">
        <f aca="false">SUM(J40:J41)+SUM(J62:J64)+SUM(J87:J90)+SUM(J92:J93)+SUM(J103:J104)+SUM(J120:J121)</f>
        <v>3962.5</v>
      </c>
      <c r="K140" s="0" t="n">
        <v>1364.2</v>
      </c>
    </row>
    <row r="141" customFormat="false" ht="12.75" hidden="false" customHeight="false" outlineLevel="0" collapsed="false">
      <c r="G141" s="0" t="s">
        <v>1363</v>
      </c>
      <c r="J141" s="0" t="n">
        <f aca="false">SUM(E105:E106)</f>
        <v>243</v>
      </c>
      <c r="K141" s="0" t="n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50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57" activeCellId="0" sqref="F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8.85"/>
    <col collapsed="false" customWidth="true" hidden="false" outlineLevel="0" max="7" min="7" style="0" width="10.71"/>
    <col collapsed="false" customWidth="true" hidden="false" outlineLevel="0" max="8" min="8" style="13" width="10.71"/>
    <col collapsed="false" customWidth="true" hidden="false" outlineLevel="0" max="13" min="13" style="0" width="21.56"/>
    <col collapsed="false" customWidth="true" hidden="false" outlineLevel="0" max="14" min="14" style="0" width="9.56"/>
    <col collapsed="false" customWidth="true" hidden="false" outlineLevel="0" max="15" min="15" style="0" width="11.13"/>
    <col collapsed="false" customWidth="true" hidden="false" outlineLevel="0" max="16" min="16" style="0" width="9.99"/>
    <col collapsed="false" customWidth="true" hidden="false" outlineLevel="0" max="18" min="18" style="0" width="10.28"/>
    <col collapsed="false" customWidth="true" hidden="false" outlineLevel="0" max="19" min="19" style="13" width="10.71"/>
    <col collapsed="false" customWidth="true" hidden="false" outlineLevel="0" max="20" min="20" style="13" width="10.56"/>
    <col collapsed="false" customWidth="true" hidden="false" outlineLevel="0" max="21" min="21" style="13" width="10.71"/>
    <col collapsed="false" customWidth="true" hidden="false" outlineLevel="0" max="22" min="22" style="0" width="10.41"/>
    <col collapsed="false" customWidth="true" hidden="false" outlineLevel="0" max="23" min="23" style="0" width="14.14"/>
    <col collapsed="false" customWidth="true" hidden="false" outlineLevel="0" max="24" min="24" style="0" width="10.71"/>
  </cols>
  <sheetData>
    <row r="1" customFormat="false" ht="12.75" hidden="false" customHeight="false" outlineLevel="0" collapsed="false">
      <c r="M1" s="5" t="s">
        <v>1239</v>
      </c>
      <c r="N1" s="5" t="s">
        <v>1240</v>
      </c>
      <c r="O1" s="5" t="s">
        <v>5</v>
      </c>
      <c r="P1" s="5" t="s">
        <v>1241</v>
      </c>
      <c r="Q1" s="5" t="s">
        <v>1242</v>
      </c>
      <c r="R1" s="5" t="s">
        <v>1364</v>
      </c>
      <c r="S1" s="5" t="s">
        <v>1245</v>
      </c>
      <c r="T1" s="5" t="s">
        <v>1365</v>
      </c>
      <c r="U1" s="5" t="s">
        <v>1366</v>
      </c>
      <c r="X1" s="5" t="s">
        <v>1238</v>
      </c>
    </row>
    <row r="2" customFormat="false" ht="12.75" hidden="false" customHeight="false" outlineLevel="0" collapsed="false">
      <c r="A2" s="45" t="s">
        <v>1367</v>
      </c>
      <c r="H2" s="0"/>
      <c r="M2" s="6" t="s">
        <v>1368</v>
      </c>
      <c r="N2" s="6" t="s">
        <v>1369</v>
      </c>
      <c r="O2" s="6" t="s">
        <v>1248</v>
      </c>
      <c r="P2" s="6" t="n">
        <v>4.6</v>
      </c>
      <c r="Q2" s="6" t="n">
        <v>1.4</v>
      </c>
      <c r="R2" s="6" t="s">
        <v>1296</v>
      </c>
      <c r="S2" s="12" t="n">
        <v>0</v>
      </c>
      <c r="T2" s="12" t="n">
        <f aca="false">SUMIF(R2,"=ng",Q2)</f>
        <v>0</v>
      </c>
      <c r="U2" s="0" t="n">
        <f aca="false">SUMIF($T2,"=0",$Q2)</f>
        <v>1.4</v>
      </c>
      <c r="X2" s="5" t="s">
        <v>1239</v>
      </c>
      <c r="Y2" s="5" t="s">
        <v>1240</v>
      </c>
      <c r="Z2" s="5" t="s">
        <v>5</v>
      </c>
      <c r="AA2" s="5" t="s">
        <v>1241</v>
      </c>
      <c r="AB2" s="5" t="s">
        <v>1242</v>
      </c>
      <c r="AC2" s="5" t="s">
        <v>1364</v>
      </c>
      <c r="AD2" s="5" t="s">
        <v>1245</v>
      </c>
    </row>
    <row r="3" customFormat="false" ht="12.75" hidden="false" customHeight="false" outlineLevel="0" collapsed="false">
      <c r="A3" s="5" t="s">
        <v>1239</v>
      </c>
      <c r="B3" s="5" t="s">
        <v>1240</v>
      </c>
      <c r="C3" s="5" t="s">
        <v>5</v>
      </c>
      <c r="D3" s="5" t="s">
        <v>1241</v>
      </c>
      <c r="E3" s="5" t="s">
        <v>1242</v>
      </c>
      <c r="F3" s="5" t="s">
        <v>1364</v>
      </c>
      <c r="G3" s="5" t="s">
        <v>1243</v>
      </c>
      <c r="H3" s="5" t="s">
        <v>1245</v>
      </c>
      <c r="J3" s="5" t="s">
        <v>1370</v>
      </c>
      <c r="M3" s="6" t="s">
        <v>1368</v>
      </c>
      <c r="N3" s="6" t="s">
        <v>1369</v>
      </c>
      <c r="O3" s="6" t="s">
        <v>1248</v>
      </c>
      <c r="P3" s="6" t="n">
        <v>11.9</v>
      </c>
      <c r="Q3" s="6" t="n">
        <v>3.6</v>
      </c>
      <c r="R3" s="6" t="s">
        <v>1296</v>
      </c>
      <c r="S3" s="12" t="n">
        <v>0</v>
      </c>
      <c r="T3" s="12" t="n">
        <f aca="false">SUMIF(R3,"=ng",Q3)</f>
        <v>0</v>
      </c>
      <c r="U3" s="0" t="n">
        <f aca="false">SUMIF($T3,"=0",$Q3)</f>
        <v>3.6</v>
      </c>
      <c r="X3" s="6" t="s">
        <v>1371</v>
      </c>
      <c r="Y3" s="6" t="s">
        <v>1328</v>
      </c>
      <c r="Z3" s="6" t="s">
        <v>1273</v>
      </c>
      <c r="AA3" s="6" t="n">
        <v>25</v>
      </c>
      <c r="AB3" s="6" t="n">
        <v>25</v>
      </c>
      <c r="AC3" s="6" t="s">
        <v>1302</v>
      </c>
      <c r="AD3" s="12" t="n">
        <v>10000</v>
      </c>
    </row>
    <row r="4" customFormat="false" ht="12.75" hidden="false" customHeight="false" outlineLevel="0" collapsed="false">
      <c r="A4" s="0" t="s">
        <v>1368</v>
      </c>
      <c r="B4" s="0" t="s">
        <v>1369</v>
      </c>
      <c r="C4" s="0" t="s">
        <v>1248</v>
      </c>
      <c r="D4" s="0" t="n">
        <v>4.6</v>
      </c>
      <c r="E4" s="0" t="n">
        <v>1.4</v>
      </c>
      <c r="F4" s="0" t="s">
        <v>1296</v>
      </c>
      <c r="G4" s="8" t="n">
        <v>36997</v>
      </c>
      <c r="H4" s="13" t="n">
        <v>0</v>
      </c>
      <c r="I4" s="0" t="s">
        <v>1260</v>
      </c>
      <c r="J4" s="0" t="n">
        <f aca="false">SUMIF(F4,"=ng",E4)</f>
        <v>0</v>
      </c>
      <c r="M4" s="6" t="s">
        <v>1368</v>
      </c>
      <c r="N4" s="6" t="s">
        <v>1369</v>
      </c>
      <c r="O4" s="6" t="s">
        <v>1248</v>
      </c>
      <c r="P4" s="6" t="n">
        <v>9.9</v>
      </c>
      <c r="Q4" s="6" t="n">
        <v>3</v>
      </c>
      <c r="R4" s="6" t="s">
        <v>1296</v>
      </c>
      <c r="S4" s="12" t="n">
        <v>0</v>
      </c>
      <c r="T4" s="12" t="n">
        <f aca="false">SUMIF(R4,"=ng",Q4)</f>
        <v>0</v>
      </c>
      <c r="U4" s="0" t="n">
        <f aca="false">SUMIF($T4,"=0",$Q4)</f>
        <v>3</v>
      </c>
      <c r="X4" s="6" t="s">
        <v>1300</v>
      </c>
      <c r="Y4" s="6" t="s">
        <v>1369</v>
      </c>
      <c r="Z4" s="6" t="s">
        <v>1248</v>
      </c>
      <c r="AA4" s="6" t="n">
        <v>400</v>
      </c>
      <c r="AB4" s="6" t="n">
        <v>34</v>
      </c>
      <c r="AC4" s="6" t="s">
        <v>1253</v>
      </c>
      <c r="AD4" s="12" t="n">
        <v>9540</v>
      </c>
    </row>
    <row r="5" customFormat="false" ht="12.75" hidden="false" customHeight="false" outlineLevel="0" collapsed="false">
      <c r="A5" s="0" t="s">
        <v>1368</v>
      </c>
      <c r="B5" s="0" t="s">
        <v>1369</v>
      </c>
      <c r="C5" s="0" t="s">
        <v>1248</v>
      </c>
      <c r="D5" s="0" t="n">
        <v>11.9</v>
      </c>
      <c r="E5" s="0" t="n">
        <v>3.6</v>
      </c>
      <c r="F5" s="0" t="s">
        <v>1296</v>
      </c>
      <c r="G5" s="8" t="n">
        <v>37113</v>
      </c>
      <c r="H5" s="13" t="n">
        <v>0</v>
      </c>
      <c r="I5" s="0" t="s">
        <v>1260</v>
      </c>
      <c r="J5" s="0" t="n">
        <f aca="false">SUMIF(F5,"=ng",E5)</f>
        <v>0</v>
      </c>
      <c r="M5" s="6" t="s">
        <v>1368</v>
      </c>
      <c r="N5" s="6" t="s">
        <v>1369</v>
      </c>
      <c r="O5" s="6" t="s">
        <v>1248</v>
      </c>
      <c r="P5" s="6" t="n">
        <v>2.6</v>
      </c>
      <c r="Q5" s="6" t="n">
        <v>0.8</v>
      </c>
      <c r="R5" s="6" t="s">
        <v>1296</v>
      </c>
      <c r="S5" s="12" t="n">
        <v>0</v>
      </c>
      <c r="T5" s="12" t="n">
        <f aca="false">SUMIF(R5,"=ng",Q5)</f>
        <v>0</v>
      </c>
      <c r="U5" s="0" t="n">
        <f aca="false">SUMIF($T5,"=0",$Q5)</f>
        <v>0.8</v>
      </c>
      <c r="X5" s="6" t="s">
        <v>1372</v>
      </c>
      <c r="Y5" s="6" t="s">
        <v>1251</v>
      </c>
      <c r="Z5" s="6" t="s">
        <v>1277</v>
      </c>
      <c r="AA5" s="6" t="n">
        <v>32</v>
      </c>
      <c r="AB5" s="6" t="n">
        <v>32</v>
      </c>
      <c r="AC5" s="6" t="s">
        <v>72</v>
      </c>
      <c r="AD5" s="12" t="n">
        <v>10457</v>
      </c>
    </row>
    <row r="6" customFormat="false" ht="12.75" hidden="false" customHeight="false" outlineLevel="0" collapsed="false">
      <c r="A6" s="0" t="s">
        <v>1368</v>
      </c>
      <c r="B6" s="0" t="s">
        <v>1369</v>
      </c>
      <c r="C6" s="0" t="s">
        <v>1248</v>
      </c>
      <c r="D6" s="0" t="n">
        <v>9.9</v>
      </c>
      <c r="E6" s="0" t="n">
        <v>3</v>
      </c>
      <c r="F6" s="0" t="s">
        <v>1296</v>
      </c>
      <c r="G6" s="8" t="n">
        <v>37165</v>
      </c>
      <c r="H6" s="13" t="n">
        <v>0</v>
      </c>
      <c r="I6" s="0" t="s">
        <v>1260</v>
      </c>
      <c r="J6" s="0" t="n">
        <f aca="false">SUMIF(F6,"=ng",E6)</f>
        <v>0</v>
      </c>
      <c r="M6" s="6" t="s">
        <v>1373</v>
      </c>
      <c r="N6" s="6" t="s">
        <v>1251</v>
      </c>
      <c r="O6" s="6" t="s">
        <v>1252</v>
      </c>
      <c r="P6" s="6" t="n">
        <v>50</v>
      </c>
      <c r="Q6" s="6" t="n">
        <v>12.5</v>
      </c>
      <c r="R6" s="6" t="s">
        <v>1296</v>
      </c>
      <c r="S6" s="12" t="n">
        <v>0</v>
      </c>
      <c r="T6" s="12" t="n">
        <f aca="false">SUMIF(R6,"=ng",Q6)</f>
        <v>0</v>
      </c>
      <c r="U6" s="0" t="n">
        <f aca="false">SUMIF($T6,"=0",$Q6)</f>
        <v>12.5</v>
      </c>
      <c r="X6" s="6" t="s">
        <v>1368</v>
      </c>
      <c r="Y6" s="6" t="s">
        <v>1369</v>
      </c>
      <c r="Z6" s="6" t="s">
        <v>1248</v>
      </c>
      <c r="AA6" s="6" t="n">
        <v>4.6</v>
      </c>
      <c r="AB6" s="6" t="n">
        <v>1.4</v>
      </c>
      <c r="AC6" s="6" t="s">
        <v>1296</v>
      </c>
      <c r="AD6" s="12" t="n">
        <v>0</v>
      </c>
    </row>
    <row r="7" customFormat="false" ht="12.75" hidden="false" customHeight="false" outlineLevel="0" collapsed="false">
      <c r="A7" s="0" t="s">
        <v>1368</v>
      </c>
      <c r="B7" s="0" t="s">
        <v>1369</v>
      </c>
      <c r="C7" s="0" t="s">
        <v>1248</v>
      </c>
      <c r="D7" s="0" t="n">
        <v>2.6</v>
      </c>
      <c r="E7" s="0" t="n">
        <v>0.8</v>
      </c>
      <c r="F7" s="0" t="s">
        <v>1296</v>
      </c>
      <c r="G7" s="8" t="n">
        <v>37226</v>
      </c>
      <c r="H7" s="13" t="n">
        <v>0</v>
      </c>
      <c r="I7" s="0" t="s">
        <v>1260</v>
      </c>
      <c r="J7" s="0" t="n">
        <f aca="false">SUMIF(F7,"=ng",E7)</f>
        <v>0</v>
      </c>
      <c r="M7" s="6" t="s">
        <v>1374</v>
      </c>
      <c r="N7" s="6" t="s">
        <v>1251</v>
      </c>
      <c r="O7" s="6" t="s">
        <v>1270</v>
      </c>
      <c r="P7" s="6" t="n">
        <v>83.8</v>
      </c>
      <c r="Q7" s="6" t="n">
        <v>29.3</v>
      </c>
      <c r="R7" s="6" t="s">
        <v>1296</v>
      </c>
      <c r="S7" s="12" t="n">
        <v>0</v>
      </c>
      <c r="T7" s="12" t="n">
        <f aca="false">SUMIF(R7,"=ng",Q7)</f>
        <v>0</v>
      </c>
      <c r="U7" s="0" t="n">
        <f aca="false">SUMIF($T7,"=0",$Q7)</f>
        <v>29.3</v>
      </c>
      <c r="X7" s="6" t="s">
        <v>1368</v>
      </c>
      <c r="Y7" s="6" t="s">
        <v>1369</v>
      </c>
      <c r="Z7" s="6" t="s">
        <v>1248</v>
      </c>
      <c r="AA7" s="6" t="n">
        <v>11.9</v>
      </c>
      <c r="AB7" s="6" t="n">
        <v>3.6</v>
      </c>
      <c r="AC7" s="6" t="s">
        <v>1296</v>
      </c>
      <c r="AD7" s="12" t="n">
        <v>0</v>
      </c>
    </row>
    <row r="8" customFormat="false" ht="12.75" hidden="false" customHeight="false" outlineLevel="0" collapsed="false">
      <c r="A8" s="0" t="s">
        <v>1375</v>
      </c>
      <c r="B8" s="0" t="s">
        <v>1369</v>
      </c>
      <c r="C8" s="0" t="s">
        <v>1248</v>
      </c>
      <c r="D8" s="0" t="n">
        <v>27</v>
      </c>
      <c r="E8" s="0" t="n">
        <v>25</v>
      </c>
      <c r="F8" s="0" t="s">
        <v>54</v>
      </c>
      <c r="G8" s="8" t="n">
        <v>36892</v>
      </c>
      <c r="H8" s="13" t="n">
        <v>7100</v>
      </c>
      <c r="I8" s="0" t="s">
        <v>1260</v>
      </c>
      <c r="J8" s="0" t="n">
        <f aca="false">SUMIF(F8,"=ng",E8)</f>
        <v>25</v>
      </c>
      <c r="M8" s="6" t="s">
        <v>1374</v>
      </c>
      <c r="N8" s="6" t="s">
        <v>1251</v>
      </c>
      <c r="O8" s="6" t="s">
        <v>1277</v>
      </c>
      <c r="P8" s="6" t="n">
        <v>181.5</v>
      </c>
      <c r="Q8" s="6" t="n">
        <v>63.5</v>
      </c>
      <c r="R8" s="6" t="s">
        <v>1296</v>
      </c>
      <c r="S8" s="12" t="n">
        <v>0</v>
      </c>
      <c r="T8" s="12" t="n">
        <f aca="false">SUMIF(R8,"=ng",Q8)</f>
        <v>0</v>
      </c>
      <c r="U8" s="0" t="n">
        <f aca="false">SUMIF($T8,"=0",$Q8)</f>
        <v>63.5</v>
      </c>
      <c r="X8" s="6" t="s">
        <v>1368</v>
      </c>
      <c r="Y8" s="6" t="s">
        <v>1369</v>
      </c>
      <c r="Z8" s="6" t="s">
        <v>1248</v>
      </c>
      <c r="AA8" s="6" t="n">
        <v>9.9</v>
      </c>
      <c r="AB8" s="6" t="n">
        <v>3</v>
      </c>
      <c r="AC8" s="6" t="s">
        <v>1296</v>
      </c>
      <c r="AD8" s="12" t="n">
        <v>0</v>
      </c>
    </row>
    <row r="9" customFormat="false" ht="12.75" hidden="false" customHeight="false" outlineLevel="0" collapsed="false">
      <c r="A9" s="0" t="s">
        <v>1376</v>
      </c>
      <c r="B9" s="0" t="s">
        <v>1369</v>
      </c>
      <c r="C9" s="0" t="s">
        <v>1248</v>
      </c>
      <c r="D9" s="0" t="n">
        <v>360</v>
      </c>
      <c r="E9" s="0" t="n">
        <v>150</v>
      </c>
      <c r="F9" s="0" t="s">
        <v>54</v>
      </c>
      <c r="G9" s="8" t="n">
        <v>36906</v>
      </c>
      <c r="H9" s="13" t="n">
        <v>7100</v>
      </c>
      <c r="I9" s="0" t="s">
        <v>1260</v>
      </c>
      <c r="J9" s="0" t="n">
        <f aca="false">SUMIF(F9,"=ng",E9)</f>
        <v>150</v>
      </c>
      <c r="M9" s="6" t="s">
        <v>1279</v>
      </c>
      <c r="N9" s="6" t="s">
        <v>1251</v>
      </c>
      <c r="O9" s="6" t="s">
        <v>1270</v>
      </c>
      <c r="P9" s="6" t="n">
        <v>24.6</v>
      </c>
      <c r="Q9" s="6" t="n">
        <v>7.4</v>
      </c>
      <c r="R9" s="6" t="s">
        <v>1296</v>
      </c>
      <c r="S9" s="12" t="n">
        <v>0</v>
      </c>
      <c r="T9" s="12" t="n">
        <f aca="false">SUMIF(R9,"=ng",Q9)</f>
        <v>0</v>
      </c>
      <c r="U9" s="0" t="n">
        <f aca="false">SUMIF($T9,"=0",$Q9)</f>
        <v>7.4</v>
      </c>
      <c r="X9" s="6" t="s">
        <v>1368</v>
      </c>
      <c r="Y9" s="6" t="s">
        <v>1369</v>
      </c>
      <c r="Z9" s="6" t="s">
        <v>1248</v>
      </c>
      <c r="AA9" s="6" t="n">
        <v>2.6</v>
      </c>
      <c r="AB9" s="6" t="n">
        <v>0.8</v>
      </c>
      <c r="AC9" s="6" t="s">
        <v>1296</v>
      </c>
      <c r="AD9" s="12" t="n">
        <v>0</v>
      </c>
    </row>
    <row r="10" customFormat="false" ht="12.75" hidden="false" customHeight="false" outlineLevel="0" collapsed="false">
      <c r="A10" s="0" t="s">
        <v>1377</v>
      </c>
      <c r="B10" s="0" t="s">
        <v>1369</v>
      </c>
      <c r="C10" s="0" t="s">
        <v>1248</v>
      </c>
      <c r="D10" s="0" t="n">
        <v>25</v>
      </c>
      <c r="E10" s="0" t="n">
        <v>25</v>
      </c>
      <c r="F10" s="0" t="s">
        <v>54</v>
      </c>
      <c r="G10" s="8" t="n">
        <v>36951</v>
      </c>
      <c r="H10" s="13" t="n">
        <v>7100</v>
      </c>
      <c r="I10" s="0" t="s">
        <v>1260</v>
      </c>
      <c r="J10" s="0" t="n">
        <f aca="false">SUMIF(F10,"=ng",E10)</f>
        <v>25</v>
      </c>
      <c r="M10" s="6" t="s">
        <v>1269</v>
      </c>
      <c r="N10" s="6" t="s">
        <v>1251</v>
      </c>
      <c r="O10" s="6" t="s">
        <v>1270</v>
      </c>
      <c r="P10" s="6" t="n">
        <v>24</v>
      </c>
      <c r="Q10" s="6" t="n">
        <v>7.2</v>
      </c>
      <c r="R10" s="6" t="s">
        <v>1296</v>
      </c>
      <c r="S10" s="12" t="n">
        <v>0</v>
      </c>
      <c r="T10" s="12" t="n">
        <f aca="false">SUMIF(R10,"=ng",Q10)</f>
        <v>0</v>
      </c>
      <c r="U10" s="0" t="n">
        <f aca="false">SUMIF($T10,"=0",$Q10)</f>
        <v>7.2</v>
      </c>
      <c r="X10" s="6" t="s">
        <v>1373</v>
      </c>
      <c r="Y10" s="6" t="s">
        <v>1251</v>
      </c>
      <c r="Z10" s="6" t="s">
        <v>1252</v>
      </c>
      <c r="AA10" s="6" t="n">
        <v>50</v>
      </c>
      <c r="AB10" s="6" t="n">
        <v>12.5</v>
      </c>
      <c r="AC10" s="6" t="s">
        <v>1296</v>
      </c>
      <c r="AD10" s="12" t="n">
        <v>0</v>
      </c>
    </row>
    <row r="11" customFormat="false" ht="12.75" hidden="false" customHeight="false" outlineLevel="0" collapsed="false">
      <c r="A11" s="0" t="s">
        <v>1378</v>
      </c>
      <c r="B11" s="0" t="s">
        <v>1369</v>
      </c>
      <c r="C11" s="0" t="s">
        <v>1248</v>
      </c>
      <c r="D11" s="0" t="n">
        <v>80</v>
      </c>
      <c r="E11" s="0" t="n">
        <v>80</v>
      </c>
      <c r="F11" s="0" t="s">
        <v>54</v>
      </c>
      <c r="G11" s="8" t="n">
        <v>37159</v>
      </c>
      <c r="H11" s="13" t="n">
        <v>7100</v>
      </c>
      <c r="I11" s="0" t="s">
        <v>1260</v>
      </c>
      <c r="J11" s="0" t="n">
        <f aca="false">SUMIF(F11,"=ng",E11)</f>
        <v>80</v>
      </c>
      <c r="M11" s="6" t="s">
        <v>1379</v>
      </c>
      <c r="N11" s="6" t="s">
        <v>1322</v>
      </c>
      <c r="O11" s="6" t="s">
        <v>1323</v>
      </c>
      <c r="P11" s="6" t="n">
        <v>9.9</v>
      </c>
      <c r="Q11" s="6" t="n">
        <v>3</v>
      </c>
      <c r="R11" s="6" t="s">
        <v>1296</v>
      </c>
      <c r="S11" s="12" t="n">
        <v>0</v>
      </c>
      <c r="T11" s="12" t="n">
        <f aca="false">SUMIF(R11,"=ng",Q11)</f>
        <v>0</v>
      </c>
      <c r="U11" s="0" t="n">
        <f aca="false">SUMIF($T11,"=0",$Q11)</f>
        <v>3</v>
      </c>
      <c r="X11" s="6" t="s">
        <v>1374</v>
      </c>
      <c r="Y11" s="6" t="s">
        <v>1251</v>
      </c>
      <c r="Z11" s="6" t="s">
        <v>1270</v>
      </c>
      <c r="AA11" s="6" t="n">
        <v>83.8</v>
      </c>
      <c r="AB11" s="6" t="n">
        <v>29.3</v>
      </c>
      <c r="AC11" s="6" t="s">
        <v>1296</v>
      </c>
      <c r="AD11" s="12" t="n">
        <v>0</v>
      </c>
    </row>
    <row r="12" customFormat="false" ht="12.75" hidden="false" customHeight="false" outlineLevel="0" collapsed="false">
      <c r="A12" s="0" t="s">
        <v>1380</v>
      </c>
      <c r="B12" s="0" t="s">
        <v>1369</v>
      </c>
      <c r="C12" s="0" t="s">
        <v>1248</v>
      </c>
      <c r="D12" s="0" t="n">
        <v>106</v>
      </c>
      <c r="E12" s="0" t="n">
        <v>26</v>
      </c>
      <c r="F12" s="0" t="s">
        <v>54</v>
      </c>
      <c r="G12" s="8" t="n">
        <v>37221</v>
      </c>
      <c r="H12" s="13" t="n">
        <v>7100</v>
      </c>
      <c r="I12" s="0" t="s">
        <v>1260</v>
      </c>
      <c r="J12" s="0" t="n">
        <f aca="false">SUMIF(F12,"=ng",E12)</f>
        <v>26</v>
      </c>
      <c r="M12" s="6" t="s">
        <v>1381</v>
      </c>
      <c r="N12" s="6" t="s">
        <v>1322</v>
      </c>
      <c r="O12" s="6" t="s">
        <v>1323</v>
      </c>
      <c r="P12" s="6" t="n">
        <v>29.7</v>
      </c>
      <c r="Q12" s="6" t="n">
        <v>8.9</v>
      </c>
      <c r="R12" s="6" t="s">
        <v>1296</v>
      </c>
      <c r="S12" s="12" t="n">
        <v>0</v>
      </c>
      <c r="T12" s="12" t="n">
        <f aca="false">SUMIF(R12,"=ng",Q12)</f>
        <v>0</v>
      </c>
      <c r="U12" s="0" t="n">
        <f aca="false">SUMIF($T12,"=0",$Q12)</f>
        <v>8.9</v>
      </c>
      <c r="X12" s="6" t="s">
        <v>1374</v>
      </c>
      <c r="Y12" s="6" t="s">
        <v>1251</v>
      </c>
      <c r="Z12" s="6" t="s">
        <v>1277</v>
      </c>
      <c r="AA12" s="6" t="n">
        <v>181.5</v>
      </c>
      <c r="AB12" s="6" t="n">
        <v>63.5</v>
      </c>
      <c r="AC12" s="6" t="s">
        <v>1296</v>
      </c>
      <c r="AD12" s="12" t="n">
        <v>0</v>
      </c>
    </row>
    <row r="13" customFormat="false" ht="12.75" hidden="false" customHeight="false" outlineLevel="0" collapsed="false">
      <c r="A13" s="0" t="s">
        <v>1382</v>
      </c>
      <c r="B13" s="0" t="s">
        <v>1369</v>
      </c>
      <c r="C13" s="0" t="s">
        <v>1248</v>
      </c>
      <c r="D13" s="0" t="n">
        <v>40</v>
      </c>
      <c r="E13" s="0" t="n">
        <v>28</v>
      </c>
      <c r="F13" s="0" t="s">
        <v>54</v>
      </c>
      <c r="G13" s="8" t="n">
        <v>37223</v>
      </c>
      <c r="H13" s="13" t="n">
        <v>7100</v>
      </c>
      <c r="I13" s="0" t="s">
        <v>1260</v>
      </c>
      <c r="J13" s="0" t="n">
        <f aca="false">SUMIF(F13,"=ng",E13)</f>
        <v>28</v>
      </c>
      <c r="M13" s="6" t="s">
        <v>712</v>
      </c>
      <c r="N13" s="6" t="s">
        <v>1272</v>
      </c>
      <c r="O13" s="6" t="s">
        <v>1273</v>
      </c>
      <c r="P13" s="6" t="n">
        <v>44.4</v>
      </c>
      <c r="Q13" s="6" t="n">
        <v>14.8</v>
      </c>
      <c r="R13" s="6" t="s">
        <v>1296</v>
      </c>
      <c r="S13" s="12" t="n">
        <v>0</v>
      </c>
      <c r="T13" s="12" t="n">
        <f aca="false">SUMIF(R13,"=ng",Q13)</f>
        <v>0</v>
      </c>
      <c r="U13" s="0" t="n">
        <f aca="false">SUMIF($T13,"=0",$Q13)</f>
        <v>14.8</v>
      </c>
      <c r="X13" s="6" t="s">
        <v>1279</v>
      </c>
      <c r="Y13" s="6" t="s">
        <v>1251</v>
      </c>
      <c r="Z13" s="6" t="s">
        <v>1270</v>
      </c>
      <c r="AA13" s="6" t="n">
        <v>24.6</v>
      </c>
      <c r="AB13" s="6" t="n">
        <v>7.4</v>
      </c>
      <c r="AC13" s="6" t="s">
        <v>1296</v>
      </c>
      <c r="AD13" s="12" t="n">
        <v>0</v>
      </c>
    </row>
    <row r="14" customFormat="false" ht="12.75" hidden="false" customHeight="false" outlineLevel="0" collapsed="false">
      <c r="A14" s="0" t="s">
        <v>1383</v>
      </c>
      <c r="B14" s="0" t="s">
        <v>1369</v>
      </c>
      <c r="C14" s="0" t="s">
        <v>1248</v>
      </c>
      <c r="D14" s="0" t="n">
        <v>106</v>
      </c>
      <c r="E14" s="0" t="n">
        <v>106</v>
      </c>
      <c r="F14" s="0" t="s">
        <v>54</v>
      </c>
      <c r="G14" s="8" t="n">
        <v>37226</v>
      </c>
      <c r="H14" s="13" t="n">
        <v>7100</v>
      </c>
      <c r="I14" s="0" t="s">
        <v>1260</v>
      </c>
      <c r="J14" s="0" t="n">
        <f aca="false">SUMIF(F14,"=ng",E14)</f>
        <v>106</v>
      </c>
      <c r="M14" s="6" t="s">
        <v>712</v>
      </c>
      <c r="N14" s="6" t="s">
        <v>1272</v>
      </c>
      <c r="O14" s="6" t="s">
        <v>1273</v>
      </c>
      <c r="P14" s="6" t="n">
        <v>22.2</v>
      </c>
      <c r="Q14" s="6" t="n">
        <v>5.6</v>
      </c>
      <c r="R14" s="6" t="s">
        <v>1296</v>
      </c>
      <c r="S14" s="12" t="n">
        <v>0</v>
      </c>
      <c r="T14" s="12" t="n">
        <f aca="false">SUMIF(R14,"=ng",Q14)</f>
        <v>0</v>
      </c>
      <c r="U14" s="0" t="n">
        <f aca="false">SUMIF($T14,"=0",$Q14)</f>
        <v>5.6</v>
      </c>
      <c r="X14" s="6" t="s">
        <v>1269</v>
      </c>
      <c r="Y14" s="6" t="s">
        <v>1251</v>
      </c>
      <c r="Z14" s="6" t="s">
        <v>1270</v>
      </c>
      <c r="AA14" s="6" t="n">
        <v>24</v>
      </c>
      <c r="AB14" s="6" t="n">
        <v>7.2</v>
      </c>
      <c r="AC14" s="6" t="s">
        <v>1296</v>
      </c>
      <c r="AD14" s="12" t="n">
        <v>0</v>
      </c>
    </row>
    <row r="15" customFormat="false" ht="12.75" hidden="false" customHeight="false" outlineLevel="0" collapsed="false">
      <c r="A15" s="0" t="s">
        <v>1384</v>
      </c>
      <c r="B15" s="0" t="s">
        <v>1369</v>
      </c>
      <c r="C15" s="0" t="s">
        <v>1262</v>
      </c>
      <c r="D15" s="0" t="n">
        <v>240</v>
      </c>
      <c r="E15" s="0" t="n">
        <v>240</v>
      </c>
      <c r="F15" s="0" t="s">
        <v>54</v>
      </c>
      <c r="G15" s="8" t="n">
        <v>37066</v>
      </c>
      <c r="H15" s="13" t="n">
        <v>7100</v>
      </c>
      <c r="I15" s="0" t="s">
        <v>1260</v>
      </c>
      <c r="J15" s="0" t="n">
        <f aca="false">SUMIF(F15,"=ng",E15)</f>
        <v>240</v>
      </c>
      <c r="M15" s="6" t="s">
        <v>1385</v>
      </c>
      <c r="N15" s="6" t="s">
        <v>1322</v>
      </c>
      <c r="O15" s="6" t="s">
        <v>1323</v>
      </c>
      <c r="P15" s="6" t="n">
        <v>245</v>
      </c>
      <c r="Q15" s="6" t="n">
        <v>100</v>
      </c>
      <c r="R15" s="6" t="s">
        <v>54</v>
      </c>
      <c r="S15" s="12" t="n">
        <v>6707</v>
      </c>
      <c r="T15" s="12" t="n">
        <f aca="false">SUMIF(R15,"=ng",Q15)</f>
        <v>100</v>
      </c>
      <c r="U15" s="0" t="n">
        <f aca="false">SUMIF($T15,"=0",$Q15)</f>
        <v>0</v>
      </c>
      <c r="X15" s="6" t="s">
        <v>1379</v>
      </c>
      <c r="Y15" s="6" t="s">
        <v>1322</v>
      </c>
      <c r="Z15" s="6" t="s">
        <v>1323</v>
      </c>
      <c r="AA15" s="6" t="n">
        <v>9.9</v>
      </c>
      <c r="AB15" s="6" t="n">
        <v>3</v>
      </c>
      <c r="AC15" s="6" t="s">
        <v>1296</v>
      </c>
      <c r="AD15" s="12" t="n">
        <v>0</v>
      </c>
    </row>
    <row r="16" customFormat="false" ht="12.75" hidden="false" customHeight="false" outlineLevel="0" collapsed="false">
      <c r="A16" s="0" t="s">
        <v>1386</v>
      </c>
      <c r="B16" s="0" t="s">
        <v>1369</v>
      </c>
      <c r="C16" s="0" t="s">
        <v>1248</v>
      </c>
      <c r="D16" s="0" t="n">
        <v>46</v>
      </c>
      <c r="E16" s="0" t="n">
        <v>46</v>
      </c>
      <c r="F16" s="0" t="s">
        <v>54</v>
      </c>
      <c r="G16" s="8" t="n">
        <v>37254</v>
      </c>
      <c r="H16" s="13" t="n">
        <v>8891</v>
      </c>
      <c r="I16" s="0" t="s">
        <v>1260</v>
      </c>
      <c r="J16" s="0" t="n">
        <f aca="false">SUMIF(F16,"=ng",E16)</f>
        <v>46</v>
      </c>
      <c r="M16" s="6" t="s">
        <v>1387</v>
      </c>
      <c r="N16" s="6" t="s">
        <v>1282</v>
      </c>
      <c r="O16" s="6" t="s">
        <v>1283</v>
      </c>
      <c r="P16" s="6" t="n">
        <v>555</v>
      </c>
      <c r="Q16" s="6" t="n">
        <v>555</v>
      </c>
      <c r="R16" s="6" t="s">
        <v>54</v>
      </c>
      <c r="S16" s="12" t="n">
        <v>6793</v>
      </c>
      <c r="T16" s="12" t="n">
        <f aca="false">SUMIF(R16,"=ng",Q16)</f>
        <v>555</v>
      </c>
      <c r="U16" s="0" t="n">
        <f aca="false">SUMIF($T16,"=0",$Q16)</f>
        <v>0</v>
      </c>
      <c r="X16" s="6" t="s">
        <v>1381</v>
      </c>
      <c r="Y16" s="6" t="s">
        <v>1322</v>
      </c>
      <c r="Z16" s="6" t="s">
        <v>1323</v>
      </c>
      <c r="AA16" s="6" t="n">
        <v>29.7</v>
      </c>
      <c r="AB16" s="6" t="n">
        <v>8.9</v>
      </c>
      <c r="AC16" s="6" t="s">
        <v>1296</v>
      </c>
      <c r="AD16" s="12" t="n">
        <v>0</v>
      </c>
    </row>
    <row r="17" customFormat="false" ht="12.75" hidden="false" customHeight="false" outlineLevel="0" collapsed="false">
      <c r="A17" s="0" t="s">
        <v>1300</v>
      </c>
      <c r="B17" s="0" t="s">
        <v>1369</v>
      </c>
      <c r="C17" s="0" t="s">
        <v>1248</v>
      </c>
      <c r="D17" s="0" t="n">
        <v>400</v>
      </c>
      <c r="E17" s="0" t="n">
        <v>34</v>
      </c>
      <c r="F17" s="0" t="s">
        <v>1253</v>
      </c>
      <c r="G17" s="8" t="n">
        <v>37209</v>
      </c>
      <c r="H17" s="13" t="n">
        <v>9540</v>
      </c>
      <c r="I17" s="0" t="s">
        <v>1260</v>
      </c>
      <c r="J17" s="0" t="n">
        <f aca="false">SUMIF(F17,"=ng",E17)</f>
        <v>0</v>
      </c>
      <c r="M17" s="6" t="s">
        <v>1375</v>
      </c>
      <c r="N17" s="6" t="s">
        <v>1369</v>
      </c>
      <c r="O17" s="6" t="s">
        <v>1248</v>
      </c>
      <c r="P17" s="6" t="n">
        <v>27</v>
      </c>
      <c r="Q17" s="6" t="n">
        <v>25</v>
      </c>
      <c r="R17" s="6" t="s">
        <v>54</v>
      </c>
      <c r="S17" s="12" t="n">
        <v>7100</v>
      </c>
      <c r="T17" s="12" t="n">
        <f aca="false">SUMIF(R17,"=ng",Q17)</f>
        <v>25</v>
      </c>
      <c r="U17" s="0" t="n">
        <f aca="false">SUMIF($T17,"=0",$Q17)</f>
        <v>0</v>
      </c>
      <c r="X17" s="6" t="s">
        <v>712</v>
      </c>
      <c r="Y17" s="6" t="s">
        <v>1272</v>
      </c>
      <c r="Z17" s="6" t="s">
        <v>1273</v>
      </c>
      <c r="AA17" s="6" t="n">
        <v>44.4</v>
      </c>
      <c r="AB17" s="6" t="n">
        <v>14.8</v>
      </c>
      <c r="AC17" s="6" t="s">
        <v>1296</v>
      </c>
      <c r="AD17" s="12" t="n">
        <v>0</v>
      </c>
    </row>
    <row r="18" customFormat="false" ht="12.75" hidden="false" customHeight="false" outlineLevel="0" collapsed="false">
      <c r="A18" s="0" t="s">
        <v>1380</v>
      </c>
      <c r="B18" s="0" t="s">
        <v>1369</v>
      </c>
      <c r="C18" s="0" t="s">
        <v>1248</v>
      </c>
      <c r="D18" s="0" t="n">
        <v>80</v>
      </c>
      <c r="E18" s="0" t="n">
        <v>80</v>
      </c>
      <c r="F18" s="0" t="s">
        <v>54</v>
      </c>
      <c r="G18" s="8" t="n">
        <v>37104</v>
      </c>
      <c r="H18" s="13" t="n">
        <v>9700</v>
      </c>
      <c r="I18" s="0" t="s">
        <v>1260</v>
      </c>
      <c r="J18" s="0" t="n">
        <f aca="false">SUMIF(F18,"=ng",E18)</f>
        <v>80</v>
      </c>
      <c r="M18" s="6" t="s">
        <v>1376</v>
      </c>
      <c r="N18" s="6" t="s">
        <v>1369</v>
      </c>
      <c r="O18" s="6" t="s">
        <v>1248</v>
      </c>
      <c r="P18" s="6" t="n">
        <v>360</v>
      </c>
      <c r="Q18" s="6" t="n">
        <v>150</v>
      </c>
      <c r="R18" s="6" t="s">
        <v>54</v>
      </c>
      <c r="S18" s="12" t="n">
        <v>7100</v>
      </c>
      <c r="T18" s="12" t="n">
        <f aca="false">SUMIF(R18,"=ng",Q18)</f>
        <v>150</v>
      </c>
      <c r="U18" s="0" t="n">
        <f aca="false">SUMIF($T18,"=0",$Q18)</f>
        <v>0</v>
      </c>
      <c r="X18" s="6" t="s">
        <v>712</v>
      </c>
      <c r="Y18" s="6" t="s">
        <v>1272</v>
      </c>
      <c r="Z18" s="6" t="s">
        <v>1273</v>
      </c>
      <c r="AA18" s="6" t="n">
        <v>22.2</v>
      </c>
      <c r="AB18" s="6" t="n">
        <v>5.6</v>
      </c>
      <c r="AC18" s="6" t="s">
        <v>1296</v>
      </c>
      <c r="AD18" s="12" t="n">
        <v>0</v>
      </c>
    </row>
    <row r="19" customFormat="false" ht="12.75" hidden="false" customHeight="false" outlineLevel="0" collapsed="false">
      <c r="A19" s="0" t="s">
        <v>1388</v>
      </c>
      <c r="B19" s="0" t="s">
        <v>1369</v>
      </c>
      <c r="C19" s="0" t="s">
        <v>1248</v>
      </c>
      <c r="D19" s="0" t="n">
        <v>46</v>
      </c>
      <c r="E19" s="0" t="n">
        <v>46</v>
      </c>
      <c r="F19" s="0" t="s">
        <v>54</v>
      </c>
      <c r="G19" s="8" t="n">
        <v>37236</v>
      </c>
      <c r="H19" s="13" t="n">
        <v>9700</v>
      </c>
      <c r="I19" s="0" t="s">
        <v>1260</v>
      </c>
      <c r="J19" s="0" t="n">
        <f aca="false">SUMIF(F19,"=ng",E19)</f>
        <v>46</v>
      </c>
      <c r="M19" s="6" t="s">
        <v>1377</v>
      </c>
      <c r="N19" s="6" t="s">
        <v>1369</v>
      </c>
      <c r="O19" s="6" t="s">
        <v>1248</v>
      </c>
      <c r="P19" s="6" t="n">
        <v>25</v>
      </c>
      <c r="Q19" s="6" t="n">
        <v>25</v>
      </c>
      <c r="R19" s="6" t="s">
        <v>54</v>
      </c>
      <c r="S19" s="12" t="n">
        <v>7100</v>
      </c>
      <c r="T19" s="12" t="n">
        <f aca="false">SUMIF(R19,"=ng",Q19)</f>
        <v>25</v>
      </c>
      <c r="U19" s="0" t="n">
        <f aca="false">SUMIF($T19,"=0",$Q19)</f>
        <v>0</v>
      </c>
      <c r="X19" s="6" t="s">
        <v>1389</v>
      </c>
      <c r="Y19" s="6" t="s">
        <v>1369</v>
      </c>
      <c r="Z19" s="6" t="s">
        <v>1248</v>
      </c>
      <c r="AA19" s="6" t="n">
        <v>50.3</v>
      </c>
      <c r="AB19" s="6" t="n">
        <v>14.3</v>
      </c>
      <c r="AC19" s="6" t="s">
        <v>1299</v>
      </c>
      <c r="AD19" s="12" t="n">
        <v>10000</v>
      </c>
    </row>
    <row r="20" customFormat="false" ht="12.75" hidden="false" customHeight="false" outlineLevel="0" collapsed="false">
      <c r="A20" s="0" t="s">
        <v>1389</v>
      </c>
      <c r="B20" s="0" t="s">
        <v>1369</v>
      </c>
      <c r="C20" s="0" t="s">
        <v>1248</v>
      </c>
      <c r="D20" s="0" t="n">
        <v>50.3</v>
      </c>
      <c r="E20" s="0" t="n">
        <v>14.3</v>
      </c>
      <c r="F20" s="0" t="s">
        <v>1299</v>
      </c>
      <c r="G20" s="8" t="n">
        <v>37196</v>
      </c>
      <c r="H20" s="13" t="n">
        <v>10000</v>
      </c>
      <c r="I20" s="0" t="s">
        <v>1254</v>
      </c>
      <c r="J20" s="0" t="n">
        <f aca="false">SUMIF(F20,"=ng",E20)</f>
        <v>0</v>
      </c>
      <c r="K20" s="0" t="s">
        <v>1358</v>
      </c>
      <c r="M20" s="6" t="s">
        <v>1378</v>
      </c>
      <c r="N20" s="6" t="s">
        <v>1369</v>
      </c>
      <c r="O20" s="6" t="s">
        <v>1248</v>
      </c>
      <c r="P20" s="6" t="n">
        <v>80</v>
      </c>
      <c r="Q20" s="6" t="n">
        <v>80</v>
      </c>
      <c r="R20" s="6" t="s">
        <v>54</v>
      </c>
      <c r="S20" s="12" t="n">
        <v>7100</v>
      </c>
      <c r="T20" s="12" t="n">
        <f aca="false">SUMIF(R20,"=ng",Q20)</f>
        <v>80</v>
      </c>
      <c r="U20" s="0" t="n">
        <f aca="false">SUMIF($T20,"=0",$Q20)</f>
        <v>0</v>
      </c>
      <c r="X20" s="6" t="s">
        <v>1389</v>
      </c>
      <c r="Y20" s="6" t="s">
        <v>1369</v>
      </c>
      <c r="Z20" s="6" t="s">
        <v>1248</v>
      </c>
      <c r="AA20" s="6" t="n">
        <v>11.7</v>
      </c>
      <c r="AB20" s="6" t="n">
        <v>4.3</v>
      </c>
      <c r="AC20" s="6" t="s">
        <v>1299</v>
      </c>
      <c r="AD20" s="12" t="n">
        <v>10000</v>
      </c>
    </row>
    <row r="21" customFormat="false" ht="12.75" hidden="false" customHeight="false" outlineLevel="0" collapsed="false">
      <c r="A21" s="0" t="s">
        <v>1389</v>
      </c>
      <c r="B21" s="0" t="s">
        <v>1369</v>
      </c>
      <c r="C21" s="0" t="s">
        <v>1248</v>
      </c>
      <c r="D21" s="0" t="n">
        <v>11.7</v>
      </c>
      <c r="E21" s="0" t="n">
        <v>4.3</v>
      </c>
      <c r="F21" s="0" t="s">
        <v>1299</v>
      </c>
      <c r="G21" s="8" t="n">
        <v>37257</v>
      </c>
      <c r="H21" s="13" t="n">
        <v>10000</v>
      </c>
      <c r="I21" s="0" t="s">
        <v>1254</v>
      </c>
      <c r="J21" s="0" t="n">
        <f aca="false">SUMIF(F21,"=ng",E21)</f>
        <v>0</v>
      </c>
      <c r="M21" s="6" t="s">
        <v>1380</v>
      </c>
      <c r="N21" s="6" t="s">
        <v>1369</v>
      </c>
      <c r="O21" s="6" t="s">
        <v>1248</v>
      </c>
      <c r="P21" s="6" t="n">
        <v>106</v>
      </c>
      <c r="Q21" s="6" t="n">
        <v>26</v>
      </c>
      <c r="R21" s="6" t="s">
        <v>54</v>
      </c>
      <c r="S21" s="12" t="n">
        <v>7100</v>
      </c>
      <c r="T21" s="12" t="n">
        <f aca="false">SUMIF(R21,"=ng",Q21)</f>
        <v>26</v>
      </c>
      <c r="U21" s="0" t="n">
        <f aca="false">SUMIF($T21,"=0",$Q21)</f>
        <v>0</v>
      </c>
      <c r="X21" s="6" t="s">
        <v>1390</v>
      </c>
      <c r="Y21" s="6" t="s">
        <v>1369</v>
      </c>
      <c r="Z21" s="6" t="s">
        <v>1262</v>
      </c>
      <c r="AA21" s="6" t="n">
        <v>22</v>
      </c>
      <c r="AB21" s="6" t="n">
        <v>22</v>
      </c>
      <c r="AC21" s="6" t="s">
        <v>1299</v>
      </c>
      <c r="AD21" s="12" t="n">
        <v>10742</v>
      </c>
    </row>
    <row r="22" customFormat="false" ht="12.75" hidden="false" customHeight="false" outlineLevel="0" collapsed="false">
      <c r="A22" s="0" t="s">
        <v>1390</v>
      </c>
      <c r="B22" s="0" t="s">
        <v>1369</v>
      </c>
      <c r="C22" s="0" t="s">
        <v>1262</v>
      </c>
      <c r="D22" s="0" t="n">
        <v>22</v>
      </c>
      <c r="E22" s="0" t="n">
        <v>22</v>
      </c>
      <c r="F22" s="0" t="s">
        <v>1299</v>
      </c>
      <c r="G22" s="8" t="n">
        <v>36923</v>
      </c>
      <c r="H22" s="13" t="n">
        <v>10742</v>
      </c>
      <c r="I22" s="0" t="s">
        <v>1254</v>
      </c>
      <c r="J22" s="0" t="n">
        <f aca="false">SUMIF(F22,"=ng",E22)</f>
        <v>0</v>
      </c>
      <c r="M22" s="6" t="s">
        <v>1382</v>
      </c>
      <c r="N22" s="6" t="s">
        <v>1369</v>
      </c>
      <c r="O22" s="6" t="s">
        <v>1248</v>
      </c>
      <c r="P22" s="6" t="n">
        <v>40</v>
      </c>
      <c r="Q22" s="6" t="n">
        <v>28</v>
      </c>
      <c r="R22" s="6" t="s">
        <v>54</v>
      </c>
      <c r="S22" s="12" t="n">
        <v>7100</v>
      </c>
      <c r="T22" s="12" t="n">
        <f aca="false">SUMIF(R22,"=ng",Q22)</f>
        <v>28</v>
      </c>
      <c r="U22" s="0" t="n">
        <f aca="false">SUMIF($T22,"=0",$Q22)</f>
        <v>0</v>
      </c>
      <c r="X22" s="6" t="s">
        <v>1391</v>
      </c>
      <c r="Y22" s="6" t="s">
        <v>1369</v>
      </c>
      <c r="Z22" s="6" t="s">
        <v>1262</v>
      </c>
      <c r="AA22" s="6" t="n">
        <v>11</v>
      </c>
      <c r="AB22" s="6" t="n">
        <v>11</v>
      </c>
      <c r="AC22" s="6" t="s">
        <v>1299</v>
      </c>
      <c r="AD22" s="12" t="n">
        <v>10742</v>
      </c>
    </row>
    <row r="23" customFormat="false" ht="12.75" hidden="false" customHeight="false" outlineLevel="0" collapsed="false">
      <c r="A23" s="0" t="s">
        <v>1391</v>
      </c>
      <c r="B23" s="0" t="s">
        <v>1369</v>
      </c>
      <c r="C23" s="0" t="s">
        <v>1262</v>
      </c>
      <c r="D23" s="9" t="n">
        <v>11</v>
      </c>
      <c r="E23" s="9" t="n">
        <v>11</v>
      </c>
      <c r="F23" s="9" t="s">
        <v>1299</v>
      </c>
      <c r="G23" s="46" t="n">
        <v>37135</v>
      </c>
      <c r="H23" s="47" t="n">
        <v>10742</v>
      </c>
      <c r="I23" s="9" t="s">
        <v>1254</v>
      </c>
      <c r="J23" s="0" t="n">
        <f aca="false">SUMIF(F23,"=ng",E23)</f>
        <v>0</v>
      </c>
      <c r="M23" s="6" t="s">
        <v>1383</v>
      </c>
      <c r="N23" s="6" t="s">
        <v>1369</v>
      </c>
      <c r="O23" s="6" t="s">
        <v>1248</v>
      </c>
      <c r="P23" s="6" t="n">
        <v>106</v>
      </c>
      <c r="Q23" s="6" t="n">
        <v>106</v>
      </c>
      <c r="R23" s="6" t="s">
        <v>54</v>
      </c>
      <c r="S23" s="12" t="n">
        <v>7100</v>
      </c>
      <c r="T23" s="12" t="n">
        <f aca="false">SUMIF(R23,"=ng",Q23)</f>
        <v>106</v>
      </c>
      <c r="U23" s="0" t="n">
        <f aca="false">SUMIF($T23,"=0",$Q23)</f>
        <v>0</v>
      </c>
      <c r="X23" s="6" t="s">
        <v>1391</v>
      </c>
      <c r="Y23" s="6" t="s">
        <v>1251</v>
      </c>
      <c r="Z23" s="6" t="s">
        <v>1262</v>
      </c>
      <c r="AA23" s="6" t="n">
        <v>11</v>
      </c>
      <c r="AB23" s="6" t="n">
        <v>11</v>
      </c>
      <c r="AC23" s="6" t="s">
        <v>1299</v>
      </c>
      <c r="AD23" s="12" t="n">
        <v>10742</v>
      </c>
    </row>
    <row r="24" customFormat="false" ht="12.75" hidden="false" customHeight="false" outlineLevel="0" collapsed="false">
      <c r="D24" s="0" t="n">
        <f aca="false">SUM(D4:D23)</f>
        <v>1680</v>
      </c>
      <c r="E24" s="0" t="n">
        <f aca="false">SUM(E4:E23)</f>
        <v>946.4</v>
      </c>
      <c r="G24" s="8"/>
      <c r="J24" s="10" t="n">
        <f aca="false">SUM(J4:J23)</f>
        <v>852</v>
      </c>
      <c r="M24" s="6" t="s">
        <v>1384</v>
      </c>
      <c r="N24" s="6" t="s">
        <v>1369</v>
      </c>
      <c r="O24" s="6" t="s">
        <v>1262</v>
      </c>
      <c r="P24" s="6" t="n">
        <v>240</v>
      </c>
      <c r="Q24" s="6" t="n">
        <v>240</v>
      </c>
      <c r="R24" s="6" t="s">
        <v>54</v>
      </c>
      <c r="S24" s="12" t="n">
        <v>7100</v>
      </c>
      <c r="T24" s="12" t="n">
        <f aca="false">SUMIF(R24,"=ng",Q24)</f>
        <v>240</v>
      </c>
      <c r="U24" s="0" t="n">
        <f aca="false">SUMIF($T24,"=0",$Q24)</f>
        <v>0</v>
      </c>
      <c r="X24" s="6" t="s">
        <v>1392</v>
      </c>
      <c r="Y24" s="6" t="s">
        <v>1251</v>
      </c>
      <c r="Z24" s="6" t="s">
        <v>1270</v>
      </c>
      <c r="AA24" s="6" t="n">
        <v>10</v>
      </c>
      <c r="AB24" s="6" t="n">
        <v>10</v>
      </c>
      <c r="AC24" s="6" t="s">
        <v>1299</v>
      </c>
      <c r="AD24" s="12" t="n">
        <v>10742</v>
      </c>
    </row>
    <row r="25" customFormat="false" ht="12.75" hidden="false" customHeight="false" outlineLevel="0" collapsed="false">
      <c r="F25" s="0" t="s">
        <v>1285</v>
      </c>
      <c r="G25" s="0" t="n">
        <f aca="false">SUMIF(H4:H23,"&lt;=9000",E4:E23)</f>
        <v>734.8</v>
      </c>
      <c r="M25" s="6" t="s">
        <v>1208</v>
      </c>
      <c r="N25" s="6" t="s">
        <v>1282</v>
      </c>
      <c r="O25" s="6" t="s">
        <v>1283</v>
      </c>
      <c r="P25" s="6" t="n">
        <v>560</v>
      </c>
      <c r="Q25" s="6" t="n">
        <v>560</v>
      </c>
      <c r="R25" s="6" t="s">
        <v>54</v>
      </c>
      <c r="S25" s="12" t="n">
        <v>7100</v>
      </c>
      <c r="T25" s="12" t="n">
        <f aca="false">SUMIF(R25,"=ng",Q25)</f>
        <v>560</v>
      </c>
      <c r="U25" s="0" t="n">
        <f aca="false">SUMIF($T25,"=0",$Q25)</f>
        <v>0</v>
      </c>
      <c r="X25" s="6"/>
      <c r="Y25" s="6"/>
      <c r="Z25" s="6"/>
      <c r="AA25" s="6"/>
      <c r="AB25" s="6" t="n">
        <f aca="false">SUM(AB3:AB24)</f>
        <v>324.6</v>
      </c>
      <c r="AC25" s="6"/>
      <c r="AD25" s="12"/>
    </row>
    <row r="26" customFormat="false" ht="12.75" hidden="false" customHeight="false" outlineLevel="0" collapsed="false">
      <c r="F26" s="11" t="s">
        <v>1287</v>
      </c>
      <c r="G26" s="0" t="n">
        <f aca="false">(SUMIF(H4:H23,"&lt;11000",E4:E23))-'online plants'!G25</f>
        <v>211.6</v>
      </c>
      <c r="M26" s="6" t="s">
        <v>1393</v>
      </c>
      <c r="N26" s="6" t="s">
        <v>1282</v>
      </c>
      <c r="O26" s="6" t="s">
        <v>1306</v>
      </c>
      <c r="P26" s="6" t="n">
        <v>50</v>
      </c>
      <c r="Q26" s="6" t="n">
        <v>0</v>
      </c>
      <c r="R26" s="6" t="s">
        <v>54</v>
      </c>
      <c r="S26" s="12" t="n">
        <v>7100</v>
      </c>
      <c r="T26" s="12" t="n">
        <f aca="false">SUMIF(R26,"=ng",Q26)</f>
        <v>0</v>
      </c>
      <c r="U26" s="0" t="n">
        <f aca="false">SUMIF($T26,"=0",$Q26)</f>
        <v>0</v>
      </c>
      <c r="X26" s="6"/>
      <c r="Y26" s="6"/>
      <c r="Z26" s="6"/>
      <c r="AA26" s="6"/>
      <c r="AB26" s="6"/>
      <c r="AC26" s="6"/>
      <c r="AD26" s="12"/>
    </row>
    <row r="27" customFormat="false" ht="12.75" hidden="false" customHeight="false" outlineLevel="0" collapsed="false">
      <c r="F27" s="0" t="s">
        <v>1288</v>
      </c>
      <c r="G27" s="0" t="n">
        <f aca="false">SUMIF(H4:H23,"&gt;=11000",E4:E23)</f>
        <v>0</v>
      </c>
      <c r="M27" s="6" t="s">
        <v>1394</v>
      </c>
      <c r="N27" s="6" t="s">
        <v>1282</v>
      </c>
      <c r="O27" s="6" t="s">
        <v>1283</v>
      </c>
      <c r="P27" s="6" t="n">
        <v>590</v>
      </c>
      <c r="Q27" s="6" t="n">
        <v>590</v>
      </c>
      <c r="R27" s="6" t="s">
        <v>54</v>
      </c>
      <c r="S27" s="12" t="n">
        <v>7100</v>
      </c>
      <c r="T27" s="12" t="n">
        <f aca="false">SUMIF(R27,"=ng",Q27)</f>
        <v>590</v>
      </c>
      <c r="U27" s="0" t="n">
        <f aca="false">SUMIF($T27,"=0",$Q27)</f>
        <v>0</v>
      </c>
      <c r="X27" s="6"/>
      <c r="Y27" s="6"/>
      <c r="Z27" s="6"/>
      <c r="AA27" s="6"/>
      <c r="AB27" s="6"/>
      <c r="AC27" s="6"/>
      <c r="AD27" s="12"/>
    </row>
    <row r="28" customFormat="false" ht="12.75" hidden="false" customHeight="false" outlineLevel="0" collapsed="false">
      <c r="G28" s="8"/>
      <c r="M28" s="6" t="s">
        <v>1395</v>
      </c>
      <c r="N28" s="6" t="s">
        <v>1331</v>
      </c>
      <c r="O28" s="6" t="s">
        <v>1331</v>
      </c>
      <c r="P28" s="6" t="n">
        <v>541</v>
      </c>
      <c r="Q28" s="6" t="n">
        <v>541</v>
      </c>
      <c r="R28" s="6" t="s">
        <v>54</v>
      </c>
      <c r="S28" s="12" t="n">
        <v>7100</v>
      </c>
      <c r="T28" s="12" t="n">
        <f aca="false">SUMIF(R28,"=ng",Q28)</f>
        <v>541</v>
      </c>
      <c r="U28" s="0" t="n">
        <f aca="false">SUMIF($T28,"=0",$Q28)</f>
        <v>0</v>
      </c>
      <c r="X28" s="6" t="s">
        <v>1316</v>
      </c>
      <c r="Y28" s="6"/>
      <c r="Z28" s="6"/>
      <c r="AA28" s="6"/>
      <c r="AB28" s="6"/>
      <c r="AC28" s="6"/>
      <c r="AD28" s="12"/>
      <c r="AE28" s="13"/>
    </row>
    <row r="29" customFormat="false" ht="13.5" hidden="false" customHeight="false" outlineLevel="0" collapsed="false">
      <c r="A29" s="45" t="s">
        <v>61</v>
      </c>
      <c r="G29" s="8"/>
      <c r="M29" s="6" t="s">
        <v>1202</v>
      </c>
      <c r="N29" s="6" t="s">
        <v>1204</v>
      </c>
      <c r="O29" s="6" t="s">
        <v>1273</v>
      </c>
      <c r="P29" s="6" t="n">
        <v>547</v>
      </c>
      <c r="Q29" s="6" t="n">
        <v>547</v>
      </c>
      <c r="R29" s="6" t="s">
        <v>54</v>
      </c>
      <c r="S29" s="12" t="n">
        <v>7100</v>
      </c>
      <c r="T29" s="12" t="n">
        <f aca="false">SUMIF(R29,"=ng",Q29)</f>
        <v>547</v>
      </c>
      <c r="U29" s="0" t="n">
        <f aca="false">SUMIF($T29,"=0",$Q29)</f>
        <v>0</v>
      </c>
      <c r="X29" s="14"/>
      <c r="Y29" s="15" t="s">
        <v>61</v>
      </c>
      <c r="Z29" s="15" t="s">
        <v>31</v>
      </c>
      <c r="AA29" s="15" t="s">
        <v>117</v>
      </c>
      <c r="AB29" s="15" t="s">
        <v>20</v>
      </c>
      <c r="AC29" s="15" t="s">
        <v>27</v>
      </c>
      <c r="AD29" s="15" t="s">
        <v>1291</v>
      </c>
      <c r="AE29" s="16" t="s">
        <v>1292</v>
      </c>
    </row>
    <row r="30" customFormat="false" ht="12.75" hidden="false" customHeight="false" outlineLevel="0" collapsed="false">
      <c r="A30" s="5" t="s">
        <v>1239</v>
      </c>
      <c r="B30" s="5" t="s">
        <v>1240</v>
      </c>
      <c r="C30" s="5" t="s">
        <v>5</v>
      </c>
      <c r="D30" s="5" t="s">
        <v>1241</v>
      </c>
      <c r="E30" s="5" t="s">
        <v>1242</v>
      </c>
      <c r="F30" s="5" t="s">
        <v>1364</v>
      </c>
      <c r="G30" s="5" t="s">
        <v>1243</v>
      </c>
      <c r="H30" s="5" t="s">
        <v>1245</v>
      </c>
      <c r="M30" s="6" t="s">
        <v>1203</v>
      </c>
      <c r="N30" s="6" t="s">
        <v>1204</v>
      </c>
      <c r="O30" s="6" t="s">
        <v>1273</v>
      </c>
      <c r="P30" s="6" t="n">
        <v>495</v>
      </c>
      <c r="Q30" s="6" t="n">
        <v>495</v>
      </c>
      <c r="R30" s="6" t="s">
        <v>54</v>
      </c>
      <c r="S30" s="12" t="n">
        <v>7100</v>
      </c>
      <c r="T30" s="12" t="n">
        <f aca="false">SUMIF(R30,"=ng",Q30)</f>
        <v>495</v>
      </c>
      <c r="U30" s="0" t="n">
        <f aca="false">SUMIF($T30,"=0",$Q30)</f>
        <v>0</v>
      </c>
      <c r="X30" s="17" t="s">
        <v>49</v>
      </c>
      <c r="Y30" s="6" t="n">
        <f aca="false">SUMIF($Y4,"=dsw",$AB4)</f>
        <v>0</v>
      </c>
      <c r="Z30" s="6" t="n">
        <f aca="false">SUMIF($Y4,"=sp15",$AB4)</f>
        <v>0</v>
      </c>
      <c r="AA30" s="6" t="n">
        <f aca="false">SUMIF($Y4,"=zp26",$AB4)</f>
        <v>0</v>
      </c>
      <c r="AB30" s="6" t="n">
        <f aca="false">SUMIF($Y4,"=pn15",$AB4)</f>
        <v>0</v>
      </c>
      <c r="AC30" s="6" t="n">
        <f aca="false">SUMIF($Y4,"=pnw",$AB4)</f>
        <v>0</v>
      </c>
      <c r="AD30" s="6" t="n">
        <f aca="false">SUMIF($Y4,"=ro",$AB4)</f>
        <v>0</v>
      </c>
      <c r="AE30" s="18" t="n">
        <f aca="false">SUMIF($Y4,"=can",$AB4)</f>
        <v>34</v>
      </c>
    </row>
    <row r="31" customFormat="false" ht="12.75" hidden="false" customHeight="false" outlineLevel="0" collapsed="false">
      <c r="A31" s="0" t="s">
        <v>1387</v>
      </c>
      <c r="B31" s="0" t="s">
        <v>1282</v>
      </c>
      <c r="C31" s="0" t="s">
        <v>1283</v>
      </c>
      <c r="D31" s="0" t="n">
        <v>555</v>
      </c>
      <c r="E31" s="0" t="n">
        <v>555</v>
      </c>
      <c r="F31" s="0" t="s">
        <v>54</v>
      </c>
      <c r="G31" s="8" t="n">
        <v>37017</v>
      </c>
      <c r="H31" s="13" t="n">
        <v>6793</v>
      </c>
      <c r="I31" s="0" t="s">
        <v>1260</v>
      </c>
      <c r="J31" s="0" t="n">
        <f aca="false">SUMIF(F31,"=ng",E31)</f>
        <v>555</v>
      </c>
      <c r="M31" s="6" t="s">
        <v>1218</v>
      </c>
      <c r="N31" s="6" t="s">
        <v>1251</v>
      </c>
      <c r="O31" s="6" t="s">
        <v>1270</v>
      </c>
      <c r="P31" s="6" t="n">
        <v>484</v>
      </c>
      <c r="Q31" s="6" t="n">
        <v>484</v>
      </c>
      <c r="R31" s="6" t="s">
        <v>54</v>
      </c>
      <c r="S31" s="12" t="n">
        <v>7100</v>
      </c>
      <c r="T31" s="12" t="n">
        <f aca="false">SUMIF(R31,"=ng",Q31)</f>
        <v>484</v>
      </c>
      <c r="U31" s="0" t="n">
        <f aca="false">SUMIF($T31,"=0",$Q31)</f>
        <v>0</v>
      </c>
      <c r="X31" s="17" t="s">
        <v>1296</v>
      </c>
      <c r="Y31" s="6" t="n">
        <f aca="false">SUMIF($Y$6:$Y$18,"=dsw",$AB$6:$AB$18)</f>
        <v>0</v>
      </c>
      <c r="Z31" s="6" t="n">
        <f aca="false">SUMIF($Y$6:$Y$18,"=sp15",$AB$6:$AB$18)</f>
        <v>20.4</v>
      </c>
      <c r="AA31" s="6" t="n">
        <f aca="false">SUMIF($Y$6:$Y$18,"=zp26",$AB$6:$AB$18)</f>
        <v>0</v>
      </c>
      <c r="AB31" s="6" t="n">
        <f aca="false">SUMIF($Y$6:$Y$18,"=np15",$AB$6:$AB$18)</f>
        <v>0</v>
      </c>
      <c r="AC31" s="6" t="n">
        <f aca="false">SUMIF($Y$6:$Y$18,"=pnw",$AB$6:$AB$18)</f>
        <v>119.9</v>
      </c>
      <c r="AD31" s="6" t="n">
        <f aca="false">SUMIF($Y$6:$Y$18,"=ro",$AB$6:$AB$18)</f>
        <v>11.9</v>
      </c>
      <c r="AE31" s="18" t="n">
        <f aca="false">SUMIF($Y$6:$Y$18,"=can",$AB$6:$AB$18)</f>
        <v>8.8</v>
      </c>
    </row>
    <row r="32" customFormat="false" ht="12.75" hidden="false" customHeight="false" outlineLevel="0" collapsed="false">
      <c r="A32" s="0" t="s">
        <v>1208</v>
      </c>
      <c r="B32" s="0" t="s">
        <v>1282</v>
      </c>
      <c r="C32" s="0" t="s">
        <v>1283</v>
      </c>
      <c r="D32" s="0" t="n">
        <v>560</v>
      </c>
      <c r="E32" s="0" t="n">
        <v>560</v>
      </c>
      <c r="F32" s="0" t="s">
        <v>54</v>
      </c>
      <c r="G32" s="8" t="n">
        <v>37060</v>
      </c>
      <c r="H32" s="13" t="n">
        <v>7100</v>
      </c>
      <c r="I32" s="0" t="s">
        <v>1260</v>
      </c>
      <c r="J32" s="0" t="n">
        <f aca="false">SUMIF(F32,"=ng",E32)</f>
        <v>560</v>
      </c>
      <c r="M32" s="6" t="s">
        <v>883</v>
      </c>
      <c r="N32" s="6" t="s">
        <v>1251</v>
      </c>
      <c r="O32" s="6" t="s">
        <v>1396</v>
      </c>
      <c r="P32" s="6" t="n">
        <v>270</v>
      </c>
      <c r="Q32" s="6" t="n">
        <v>270</v>
      </c>
      <c r="R32" s="6" t="s">
        <v>54</v>
      </c>
      <c r="S32" s="12" t="n">
        <v>7100</v>
      </c>
      <c r="T32" s="12" t="n">
        <f aca="false">SUMIF(R32,"=ng",Q32)</f>
        <v>270</v>
      </c>
      <c r="U32" s="0" t="n">
        <f aca="false">SUMIF($T32,"=0",$Q32)</f>
        <v>0</v>
      </c>
      <c r="X32" s="17" t="s">
        <v>1299</v>
      </c>
      <c r="Y32" s="6" t="n">
        <f aca="false">SUMIF($Y$19:$Y$24,"=dsw",$AB$19:$AB$24)</f>
        <v>0</v>
      </c>
      <c r="Z32" s="6" t="n">
        <f aca="false">SUMIF($Y$19:$Y$24,"=sp15",$AB$19:$AB$24)</f>
        <v>0</v>
      </c>
      <c r="AA32" s="6" t="n">
        <f aca="false">SUMIF($Y$19:$Y$24,"=zp26",$AB$19:$AB$24)</f>
        <v>0</v>
      </c>
      <c r="AB32" s="6" t="n">
        <f aca="false">SUMIF($Y$19:$Y$24,"=npo15",$AB$19:$AB$24)</f>
        <v>0</v>
      </c>
      <c r="AC32" s="6" t="n">
        <f aca="false">SUMIF($Y$19:$Y$24,"=pnw",$AB$19:$AB$24)</f>
        <v>21</v>
      </c>
      <c r="AD32" s="6" t="n">
        <f aca="false">SUMIF($Y$19:$Y$24,"=ro",$AB$19:$AB$24)</f>
        <v>0</v>
      </c>
      <c r="AE32" s="18" t="n">
        <f aca="false">SUMIF($Y$19:$Y$24,"=can",$AB$19:$AB$24)</f>
        <v>51.6</v>
      </c>
    </row>
    <row r="33" customFormat="false" ht="12.75" hidden="false" customHeight="false" outlineLevel="0" collapsed="false">
      <c r="A33" s="0" t="s">
        <v>1393</v>
      </c>
      <c r="B33" s="0" t="s">
        <v>1282</v>
      </c>
      <c r="C33" s="0" t="s">
        <v>1306</v>
      </c>
      <c r="D33" s="0" t="n">
        <v>50</v>
      </c>
      <c r="E33" s="0" t="n">
        <v>0</v>
      </c>
      <c r="F33" s="0" t="s">
        <v>54</v>
      </c>
      <c r="G33" s="8" t="n">
        <v>37104</v>
      </c>
      <c r="H33" s="13" t="n">
        <v>7100</v>
      </c>
      <c r="I33" s="0" t="s">
        <v>1260</v>
      </c>
      <c r="J33" s="0" t="n">
        <f aca="false">SUMIF(F33,"=ng",E33)</f>
        <v>0</v>
      </c>
      <c r="M33" s="6" t="s">
        <v>1397</v>
      </c>
      <c r="N33" s="6" t="s">
        <v>1272</v>
      </c>
      <c r="O33" s="6" t="s">
        <v>1273</v>
      </c>
      <c r="P33" s="6" t="n">
        <v>110</v>
      </c>
      <c r="Q33" s="6" t="n">
        <v>30</v>
      </c>
      <c r="R33" s="6" t="s">
        <v>54</v>
      </c>
      <c r="S33" s="12" t="n">
        <v>7100</v>
      </c>
      <c r="T33" s="12" t="n">
        <f aca="false">SUMIF(R33,"=ng",Q33)</f>
        <v>30</v>
      </c>
      <c r="U33" s="0" t="n">
        <f aca="false">SUMIF($T33,"=0",$Q33)</f>
        <v>0</v>
      </c>
      <c r="X33" s="17" t="s">
        <v>1302</v>
      </c>
      <c r="Y33" s="6" t="n">
        <f aca="false">SUMIF($Y$3,"=dsw",$AB$3)</f>
        <v>0</v>
      </c>
      <c r="Z33" s="6" t="n">
        <f aca="false">SUMIF($Y$3,"=sp15",$AB$3)</f>
        <v>0</v>
      </c>
      <c r="AA33" s="6" t="n">
        <f aca="false">SUMIF($Y$3,"=zp26",$AB$3)</f>
        <v>25</v>
      </c>
      <c r="AB33" s="6" t="n">
        <f aca="false">SUMIF($Y$3,"=np15",$AB$3)</f>
        <v>0</v>
      </c>
      <c r="AC33" s="6" t="n">
        <f aca="false">SUMIF($Y$3,"=pnw",$AB$3)</f>
        <v>0</v>
      </c>
      <c r="AD33" s="6" t="n">
        <f aca="false">SUMIF($Y$3,"=ro",$AB$3)</f>
        <v>0</v>
      </c>
      <c r="AE33" s="18" t="n">
        <f aca="false">SUMIF($Y$3,"=can",$AB$3)</f>
        <v>0</v>
      </c>
    </row>
    <row r="34" customFormat="false" ht="12.75" hidden="false" customHeight="false" outlineLevel="0" collapsed="false">
      <c r="A34" s="0" t="s">
        <v>1394</v>
      </c>
      <c r="B34" s="0" t="s">
        <v>1282</v>
      </c>
      <c r="C34" s="0" t="s">
        <v>1283</v>
      </c>
      <c r="D34" s="0" t="n">
        <v>590</v>
      </c>
      <c r="E34" s="0" t="n">
        <v>590</v>
      </c>
      <c r="F34" s="0" t="s">
        <v>54</v>
      </c>
      <c r="G34" s="8" t="n">
        <v>37106</v>
      </c>
      <c r="H34" s="13" t="n">
        <v>7100</v>
      </c>
      <c r="I34" s="0" t="s">
        <v>1260</v>
      </c>
      <c r="J34" s="0" t="n">
        <f aca="false">SUMIF(F34,"=ng",E34)</f>
        <v>590</v>
      </c>
      <c r="M34" s="6" t="s">
        <v>1397</v>
      </c>
      <c r="N34" s="6" t="s">
        <v>1272</v>
      </c>
      <c r="O34" s="6" t="s">
        <v>1273</v>
      </c>
      <c r="P34" s="6" t="n">
        <v>240</v>
      </c>
      <c r="Q34" s="6" t="n">
        <v>240</v>
      </c>
      <c r="R34" s="6" t="s">
        <v>54</v>
      </c>
      <c r="S34" s="12" t="n">
        <v>7100</v>
      </c>
      <c r="T34" s="12" t="n">
        <f aca="false">SUMIF(R34,"=ng",Q34)</f>
        <v>240</v>
      </c>
      <c r="U34" s="0" t="n">
        <f aca="false">SUMIF($T34,"=0",$Q34)</f>
        <v>0</v>
      </c>
      <c r="X34" s="17" t="s">
        <v>72</v>
      </c>
      <c r="Y34" s="6" t="n">
        <f aca="false">SUMIF($Y$5,"=dsw",$AB$5)</f>
        <v>0</v>
      </c>
      <c r="Z34" s="6" t="n">
        <f aca="false">SUMIF($Y$5,"=sp15",$AB$5)</f>
        <v>0</v>
      </c>
      <c r="AA34" s="6" t="n">
        <f aca="false">SUMIF($Y$5,"=zp26",$AB$5)</f>
        <v>0</v>
      </c>
      <c r="AB34" s="6" t="n">
        <f aca="false">SUMIF($Y$5,"=np15",$AB$5)</f>
        <v>0</v>
      </c>
      <c r="AC34" s="6" t="n">
        <f aca="false">SUMIF($Y$5,"=pnw",$AB$5)</f>
        <v>32</v>
      </c>
      <c r="AD34" s="6" t="n">
        <f aca="false">SUMIF($Y$5,"=dsw",$AB$5)</f>
        <v>0</v>
      </c>
      <c r="AE34" s="18" t="n">
        <f aca="false">SUMIF($Y$5,"=can",$AB$5)</f>
        <v>0</v>
      </c>
    </row>
    <row r="35" customFormat="false" ht="12.75" hidden="false" customHeight="false" outlineLevel="0" collapsed="false">
      <c r="A35" s="0" t="s">
        <v>1398</v>
      </c>
      <c r="B35" s="0" t="s">
        <v>1282</v>
      </c>
      <c r="C35" s="0" t="s">
        <v>1283</v>
      </c>
      <c r="D35" s="0" t="n">
        <v>23</v>
      </c>
      <c r="E35" s="0" t="n">
        <v>0</v>
      </c>
      <c r="F35" s="0" t="s">
        <v>54</v>
      </c>
      <c r="G35" s="8" t="n">
        <v>37043</v>
      </c>
      <c r="H35" s="13" t="n">
        <v>9700</v>
      </c>
      <c r="I35" s="0" t="s">
        <v>1260</v>
      </c>
      <c r="J35" s="0" t="n">
        <f aca="false">SUMIF(F35,"=ng",E35)</f>
        <v>0</v>
      </c>
      <c r="M35" s="6" t="s">
        <v>1213</v>
      </c>
      <c r="N35" s="6" t="s">
        <v>1251</v>
      </c>
      <c r="O35" s="6" t="s">
        <v>1343</v>
      </c>
      <c r="P35" s="6" t="n">
        <v>86.8</v>
      </c>
      <c r="Q35" s="6" t="n">
        <v>86.8</v>
      </c>
      <c r="R35" s="6" t="s">
        <v>54</v>
      </c>
      <c r="S35" s="12" t="n">
        <v>8393</v>
      </c>
      <c r="T35" s="12" t="n">
        <f aca="false">SUMIF(R35,"=ng",Q35)</f>
        <v>86.8</v>
      </c>
      <c r="U35" s="0" t="n">
        <f aca="false">SUMIF($T35,"=0",$Q35)</f>
        <v>0</v>
      </c>
      <c r="X35" s="17" t="s">
        <v>1307</v>
      </c>
      <c r="Y35" s="6" t="n">
        <v>0</v>
      </c>
      <c r="Z35" s="6" t="n">
        <v>0</v>
      </c>
      <c r="AA35" s="6" t="n">
        <v>0</v>
      </c>
      <c r="AB35" s="10" t="n">
        <v>0</v>
      </c>
      <c r="AC35" s="10" t="n">
        <v>0</v>
      </c>
      <c r="AD35" s="12" t="n">
        <v>0</v>
      </c>
      <c r="AE35" s="48" t="n">
        <v>0</v>
      </c>
    </row>
    <row r="36" customFormat="false" ht="12.75" hidden="false" customHeight="false" outlineLevel="0" collapsed="false">
      <c r="A36" s="0" t="s">
        <v>1399</v>
      </c>
      <c r="B36" s="0" t="s">
        <v>1282</v>
      </c>
      <c r="C36" s="0" t="s">
        <v>1283</v>
      </c>
      <c r="D36" s="0" t="n">
        <v>75</v>
      </c>
      <c r="E36" s="0" t="n">
        <v>75</v>
      </c>
      <c r="F36" s="0" t="s">
        <v>54</v>
      </c>
      <c r="G36" s="8" t="n">
        <v>37057</v>
      </c>
      <c r="H36" s="13" t="n">
        <v>11000</v>
      </c>
      <c r="I36" s="0" t="s">
        <v>1260</v>
      </c>
      <c r="J36" s="0" t="n">
        <f aca="false">SUMIF(F36,"=ng",E36)</f>
        <v>75</v>
      </c>
      <c r="M36" s="6" t="s">
        <v>1386</v>
      </c>
      <c r="N36" s="6" t="s">
        <v>1369</v>
      </c>
      <c r="O36" s="6" t="s">
        <v>1248</v>
      </c>
      <c r="P36" s="6" t="n">
        <v>46</v>
      </c>
      <c r="Q36" s="6" t="n">
        <v>46</v>
      </c>
      <c r="R36" s="6" t="s">
        <v>54</v>
      </c>
      <c r="S36" s="12" t="n">
        <v>8891</v>
      </c>
      <c r="T36" s="12" t="n">
        <f aca="false">SUMIF(R36,"=ng",Q36)</f>
        <v>46</v>
      </c>
      <c r="U36" s="0" t="n">
        <f aca="false">SUMIF($T36,"=0",$Q36)</f>
        <v>0</v>
      </c>
      <c r="X36" s="17" t="s">
        <v>1309</v>
      </c>
      <c r="Y36" s="6" t="n">
        <v>0</v>
      </c>
      <c r="Z36" s="6" t="n">
        <v>0</v>
      </c>
      <c r="AA36" s="6" t="n">
        <v>0</v>
      </c>
      <c r="AB36" s="10" t="n">
        <v>0</v>
      </c>
      <c r="AC36" s="10" t="n">
        <v>0</v>
      </c>
      <c r="AD36" s="12" t="n">
        <v>0</v>
      </c>
      <c r="AE36" s="48" t="n">
        <v>0</v>
      </c>
    </row>
    <row r="37" customFormat="false" ht="12.75" hidden="false" customHeight="false" outlineLevel="0" collapsed="false">
      <c r="A37" s="0" t="s">
        <v>1156</v>
      </c>
      <c r="B37" s="0" t="s">
        <v>1282</v>
      </c>
      <c r="C37" s="0" t="s">
        <v>1283</v>
      </c>
      <c r="D37" s="9" t="n">
        <v>120</v>
      </c>
      <c r="E37" s="9" t="n">
        <v>120</v>
      </c>
      <c r="F37" s="9" t="s">
        <v>54</v>
      </c>
      <c r="G37" s="46" t="n">
        <v>37033</v>
      </c>
      <c r="H37" s="47" t="n">
        <v>11563</v>
      </c>
      <c r="I37" s="9" t="s">
        <v>1260</v>
      </c>
      <c r="J37" s="0" t="n">
        <f aca="false">SUMIF(F37,"=ng",E37)</f>
        <v>120</v>
      </c>
      <c r="M37" s="6" t="s">
        <v>1400</v>
      </c>
      <c r="N37" s="6" t="s">
        <v>1272</v>
      </c>
      <c r="O37" s="6" t="s">
        <v>1273</v>
      </c>
      <c r="P37" s="6" t="n">
        <v>47.4</v>
      </c>
      <c r="Q37" s="6" t="n">
        <v>47.4</v>
      </c>
      <c r="R37" s="6" t="s">
        <v>54</v>
      </c>
      <c r="S37" s="12" t="n">
        <v>9157</v>
      </c>
      <c r="T37" s="12" t="n">
        <f aca="false">SUMIF(R37,"=ng",Q37)</f>
        <v>47.4</v>
      </c>
      <c r="U37" s="0" t="n">
        <f aca="false">SUMIF($T37,"=0",$Q37)</f>
        <v>0</v>
      </c>
      <c r="X37" s="19" t="s">
        <v>1311</v>
      </c>
      <c r="Y37" s="9" t="n">
        <v>0</v>
      </c>
      <c r="Z37" s="9" t="n">
        <v>0</v>
      </c>
      <c r="AA37" s="9" t="n">
        <v>0</v>
      </c>
      <c r="AB37" s="49" t="n">
        <v>0</v>
      </c>
      <c r="AC37" s="49" t="n">
        <v>0</v>
      </c>
      <c r="AD37" s="47" t="n">
        <v>0</v>
      </c>
      <c r="AE37" s="50" t="n">
        <v>0</v>
      </c>
      <c r="AF37" s="0" t="n">
        <f aca="false">SUM(Y30:AE36)</f>
        <v>324.6</v>
      </c>
    </row>
    <row r="38" customFormat="false" ht="13.5" hidden="false" customHeight="true" outlineLevel="0" collapsed="false">
      <c r="D38" s="0" t="n">
        <f aca="false">SUM(D31:D37)</f>
        <v>1973</v>
      </c>
      <c r="E38" s="0" t="n">
        <f aca="false">SUM(E31:E37)</f>
        <v>1900</v>
      </c>
      <c r="G38" s="8"/>
      <c r="J38" s="10" t="n">
        <f aca="false">SUM(J31:J37)</f>
        <v>1900</v>
      </c>
      <c r="M38" s="6" t="s">
        <v>1401</v>
      </c>
      <c r="N38" s="6" t="s">
        <v>1204</v>
      </c>
      <c r="O38" s="6" t="s">
        <v>1273</v>
      </c>
      <c r="P38" s="6" t="n">
        <v>48</v>
      </c>
      <c r="Q38" s="6" t="n">
        <v>48</v>
      </c>
      <c r="R38" s="6" t="s">
        <v>54</v>
      </c>
      <c r="S38" s="12" t="n">
        <v>9468</v>
      </c>
      <c r="T38" s="12" t="n">
        <f aca="false">SUMIF(R38,"=ng",Q38)</f>
        <v>48</v>
      </c>
      <c r="U38" s="0" t="n">
        <f aca="false">SUMIF($T38,"=0",$Q38)</f>
        <v>0</v>
      </c>
      <c r="X38" s="6"/>
      <c r="Y38" s="6"/>
      <c r="Z38" s="6"/>
      <c r="AA38" s="6"/>
      <c r="AB38" s="6"/>
      <c r="AC38" s="6"/>
      <c r="AD38" s="12"/>
    </row>
    <row r="39" customFormat="false" ht="13.5" hidden="false" customHeight="true" outlineLevel="0" collapsed="false">
      <c r="F39" s="0" t="s">
        <v>1285</v>
      </c>
      <c r="G39" s="0" t="n">
        <f aca="false">SUMIF(H31:H37,"&lt;=9000",E31:E37)</f>
        <v>1705</v>
      </c>
      <c r="M39" s="6" t="s">
        <v>1300</v>
      </c>
      <c r="N39" s="6" t="s">
        <v>1369</v>
      </c>
      <c r="O39" s="6" t="s">
        <v>1248</v>
      </c>
      <c r="P39" s="6" t="n">
        <v>400</v>
      </c>
      <c r="Q39" s="6" t="n">
        <v>34</v>
      </c>
      <c r="R39" s="6" t="s">
        <v>1253</v>
      </c>
      <c r="S39" s="12" t="n">
        <v>9540</v>
      </c>
      <c r="T39" s="12" t="n">
        <f aca="false">SUMIF(R39,"=ng",Q39)</f>
        <v>0</v>
      </c>
      <c r="U39" s="0" t="n">
        <f aca="false">SUMIF($T39,"=0",$Q39)</f>
        <v>34</v>
      </c>
      <c r="X39" s="6"/>
      <c r="Y39" s="6"/>
      <c r="Z39" s="6"/>
      <c r="AA39" s="6"/>
      <c r="AB39" s="6"/>
      <c r="AC39" s="6"/>
      <c r="AD39" s="12"/>
    </row>
    <row r="40" customFormat="false" ht="13.5" hidden="false" customHeight="true" outlineLevel="0" collapsed="false">
      <c r="F40" s="11" t="s">
        <v>1287</v>
      </c>
      <c r="G40" s="0" t="n">
        <f aca="false">(SUMIF(H31:H37,"&lt;11000",E31:E37))-'online plants'!G39</f>
        <v>0</v>
      </c>
      <c r="M40" s="6" t="s">
        <v>1380</v>
      </c>
      <c r="N40" s="6" t="s">
        <v>1369</v>
      </c>
      <c r="O40" s="6" t="s">
        <v>1248</v>
      </c>
      <c r="P40" s="6" t="n">
        <v>80</v>
      </c>
      <c r="Q40" s="6" t="n">
        <v>80</v>
      </c>
      <c r="R40" s="6" t="s">
        <v>54</v>
      </c>
      <c r="S40" s="12" t="n">
        <v>9700</v>
      </c>
      <c r="T40" s="12" t="n">
        <f aca="false">SUMIF(R40,"=ng",Q40)</f>
        <v>80</v>
      </c>
      <c r="U40" s="0" t="n">
        <f aca="false">SUMIF($T40,"=0",$Q40)</f>
        <v>0</v>
      </c>
      <c r="X40" s="6"/>
      <c r="Y40" s="6"/>
      <c r="Z40" s="6"/>
      <c r="AA40" s="6"/>
      <c r="AB40" s="6"/>
      <c r="AC40" s="6"/>
      <c r="AD40" s="12"/>
    </row>
    <row r="41" customFormat="false" ht="13.5" hidden="false" customHeight="true" outlineLevel="0" collapsed="false">
      <c r="F41" s="0" t="s">
        <v>1288</v>
      </c>
      <c r="G41" s="0" t="n">
        <f aca="false">SUMIF(H31:H37,"&gt;=11000",E31:E37)</f>
        <v>195</v>
      </c>
      <c r="M41" s="6" t="s">
        <v>1388</v>
      </c>
      <c r="N41" s="6" t="s">
        <v>1369</v>
      </c>
      <c r="O41" s="6" t="s">
        <v>1248</v>
      </c>
      <c r="P41" s="6" t="n">
        <v>46</v>
      </c>
      <c r="Q41" s="6" t="n">
        <v>46</v>
      </c>
      <c r="R41" s="6" t="s">
        <v>54</v>
      </c>
      <c r="S41" s="12" t="n">
        <v>9700</v>
      </c>
      <c r="T41" s="12" t="n">
        <f aca="false">SUMIF(R41,"=ng",Q41)</f>
        <v>46</v>
      </c>
      <c r="U41" s="0" t="n">
        <f aca="false">SUMIF($T41,"=0",$Q41)</f>
        <v>0</v>
      </c>
      <c r="X41" s="6"/>
      <c r="Y41" s="6"/>
      <c r="Z41" s="6"/>
      <c r="AA41" s="6"/>
      <c r="AB41" s="6"/>
      <c r="AC41" s="6"/>
      <c r="AD41" s="12"/>
    </row>
    <row r="42" customFormat="false" ht="13.5" hidden="false" customHeight="true" outlineLevel="0" collapsed="false">
      <c r="G42" s="8"/>
      <c r="M42" s="6" t="s">
        <v>1398</v>
      </c>
      <c r="N42" s="6" t="s">
        <v>1282</v>
      </c>
      <c r="O42" s="6" t="s">
        <v>1283</v>
      </c>
      <c r="P42" s="6" t="n">
        <v>23</v>
      </c>
      <c r="Q42" s="6" t="n">
        <v>0</v>
      </c>
      <c r="R42" s="6" t="s">
        <v>54</v>
      </c>
      <c r="S42" s="12" t="n">
        <v>9700</v>
      </c>
      <c r="T42" s="12" t="n">
        <f aca="false">SUMIF(R42,"=ng",Q42)</f>
        <v>0</v>
      </c>
      <c r="U42" s="0" t="n">
        <f aca="false">SUMIF($T42,"=0",$Q42)</f>
        <v>0</v>
      </c>
      <c r="X42" s="6"/>
      <c r="Y42" s="6"/>
      <c r="Z42" s="6"/>
      <c r="AA42" s="6"/>
      <c r="AB42" s="6"/>
      <c r="AC42" s="6"/>
      <c r="AD42" s="12"/>
    </row>
    <row r="43" customFormat="false" ht="12.75" hidden="false" customHeight="false" outlineLevel="0" collapsed="false">
      <c r="G43" s="8"/>
      <c r="M43" s="6" t="s">
        <v>1402</v>
      </c>
      <c r="N43" s="6" t="s">
        <v>1204</v>
      </c>
      <c r="O43" s="6" t="s">
        <v>1273</v>
      </c>
      <c r="P43" s="6" t="n">
        <v>22</v>
      </c>
      <c r="Q43" s="6" t="n">
        <v>22</v>
      </c>
      <c r="R43" s="6" t="s">
        <v>54</v>
      </c>
      <c r="S43" s="12" t="n">
        <v>9700</v>
      </c>
      <c r="T43" s="12" t="n">
        <f aca="false">SUMIF(R43,"=ng",Q43)</f>
        <v>22</v>
      </c>
      <c r="U43" s="0" t="n">
        <f aca="false">SUMIF($T43,"=0",$Q43)</f>
        <v>0</v>
      </c>
      <c r="X43" s="6"/>
      <c r="Y43" s="6"/>
      <c r="Z43" s="6"/>
      <c r="AA43" s="6"/>
      <c r="AB43" s="6"/>
      <c r="AC43" s="6"/>
      <c r="AD43" s="12"/>
    </row>
    <row r="44" customFormat="false" ht="12.75" hidden="false" customHeight="false" outlineLevel="0" collapsed="false">
      <c r="A44" s="45" t="s">
        <v>1403</v>
      </c>
      <c r="G44" s="8"/>
      <c r="M44" s="6" t="s">
        <v>1404</v>
      </c>
      <c r="N44" s="6" t="s">
        <v>1204</v>
      </c>
      <c r="O44" s="6" t="s">
        <v>1273</v>
      </c>
      <c r="P44" s="6" t="n">
        <v>44</v>
      </c>
      <c r="Q44" s="6" t="n">
        <v>44</v>
      </c>
      <c r="R44" s="6" t="s">
        <v>54</v>
      </c>
      <c r="S44" s="12" t="n">
        <v>9700</v>
      </c>
      <c r="T44" s="12" t="n">
        <f aca="false">SUMIF(R44,"=ng",Q44)</f>
        <v>44</v>
      </c>
      <c r="U44" s="0" t="n">
        <f aca="false">SUMIF($T44,"=0",$Q44)</f>
        <v>0</v>
      </c>
      <c r="X44" s="6"/>
      <c r="Y44" s="6"/>
      <c r="Z44" s="6"/>
      <c r="AA44" s="6"/>
      <c r="AB44" s="6"/>
      <c r="AC44" s="6"/>
      <c r="AD44" s="12"/>
    </row>
    <row r="45" customFormat="false" ht="12.75" hidden="false" customHeight="false" outlineLevel="0" collapsed="false">
      <c r="A45" s="5" t="s">
        <v>1239</v>
      </c>
      <c r="B45" s="5" t="s">
        <v>1240</v>
      </c>
      <c r="C45" s="5" t="s">
        <v>5</v>
      </c>
      <c r="D45" s="5" t="s">
        <v>1241</v>
      </c>
      <c r="E45" s="5" t="s">
        <v>1242</v>
      </c>
      <c r="F45" s="5" t="s">
        <v>1364</v>
      </c>
      <c r="G45" s="5" t="s">
        <v>1243</v>
      </c>
      <c r="H45" s="5" t="s">
        <v>1245</v>
      </c>
      <c r="M45" s="6" t="s">
        <v>1405</v>
      </c>
      <c r="N45" s="6" t="s">
        <v>1204</v>
      </c>
      <c r="O45" s="6" t="s">
        <v>1273</v>
      </c>
      <c r="P45" s="6" t="n">
        <v>21.3</v>
      </c>
      <c r="Q45" s="6" t="n">
        <v>21.3</v>
      </c>
      <c r="R45" s="6" t="s">
        <v>54</v>
      </c>
      <c r="S45" s="12" t="n">
        <v>9700</v>
      </c>
      <c r="T45" s="12" t="n">
        <f aca="false">SUMIF(R45,"=ng",Q45)</f>
        <v>21.3</v>
      </c>
      <c r="U45" s="0" t="n">
        <f aca="false">SUMIF($T45,"=0",$Q45)</f>
        <v>0</v>
      </c>
      <c r="X45" s="6"/>
      <c r="Y45" s="6"/>
      <c r="Z45" s="6"/>
      <c r="AA45" s="6"/>
      <c r="AB45" s="6"/>
      <c r="AC45" s="6"/>
      <c r="AD45" s="12"/>
    </row>
    <row r="46" customFormat="false" ht="12.75" hidden="false" customHeight="false" outlineLevel="0" collapsed="false">
      <c r="A46" s="0" t="s">
        <v>1395</v>
      </c>
      <c r="B46" s="0" t="s">
        <v>1331</v>
      </c>
      <c r="C46" s="0" t="s">
        <v>1331</v>
      </c>
      <c r="D46" s="9" t="n">
        <v>541</v>
      </c>
      <c r="E46" s="9" t="n">
        <v>541</v>
      </c>
      <c r="F46" s="9" t="s">
        <v>54</v>
      </c>
      <c r="G46" s="46" t="n">
        <v>37073</v>
      </c>
      <c r="H46" s="47" t="n">
        <v>7100</v>
      </c>
      <c r="I46" s="9" t="s">
        <v>1254</v>
      </c>
      <c r="J46" s="0" t="n">
        <f aca="false">SUMIF(F46,"=ng",E46)</f>
        <v>541</v>
      </c>
      <c r="M46" s="6" t="s">
        <v>1406</v>
      </c>
      <c r="N46" s="6" t="s">
        <v>1204</v>
      </c>
      <c r="O46" s="6" t="s">
        <v>1273</v>
      </c>
      <c r="P46" s="6" t="n">
        <v>49.9</v>
      </c>
      <c r="Q46" s="6" t="n">
        <v>49.9</v>
      </c>
      <c r="R46" s="6" t="s">
        <v>54</v>
      </c>
      <c r="S46" s="12" t="n">
        <v>9700</v>
      </c>
      <c r="T46" s="12" t="n">
        <f aca="false">SUMIF(R46,"=ng",Q46)</f>
        <v>49.9</v>
      </c>
      <c r="U46" s="0" t="n">
        <f aca="false">SUMIF($T46,"=0",$Q46)</f>
        <v>0</v>
      </c>
      <c r="X46" s="6"/>
      <c r="Y46" s="6"/>
      <c r="Z46" s="6"/>
      <c r="AA46" s="6"/>
      <c r="AB46" s="6"/>
      <c r="AC46" s="6"/>
      <c r="AD46" s="12"/>
    </row>
    <row r="47" customFormat="false" ht="12.75" hidden="false" customHeight="false" outlineLevel="0" collapsed="false">
      <c r="D47" s="0" t="n">
        <f aca="false">SUM(D46)</f>
        <v>541</v>
      </c>
      <c r="E47" s="0" t="n">
        <f aca="false">SUM(E46)</f>
        <v>541</v>
      </c>
      <c r="G47" s="8"/>
      <c r="J47" s="0" t="n">
        <f aca="false">J46</f>
        <v>541</v>
      </c>
      <c r="M47" s="6" t="s">
        <v>1407</v>
      </c>
      <c r="N47" s="6" t="s">
        <v>1204</v>
      </c>
      <c r="O47" s="6" t="s">
        <v>1273</v>
      </c>
      <c r="P47" s="6" t="n">
        <v>49</v>
      </c>
      <c r="Q47" s="6" t="n">
        <v>49</v>
      </c>
      <c r="R47" s="6" t="s">
        <v>54</v>
      </c>
      <c r="S47" s="12" t="n">
        <v>9700</v>
      </c>
      <c r="T47" s="12" t="n">
        <f aca="false">SUMIF(R47,"=ng",Q47)</f>
        <v>49</v>
      </c>
      <c r="U47" s="0" t="n">
        <f aca="false">SUMIF($T47,"=0",$Q47)</f>
        <v>0</v>
      </c>
      <c r="X47" s="6"/>
      <c r="Y47" s="6"/>
      <c r="Z47" s="6"/>
      <c r="AA47" s="6"/>
      <c r="AB47" s="6"/>
      <c r="AC47" s="6"/>
      <c r="AD47" s="12"/>
    </row>
    <row r="48" customFormat="false" ht="12.75" hidden="false" customHeight="false" outlineLevel="0" collapsed="false">
      <c r="F48" s="0" t="s">
        <v>1285</v>
      </c>
      <c r="G48" s="0" t="n">
        <f aca="false">SUMIF(H46,"&lt;=9000",E46)</f>
        <v>541</v>
      </c>
      <c r="M48" s="6" t="s">
        <v>1408</v>
      </c>
      <c r="N48" s="6" t="s">
        <v>1204</v>
      </c>
      <c r="O48" s="6" t="s">
        <v>1273</v>
      </c>
      <c r="P48" s="6" t="n">
        <v>49</v>
      </c>
      <c r="Q48" s="6" t="n">
        <v>49</v>
      </c>
      <c r="R48" s="6" t="s">
        <v>54</v>
      </c>
      <c r="S48" s="12" t="n">
        <v>9700</v>
      </c>
      <c r="T48" s="12" t="n">
        <f aca="false">SUMIF(R48,"=ng",Q48)</f>
        <v>49</v>
      </c>
      <c r="U48" s="0" t="n">
        <f aca="false">SUMIF($T48,"=0",$Q48)</f>
        <v>0</v>
      </c>
      <c r="X48" s="6"/>
      <c r="Y48" s="6"/>
      <c r="Z48" s="6"/>
      <c r="AA48" s="6"/>
      <c r="AB48" s="6"/>
      <c r="AC48" s="6"/>
      <c r="AD48" s="12"/>
    </row>
    <row r="49" customFormat="false" ht="12.75" hidden="false" customHeight="false" outlineLevel="0" collapsed="false">
      <c r="F49" s="11" t="s">
        <v>1287</v>
      </c>
      <c r="G49" s="0" t="n">
        <f aca="false">(SUMIF(H46,"&lt;11000",E46))-'online plants'!G48</f>
        <v>0</v>
      </c>
      <c r="M49" s="6" t="s">
        <v>1409</v>
      </c>
      <c r="N49" s="6" t="s">
        <v>1251</v>
      </c>
      <c r="O49" s="6" t="s">
        <v>1252</v>
      </c>
      <c r="P49" s="6" t="n">
        <v>40</v>
      </c>
      <c r="Q49" s="6" t="n">
        <v>40</v>
      </c>
      <c r="R49" s="6" t="s">
        <v>54</v>
      </c>
      <c r="S49" s="12" t="n">
        <v>9700</v>
      </c>
      <c r="T49" s="12" t="n">
        <f aca="false">SUMIF(R49,"=ng",Q49)</f>
        <v>40</v>
      </c>
      <c r="U49" s="0" t="n">
        <f aca="false">SUMIF($T49,"=0",$Q49)</f>
        <v>0</v>
      </c>
      <c r="X49" s="6"/>
      <c r="Y49" s="6"/>
      <c r="Z49" s="6"/>
      <c r="AA49" s="6"/>
      <c r="AB49" s="6"/>
      <c r="AC49" s="6"/>
      <c r="AD49" s="12"/>
    </row>
    <row r="50" customFormat="false" ht="12.75" hidden="false" customHeight="false" outlineLevel="0" collapsed="false">
      <c r="F50" s="0" t="s">
        <v>1288</v>
      </c>
      <c r="G50" s="0" t="n">
        <f aca="false">SUMIF(H46,"&gt;=11000",E46)</f>
        <v>0</v>
      </c>
      <c r="M50" s="6" t="s">
        <v>1410</v>
      </c>
      <c r="N50" s="6" t="s">
        <v>1251</v>
      </c>
      <c r="O50" s="6" t="s">
        <v>1343</v>
      </c>
      <c r="P50" s="6" t="n">
        <v>10</v>
      </c>
      <c r="Q50" s="6" t="n">
        <v>10</v>
      </c>
      <c r="R50" s="6" t="s">
        <v>54</v>
      </c>
      <c r="S50" s="12" t="n">
        <v>9700</v>
      </c>
      <c r="T50" s="12" t="n">
        <f aca="false">SUMIF(R50,"=ng",Q50)</f>
        <v>10</v>
      </c>
      <c r="U50" s="0" t="n">
        <f aca="false">SUMIF($T50,"=0",$Q50)</f>
        <v>0</v>
      </c>
      <c r="X50" s="6"/>
      <c r="Y50" s="6"/>
      <c r="Z50" s="6"/>
      <c r="AA50" s="6"/>
      <c r="AB50" s="6"/>
      <c r="AC50" s="6"/>
      <c r="AD50" s="12"/>
    </row>
    <row r="51" customFormat="false" ht="12.75" hidden="false" customHeight="false" outlineLevel="0" collapsed="false">
      <c r="G51" s="8"/>
      <c r="M51" s="6" t="s">
        <v>440</v>
      </c>
      <c r="N51" s="6" t="s">
        <v>1251</v>
      </c>
      <c r="O51" s="6" t="s">
        <v>1343</v>
      </c>
      <c r="P51" s="6" t="n">
        <v>100</v>
      </c>
      <c r="Q51" s="6" t="n">
        <v>100</v>
      </c>
      <c r="R51" s="6" t="s">
        <v>54</v>
      </c>
      <c r="S51" s="12" t="n">
        <v>9700</v>
      </c>
      <c r="T51" s="12" t="n">
        <f aca="false">SUMIF(R51,"=ng",Q51)</f>
        <v>100</v>
      </c>
      <c r="U51" s="0" t="n">
        <f aca="false">SUMIF($T51,"=0",$Q51)</f>
        <v>0</v>
      </c>
      <c r="X51" s="6"/>
      <c r="Y51" s="6"/>
      <c r="Z51" s="6"/>
      <c r="AA51" s="6"/>
      <c r="AB51" s="6"/>
      <c r="AC51" s="6"/>
      <c r="AD51" s="12"/>
    </row>
    <row r="52" customFormat="false" ht="12.75" hidden="false" customHeight="false" outlineLevel="0" collapsed="false">
      <c r="A52" s="45" t="s">
        <v>20</v>
      </c>
      <c r="G52" s="8"/>
      <c r="M52" s="6" t="s">
        <v>1411</v>
      </c>
      <c r="N52" s="6" t="s">
        <v>1251</v>
      </c>
      <c r="O52" s="6" t="s">
        <v>1270</v>
      </c>
      <c r="P52" s="6" t="n">
        <v>25</v>
      </c>
      <c r="Q52" s="6" t="n">
        <v>25</v>
      </c>
      <c r="R52" s="6" t="s">
        <v>54</v>
      </c>
      <c r="S52" s="12" t="n">
        <v>9700</v>
      </c>
      <c r="T52" s="12" t="n">
        <f aca="false">SUMIF(R52,"=ng",Q52)</f>
        <v>25</v>
      </c>
      <c r="U52" s="0" t="n">
        <f aca="false">SUMIF($T52,"=0",$Q52)</f>
        <v>0</v>
      </c>
      <c r="X52" s="6"/>
      <c r="Y52" s="6"/>
      <c r="Z52" s="6"/>
      <c r="AA52" s="6"/>
      <c r="AB52" s="6"/>
      <c r="AC52" s="6"/>
      <c r="AD52" s="12"/>
    </row>
    <row r="53" customFormat="false" ht="12.75" hidden="false" customHeight="false" outlineLevel="0" collapsed="false">
      <c r="A53" s="5" t="s">
        <v>1239</v>
      </c>
      <c r="B53" s="5" t="s">
        <v>1240</v>
      </c>
      <c r="C53" s="5" t="s">
        <v>5</v>
      </c>
      <c r="D53" s="5" t="s">
        <v>1241</v>
      </c>
      <c r="E53" s="5" t="s">
        <v>1242</v>
      </c>
      <c r="F53" s="5" t="s">
        <v>1364</v>
      </c>
      <c r="G53" s="5" t="s">
        <v>1243</v>
      </c>
      <c r="H53" s="5" t="s">
        <v>1245</v>
      </c>
      <c r="M53" s="6" t="s">
        <v>1412</v>
      </c>
      <c r="N53" s="6" t="s">
        <v>1251</v>
      </c>
      <c r="O53" s="6" t="s">
        <v>1396</v>
      </c>
      <c r="P53" s="6" t="n">
        <v>90</v>
      </c>
      <c r="Q53" s="6" t="n">
        <v>90</v>
      </c>
      <c r="R53" s="6" t="s">
        <v>54</v>
      </c>
      <c r="S53" s="12" t="n">
        <v>9700</v>
      </c>
      <c r="T53" s="12" t="n">
        <f aca="false">SUMIF(R53,"=ng",Q53)</f>
        <v>90</v>
      </c>
      <c r="U53" s="0" t="n">
        <f aca="false">SUMIF($T53,"=0",$Q53)</f>
        <v>0</v>
      </c>
      <c r="X53" s="6"/>
      <c r="Y53" s="6"/>
      <c r="Z53" s="6"/>
      <c r="AA53" s="6"/>
      <c r="AB53" s="6"/>
      <c r="AC53" s="6"/>
      <c r="AD53" s="12"/>
    </row>
    <row r="54" customFormat="false" ht="12.75" hidden="false" customHeight="false" outlineLevel="0" collapsed="false">
      <c r="A54" s="0" t="s">
        <v>1202</v>
      </c>
      <c r="B54" s="0" t="s">
        <v>1204</v>
      </c>
      <c r="C54" s="0" t="s">
        <v>1273</v>
      </c>
      <c r="D54" s="0" t="n">
        <v>547</v>
      </c>
      <c r="E54" s="0" t="n">
        <v>547</v>
      </c>
      <c r="F54" s="0" t="s">
        <v>54</v>
      </c>
      <c r="G54" s="8" t="n">
        <v>37074</v>
      </c>
      <c r="H54" s="13" t="n">
        <v>7100</v>
      </c>
      <c r="I54" s="0" t="s">
        <v>1260</v>
      </c>
      <c r="J54" s="0" t="n">
        <f aca="false">SUMIF(F54,"=ng",E54)</f>
        <v>547</v>
      </c>
      <c r="M54" s="6" t="s">
        <v>1413</v>
      </c>
      <c r="N54" s="6" t="s">
        <v>1251</v>
      </c>
      <c r="O54" s="6" t="s">
        <v>1277</v>
      </c>
      <c r="P54" s="6" t="n">
        <v>154</v>
      </c>
      <c r="Q54" s="6" t="n">
        <v>154</v>
      </c>
      <c r="R54" s="6" t="s">
        <v>54</v>
      </c>
      <c r="S54" s="12" t="n">
        <v>9700</v>
      </c>
      <c r="T54" s="12" t="n">
        <f aca="false">SUMIF(R54,"=ng",Q54)</f>
        <v>154</v>
      </c>
      <c r="U54" s="0" t="n">
        <f aca="false">SUMIF($T54,"=0",$Q54)</f>
        <v>0</v>
      </c>
      <c r="X54" s="6"/>
      <c r="Y54" s="6"/>
      <c r="Z54" s="6"/>
      <c r="AA54" s="6"/>
      <c r="AB54" s="6"/>
      <c r="AC54" s="6"/>
      <c r="AD54" s="12"/>
    </row>
    <row r="55" customFormat="false" ht="12.75" hidden="false" customHeight="false" outlineLevel="0" collapsed="false">
      <c r="A55" s="0" t="s">
        <v>1203</v>
      </c>
      <c r="B55" s="0" t="s">
        <v>1204</v>
      </c>
      <c r="C55" s="0" t="s">
        <v>1273</v>
      </c>
      <c r="D55" s="0" t="n">
        <v>495</v>
      </c>
      <c r="E55" s="0" t="n">
        <v>495</v>
      </c>
      <c r="F55" s="0" t="s">
        <v>54</v>
      </c>
      <c r="G55" s="8" t="n">
        <v>37081</v>
      </c>
      <c r="H55" s="13" t="n">
        <v>7100</v>
      </c>
      <c r="I55" s="0" t="s">
        <v>1260</v>
      </c>
      <c r="J55" s="0" t="n">
        <f aca="false">SUMIF(F55,"=ng",E55)</f>
        <v>495</v>
      </c>
      <c r="M55" s="6" t="s">
        <v>1410</v>
      </c>
      <c r="N55" s="6" t="s">
        <v>1251</v>
      </c>
      <c r="O55" s="6" t="s">
        <v>1343</v>
      </c>
      <c r="P55" s="6" t="n">
        <v>10</v>
      </c>
      <c r="Q55" s="6" t="n">
        <v>10</v>
      </c>
      <c r="R55" s="6" t="s">
        <v>54</v>
      </c>
      <c r="S55" s="12" t="n">
        <v>9700</v>
      </c>
      <c r="T55" s="12" t="n">
        <f aca="false">SUMIF(R55,"=ng",Q55)</f>
        <v>10</v>
      </c>
      <c r="U55" s="0" t="n">
        <f aca="false">SUMIF($T55,"=0",$Q55)</f>
        <v>0</v>
      </c>
      <c r="X55" s="6"/>
      <c r="Y55" s="6"/>
      <c r="Z55" s="6"/>
      <c r="AA55" s="6"/>
      <c r="AB55" s="6"/>
      <c r="AC55" s="6"/>
      <c r="AD55" s="12"/>
    </row>
    <row r="56" customFormat="false" ht="12.75" hidden="false" customHeight="false" outlineLevel="0" collapsed="false">
      <c r="A56" s="0" t="s">
        <v>1401</v>
      </c>
      <c r="B56" s="0" t="s">
        <v>1204</v>
      </c>
      <c r="C56" s="0" t="s">
        <v>1273</v>
      </c>
      <c r="D56" s="0" t="n">
        <v>48</v>
      </c>
      <c r="E56" s="0" t="n">
        <v>48</v>
      </c>
      <c r="F56" s="0" t="s">
        <v>54</v>
      </c>
      <c r="G56" s="8" t="n">
        <v>37135</v>
      </c>
      <c r="H56" s="13" t="n">
        <v>9468</v>
      </c>
      <c r="I56" s="0" t="s">
        <v>1260</v>
      </c>
      <c r="J56" s="0" t="n">
        <f aca="false">SUMIF(F56,"=ng",E56)</f>
        <v>48</v>
      </c>
      <c r="M56" s="6" t="s">
        <v>1414</v>
      </c>
      <c r="N56" s="6" t="s">
        <v>1251</v>
      </c>
      <c r="O56" s="6" t="s">
        <v>1270</v>
      </c>
      <c r="P56" s="6" t="n">
        <v>11</v>
      </c>
      <c r="Q56" s="6" t="n">
        <v>11</v>
      </c>
      <c r="R56" s="6" t="s">
        <v>54</v>
      </c>
      <c r="S56" s="12" t="n">
        <v>9700</v>
      </c>
      <c r="T56" s="12" t="n">
        <f aca="false">SUMIF(R56,"=ng",Q56)</f>
        <v>11</v>
      </c>
      <c r="U56" s="0" t="n">
        <f aca="false">SUMIF($T56,"=0",$Q56)</f>
        <v>0</v>
      </c>
      <c r="X56" s="6"/>
      <c r="Y56" s="6"/>
      <c r="Z56" s="6"/>
      <c r="AA56" s="6"/>
      <c r="AB56" s="6"/>
      <c r="AC56" s="6"/>
      <c r="AD56" s="12"/>
    </row>
    <row r="57" customFormat="false" ht="12.75" hidden="false" customHeight="false" outlineLevel="0" collapsed="false">
      <c r="A57" s="0" t="s">
        <v>1402</v>
      </c>
      <c r="B57" s="0" t="s">
        <v>1204</v>
      </c>
      <c r="C57" s="0" t="s">
        <v>1273</v>
      </c>
      <c r="D57" s="0" t="n">
        <v>22</v>
      </c>
      <c r="E57" s="0" t="n">
        <v>22</v>
      </c>
      <c r="F57" s="0" t="s">
        <v>54</v>
      </c>
      <c r="G57" s="8" t="n">
        <v>36963</v>
      </c>
      <c r="H57" s="13" t="n">
        <v>9700</v>
      </c>
      <c r="I57" s="0" t="s">
        <v>1260</v>
      </c>
      <c r="J57" s="0" t="n">
        <f aca="false">SUMIF(F57,"=ng",E57)</f>
        <v>22</v>
      </c>
      <c r="M57" s="6" t="s">
        <v>1415</v>
      </c>
      <c r="N57" s="6" t="s">
        <v>1251</v>
      </c>
      <c r="O57" s="6" t="s">
        <v>1277</v>
      </c>
      <c r="P57" s="6" t="n">
        <v>27</v>
      </c>
      <c r="Q57" s="6" t="n">
        <v>27</v>
      </c>
      <c r="R57" s="6" t="s">
        <v>54</v>
      </c>
      <c r="S57" s="12" t="n">
        <v>9700</v>
      </c>
      <c r="T57" s="12" t="n">
        <f aca="false">SUMIF(R57,"=ng",Q57)</f>
        <v>27</v>
      </c>
      <c r="U57" s="0" t="n">
        <f aca="false">SUMIF($T57,"=0",$Q57)</f>
        <v>0</v>
      </c>
      <c r="X57" s="6"/>
      <c r="Y57" s="6"/>
      <c r="Z57" s="6"/>
      <c r="AA57" s="6"/>
      <c r="AB57" s="6"/>
      <c r="AC57" s="6"/>
      <c r="AD57" s="12"/>
    </row>
    <row r="58" customFormat="false" ht="12.75" hidden="false" customHeight="false" outlineLevel="0" collapsed="false">
      <c r="A58" s="0" t="s">
        <v>1404</v>
      </c>
      <c r="B58" s="0" t="s">
        <v>1204</v>
      </c>
      <c r="C58" s="0" t="s">
        <v>1273</v>
      </c>
      <c r="D58" s="0" t="n">
        <v>44</v>
      </c>
      <c r="E58" s="0" t="n">
        <v>44</v>
      </c>
      <c r="F58" s="0" t="s">
        <v>54</v>
      </c>
      <c r="G58" s="8" t="n">
        <v>37021</v>
      </c>
      <c r="H58" s="13" t="n">
        <v>9700</v>
      </c>
      <c r="I58" s="0" t="s">
        <v>1260</v>
      </c>
      <c r="J58" s="0" t="n">
        <f aca="false">SUMIF(F58,"=ng",E58)</f>
        <v>44</v>
      </c>
      <c r="M58" s="6" t="s">
        <v>1416</v>
      </c>
      <c r="N58" s="6" t="s">
        <v>1322</v>
      </c>
      <c r="O58" s="6" t="s">
        <v>1323</v>
      </c>
      <c r="P58" s="6" t="n">
        <v>37</v>
      </c>
      <c r="Q58" s="6" t="n">
        <v>37</v>
      </c>
      <c r="R58" s="6" t="s">
        <v>54</v>
      </c>
      <c r="S58" s="12" t="n">
        <v>9700</v>
      </c>
      <c r="T58" s="12" t="n">
        <f aca="false">SUMIF(R58,"=ng",Q58)</f>
        <v>37</v>
      </c>
      <c r="U58" s="0" t="n">
        <f aca="false">SUMIF($T58,"=0",$Q58)</f>
        <v>0</v>
      </c>
      <c r="X58" s="6"/>
      <c r="Y58" s="6"/>
      <c r="Z58" s="6"/>
      <c r="AA58" s="6"/>
      <c r="AB58" s="6"/>
      <c r="AC58" s="6"/>
      <c r="AD58" s="12"/>
    </row>
    <row r="59" customFormat="false" ht="12.75" hidden="false" customHeight="false" outlineLevel="0" collapsed="false">
      <c r="A59" s="0" t="s">
        <v>1405</v>
      </c>
      <c r="B59" s="0" t="s">
        <v>1204</v>
      </c>
      <c r="C59" s="0" t="s">
        <v>1273</v>
      </c>
      <c r="D59" s="0" t="n">
        <v>21.3</v>
      </c>
      <c r="E59" s="0" t="n">
        <v>21.3</v>
      </c>
      <c r="F59" s="0" t="s">
        <v>54</v>
      </c>
      <c r="G59" s="8" t="n">
        <v>37119</v>
      </c>
      <c r="H59" s="13" t="n">
        <v>9700</v>
      </c>
      <c r="I59" s="0" t="s">
        <v>1260</v>
      </c>
      <c r="J59" s="0" t="n">
        <f aca="false">SUMIF(F59,"=ng",E59)</f>
        <v>21.3</v>
      </c>
      <c r="M59" s="6" t="s">
        <v>856</v>
      </c>
      <c r="N59" s="6" t="s">
        <v>1322</v>
      </c>
      <c r="O59" s="6" t="s">
        <v>1323</v>
      </c>
      <c r="P59" s="6" t="n">
        <v>120</v>
      </c>
      <c r="Q59" s="6" t="n">
        <v>120</v>
      </c>
      <c r="R59" s="6" t="s">
        <v>54</v>
      </c>
      <c r="S59" s="12" t="n">
        <v>9700</v>
      </c>
      <c r="T59" s="12" t="n">
        <f aca="false">SUMIF(R59,"=ng",Q59)</f>
        <v>120</v>
      </c>
      <c r="U59" s="0" t="n">
        <f aca="false">SUMIF($T59,"=0",$Q59)</f>
        <v>0</v>
      </c>
      <c r="X59" s="6"/>
      <c r="Y59" s="6"/>
      <c r="Z59" s="6"/>
      <c r="AA59" s="6"/>
      <c r="AB59" s="6"/>
      <c r="AC59" s="6"/>
      <c r="AD59" s="12"/>
    </row>
    <row r="60" customFormat="false" ht="12.75" hidden="false" customHeight="false" outlineLevel="0" collapsed="false">
      <c r="A60" s="0" t="s">
        <v>1406</v>
      </c>
      <c r="B60" s="0" t="s">
        <v>1204</v>
      </c>
      <c r="C60" s="0" t="s">
        <v>1273</v>
      </c>
      <c r="D60" s="0" t="n">
        <v>49.9</v>
      </c>
      <c r="E60" s="0" t="n">
        <v>49.9</v>
      </c>
      <c r="F60" s="0" t="s">
        <v>54</v>
      </c>
      <c r="G60" s="8" t="n">
        <v>37240</v>
      </c>
      <c r="H60" s="13" t="n">
        <v>9700</v>
      </c>
      <c r="I60" s="0" t="s">
        <v>1260</v>
      </c>
      <c r="J60" s="0" t="n">
        <f aca="false">SUMIF(F60,"=ng",E60)</f>
        <v>49.9</v>
      </c>
      <c r="M60" s="6" t="s">
        <v>856</v>
      </c>
      <c r="N60" s="6" t="s">
        <v>1322</v>
      </c>
      <c r="O60" s="6" t="s">
        <v>1323</v>
      </c>
      <c r="P60" s="6" t="n">
        <v>120</v>
      </c>
      <c r="Q60" s="6" t="n">
        <v>120</v>
      </c>
      <c r="R60" s="6" t="s">
        <v>54</v>
      </c>
      <c r="S60" s="12" t="n">
        <v>9700</v>
      </c>
      <c r="T60" s="12" t="n">
        <f aca="false">SUMIF(R60,"=ng",Q60)</f>
        <v>120</v>
      </c>
      <c r="U60" s="0" t="n">
        <f aca="false">SUMIF($T60,"=0",$Q60)</f>
        <v>0</v>
      </c>
      <c r="X60" s="6"/>
      <c r="Y60" s="6"/>
      <c r="Z60" s="6"/>
      <c r="AA60" s="6"/>
      <c r="AB60" s="6"/>
      <c r="AC60" s="6"/>
      <c r="AD60" s="12"/>
    </row>
    <row r="61" customFormat="false" ht="12.75" hidden="false" customHeight="false" outlineLevel="0" collapsed="false">
      <c r="A61" s="0" t="s">
        <v>1407</v>
      </c>
      <c r="B61" s="0" t="s">
        <v>1204</v>
      </c>
      <c r="C61" s="0" t="s">
        <v>1273</v>
      </c>
      <c r="D61" s="0" t="n">
        <v>49</v>
      </c>
      <c r="E61" s="0" t="n">
        <v>49</v>
      </c>
      <c r="F61" s="0" t="s">
        <v>54</v>
      </c>
      <c r="G61" s="8" t="n">
        <v>37240</v>
      </c>
      <c r="H61" s="13" t="n">
        <v>9700</v>
      </c>
      <c r="I61" s="0" t="s">
        <v>1260</v>
      </c>
      <c r="J61" s="0" t="n">
        <f aca="false">SUMIF(F61,"=ng",E61)</f>
        <v>49</v>
      </c>
      <c r="M61" s="6" t="s">
        <v>1417</v>
      </c>
      <c r="N61" s="6" t="s">
        <v>1272</v>
      </c>
      <c r="O61" s="6" t="s">
        <v>1273</v>
      </c>
      <c r="P61" s="6" t="n">
        <v>44</v>
      </c>
      <c r="Q61" s="6" t="n">
        <v>44</v>
      </c>
      <c r="R61" s="6" t="s">
        <v>54</v>
      </c>
      <c r="S61" s="12" t="n">
        <v>9700</v>
      </c>
      <c r="T61" s="12" t="n">
        <f aca="false">SUMIF(R61,"=ng",Q61)</f>
        <v>44</v>
      </c>
      <c r="U61" s="0" t="n">
        <f aca="false">SUMIF($T61,"=0",$Q61)</f>
        <v>0</v>
      </c>
      <c r="X61" s="6"/>
      <c r="Y61" s="6"/>
      <c r="Z61" s="6"/>
      <c r="AA61" s="6"/>
      <c r="AB61" s="6"/>
      <c r="AC61" s="6"/>
      <c r="AD61" s="12"/>
    </row>
    <row r="62" customFormat="false" ht="12.75" hidden="false" customHeight="false" outlineLevel="0" collapsed="false">
      <c r="A62" s="0" t="s">
        <v>1408</v>
      </c>
      <c r="B62" s="0" t="s">
        <v>1204</v>
      </c>
      <c r="C62" s="0" t="s">
        <v>1273</v>
      </c>
      <c r="D62" s="0" t="n">
        <v>49</v>
      </c>
      <c r="E62" s="0" t="n">
        <v>49</v>
      </c>
      <c r="F62" s="0" t="s">
        <v>54</v>
      </c>
      <c r="G62" s="8" t="n">
        <v>37256</v>
      </c>
      <c r="H62" s="13" t="n">
        <v>9700</v>
      </c>
      <c r="I62" s="0" t="s">
        <v>1260</v>
      </c>
      <c r="J62" s="0" t="n">
        <f aca="false">SUMIF(F62,"=ng",E62)</f>
        <v>49</v>
      </c>
      <c r="M62" s="6" t="s">
        <v>1418</v>
      </c>
      <c r="N62" s="6" t="s">
        <v>1272</v>
      </c>
      <c r="O62" s="6" t="s">
        <v>1273</v>
      </c>
      <c r="P62" s="6" t="n">
        <v>90</v>
      </c>
      <c r="Q62" s="6" t="n">
        <v>90</v>
      </c>
      <c r="R62" s="6" t="s">
        <v>54</v>
      </c>
      <c r="S62" s="12" t="n">
        <v>9700</v>
      </c>
      <c r="T62" s="12" t="n">
        <f aca="false">SUMIF(R62,"=ng",Q62)</f>
        <v>90</v>
      </c>
      <c r="U62" s="0" t="n">
        <f aca="false">SUMIF($T62,"=0",$Q62)</f>
        <v>0</v>
      </c>
      <c r="X62" s="6"/>
      <c r="Y62" s="6"/>
      <c r="Z62" s="6"/>
      <c r="AA62" s="6"/>
      <c r="AB62" s="6"/>
      <c r="AC62" s="6"/>
      <c r="AD62" s="12"/>
    </row>
    <row r="63" customFormat="false" ht="12.75" hidden="false" customHeight="false" outlineLevel="0" collapsed="false">
      <c r="A63" s="0" t="s">
        <v>1419</v>
      </c>
      <c r="B63" s="0" t="s">
        <v>1204</v>
      </c>
      <c r="C63" s="0" t="s">
        <v>1273</v>
      </c>
      <c r="D63" s="0" t="n">
        <v>90</v>
      </c>
      <c r="E63" s="0" t="n">
        <v>90</v>
      </c>
      <c r="F63" s="0" t="s">
        <v>54</v>
      </c>
      <c r="G63" s="8" t="n">
        <v>37239</v>
      </c>
      <c r="H63" s="13" t="n">
        <v>11000</v>
      </c>
      <c r="I63" s="0" t="s">
        <v>1254</v>
      </c>
      <c r="J63" s="0" t="n">
        <f aca="false">SUMIF(F63,"=ng",E63)</f>
        <v>90</v>
      </c>
      <c r="M63" s="6" t="s">
        <v>1420</v>
      </c>
      <c r="N63" s="6" t="s">
        <v>1272</v>
      </c>
      <c r="O63" s="6" t="s">
        <v>1273</v>
      </c>
      <c r="P63" s="6" t="n">
        <v>90</v>
      </c>
      <c r="Q63" s="6" t="n">
        <v>90</v>
      </c>
      <c r="R63" s="6" t="s">
        <v>54</v>
      </c>
      <c r="S63" s="12" t="n">
        <v>9700</v>
      </c>
      <c r="T63" s="12" t="n">
        <f aca="false">SUMIF(R63,"=ng",Q63)</f>
        <v>90</v>
      </c>
      <c r="U63" s="0" t="n">
        <f aca="false">SUMIF($T63,"=0",$Q63)</f>
        <v>0</v>
      </c>
      <c r="X63" s="6"/>
      <c r="Y63" s="6"/>
      <c r="Z63" s="6"/>
      <c r="AA63" s="6"/>
      <c r="AB63" s="6"/>
      <c r="AC63" s="6"/>
      <c r="AD63" s="12"/>
    </row>
    <row r="64" customFormat="false" ht="12.75" hidden="false" customHeight="false" outlineLevel="0" collapsed="false">
      <c r="A64" s="0" t="s">
        <v>1419</v>
      </c>
      <c r="B64" s="0" t="s">
        <v>1204</v>
      </c>
      <c r="C64" s="0" t="s">
        <v>1273</v>
      </c>
      <c r="D64" s="9" t="n">
        <v>45</v>
      </c>
      <c r="E64" s="9" t="n">
        <v>45</v>
      </c>
      <c r="F64" s="9" t="s">
        <v>54</v>
      </c>
      <c r="G64" s="46" t="n">
        <v>37288</v>
      </c>
      <c r="H64" s="47" t="n">
        <v>11000</v>
      </c>
      <c r="I64" s="9" t="s">
        <v>1254</v>
      </c>
      <c r="J64" s="0" t="n">
        <f aca="false">SUMIF(F64,"=ng",E64)</f>
        <v>45</v>
      </c>
      <c r="M64" s="6" t="s">
        <v>1421</v>
      </c>
      <c r="N64" s="6" t="s">
        <v>1272</v>
      </c>
      <c r="O64" s="6" t="s">
        <v>1273</v>
      </c>
      <c r="P64" s="6" t="n">
        <v>40</v>
      </c>
      <c r="Q64" s="6" t="n">
        <v>40</v>
      </c>
      <c r="R64" s="6" t="s">
        <v>54</v>
      </c>
      <c r="S64" s="12" t="n">
        <v>9700</v>
      </c>
      <c r="T64" s="12" t="n">
        <f aca="false">SUMIF(R64,"=ng",Q64)</f>
        <v>40</v>
      </c>
      <c r="U64" s="0" t="n">
        <f aca="false">SUMIF($T64,"=0",$Q64)</f>
        <v>0</v>
      </c>
      <c r="X64" s="6"/>
      <c r="Y64" s="6"/>
      <c r="Z64" s="6"/>
      <c r="AA64" s="6"/>
      <c r="AB64" s="6"/>
      <c r="AC64" s="6"/>
      <c r="AD64" s="12"/>
    </row>
    <row r="65" customFormat="false" ht="12.75" hidden="false" customHeight="false" outlineLevel="0" collapsed="false">
      <c r="D65" s="0" t="n">
        <f aca="false">SUM(D54:D64)</f>
        <v>1460.2</v>
      </c>
      <c r="E65" s="0" t="n">
        <f aca="false">SUM(E54:E64)</f>
        <v>1460.2</v>
      </c>
      <c r="G65" s="8"/>
      <c r="J65" s="10" t="n">
        <f aca="false">SUM(J54:J64)</f>
        <v>1460.2</v>
      </c>
      <c r="M65" s="6" t="s">
        <v>1422</v>
      </c>
      <c r="N65" s="6" t="s">
        <v>1272</v>
      </c>
      <c r="O65" s="6" t="s">
        <v>1273</v>
      </c>
      <c r="P65" s="6" t="n">
        <v>49.5</v>
      </c>
      <c r="Q65" s="6" t="n">
        <v>49.5</v>
      </c>
      <c r="R65" s="6" t="s">
        <v>54</v>
      </c>
      <c r="S65" s="12" t="n">
        <v>9700</v>
      </c>
      <c r="T65" s="12" t="n">
        <f aca="false">SUMIF(R65,"=ng",Q65)</f>
        <v>49.5</v>
      </c>
      <c r="U65" s="0" t="n">
        <f aca="false">SUMIF($T65,"=0",$Q65)</f>
        <v>0</v>
      </c>
      <c r="X65" s="6"/>
      <c r="Y65" s="6"/>
      <c r="Z65" s="6"/>
      <c r="AA65" s="6"/>
      <c r="AB65" s="6"/>
      <c r="AC65" s="6"/>
      <c r="AD65" s="12"/>
    </row>
    <row r="66" customFormat="false" ht="12.75" hidden="false" customHeight="false" outlineLevel="0" collapsed="false">
      <c r="F66" s="0" t="s">
        <v>1285</v>
      </c>
      <c r="G66" s="0" t="n">
        <f aca="false">SUMIF(H54:H64,"&lt;=9000",E54:E64)</f>
        <v>1042</v>
      </c>
      <c r="M66" s="6" t="s">
        <v>1420</v>
      </c>
      <c r="N66" s="6" t="s">
        <v>1272</v>
      </c>
      <c r="O66" s="6" t="s">
        <v>1273</v>
      </c>
      <c r="P66" s="6" t="n">
        <v>45</v>
      </c>
      <c r="Q66" s="6" t="n">
        <v>45</v>
      </c>
      <c r="R66" s="6" t="s">
        <v>54</v>
      </c>
      <c r="S66" s="12" t="n">
        <v>9700</v>
      </c>
      <c r="T66" s="12" t="n">
        <f aca="false">SUMIF(R66,"=ng",Q66)</f>
        <v>45</v>
      </c>
      <c r="U66" s="0" t="n">
        <f aca="false">SUMIF($T66,"=0",$Q66)</f>
        <v>0</v>
      </c>
      <c r="X66" s="6"/>
      <c r="Y66" s="6"/>
      <c r="Z66" s="6"/>
      <c r="AA66" s="6"/>
      <c r="AB66" s="6"/>
      <c r="AC66" s="6"/>
      <c r="AD66" s="12"/>
    </row>
    <row r="67" customFormat="false" ht="12.75" hidden="false" customHeight="false" outlineLevel="0" collapsed="false">
      <c r="F67" s="11" t="s">
        <v>1287</v>
      </c>
      <c r="G67" s="0" t="n">
        <f aca="false">(SUMIF(H54:H64,"&lt;11000",E54:E64))-'online plants'!G66</f>
        <v>283.2</v>
      </c>
      <c r="M67" s="6" t="s">
        <v>1423</v>
      </c>
      <c r="N67" s="6" t="s">
        <v>1272</v>
      </c>
      <c r="O67" s="6" t="s">
        <v>1273</v>
      </c>
      <c r="P67" s="6" t="n">
        <v>40</v>
      </c>
      <c r="Q67" s="6" t="n">
        <v>40</v>
      </c>
      <c r="R67" s="6" t="s">
        <v>54</v>
      </c>
      <c r="S67" s="12" t="n">
        <v>9700</v>
      </c>
      <c r="T67" s="12" t="n">
        <f aca="false">SUMIF(R67,"=ng",Q67)</f>
        <v>40</v>
      </c>
      <c r="U67" s="0" t="n">
        <f aca="false">SUMIF($T67,"=0",$Q67)</f>
        <v>0</v>
      </c>
      <c r="X67" s="6"/>
      <c r="Y67" s="6"/>
      <c r="Z67" s="6"/>
      <c r="AA67" s="6"/>
      <c r="AB67" s="6"/>
      <c r="AC67" s="6"/>
      <c r="AD67" s="12"/>
    </row>
    <row r="68" customFormat="false" ht="12.75" hidden="false" customHeight="false" outlineLevel="0" collapsed="false">
      <c r="F68" s="0" t="s">
        <v>1288</v>
      </c>
      <c r="G68" s="0" t="n">
        <f aca="false">SUMIF(H54:H64,"&gt;=11000",E54:E64)</f>
        <v>135</v>
      </c>
      <c r="M68" s="6" t="s">
        <v>1424</v>
      </c>
      <c r="N68" s="6" t="s">
        <v>1272</v>
      </c>
      <c r="O68" s="6" t="s">
        <v>1273</v>
      </c>
      <c r="P68" s="6" t="n">
        <v>49.9</v>
      </c>
      <c r="Q68" s="6" t="n">
        <v>49.9</v>
      </c>
      <c r="R68" s="6" t="s">
        <v>54</v>
      </c>
      <c r="S68" s="12" t="n">
        <v>9700</v>
      </c>
      <c r="T68" s="12" t="n">
        <f aca="false">SUMIF(R68,"=ng",Q68)</f>
        <v>49.9</v>
      </c>
      <c r="U68" s="0" t="n">
        <f aca="false">SUMIF($T68,"=0",$Q68)</f>
        <v>0</v>
      </c>
      <c r="X68" s="6"/>
      <c r="Y68" s="6"/>
      <c r="Z68" s="6"/>
      <c r="AA68" s="6"/>
      <c r="AB68" s="6"/>
      <c r="AC68" s="6"/>
      <c r="AD68" s="12"/>
    </row>
    <row r="69" customFormat="false" ht="12.75" hidden="false" customHeight="false" outlineLevel="0" collapsed="false">
      <c r="G69" s="8"/>
      <c r="M69" s="6" t="s">
        <v>1425</v>
      </c>
      <c r="N69" s="6" t="s">
        <v>1272</v>
      </c>
      <c r="O69" s="6" t="s">
        <v>1273</v>
      </c>
      <c r="P69" s="6" t="n">
        <v>49.5</v>
      </c>
      <c r="Q69" s="6" t="n">
        <v>49.5</v>
      </c>
      <c r="R69" s="6" t="s">
        <v>54</v>
      </c>
      <c r="S69" s="12" t="n">
        <v>9700</v>
      </c>
      <c r="T69" s="12" t="n">
        <f aca="false">SUMIF(R69,"=ng",Q69)</f>
        <v>49.5</v>
      </c>
      <c r="U69" s="0" t="n">
        <f aca="false">SUMIF($T69,"=0",$Q69)</f>
        <v>0</v>
      </c>
      <c r="X69" s="6"/>
      <c r="Y69" s="6"/>
      <c r="Z69" s="6"/>
      <c r="AA69" s="6"/>
      <c r="AB69" s="6"/>
      <c r="AC69" s="6"/>
      <c r="AD69" s="12"/>
    </row>
    <row r="70" customFormat="false" ht="12.75" hidden="false" customHeight="false" outlineLevel="0" collapsed="false">
      <c r="A70" s="45" t="s">
        <v>27</v>
      </c>
      <c r="G70" s="8"/>
      <c r="M70" s="6" t="s">
        <v>1426</v>
      </c>
      <c r="N70" s="6" t="s">
        <v>1328</v>
      </c>
      <c r="O70" s="6" t="s">
        <v>1273</v>
      </c>
      <c r="P70" s="6" t="n">
        <v>49</v>
      </c>
      <c r="Q70" s="6" t="n">
        <v>49</v>
      </c>
      <c r="R70" s="6" t="s">
        <v>54</v>
      </c>
      <c r="S70" s="12" t="n">
        <v>9700</v>
      </c>
      <c r="T70" s="12" t="n">
        <f aca="false">SUMIF(R70,"=ng",Q70)</f>
        <v>49</v>
      </c>
      <c r="U70" s="0" t="n">
        <f aca="false">SUMIF($T70,"=0",$Q70)</f>
        <v>0</v>
      </c>
      <c r="X70" s="6"/>
      <c r="Y70" s="6"/>
      <c r="Z70" s="6"/>
      <c r="AA70" s="6"/>
      <c r="AB70" s="6"/>
      <c r="AC70" s="6"/>
      <c r="AD70" s="12"/>
    </row>
    <row r="71" customFormat="false" ht="12.75" hidden="false" customHeight="false" outlineLevel="0" collapsed="false">
      <c r="A71" s="5" t="s">
        <v>1239</v>
      </c>
      <c r="B71" s="5" t="s">
        <v>1240</v>
      </c>
      <c r="C71" s="5" t="s">
        <v>5</v>
      </c>
      <c r="D71" s="5" t="s">
        <v>1241</v>
      </c>
      <c r="E71" s="5" t="s">
        <v>1242</v>
      </c>
      <c r="F71" s="5" t="s">
        <v>1364</v>
      </c>
      <c r="G71" s="5" t="s">
        <v>1243</v>
      </c>
      <c r="H71" s="5" t="s">
        <v>1245</v>
      </c>
      <c r="M71" s="6" t="s">
        <v>1427</v>
      </c>
      <c r="N71" s="6" t="s">
        <v>1328</v>
      </c>
      <c r="O71" s="6" t="s">
        <v>1273</v>
      </c>
      <c r="P71" s="6" t="n">
        <v>95</v>
      </c>
      <c r="Q71" s="6" t="n">
        <v>95</v>
      </c>
      <c r="R71" s="6" t="s">
        <v>54</v>
      </c>
      <c r="S71" s="12" t="n">
        <v>9700</v>
      </c>
      <c r="T71" s="12" t="n">
        <f aca="false">SUMIF(R71,"=ng",Q71)</f>
        <v>95</v>
      </c>
      <c r="U71" s="0" t="n">
        <f aca="false">SUMIF($T71,"=0",$Q71)</f>
        <v>0</v>
      </c>
    </row>
    <row r="72" customFormat="false" ht="12.75" hidden="false" customHeight="false" outlineLevel="0" collapsed="false">
      <c r="A72" s="0" t="s">
        <v>1373</v>
      </c>
      <c r="B72" s="0" t="s">
        <v>1251</v>
      </c>
      <c r="C72" s="0" t="s">
        <v>1252</v>
      </c>
      <c r="D72" s="0" t="n">
        <v>50</v>
      </c>
      <c r="E72" s="0" t="n">
        <v>12.5</v>
      </c>
      <c r="F72" s="0" t="s">
        <v>1296</v>
      </c>
      <c r="G72" s="8" t="n">
        <v>37196</v>
      </c>
      <c r="H72" s="13" t="n">
        <v>0</v>
      </c>
      <c r="I72" s="0" t="s">
        <v>1260</v>
      </c>
      <c r="J72" s="0" t="n">
        <f aca="false">SUMIF(F72,"=ng",E72)</f>
        <v>0</v>
      </c>
      <c r="M72" s="6" t="s">
        <v>1428</v>
      </c>
      <c r="N72" s="6" t="s">
        <v>1328</v>
      </c>
      <c r="O72" s="6" t="s">
        <v>1273</v>
      </c>
      <c r="P72" s="6" t="n">
        <v>50</v>
      </c>
      <c r="Q72" s="6" t="n">
        <v>50</v>
      </c>
      <c r="R72" s="6" t="s">
        <v>54</v>
      </c>
      <c r="S72" s="12" t="n">
        <v>9700</v>
      </c>
      <c r="T72" s="12" t="n">
        <f aca="false">SUMIF(R72,"=ng",Q72)</f>
        <v>50</v>
      </c>
      <c r="U72" s="0" t="n">
        <f aca="false">SUMIF($T72,"=0",$Q72)</f>
        <v>0</v>
      </c>
    </row>
    <row r="73" customFormat="false" ht="12.75" hidden="false" customHeight="false" outlineLevel="0" collapsed="false">
      <c r="A73" s="0" t="s">
        <v>1374</v>
      </c>
      <c r="B73" s="0" t="s">
        <v>1251</v>
      </c>
      <c r="C73" s="0" t="s">
        <v>1270</v>
      </c>
      <c r="D73" s="0" t="n">
        <v>83.8</v>
      </c>
      <c r="E73" s="0" t="n">
        <v>29.3</v>
      </c>
      <c r="F73" s="0" t="s">
        <v>1296</v>
      </c>
      <c r="G73" s="8" t="n">
        <v>37245</v>
      </c>
      <c r="H73" s="13" t="n">
        <v>0</v>
      </c>
      <c r="I73" s="0" t="s">
        <v>1260</v>
      </c>
      <c r="J73" s="0" t="n">
        <f aca="false">SUMIF(F73,"=ng",E73)</f>
        <v>0</v>
      </c>
      <c r="M73" s="6" t="s">
        <v>1371</v>
      </c>
      <c r="N73" s="6" t="s">
        <v>1328</v>
      </c>
      <c r="O73" s="6" t="s">
        <v>1273</v>
      </c>
      <c r="P73" s="6" t="n">
        <v>25</v>
      </c>
      <c r="Q73" s="6" t="n">
        <v>25</v>
      </c>
      <c r="R73" s="6" t="s">
        <v>1302</v>
      </c>
      <c r="S73" s="12" t="n">
        <v>10000</v>
      </c>
      <c r="T73" s="12" t="n">
        <f aca="false">SUMIF(R73,"=ng",Q73)</f>
        <v>0</v>
      </c>
      <c r="U73" s="0" t="n">
        <f aca="false">SUMIF($T73,"=0",$Q73)</f>
        <v>25</v>
      </c>
    </row>
    <row r="74" customFormat="false" ht="12.75" hidden="false" customHeight="false" outlineLevel="0" collapsed="false">
      <c r="A74" s="0" t="s">
        <v>1374</v>
      </c>
      <c r="B74" s="0" t="s">
        <v>1251</v>
      </c>
      <c r="C74" s="0" t="s">
        <v>1277</v>
      </c>
      <c r="D74" s="0" t="n">
        <v>181.5</v>
      </c>
      <c r="E74" s="0" t="n">
        <v>63.5</v>
      </c>
      <c r="F74" s="0" t="s">
        <v>1296</v>
      </c>
      <c r="G74" s="8" t="n">
        <v>37245</v>
      </c>
      <c r="H74" s="13" t="n">
        <v>0</v>
      </c>
      <c r="I74" s="0" t="s">
        <v>1260</v>
      </c>
      <c r="J74" s="0" t="n">
        <f aca="false">SUMIF(F74,"=ng",E74)</f>
        <v>0</v>
      </c>
      <c r="M74" s="6" t="s">
        <v>1389</v>
      </c>
      <c r="N74" s="6" t="s">
        <v>1369</v>
      </c>
      <c r="O74" s="6" t="s">
        <v>1248</v>
      </c>
      <c r="P74" s="6" t="n">
        <v>50.3</v>
      </c>
      <c r="Q74" s="6" t="n">
        <v>14.3</v>
      </c>
      <c r="R74" s="6" t="s">
        <v>1299</v>
      </c>
      <c r="S74" s="12" t="n">
        <v>10000</v>
      </c>
      <c r="T74" s="12" t="n">
        <f aca="false">SUMIF(R74,"=ng",Q74)</f>
        <v>0</v>
      </c>
      <c r="U74" s="0" t="n">
        <f aca="false">SUMIF($T74,"=0",$Q74)</f>
        <v>14.3</v>
      </c>
    </row>
    <row r="75" customFormat="false" ht="12.75" hidden="false" customHeight="false" outlineLevel="0" collapsed="false">
      <c r="A75" s="0" t="s">
        <v>1279</v>
      </c>
      <c r="B75" s="0" t="s">
        <v>1251</v>
      </c>
      <c r="C75" s="0" t="s">
        <v>1270</v>
      </c>
      <c r="D75" s="0" t="n">
        <v>24.6</v>
      </c>
      <c r="E75" s="0" t="n">
        <v>7.4</v>
      </c>
      <c r="F75" s="0" t="s">
        <v>1296</v>
      </c>
      <c r="G75" s="8" t="n">
        <v>37257</v>
      </c>
      <c r="H75" s="13" t="n">
        <v>0</v>
      </c>
      <c r="I75" s="0" t="s">
        <v>1260</v>
      </c>
      <c r="J75" s="0" t="n">
        <f aca="false">SUMIF(F75,"=ng",E75)</f>
        <v>0</v>
      </c>
      <c r="M75" s="6" t="s">
        <v>1389</v>
      </c>
      <c r="N75" s="6" t="s">
        <v>1369</v>
      </c>
      <c r="O75" s="6" t="s">
        <v>1248</v>
      </c>
      <c r="P75" s="6" t="n">
        <v>11.7</v>
      </c>
      <c r="Q75" s="6" t="n">
        <v>4.3</v>
      </c>
      <c r="R75" s="6" t="s">
        <v>1299</v>
      </c>
      <c r="S75" s="12" t="n">
        <v>10000</v>
      </c>
      <c r="T75" s="12" t="n">
        <f aca="false">SUMIF(R75,"=ng",Q75)</f>
        <v>0</v>
      </c>
      <c r="U75" s="0" t="n">
        <f aca="false">SUMIF($T75,"=0",$Q75)</f>
        <v>4.3</v>
      </c>
    </row>
    <row r="76" customFormat="false" ht="12.75" hidden="false" customHeight="false" outlineLevel="0" collapsed="false">
      <c r="A76" s="0" t="s">
        <v>1269</v>
      </c>
      <c r="B76" s="0" t="s">
        <v>1251</v>
      </c>
      <c r="C76" s="0" t="s">
        <v>1270</v>
      </c>
      <c r="D76" s="0" t="n">
        <v>24</v>
      </c>
      <c r="E76" s="0" t="n">
        <v>7.2</v>
      </c>
      <c r="F76" s="0" t="s">
        <v>1296</v>
      </c>
      <c r="G76" s="8" t="n">
        <v>37257</v>
      </c>
      <c r="H76" s="13" t="n">
        <v>0</v>
      </c>
      <c r="I76" s="0" t="s">
        <v>1260</v>
      </c>
      <c r="J76" s="0" t="n">
        <f aca="false">SUMIF(F76,"=ng",E76)</f>
        <v>0</v>
      </c>
      <c r="M76" s="6" t="s">
        <v>1372</v>
      </c>
      <c r="N76" s="6" t="s">
        <v>1251</v>
      </c>
      <c r="O76" s="6" t="s">
        <v>1277</v>
      </c>
      <c r="P76" s="6" t="n">
        <v>32</v>
      </c>
      <c r="Q76" s="6" t="n">
        <v>32</v>
      </c>
      <c r="R76" s="6" t="s">
        <v>72</v>
      </c>
      <c r="S76" s="12" t="n">
        <v>10457</v>
      </c>
      <c r="T76" s="12" t="n">
        <f aca="false">SUMIF(R76,"=ng",Q76)</f>
        <v>0</v>
      </c>
      <c r="U76" s="0" t="n">
        <f aca="false">SUMIF($T76,"=0",$Q76)</f>
        <v>32</v>
      </c>
    </row>
    <row r="77" customFormat="false" ht="12.75" hidden="false" customHeight="false" outlineLevel="0" collapsed="false">
      <c r="A77" s="0" t="s">
        <v>1218</v>
      </c>
      <c r="B77" s="0" t="s">
        <v>1251</v>
      </c>
      <c r="C77" s="0" t="s">
        <v>1270</v>
      </c>
      <c r="D77" s="0" t="n">
        <v>484</v>
      </c>
      <c r="E77" s="0" t="n">
        <v>484</v>
      </c>
      <c r="F77" s="0" t="s">
        <v>54</v>
      </c>
      <c r="G77" s="8" t="n">
        <v>37101</v>
      </c>
      <c r="H77" s="13" t="n">
        <v>7100</v>
      </c>
      <c r="I77" s="0" t="s">
        <v>1260</v>
      </c>
      <c r="J77" s="0" t="n">
        <f aca="false">SUMIF(F77,"=ng",E77)</f>
        <v>484</v>
      </c>
      <c r="M77" s="6" t="s">
        <v>1390</v>
      </c>
      <c r="N77" s="6" t="s">
        <v>1369</v>
      </c>
      <c r="O77" s="6" t="s">
        <v>1262</v>
      </c>
      <c r="P77" s="6" t="n">
        <v>22</v>
      </c>
      <c r="Q77" s="6" t="n">
        <v>22</v>
      </c>
      <c r="R77" s="6" t="s">
        <v>1299</v>
      </c>
      <c r="S77" s="12" t="n">
        <v>10742</v>
      </c>
      <c r="T77" s="12" t="n">
        <f aca="false">SUMIF(R77,"=ng",Q77)</f>
        <v>0</v>
      </c>
      <c r="U77" s="0" t="n">
        <f aca="false">SUMIF($T77,"=0",$Q77)</f>
        <v>22</v>
      </c>
    </row>
    <row r="78" customFormat="false" ht="12.75" hidden="false" customHeight="false" outlineLevel="0" collapsed="false">
      <c r="A78" s="0" t="s">
        <v>883</v>
      </c>
      <c r="B78" s="0" t="s">
        <v>1251</v>
      </c>
      <c r="C78" s="0" t="s">
        <v>1396</v>
      </c>
      <c r="D78" s="0" t="n">
        <v>270</v>
      </c>
      <c r="E78" s="0" t="n">
        <v>270</v>
      </c>
      <c r="F78" s="0" t="s">
        <v>54</v>
      </c>
      <c r="G78" s="8" t="n">
        <v>37149</v>
      </c>
      <c r="H78" s="13" t="n">
        <v>7100</v>
      </c>
      <c r="I78" s="0" t="s">
        <v>1260</v>
      </c>
      <c r="J78" s="0" t="n">
        <f aca="false">SUMIF(F78,"=ng",E78)</f>
        <v>270</v>
      </c>
      <c r="M78" s="6" t="s">
        <v>1391</v>
      </c>
      <c r="N78" s="6" t="s">
        <v>1369</v>
      </c>
      <c r="O78" s="6" t="s">
        <v>1262</v>
      </c>
      <c r="P78" s="6" t="n">
        <v>11</v>
      </c>
      <c r="Q78" s="6" t="n">
        <v>11</v>
      </c>
      <c r="R78" s="6" t="s">
        <v>1299</v>
      </c>
      <c r="S78" s="12" t="n">
        <v>10742</v>
      </c>
      <c r="T78" s="12" t="n">
        <f aca="false">SUMIF(R78,"=ng",Q78)</f>
        <v>0</v>
      </c>
      <c r="U78" s="0" t="n">
        <f aca="false">SUMIF($T78,"=0",$Q78)</f>
        <v>11</v>
      </c>
    </row>
    <row r="79" customFormat="false" ht="12.75" hidden="false" customHeight="false" outlineLevel="0" collapsed="false">
      <c r="A79" s="0" t="s">
        <v>1213</v>
      </c>
      <c r="B79" s="0" t="s">
        <v>1251</v>
      </c>
      <c r="C79" s="0" t="s">
        <v>1343</v>
      </c>
      <c r="D79" s="0" t="n">
        <v>86.8</v>
      </c>
      <c r="E79" s="0" t="n">
        <v>86.8</v>
      </c>
      <c r="F79" s="0" t="s">
        <v>54</v>
      </c>
      <c r="G79" s="8" t="n">
        <v>37246</v>
      </c>
      <c r="H79" s="13" t="n">
        <v>8393</v>
      </c>
      <c r="I79" s="0" t="s">
        <v>1260</v>
      </c>
      <c r="J79" s="0" t="n">
        <f aca="false">SUMIF(F79,"=ng",E79)</f>
        <v>86.8</v>
      </c>
      <c r="M79" s="6" t="s">
        <v>1391</v>
      </c>
      <c r="N79" s="6" t="s">
        <v>1251</v>
      </c>
      <c r="O79" s="6" t="s">
        <v>1262</v>
      </c>
      <c r="P79" s="6" t="n">
        <v>11</v>
      </c>
      <c r="Q79" s="6" t="n">
        <v>11</v>
      </c>
      <c r="R79" s="6" t="s">
        <v>1299</v>
      </c>
      <c r="S79" s="12" t="n">
        <v>10742</v>
      </c>
      <c r="T79" s="12" t="n">
        <f aca="false">SUMIF(R79,"=ng",Q79)</f>
        <v>0</v>
      </c>
      <c r="U79" s="0" t="n">
        <f aca="false">SUMIF($T79,"=0",$Q79)</f>
        <v>11</v>
      </c>
    </row>
    <row r="80" customFormat="false" ht="12.75" hidden="false" customHeight="false" outlineLevel="0" collapsed="false">
      <c r="A80" s="0" t="s">
        <v>1409</v>
      </c>
      <c r="B80" s="0" t="s">
        <v>1251</v>
      </c>
      <c r="C80" s="0" t="s">
        <v>1252</v>
      </c>
      <c r="D80" s="0" t="n">
        <v>40</v>
      </c>
      <c r="E80" s="0" t="n">
        <v>40</v>
      </c>
      <c r="F80" s="0" t="s">
        <v>54</v>
      </c>
      <c r="G80" s="8" t="n">
        <v>37012</v>
      </c>
      <c r="H80" s="13" t="n">
        <v>9700</v>
      </c>
      <c r="I80" s="0" t="s">
        <v>1260</v>
      </c>
      <c r="J80" s="0" t="n">
        <f aca="false">SUMIF(F80,"=ng",E80)</f>
        <v>40</v>
      </c>
      <c r="M80" s="6" t="s">
        <v>1392</v>
      </c>
      <c r="N80" s="6" t="s">
        <v>1251</v>
      </c>
      <c r="O80" s="6" t="s">
        <v>1270</v>
      </c>
      <c r="P80" s="6" t="n">
        <v>10</v>
      </c>
      <c r="Q80" s="6" t="n">
        <v>10</v>
      </c>
      <c r="R80" s="6" t="s">
        <v>1299</v>
      </c>
      <c r="S80" s="12" t="n">
        <v>10742</v>
      </c>
      <c r="T80" s="12" t="n">
        <f aca="false">SUMIF(R80,"=ng",Q80)</f>
        <v>0</v>
      </c>
      <c r="U80" s="0" t="n">
        <f aca="false">SUMIF($T80,"=0",$Q80)</f>
        <v>10</v>
      </c>
    </row>
    <row r="81" customFormat="false" ht="12.75" hidden="false" customHeight="false" outlineLevel="0" collapsed="false">
      <c r="A81" s="0" t="s">
        <v>1410</v>
      </c>
      <c r="B81" s="0" t="s">
        <v>1251</v>
      </c>
      <c r="C81" s="0" t="s">
        <v>1343</v>
      </c>
      <c r="D81" s="0" t="n">
        <v>10</v>
      </c>
      <c r="E81" s="0" t="n">
        <v>10</v>
      </c>
      <c r="F81" s="0" t="s">
        <v>54</v>
      </c>
      <c r="G81" s="8" t="n">
        <v>37057</v>
      </c>
      <c r="H81" s="13" t="n">
        <v>9700</v>
      </c>
      <c r="I81" s="0" t="s">
        <v>1260</v>
      </c>
      <c r="J81" s="0" t="n">
        <f aca="false">SUMIF(F81,"=ng",E81)</f>
        <v>10</v>
      </c>
      <c r="M81" s="6" t="s">
        <v>1399</v>
      </c>
      <c r="N81" s="6" t="s">
        <v>1282</v>
      </c>
      <c r="O81" s="6" t="s">
        <v>1283</v>
      </c>
      <c r="P81" s="6" t="n">
        <v>75</v>
      </c>
      <c r="Q81" s="6" t="n">
        <v>75</v>
      </c>
      <c r="R81" s="6" t="s">
        <v>54</v>
      </c>
      <c r="S81" s="12" t="n">
        <v>11000</v>
      </c>
      <c r="T81" s="12" t="n">
        <f aca="false">SUMIF(R81,"=ng",Q81)</f>
        <v>75</v>
      </c>
      <c r="U81" s="0" t="n">
        <f aca="false">SUMIF($T81,"=0",$Q81)</f>
        <v>0</v>
      </c>
    </row>
    <row r="82" customFormat="false" ht="12.75" hidden="false" customHeight="false" outlineLevel="0" collapsed="false">
      <c r="A82" s="0" t="s">
        <v>440</v>
      </c>
      <c r="B82" s="0" t="s">
        <v>1251</v>
      </c>
      <c r="C82" s="0" t="s">
        <v>1343</v>
      </c>
      <c r="D82" s="0" t="n">
        <v>100</v>
      </c>
      <c r="E82" s="0" t="n">
        <v>100</v>
      </c>
      <c r="F82" s="0" t="s">
        <v>54</v>
      </c>
      <c r="G82" s="8" t="n">
        <v>37102</v>
      </c>
      <c r="H82" s="13" t="n">
        <v>9700</v>
      </c>
      <c r="I82" s="0" t="s">
        <v>1260</v>
      </c>
      <c r="J82" s="0" t="n">
        <f aca="false">SUMIF(F82,"=ng",E82)</f>
        <v>100</v>
      </c>
      <c r="M82" s="6" t="s">
        <v>1419</v>
      </c>
      <c r="N82" s="6" t="s">
        <v>1204</v>
      </c>
      <c r="O82" s="6" t="s">
        <v>1273</v>
      </c>
      <c r="P82" s="6" t="n">
        <v>90</v>
      </c>
      <c r="Q82" s="6" t="n">
        <v>90</v>
      </c>
      <c r="R82" s="6" t="s">
        <v>54</v>
      </c>
      <c r="S82" s="12" t="n">
        <v>11000</v>
      </c>
      <c r="T82" s="12" t="n">
        <f aca="false">SUMIF(R82,"=ng",Q82)</f>
        <v>90</v>
      </c>
      <c r="U82" s="0" t="n">
        <f aca="false">SUMIF($T82,"=0",$Q82)</f>
        <v>0</v>
      </c>
    </row>
    <row r="83" customFormat="false" ht="12.75" hidden="false" customHeight="false" outlineLevel="0" collapsed="false">
      <c r="A83" s="0" t="s">
        <v>1411</v>
      </c>
      <c r="B83" s="0" t="s">
        <v>1251</v>
      </c>
      <c r="C83" s="0" t="s">
        <v>1270</v>
      </c>
      <c r="D83" s="0" t="n">
        <v>25</v>
      </c>
      <c r="E83" s="0" t="n">
        <v>25</v>
      </c>
      <c r="F83" s="0" t="s">
        <v>54</v>
      </c>
      <c r="G83" s="8" t="n">
        <v>37119</v>
      </c>
      <c r="H83" s="13" t="n">
        <v>9700</v>
      </c>
      <c r="I83" s="0" t="s">
        <v>1260</v>
      </c>
      <c r="J83" s="0" t="n">
        <f aca="false">SUMIF(F83,"=ng",E83)</f>
        <v>25</v>
      </c>
      <c r="M83" s="6" t="s">
        <v>1419</v>
      </c>
      <c r="N83" s="6" t="s">
        <v>1204</v>
      </c>
      <c r="O83" s="6" t="s">
        <v>1273</v>
      </c>
      <c r="P83" s="6" t="n">
        <v>45</v>
      </c>
      <c r="Q83" s="6" t="n">
        <v>45</v>
      </c>
      <c r="R83" s="6" t="s">
        <v>54</v>
      </c>
      <c r="S83" s="12" t="n">
        <v>11000</v>
      </c>
      <c r="T83" s="12" t="n">
        <f aca="false">SUMIF(R83,"=ng",Q83)</f>
        <v>45</v>
      </c>
      <c r="U83" s="0" t="n">
        <f aca="false">SUMIF($T83,"=0",$Q83)</f>
        <v>0</v>
      </c>
    </row>
    <row r="84" customFormat="false" ht="12.75" hidden="false" customHeight="false" outlineLevel="0" collapsed="false">
      <c r="A84" s="0" t="s">
        <v>1412</v>
      </c>
      <c r="B84" s="0" t="s">
        <v>1251</v>
      </c>
      <c r="C84" s="0" t="s">
        <v>1396</v>
      </c>
      <c r="D84" s="0" t="n">
        <v>90</v>
      </c>
      <c r="E84" s="0" t="n">
        <v>90</v>
      </c>
      <c r="F84" s="0" t="s">
        <v>54</v>
      </c>
      <c r="G84" s="8" t="n">
        <v>37164</v>
      </c>
      <c r="H84" s="13" t="n">
        <v>9700</v>
      </c>
      <c r="I84" s="0" t="s">
        <v>1260</v>
      </c>
      <c r="J84" s="0" t="n">
        <f aca="false">SUMIF(F84,"=ng",E84)</f>
        <v>90</v>
      </c>
      <c r="M84" s="6" t="s">
        <v>1206</v>
      </c>
      <c r="N84" s="6" t="s">
        <v>1251</v>
      </c>
      <c r="O84" s="6" t="s">
        <v>1258</v>
      </c>
      <c r="P84" s="6" t="n">
        <v>240</v>
      </c>
      <c r="Q84" s="6" t="n">
        <v>240</v>
      </c>
      <c r="R84" s="6" t="s">
        <v>54</v>
      </c>
      <c r="S84" s="12" t="n">
        <v>11000</v>
      </c>
      <c r="T84" s="12" t="n">
        <f aca="false">SUMIF(R84,"=ng",Q84)</f>
        <v>240</v>
      </c>
      <c r="U84" s="0" t="n">
        <f aca="false">SUMIF($T84,"=0",$Q84)</f>
        <v>0</v>
      </c>
    </row>
    <row r="85" customFormat="false" ht="12.75" hidden="false" customHeight="false" outlineLevel="0" collapsed="false">
      <c r="A85" s="0" t="s">
        <v>1413</v>
      </c>
      <c r="B85" s="0" t="s">
        <v>1251</v>
      </c>
      <c r="C85" s="0" t="s">
        <v>1277</v>
      </c>
      <c r="D85" s="0" t="n">
        <v>154</v>
      </c>
      <c r="E85" s="0" t="n">
        <v>154</v>
      </c>
      <c r="F85" s="0" t="s">
        <v>54</v>
      </c>
      <c r="G85" s="8" t="n">
        <v>37165</v>
      </c>
      <c r="H85" s="13" t="n">
        <v>9700</v>
      </c>
      <c r="I85" s="0" t="s">
        <v>1260</v>
      </c>
      <c r="J85" s="0" t="n">
        <f aca="false">SUMIF(F85,"=ng",E85)</f>
        <v>154</v>
      </c>
      <c r="M85" s="6" t="s">
        <v>1206</v>
      </c>
      <c r="N85" s="6" t="s">
        <v>1251</v>
      </c>
      <c r="O85" s="6" t="s">
        <v>1258</v>
      </c>
      <c r="P85" s="6" t="n">
        <v>120</v>
      </c>
      <c r="Q85" s="6" t="n">
        <v>120</v>
      </c>
      <c r="R85" s="6" t="s">
        <v>54</v>
      </c>
      <c r="S85" s="12" t="n">
        <v>11000</v>
      </c>
      <c r="T85" s="12" t="n">
        <f aca="false">SUMIF(R85,"=ng",Q85)</f>
        <v>120</v>
      </c>
      <c r="U85" s="0" t="n">
        <f aca="false">SUMIF($T85,"=0",$Q85)</f>
        <v>0</v>
      </c>
    </row>
    <row r="86" customFormat="false" ht="12.75" hidden="false" customHeight="false" outlineLevel="0" collapsed="false">
      <c r="A86" s="0" t="s">
        <v>1410</v>
      </c>
      <c r="B86" s="0" t="s">
        <v>1251</v>
      </c>
      <c r="C86" s="0" t="s">
        <v>1343</v>
      </c>
      <c r="D86" s="0" t="n">
        <v>10</v>
      </c>
      <c r="E86" s="0" t="n">
        <v>10</v>
      </c>
      <c r="F86" s="0" t="s">
        <v>54</v>
      </c>
      <c r="G86" s="8" t="n">
        <v>37240</v>
      </c>
      <c r="H86" s="13" t="n">
        <v>9700</v>
      </c>
      <c r="I86" s="0" t="s">
        <v>1260</v>
      </c>
      <c r="J86" s="0" t="n">
        <f aca="false">SUMIF(F86,"=ng",E86)</f>
        <v>10</v>
      </c>
      <c r="M86" s="6" t="s">
        <v>1429</v>
      </c>
      <c r="N86" s="6" t="s">
        <v>1251</v>
      </c>
      <c r="O86" s="6" t="s">
        <v>1277</v>
      </c>
      <c r="P86" s="6" t="n">
        <v>110</v>
      </c>
      <c r="Q86" s="6" t="n">
        <v>110</v>
      </c>
      <c r="R86" s="6" t="s">
        <v>54</v>
      </c>
      <c r="S86" s="12" t="n">
        <v>11000</v>
      </c>
      <c r="T86" s="12" t="n">
        <f aca="false">SUMIF(R86,"=ng",Q86)</f>
        <v>110</v>
      </c>
      <c r="U86" s="0" t="n">
        <f aca="false">SUMIF($T86,"=0",$Q86)</f>
        <v>0</v>
      </c>
    </row>
    <row r="87" customFormat="false" ht="12.75" hidden="false" customHeight="false" outlineLevel="0" collapsed="false">
      <c r="A87" s="0" t="s">
        <v>1414</v>
      </c>
      <c r="B87" s="0" t="s">
        <v>1251</v>
      </c>
      <c r="C87" s="0" t="s">
        <v>1270</v>
      </c>
      <c r="D87" s="0" t="n">
        <v>11</v>
      </c>
      <c r="E87" s="0" t="n">
        <v>11</v>
      </c>
      <c r="F87" s="0" t="s">
        <v>54</v>
      </c>
      <c r="G87" s="8" t="n">
        <v>37257</v>
      </c>
      <c r="H87" s="13" t="n">
        <v>9700</v>
      </c>
      <c r="I87" s="0" t="s">
        <v>1260</v>
      </c>
      <c r="J87" s="0" t="n">
        <f aca="false">SUMIF(F87,"=ng",E87)</f>
        <v>11</v>
      </c>
      <c r="M87" s="6" t="s">
        <v>1430</v>
      </c>
      <c r="N87" s="6" t="s">
        <v>1322</v>
      </c>
      <c r="O87" s="6" t="s">
        <v>1323</v>
      </c>
      <c r="P87" s="6" t="n">
        <v>70</v>
      </c>
      <c r="Q87" s="6" t="n">
        <v>70</v>
      </c>
      <c r="R87" s="6" t="s">
        <v>54</v>
      </c>
      <c r="S87" s="12" t="n">
        <v>11000</v>
      </c>
      <c r="T87" s="12" t="n">
        <f aca="false">SUMIF(R87,"=ng",Q87)</f>
        <v>70</v>
      </c>
      <c r="U87" s="0" t="n">
        <f aca="false">SUMIF($T87,"=0",$Q87)</f>
        <v>0</v>
      </c>
    </row>
    <row r="88" customFormat="false" ht="12.75" hidden="false" customHeight="false" outlineLevel="0" collapsed="false">
      <c r="A88" s="0" t="s">
        <v>1415</v>
      </c>
      <c r="B88" s="0" t="s">
        <v>1251</v>
      </c>
      <c r="C88" s="0" t="s">
        <v>1277</v>
      </c>
      <c r="D88" s="0" t="n">
        <v>27</v>
      </c>
      <c r="E88" s="0" t="n">
        <v>27</v>
      </c>
      <c r="F88" s="0" t="s">
        <v>54</v>
      </c>
      <c r="G88" s="8" t="n">
        <v>37288</v>
      </c>
      <c r="H88" s="13" t="n">
        <v>9700</v>
      </c>
      <c r="I88" s="0" t="s">
        <v>1260</v>
      </c>
      <c r="J88" s="0" t="n">
        <f aca="false">SUMIF(F88,"=ng",E88)</f>
        <v>27</v>
      </c>
      <c r="M88" s="6" t="s">
        <v>1431</v>
      </c>
      <c r="N88" s="6" t="s">
        <v>1328</v>
      </c>
      <c r="O88" s="6" t="s">
        <v>1273</v>
      </c>
      <c r="P88" s="6" t="n">
        <v>320</v>
      </c>
      <c r="Q88" s="6" t="n">
        <v>320</v>
      </c>
      <c r="R88" s="6" t="s">
        <v>54</v>
      </c>
      <c r="S88" s="12" t="n">
        <v>11000</v>
      </c>
      <c r="T88" s="12" t="n">
        <f aca="false">SUMIF(R88,"=ng",Q88)</f>
        <v>320</v>
      </c>
      <c r="U88" s="0" t="n">
        <f aca="false">SUMIF($T88,"=0",$Q88)</f>
        <v>0</v>
      </c>
    </row>
    <row r="89" customFormat="false" ht="12.75" hidden="false" customHeight="false" outlineLevel="0" collapsed="false">
      <c r="A89" s="0" t="s">
        <v>1372</v>
      </c>
      <c r="B89" s="0" t="s">
        <v>1251</v>
      </c>
      <c r="C89" s="0" t="s">
        <v>1277</v>
      </c>
      <c r="D89" s="0" t="n">
        <v>32</v>
      </c>
      <c r="E89" s="0" t="n">
        <v>32</v>
      </c>
      <c r="F89" s="0" t="s">
        <v>72</v>
      </c>
      <c r="G89" s="8" t="n">
        <v>37127</v>
      </c>
      <c r="H89" s="13" t="n">
        <v>10457</v>
      </c>
      <c r="I89" s="0" t="s">
        <v>1254</v>
      </c>
      <c r="J89" s="0" t="n">
        <f aca="false">SUMIF(F89,"=ng",E89)</f>
        <v>0</v>
      </c>
      <c r="M89" s="6" t="s">
        <v>1156</v>
      </c>
      <c r="N89" s="6" t="s">
        <v>1282</v>
      </c>
      <c r="O89" s="6" t="s">
        <v>1283</v>
      </c>
      <c r="P89" s="6" t="n">
        <v>120</v>
      </c>
      <c r="Q89" s="6" t="n">
        <v>120</v>
      </c>
      <c r="R89" s="6" t="s">
        <v>54</v>
      </c>
      <c r="S89" s="12" t="n">
        <v>11563</v>
      </c>
      <c r="T89" s="12" t="n">
        <f aca="false">SUMIF(R89,"=ng",Q89)</f>
        <v>120</v>
      </c>
      <c r="U89" s="0" t="n">
        <f aca="false">SUMIF($T89,"=0",$Q89)</f>
        <v>0</v>
      </c>
    </row>
    <row r="90" customFormat="false" ht="12.75" hidden="false" customHeight="false" outlineLevel="0" collapsed="false">
      <c r="A90" s="0" t="s">
        <v>1391</v>
      </c>
      <c r="B90" s="0" t="s">
        <v>1251</v>
      </c>
      <c r="C90" s="0" t="s">
        <v>1262</v>
      </c>
      <c r="D90" s="0" t="n">
        <v>11</v>
      </c>
      <c r="E90" s="0" t="n">
        <v>11</v>
      </c>
      <c r="F90" s="0" t="s">
        <v>1299</v>
      </c>
      <c r="G90" s="8" t="n">
        <v>37135</v>
      </c>
      <c r="H90" s="13" t="n">
        <v>10742</v>
      </c>
      <c r="I90" s="0" t="s">
        <v>1254</v>
      </c>
      <c r="J90" s="0" t="n">
        <f aca="false">SUMIF(F90,"=ng",E90)</f>
        <v>0</v>
      </c>
    </row>
    <row r="91" customFormat="false" ht="12.75" hidden="false" customHeight="false" outlineLevel="0" collapsed="false">
      <c r="A91" s="0" t="s">
        <v>1392</v>
      </c>
      <c r="B91" s="0" t="s">
        <v>1251</v>
      </c>
      <c r="C91" s="0" t="s">
        <v>1270</v>
      </c>
      <c r="D91" s="0" t="n">
        <v>10</v>
      </c>
      <c r="E91" s="0" t="n">
        <v>10</v>
      </c>
      <c r="F91" s="0" t="s">
        <v>1299</v>
      </c>
      <c r="G91" s="8" t="n">
        <v>37189</v>
      </c>
      <c r="H91" s="13" t="n">
        <v>10742</v>
      </c>
      <c r="I91" s="0" t="s">
        <v>1254</v>
      </c>
      <c r="J91" s="0" t="n">
        <f aca="false">SUMIF(F91,"=ng",E91)</f>
        <v>0</v>
      </c>
      <c r="Q91" s="0" t="s">
        <v>1432</v>
      </c>
      <c r="U91" s="13" t="s">
        <v>1433</v>
      </c>
      <c r="V91" s="0" t="s">
        <v>1366</v>
      </c>
    </row>
    <row r="92" customFormat="false" ht="12.75" hidden="false" customHeight="false" outlineLevel="0" collapsed="false">
      <c r="A92" s="0" t="s">
        <v>1206</v>
      </c>
      <c r="B92" s="0" t="s">
        <v>1251</v>
      </c>
      <c r="C92" s="0" t="s">
        <v>1258</v>
      </c>
      <c r="D92" s="0" t="n">
        <v>240</v>
      </c>
      <c r="E92" s="0" t="n">
        <v>240</v>
      </c>
      <c r="F92" s="0" t="s">
        <v>54</v>
      </c>
      <c r="G92" s="8" t="n">
        <v>37072</v>
      </c>
      <c r="H92" s="13" t="n">
        <v>11000</v>
      </c>
      <c r="I92" s="0" t="s">
        <v>1260</v>
      </c>
      <c r="J92" s="0" t="n">
        <f aca="false">SUMIF(F92,"=ng",E92)</f>
        <v>240</v>
      </c>
      <c r="P92" s="0" t="s">
        <v>1292</v>
      </c>
      <c r="Q92" s="0" t="n">
        <f aca="false">SUMIF(N2:N89,"=can",Q2:Q89)</f>
        <v>946.4</v>
      </c>
      <c r="T92" s="0" t="s">
        <v>1292</v>
      </c>
      <c r="U92" s="13" t="n">
        <f aca="false">SUMIF(N2:N89,"=can",T2:T89)</f>
        <v>852</v>
      </c>
      <c r="V92" s="13" t="n">
        <f aca="false">SUMIF(N2:N89,"=can",U2:U89)</f>
        <v>94.4</v>
      </c>
    </row>
    <row r="93" customFormat="false" ht="12.75" hidden="false" customHeight="false" outlineLevel="0" collapsed="false">
      <c r="A93" s="0" t="s">
        <v>1206</v>
      </c>
      <c r="B93" s="0" t="s">
        <v>1251</v>
      </c>
      <c r="C93" s="0" t="s">
        <v>1258</v>
      </c>
      <c r="D93" s="0" t="n">
        <v>120</v>
      </c>
      <c r="E93" s="0" t="n">
        <v>120</v>
      </c>
      <c r="F93" s="0" t="s">
        <v>54</v>
      </c>
      <c r="G93" s="8" t="n">
        <v>37104</v>
      </c>
      <c r="H93" s="13" t="n">
        <v>11000</v>
      </c>
      <c r="I93" s="0" t="s">
        <v>1260</v>
      </c>
      <c r="J93" s="0" t="n">
        <f aca="false">SUMIF(F93,"=ng",E93)</f>
        <v>120</v>
      </c>
      <c r="P93" s="0" t="s">
        <v>61</v>
      </c>
      <c r="Q93" s="0" t="n">
        <f aca="false">SUMIF(N2:N89,"=dsw",Q2:Q89)</f>
        <v>1900</v>
      </c>
      <c r="T93" s="0" t="s">
        <v>61</v>
      </c>
      <c r="U93" s="13" t="n">
        <f aca="false">SUMIF(N2:N89,"=dsw",T2:T89)</f>
        <v>1900</v>
      </c>
      <c r="V93" s="13" t="n">
        <f aca="false">SUMIF(N2:N89,"=dsw",U2:U89)</f>
        <v>0</v>
      </c>
    </row>
    <row r="94" customFormat="false" ht="12.75" hidden="false" customHeight="false" outlineLevel="0" collapsed="false">
      <c r="A94" s="0" t="s">
        <v>1429</v>
      </c>
      <c r="B94" s="0" t="s">
        <v>1251</v>
      </c>
      <c r="C94" s="0" t="s">
        <v>1277</v>
      </c>
      <c r="D94" s="9" t="n">
        <v>110</v>
      </c>
      <c r="E94" s="9" t="n">
        <v>110</v>
      </c>
      <c r="F94" s="9" t="s">
        <v>54</v>
      </c>
      <c r="G94" s="46" t="n">
        <v>37130</v>
      </c>
      <c r="H94" s="47" t="n">
        <v>11000</v>
      </c>
      <c r="I94" s="9" t="s">
        <v>1260</v>
      </c>
      <c r="J94" s="0" t="n">
        <f aca="false">SUMIF(F94,"=ng",E94)</f>
        <v>110</v>
      </c>
      <c r="P94" s="0" t="s">
        <v>1434</v>
      </c>
      <c r="Q94" s="0" t="n">
        <f aca="false">SUMIF(N2:N89,"=sp15",Q2:Q89)</f>
        <v>835.7</v>
      </c>
      <c r="T94" s="0" t="s">
        <v>1434</v>
      </c>
      <c r="U94" s="13" t="n">
        <f aca="false">SUMIF(N2:N89,"=sp15",T2:T89)</f>
        <v>815.3</v>
      </c>
      <c r="V94" s="13" t="n">
        <f aca="false">SUMIF(N2:N89,"=sp15",U2:U89)</f>
        <v>20.4</v>
      </c>
    </row>
    <row r="95" customFormat="false" ht="12.75" hidden="false" customHeight="false" outlineLevel="0" collapsed="false">
      <c r="D95" s="0" t="n">
        <f aca="false">SUM(D72:D94)</f>
        <v>2194.7</v>
      </c>
      <c r="E95" s="0" t="n">
        <f aca="false">SUM(E72:E94)</f>
        <v>1950.7</v>
      </c>
      <c r="G95" s="8"/>
      <c r="J95" s="10" t="n">
        <f aca="false">SUM(J72:J94)</f>
        <v>1777.8</v>
      </c>
      <c r="P95" s="0" t="s">
        <v>1435</v>
      </c>
      <c r="Q95" s="0" t="n">
        <f aca="false">SUMIF(N2:N89,"=zp26",Q2:Q89)</f>
        <v>539</v>
      </c>
      <c r="T95" s="0" t="s">
        <v>1435</v>
      </c>
      <c r="U95" s="13" t="n">
        <f aca="false">SUMIF(N2:N89,"=zp26",T2:T89)</f>
        <v>514</v>
      </c>
      <c r="V95" s="13" t="n">
        <f aca="false">SUMIF(N2:N89,"=zp26",U2:U89)</f>
        <v>25</v>
      </c>
    </row>
    <row r="96" customFormat="false" ht="12.75" hidden="false" customHeight="false" outlineLevel="0" collapsed="false">
      <c r="F96" s="0" t="s">
        <v>1285</v>
      </c>
      <c r="G96" s="0" t="n">
        <f aca="false">SUMIF(H72:H94,"&lt;=9000",E72:E94)</f>
        <v>960.7</v>
      </c>
      <c r="P96" s="0" t="s">
        <v>1436</v>
      </c>
      <c r="Q96" s="0" t="n">
        <f aca="false">SUMIF(N2:N89,"=np15",Q2:Q89)</f>
        <v>1460.2</v>
      </c>
      <c r="T96" s="0" t="s">
        <v>1436</v>
      </c>
      <c r="U96" s="13" t="n">
        <f aca="false">SUMIF(N2:N89,"=np15",T2:T89)</f>
        <v>1460.2</v>
      </c>
      <c r="V96" s="13" t="n">
        <f aca="false">SUMIF(O2:O89,"=np15",U2:U89)</f>
        <v>0</v>
      </c>
    </row>
    <row r="97" customFormat="false" ht="12.75" hidden="false" customHeight="false" outlineLevel="0" collapsed="false">
      <c r="F97" s="11" t="s">
        <v>1287</v>
      </c>
      <c r="G97" s="0" t="n">
        <f aca="false">(SUMIF(H72:H94,"&lt;11000",E72:E94))-'online plants'!G96</f>
        <v>520</v>
      </c>
      <c r="P97" s="0" t="s">
        <v>27</v>
      </c>
      <c r="Q97" s="0" t="n">
        <f aca="false">SUMIF(N2:N89,"=pnw",Q2:Q89)</f>
        <v>1950.7</v>
      </c>
      <c r="T97" s="0" t="s">
        <v>27</v>
      </c>
      <c r="U97" s="13" t="n">
        <f aca="false">SUMIF(N2:N89,"=pnw",T2:T89)</f>
        <v>1777.8</v>
      </c>
      <c r="V97" s="13" t="n">
        <f aca="false">SUMIF(O2:O89,"=pnw",U2:U89)</f>
        <v>0</v>
      </c>
    </row>
    <row r="98" customFormat="false" ht="12.75" hidden="false" customHeight="false" outlineLevel="0" collapsed="false">
      <c r="F98" s="0" t="s">
        <v>1288</v>
      </c>
      <c r="G98" s="0" t="n">
        <f aca="false">SUMIF(H72:H94,"&gt;=11000",E72:E94)</f>
        <v>470</v>
      </c>
      <c r="P98" s="0" t="s">
        <v>1291</v>
      </c>
      <c r="Q98" s="0" t="n">
        <f aca="false">SUMIF(N2:N89,"=ro",Q2:Q89)</f>
        <v>458.9</v>
      </c>
      <c r="T98" s="0" t="s">
        <v>1291</v>
      </c>
      <c r="U98" s="13" t="n">
        <f aca="false">SUMIF(N2:N89,"=ro",T2:T89)</f>
        <v>447</v>
      </c>
      <c r="V98" s="13" t="n">
        <f aca="false">SUMIF(O2:O89,"=ro",U2:U89)</f>
        <v>0</v>
      </c>
    </row>
    <row r="99" customFormat="false" ht="12.75" hidden="false" customHeight="false" outlineLevel="0" collapsed="false">
      <c r="G99" s="8"/>
      <c r="Q99" s="44" t="n">
        <f aca="false">SUM(Q92:Q98)</f>
        <v>8090.9</v>
      </c>
      <c r="U99" s="51" t="n">
        <f aca="false">SUM(U92:U98)</f>
        <v>7766.3</v>
      </c>
      <c r="V99" s="51" t="n">
        <f aca="false">SUM(V92:V98)</f>
        <v>139.8</v>
      </c>
    </row>
    <row r="100" customFormat="false" ht="12.75" hidden="false" customHeight="false" outlineLevel="0" collapsed="false">
      <c r="A100" s="45" t="s">
        <v>1437</v>
      </c>
      <c r="G100" s="8"/>
    </row>
    <row r="101" customFormat="false" ht="12.75" hidden="false" customHeight="false" outlineLevel="0" collapsed="false">
      <c r="A101" s="5" t="s">
        <v>1239</v>
      </c>
      <c r="B101" s="5" t="s">
        <v>1240</v>
      </c>
      <c r="C101" s="5" t="s">
        <v>5</v>
      </c>
      <c r="D101" s="5" t="s">
        <v>1241</v>
      </c>
      <c r="E101" s="5" t="s">
        <v>1242</v>
      </c>
      <c r="F101" s="5" t="s">
        <v>1364</v>
      </c>
      <c r="G101" s="5" t="s">
        <v>1243</v>
      </c>
      <c r="H101" s="5" t="s">
        <v>1245</v>
      </c>
    </row>
    <row r="102" customFormat="false" ht="12.75" hidden="false" customHeight="false" outlineLevel="0" collapsed="false">
      <c r="A102" s="0" t="s">
        <v>1379</v>
      </c>
      <c r="B102" s="0" t="s">
        <v>1322</v>
      </c>
      <c r="C102" s="0" t="s">
        <v>1323</v>
      </c>
      <c r="D102" s="0" t="n">
        <v>9.9</v>
      </c>
      <c r="E102" s="0" t="n">
        <v>3</v>
      </c>
      <c r="F102" s="0" t="s">
        <v>1296</v>
      </c>
      <c r="G102" s="8" t="n">
        <v>37043</v>
      </c>
      <c r="H102" s="13" t="n">
        <v>0</v>
      </c>
      <c r="I102" s="0" t="s">
        <v>1260</v>
      </c>
      <c r="J102" s="0" t="n">
        <f aca="false">SUMIF(F102,"=ng",E102)</f>
        <v>0</v>
      </c>
      <c r="M102" s="6" t="s">
        <v>53</v>
      </c>
      <c r="N102" s="6"/>
      <c r="O102" s="6"/>
      <c r="P102" s="6"/>
      <c r="Q102" s="6"/>
      <c r="R102" s="6"/>
      <c r="S102" s="12"/>
      <c r="W102" s="6" t="s">
        <v>1354</v>
      </c>
      <c r="X102" s="6"/>
      <c r="Y102" s="6"/>
      <c r="Z102" s="6"/>
      <c r="AA102" s="6"/>
      <c r="AB102" s="6"/>
      <c r="AC102" s="12"/>
      <c r="AD102" s="13"/>
    </row>
    <row r="103" customFormat="false" ht="13.5" hidden="false" customHeight="false" outlineLevel="0" collapsed="false">
      <c r="A103" s="0" t="s">
        <v>1381</v>
      </c>
      <c r="B103" s="0" t="s">
        <v>1322</v>
      </c>
      <c r="C103" s="0" t="s">
        <v>1323</v>
      </c>
      <c r="D103" s="0" t="n">
        <v>29.7</v>
      </c>
      <c r="E103" s="0" t="n">
        <v>8.9</v>
      </c>
      <c r="F103" s="0" t="s">
        <v>1296</v>
      </c>
      <c r="G103" s="8" t="n">
        <v>37180</v>
      </c>
      <c r="H103" s="13" t="n">
        <v>0</v>
      </c>
      <c r="I103" s="0" t="s">
        <v>1260</v>
      </c>
      <c r="J103" s="0" t="n">
        <f aca="false">SUMIF(F103,"=ng",E103)</f>
        <v>0</v>
      </c>
      <c r="M103" s="14"/>
      <c r="N103" s="15" t="s">
        <v>61</v>
      </c>
      <c r="O103" s="15" t="s">
        <v>31</v>
      </c>
      <c r="P103" s="15" t="s">
        <v>117</v>
      </c>
      <c r="Q103" s="15" t="s">
        <v>20</v>
      </c>
      <c r="R103" s="15" t="s">
        <v>27</v>
      </c>
      <c r="S103" s="15" t="s">
        <v>1291</v>
      </c>
      <c r="T103" s="16" t="s">
        <v>1292</v>
      </c>
      <c r="U103" s="27" t="s">
        <v>1318</v>
      </c>
      <c r="W103" s="14"/>
      <c r="X103" s="15" t="s">
        <v>61</v>
      </c>
      <c r="Y103" s="15" t="s">
        <v>31</v>
      </c>
      <c r="Z103" s="15" t="s">
        <v>117</v>
      </c>
      <c r="AA103" s="15" t="s">
        <v>20</v>
      </c>
      <c r="AB103" s="15" t="s">
        <v>27</v>
      </c>
      <c r="AC103" s="15" t="s">
        <v>1291</v>
      </c>
      <c r="AD103" s="16" t="s">
        <v>1292</v>
      </c>
      <c r="AE103" s="27" t="s">
        <v>1318</v>
      </c>
    </row>
    <row r="104" customFormat="false" ht="12.75" hidden="false" customHeight="false" outlineLevel="0" collapsed="false">
      <c r="A104" s="0" t="s">
        <v>1385</v>
      </c>
      <c r="B104" s="0" t="s">
        <v>1322</v>
      </c>
      <c r="C104" s="0" t="s">
        <v>1323</v>
      </c>
      <c r="D104" s="0" t="n">
        <v>245</v>
      </c>
      <c r="E104" s="0" t="n">
        <v>100</v>
      </c>
      <c r="F104" s="0" t="s">
        <v>54</v>
      </c>
      <c r="G104" s="8" t="n">
        <v>37055</v>
      </c>
      <c r="H104" s="13" t="n">
        <v>6707</v>
      </c>
      <c r="I104" s="0" t="s">
        <v>1260</v>
      </c>
      <c r="J104" s="0" t="n">
        <f aca="false">SUMIF(F104,"=ng",E104)</f>
        <v>100</v>
      </c>
      <c r="M104" s="17" t="s">
        <v>1285</v>
      </c>
      <c r="N104" s="6" t="n">
        <f aca="false">SUMIF($N$2:$N$36,"=dsw",$T$2:$T$36)</f>
        <v>1705</v>
      </c>
      <c r="O104" s="6" t="n">
        <f aca="false">SUMIF($N$2:$N$36,"=sp15",$T$2:$T$36)</f>
        <v>270</v>
      </c>
      <c r="P104" s="6" t="n">
        <f aca="false">SUMIF($N$2:$N$36,"=zp26",$T$2:$T$36)</f>
        <v>0</v>
      </c>
      <c r="Q104" s="6" t="n">
        <f aca="false">SUMIF($N$2:$N$36,"=np15",$T$2:$T$36)</f>
        <v>1042</v>
      </c>
      <c r="R104" s="6" t="n">
        <f aca="false">SUMIF($N$2:$N$36,"=pnw",$T$2:$T$36)</f>
        <v>840.8</v>
      </c>
      <c r="S104" s="6" t="n">
        <f aca="false">SUMIF($N$2:$N$36,"=ro",$T$2:$T$36)</f>
        <v>100</v>
      </c>
      <c r="T104" s="18" t="n">
        <f aca="false">SUMIF($N$2:$N$36,"=can",$T$2:$T$36)</f>
        <v>726</v>
      </c>
      <c r="U104" s="28" t="n">
        <f aca="false">SUM(N104:T104)</f>
        <v>4683.8</v>
      </c>
      <c r="W104" s="17" t="s">
        <v>1285</v>
      </c>
      <c r="X104" s="6" t="n">
        <f aca="false">N104+'existing plants'!P341</f>
        <v>2545</v>
      </c>
      <c r="Y104" s="6" t="n">
        <f aca="false">O104+'existing plants'!Q341</f>
        <v>1107</v>
      </c>
      <c r="Z104" s="6" t="n">
        <f aca="false">P104+'existing plants'!R341</f>
        <v>0</v>
      </c>
      <c r="AA104" s="6" t="n">
        <f aca="false">Q104+'existing plants'!S341</f>
        <v>1830</v>
      </c>
      <c r="AB104" s="6" t="n">
        <f aca="false">R104+'existing plants'!T341</f>
        <v>2114.8</v>
      </c>
      <c r="AC104" s="6" t="n">
        <f aca="false">S104+'existing plants'!U341</f>
        <v>132</v>
      </c>
      <c r="AD104" s="18" t="n">
        <f aca="false">T104+'existing plants'!V341</f>
        <v>1192</v>
      </c>
      <c r="AE104" s="28" t="n">
        <f aca="false">SUM(X104:AD104)</f>
        <v>8920.8</v>
      </c>
    </row>
    <row r="105" customFormat="false" ht="12.75" hidden="false" customHeight="false" outlineLevel="0" collapsed="false">
      <c r="A105" s="0" t="s">
        <v>1416</v>
      </c>
      <c r="B105" s="0" t="s">
        <v>1322</v>
      </c>
      <c r="C105" s="0" t="s">
        <v>1323</v>
      </c>
      <c r="D105" s="0" t="n">
        <v>37</v>
      </c>
      <c r="E105" s="0" t="n">
        <v>37</v>
      </c>
      <c r="F105" s="0" t="s">
        <v>54</v>
      </c>
      <c r="G105" s="8" t="n">
        <v>37071</v>
      </c>
      <c r="H105" s="13" t="n">
        <v>9700</v>
      </c>
      <c r="I105" s="0" t="s">
        <v>1260</v>
      </c>
      <c r="J105" s="0" t="n">
        <f aca="false">SUMIF(F105,"=ng",E105)</f>
        <v>37</v>
      </c>
      <c r="M105" s="17" t="s">
        <v>1355</v>
      </c>
      <c r="N105" s="6" t="n">
        <f aca="false">SUMIF($N$37:$N$80,"=dsw",$T$37:$T$80)</f>
        <v>0</v>
      </c>
      <c r="O105" s="6" t="n">
        <f aca="false">SUMIF($N$37:$N$80,"=sp15",$T$37:$T$80)</f>
        <v>545.3</v>
      </c>
      <c r="P105" s="6" t="n">
        <f aca="false">SUMIF($N$37:$N$80,"=zp26",$T$37:$T$80)</f>
        <v>194</v>
      </c>
      <c r="Q105" s="6" t="n">
        <f aca="false">SUMIF($N$37:$N$80,"=np15",$T$37:$T$80)</f>
        <v>283.2</v>
      </c>
      <c r="R105" s="6" t="n">
        <f aca="false">SUMIF($N$37:$N$80,"=pnw",$T$37:$T$80)</f>
        <v>467</v>
      </c>
      <c r="S105" s="6" t="n">
        <f aca="false">SUMIF($N$37:$N$80,"=ro",$T$37:$T$80)</f>
        <v>277</v>
      </c>
      <c r="T105" s="18" t="n">
        <f aca="false">SUMIF($N$37:$N$80,"=can",$T$37:$T$80)</f>
        <v>126</v>
      </c>
      <c r="U105" s="29" t="n">
        <f aca="false">SUM(N105:T105)</f>
        <v>1892.5</v>
      </c>
      <c r="W105" s="17" t="s">
        <v>1355</v>
      </c>
      <c r="X105" s="6" t="n">
        <f aca="false">N105+'existing plants'!P342</f>
        <v>2247</v>
      </c>
      <c r="Y105" s="6" t="n">
        <f aca="false">O105+'existing plants'!Q342</f>
        <v>12028.3</v>
      </c>
      <c r="Z105" s="6" t="n">
        <f aca="false">P105+'existing plants'!R342</f>
        <v>1588</v>
      </c>
      <c r="AA105" s="6" t="n">
        <f aca="false">Q105+'existing plants'!S342</f>
        <v>6127.2</v>
      </c>
      <c r="AB105" s="6" t="n">
        <f aca="false">R105+'existing plants'!T342</f>
        <v>1824</v>
      </c>
      <c r="AC105" s="6" t="n">
        <f aca="false">S105+'existing plants'!U342</f>
        <v>707</v>
      </c>
      <c r="AD105" s="18" t="n">
        <f aca="false">T105+'existing plants'!V342</f>
        <v>1164</v>
      </c>
      <c r="AE105" s="29" t="n">
        <f aca="false">SUM(X105:AD105)</f>
        <v>25685.5</v>
      </c>
    </row>
    <row r="106" customFormat="false" ht="12.75" hidden="false" customHeight="false" outlineLevel="0" collapsed="false">
      <c r="A106" s="0" t="s">
        <v>856</v>
      </c>
      <c r="B106" s="0" t="s">
        <v>1322</v>
      </c>
      <c r="C106" s="0" t="s">
        <v>1323</v>
      </c>
      <c r="D106" s="0" t="n">
        <v>120</v>
      </c>
      <c r="E106" s="0" t="n">
        <v>120</v>
      </c>
      <c r="F106" s="0" t="s">
        <v>54</v>
      </c>
      <c r="G106" s="8" t="n">
        <v>37104</v>
      </c>
      <c r="H106" s="13" t="n">
        <v>9700</v>
      </c>
      <c r="I106" s="0" t="s">
        <v>1260</v>
      </c>
      <c r="J106" s="0" t="n">
        <f aca="false">SUMIF(F106,"=ng",E106)</f>
        <v>120</v>
      </c>
      <c r="M106" s="30" t="s">
        <v>1288</v>
      </c>
      <c r="N106" s="9" t="n">
        <f aca="false">SUMIF($N$81:$N$89,"=dsw",$T$81:$T$89)</f>
        <v>195</v>
      </c>
      <c r="O106" s="9" t="n">
        <f aca="false">SUMIF($N$81:$N$89,"=sp15",$T$81:$T$89)</f>
        <v>0</v>
      </c>
      <c r="P106" s="9" t="n">
        <f aca="false">SUMIF($N$81:$N$89,"=zp26",$T$81:$T$89)</f>
        <v>320</v>
      </c>
      <c r="Q106" s="9" t="n">
        <f aca="false">SUMIF($N$81:$N$89,"=np15",$T$81:$T$89)</f>
        <v>135</v>
      </c>
      <c r="R106" s="9" t="n">
        <f aca="false">SUMIF($N$81:$N$89,"=pnw",$T$81:$T$89)</f>
        <v>470</v>
      </c>
      <c r="S106" s="9" t="n">
        <f aca="false">SUMIF($N$81:$N$89,"=ro",$T$81:$T$89)</f>
        <v>70</v>
      </c>
      <c r="T106" s="20" t="n">
        <f aca="false">SUMIF($N$81:$N$89,"=can",$T$81:$T$89)</f>
        <v>0</v>
      </c>
      <c r="U106" s="31" t="n">
        <f aca="false">SUM(N106:T106)</f>
        <v>1190</v>
      </c>
      <c r="W106" s="30" t="s">
        <v>1288</v>
      </c>
      <c r="X106" s="9" t="n">
        <f aca="false">N106+'existing plants'!P343</f>
        <v>2972</v>
      </c>
      <c r="Y106" s="9" t="n">
        <f aca="false">O106+'existing plants'!Q343</f>
        <v>5699</v>
      </c>
      <c r="Z106" s="9" t="n">
        <f aca="false">P106+'existing plants'!R343</f>
        <v>320</v>
      </c>
      <c r="AA106" s="9" t="n">
        <f aca="false">Q106+'existing plants'!S343</f>
        <v>857</v>
      </c>
      <c r="AB106" s="9" t="n">
        <f aca="false">R106+'existing plants'!T343</f>
        <v>1486</v>
      </c>
      <c r="AC106" s="9" t="n">
        <f aca="false">S106+'existing plants'!U343</f>
        <v>1101</v>
      </c>
      <c r="AD106" s="20" t="n">
        <f aca="false">T106+'existing plants'!V343</f>
        <v>46</v>
      </c>
      <c r="AE106" s="31" t="n">
        <f aca="false">SUM(X106:AD106)</f>
        <v>12481</v>
      </c>
    </row>
    <row r="107" customFormat="false" ht="12.75" hidden="false" customHeight="false" outlineLevel="0" collapsed="false">
      <c r="A107" s="0" t="s">
        <v>856</v>
      </c>
      <c r="B107" s="0" t="s">
        <v>1322</v>
      </c>
      <c r="C107" s="0" t="s">
        <v>1323</v>
      </c>
      <c r="D107" s="0" t="n">
        <v>120</v>
      </c>
      <c r="E107" s="0" t="n">
        <v>120</v>
      </c>
      <c r="F107" s="0" t="s">
        <v>54</v>
      </c>
      <c r="G107" s="8" t="n">
        <v>37120</v>
      </c>
      <c r="H107" s="13" t="n">
        <v>9700</v>
      </c>
      <c r="I107" s="0" t="s">
        <v>1260</v>
      </c>
      <c r="J107" s="0" t="n">
        <f aca="false">SUMIF(F107,"=ng",E107)</f>
        <v>120</v>
      </c>
      <c r="M107" s="32" t="s">
        <v>1318</v>
      </c>
      <c r="N107" s="24" t="n">
        <f aca="false">SUM(N104:N106)</f>
        <v>1900</v>
      </c>
      <c r="O107" s="24" t="n">
        <f aca="false">SUM(O104:O106)</f>
        <v>815.3</v>
      </c>
      <c r="P107" s="24" t="n">
        <f aca="false">SUM(P104:P106)</f>
        <v>514</v>
      </c>
      <c r="Q107" s="24" t="n">
        <f aca="false">SUM(Q104:Q106)</f>
        <v>1460.2</v>
      </c>
      <c r="R107" s="24" t="n">
        <f aca="false">SUM(R104:R106)</f>
        <v>1777.8</v>
      </c>
      <c r="S107" s="24" t="n">
        <f aca="false">SUM(S104:S106)</f>
        <v>447</v>
      </c>
      <c r="T107" s="24" t="n">
        <f aca="false">SUM(T104:T106)</f>
        <v>852</v>
      </c>
      <c r="U107" s="33" t="n">
        <f aca="false">SUM(U104:U106)</f>
        <v>7766.3</v>
      </c>
      <c r="W107" s="32" t="s">
        <v>1318</v>
      </c>
      <c r="X107" s="24" t="n">
        <f aca="false">SUM(X104:X106)</f>
        <v>7764</v>
      </c>
      <c r="Y107" s="24" t="n">
        <f aca="false">SUM(Y104:Y106)</f>
        <v>18834.3</v>
      </c>
      <c r="Z107" s="24" t="n">
        <f aca="false">SUM(Z104:Z106)</f>
        <v>1908</v>
      </c>
      <c r="AA107" s="24" t="n">
        <f aca="false">SUM(AA104:AA106)</f>
        <v>8814.2</v>
      </c>
      <c r="AB107" s="24" t="n">
        <f aca="false">SUM(AB104:AB106)</f>
        <v>5424.8</v>
      </c>
      <c r="AC107" s="24" t="n">
        <f aca="false">SUM(AC104:AC106)</f>
        <v>1940</v>
      </c>
      <c r="AD107" s="24" t="n">
        <f aca="false">SUM(AD104:AD106)</f>
        <v>2402</v>
      </c>
      <c r="AE107" s="33" t="n">
        <f aca="false">SUM(AE104:AE106)</f>
        <v>47087.3</v>
      </c>
    </row>
    <row r="108" customFormat="false" ht="12.75" hidden="false" customHeight="false" outlineLevel="0" collapsed="false">
      <c r="A108" s="0" t="s">
        <v>1430</v>
      </c>
      <c r="B108" s="0" t="s">
        <v>1322</v>
      </c>
      <c r="C108" s="0" t="s">
        <v>1323</v>
      </c>
      <c r="D108" s="9" t="n">
        <v>70</v>
      </c>
      <c r="E108" s="9" t="n">
        <v>70</v>
      </c>
      <c r="F108" s="9" t="s">
        <v>54</v>
      </c>
      <c r="G108" s="46" t="n">
        <v>37287</v>
      </c>
      <c r="H108" s="47" t="n">
        <v>11000</v>
      </c>
      <c r="I108" s="9"/>
      <c r="J108" s="0" t="n">
        <f aca="false">SUMIF(F108,"=ng",E108)</f>
        <v>70</v>
      </c>
    </row>
    <row r="109" customFormat="false" ht="12.75" hidden="false" customHeight="false" outlineLevel="0" collapsed="false">
      <c r="D109" s="0" t="n">
        <f aca="false">SUM(D102:D108)</f>
        <v>631.6</v>
      </c>
      <c r="E109" s="0" t="n">
        <f aca="false">SUM(E102:E108)</f>
        <v>458.9</v>
      </c>
      <c r="G109" s="8"/>
      <c r="J109" s="10" t="n">
        <f aca="false">SUM(J102:J108)</f>
        <v>447</v>
      </c>
    </row>
    <row r="110" customFormat="false" ht="12.75" hidden="false" customHeight="false" outlineLevel="0" collapsed="false">
      <c r="F110" s="0" t="s">
        <v>1285</v>
      </c>
      <c r="G110" s="0" t="n">
        <f aca="false">SUMIF(H102:H108,"&lt;=9000",E102:E108)</f>
        <v>111.9</v>
      </c>
      <c r="M110" s="6" t="s">
        <v>1356</v>
      </c>
      <c r="N110" s="6"/>
      <c r="O110" s="6"/>
      <c r="P110" s="6"/>
      <c r="Q110" s="6"/>
      <c r="R110" s="6"/>
      <c r="S110" s="12"/>
      <c r="W110" s="6" t="s">
        <v>1238</v>
      </c>
      <c r="X110" s="6"/>
      <c r="Y110" s="6"/>
      <c r="Z110" s="6"/>
      <c r="AA110" s="6"/>
      <c r="AB110" s="6"/>
      <c r="AC110" s="12"/>
      <c r="AD110" s="13"/>
      <c r="AE110" s="13"/>
    </row>
    <row r="111" customFormat="false" ht="13.5" hidden="false" customHeight="false" outlineLevel="0" collapsed="false">
      <c r="F111" s="11" t="s">
        <v>1287</v>
      </c>
      <c r="G111" s="0" t="n">
        <f aca="false">(SUMIF(H102:H108,"&lt;11000",E102:E108))-'online plants'!G110</f>
        <v>277</v>
      </c>
      <c r="M111" s="14"/>
      <c r="N111" s="15" t="s">
        <v>61</v>
      </c>
      <c r="O111" s="15" t="s">
        <v>31</v>
      </c>
      <c r="P111" s="15" t="s">
        <v>117</v>
      </c>
      <c r="Q111" s="15" t="s">
        <v>20</v>
      </c>
      <c r="R111" s="15" t="s">
        <v>27</v>
      </c>
      <c r="S111" s="15" t="s">
        <v>1291</v>
      </c>
      <c r="T111" s="16" t="s">
        <v>1292</v>
      </c>
      <c r="U111" s="27" t="s">
        <v>1318</v>
      </c>
      <c r="W111" s="14"/>
      <c r="X111" s="15" t="s">
        <v>61</v>
      </c>
      <c r="Y111" s="15" t="s">
        <v>31</v>
      </c>
      <c r="Z111" s="15" t="s">
        <v>117</v>
      </c>
      <c r="AA111" s="15" t="s">
        <v>20</v>
      </c>
      <c r="AB111" s="15" t="s">
        <v>27</v>
      </c>
      <c r="AC111" s="15" t="s">
        <v>1291</v>
      </c>
      <c r="AD111" s="16" t="s">
        <v>1292</v>
      </c>
      <c r="AE111" s="13" t="s">
        <v>1318</v>
      </c>
    </row>
    <row r="112" customFormat="false" ht="12.75" hidden="false" customHeight="false" outlineLevel="0" collapsed="false">
      <c r="F112" s="0" t="s">
        <v>1288</v>
      </c>
      <c r="G112" s="0" t="n">
        <f aca="false">SUMIF(H102:H108,"&gt;=11000",E102:E108)</f>
        <v>70</v>
      </c>
      <c r="M112" s="17" t="s">
        <v>1285</v>
      </c>
      <c r="N112" s="52" t="n">
        <f aca="false">G39</f>
        <v>1705</v>
      </c>
      <c r="O112" s="52" t="n">
        <f aca="false">G131</f>
        <v>290.4</v>
      </c>
      <c r="P112" s="52" t="n">
        <f aca="false">G143</f>
        <v>0</v>
      </c>
      <c r="Q112" s="52" t="n">
        <f aca="false">G66</f>
        <v>1042</v>
      </c>
      <c r="R112" s="52" t="n">
        <f aca="false">G96</f>
        <v>960.7</v>
      </c>
      <c r="S112" s="52" t="n">
        <f aca="false">G110</f>
        <v>111.9</v>
      </c>
      <c r="T112" s="53" t="n">
        <f aca="false">G25</f>
        <v>734.8</v>
      </c>
      <c r="U112" s="28" t="n">
        <f aca="false">SUM(N112:T112)</f>
        <v>4844.8</v>
      </c>
      <c r="W112" s="17" t="s">
        <v>1285</v>
      </c>
      <c r="X112" s="52" t="n">
        <f aca="false">N112-N104</f>
        <v>0</v>
      </c>
      <c r="Y112" s="52" t="n">
        <f aca="false">O112-O104</f>
        <v>20.4</v>
      </c>
      <c r="Z112" s="52" t="n">
        <f aca="false">P112-P104</f>
        <v>0</v>
      </c>
      <c r="AA112" s="52" t="n">
        <f aca="false">Q112-Q104</f>
        <v>0</v>
      </c>
      <c r="AB112" s="52" t="n">
        <f aca="false">R112-R104</f>
        <v>119.9</v>
      </c>
      <c r="AC112" s="52" t="n">
        <f aca="false">S112-S104</f>
        <v>11.9</v>
      </c>
      <c r="AD112" s="53" t="n">
        <f aca="false">T112-T104</f>
        <v>8.79999999999996</v>
      </c>
      <c r="AE112" s="13" t="n">
        <f aca="false">SUM(X112:AD112)</f>
        <v>161</v>
      </c>
    </row>
    <row r="113" customFormat="false" ht="12.75" hidden="false" customHeight="false" outlineLevel="0" collapsed="false">
      <c r="G113" s="8"/>
      <c r="M113" s="17" t="s">
        <v>1355</v>
      </c>
      <c r="N113" s="6" t="n">
        <f aca="false">G40</f>
        <v>0</v>
      </c>
      <c r="O113" s="6" t="n">
        <f aca="false">G132</f>
        <v>545.3</v>
      </c>
      <c r="P113" s="6" t="n">
        <f aca="false">G144</f>
        <v>219</v>
      </c>
      <c r="Q113" s="6" t="n">
        <f aca="false">G67</f>
        <v>283.2</v>
      </c>
      <c r="R113" s="6" t="n">
        <f aca="false">G97</f>
        <v>520</v>
      </c>
      <c r="S113" s="6" t="n">
        <f aca="false">G111</f>
        <v>277</v>
      </c>
      <c r="T113" s="54" t="n">
        <f aca="false">G26</f>
        <v>211.6</v>
      </c>
      <c r="U113" s="29" t="n">
        <f aca="false">SUM(N113:T113)</f>
        <v>2056.1</v>
      </c>
      <c r="W113" s="17" t="s">
        <v>1355</v>
      </c>
      <c r="X113" s="6" t="n">
        <f aca="false">N113-N105</f>
        <v>0</v>
      </c>
      <c r="Y113" s="6" t="n">
        <f aca="false">O113-O105</f>
        <v>0</v>
      </c>
      <c r="Z113" s="6" t="n">
        <f aca="false">P113-P105</f>
        <v>25</v>
      </c>
      <c r="AA113" s="6" t="n">
        <f aca="false">Q113-Q105</f>
        <v>0</v>
      </c>
      <c r="AB113" s="6" t="n">
        <f aca="false">R113-R105</f>
        <v>53</v>
      </c>
      <c r="AC113" s="6" t="n">
        <f aca="false">S113-S105</f>
        <v>0</v>
      </c>
      <c r="AD113" s="54" t="n">
        <f aca="false">T113-T105</f>
        <v>85.6</v>
      </c>
      <c r="AE113" s="13" t="n">
        <f aca="false">SUM(X113:AD113)</f>
        <v>163.6</v>
      </c>
    </row>
    <row r="114" customFormat="false" ht="12.75" hidden="false" customHeight="false" outlineLevel="0" collapsed="false">
      <c r="A114" s="45" t="s">
        <v>31</v>
      </c>
      <c r="G114" s="8"/>
      <c r="M114" s="30" t="s">
        <v>1288</v>
      </c>
      <c r="N114" s="9" t="n">
        <f aca="false">G41</f>
        <v>195</v>
      </c>
      <c r="O114" s="9" t="n">
        <f aca="false">G133</f>
        <v>0</v>
      </c>
      <c r="P114" s="9" t="n">
        <f aca="false">G145</f>
        <v>320</v>
      </c>
      <c r="Q114" s="9" t="n">
        <f aca="false">G68</f>
        <v>135</v>
      </c>
      <c r="R114" s="9" t="n">
        <f aca="false">G98</f>
        <v>470</v>
      </c>
      <c r="S114" s="9" t="n">
        <f aca="false">G112</f>
        <v>70</v>
      </c>
      <c r="T114" s="55" t="n">
        <f aca="false">G27</f>
        <v>0</v>
      </c>
      <c r="U114" s="31" t="n">
        <f aca="false">SUM(N114:T114)</f>
        <v>1190</v>
      </c>
      <c r="W114" s="30" t="s">
        <v>1288</v>
      </c>
      <c r="X114" s="9" t="n">
        <f aca="false">N114-N106</f>
        <v>0</v>
      </c>
      <c r="Y114" s="9" t="n">
        <f aca="false">O114-O106</f>
        <v>0</v>
      </c>
      <c r="Z114" s="9" t="n">
        <f aca="false">P114-P106</f>
        <v>0</v>
      </c>
      <c r="AA114" s="9" t="n">
        <f aca="false">Q114-Q106</f>
        <v>0</v>
      </c>
      <c r="AB114" s="9" t="n">
        <f aca="false">R114-R106</f>
        <v>0</v>
      </c>
      <c r="AC114" s="9" t="n">
        <f aca="false">S114-S106</f>
        <v>0</v>
      </c>
      <c r="AD114" s="55" t="n">
        <f aca="false">T114-T106</f>
        <v>0</v>
      </c>
      <c r="AE114" s="13" t="n">
        <f aca="false">SUM(X114:AD114)</f>
        <v>0</v>
      </c>
    </row>
    <row r="115" customFormat="false" ht="12.75" hidden="false" customHeight="false" outlineLevel="0" collapsed="false">
      <c r="A115" s="5" t="s">
        <v>1239</v>
      </c>
      <c r="B115" s="5" t="s">
        <v>1240</v>
      </c>
      <c r="C115" s="5" t="s">
        <v>5</v>
      </c>
      <c r="D115" s="5" t="s">
        <v>1241</v>
      </c>
      <c r="E115" s="5" t="s">
        <v>1242</v>
      </c>
      <c r="F115" s="5" t="s">
        <v>1364</v>
      </c>
      <c r="G115" s="5" t="s">
        <v>1243</v>
      </c>
      <c r="H115" s="5" t="s">
        <v>1245</v>
      </c>
      <c r="M115" s="32" t="s">
        <v>1318</v>
      </c>
      <c r="N115" s="24" t="n">
        <f aca="false">SUM(N112:N114)</f>
        <v>1900</v>
      </c>
      <c r="O115" s="24" t="n">
        <f aca="false">SUM(O112:O114)</f>
        <v>835.7</v>
      </c>
      <c r="P115" s="24" t="n">
        <f aca="false">SUM(P112:P114)</f>
        <v>539</v>
      </c>
      <c r="Q115" s="24" t="n">
        <f aca="false">SUM(Q112:Q114)</f>
        <v>1460.2</v>
      </c>
      <c r="R115" s="24" t="n">
        <f aca="false">SUM(R112:R114)</f>
        <v>1950.7</v>
      </c>
      <c r="S115" s="24" t="n">
        <f aca="false">SUM(S112:S114)</f>
        <v>458.9</v>
      </c>
      <c r="T115" s="24" t="n">
        <f aca="false">SUM(T112:T114)</f>
        <v>946.4</v>
      </c>
      <c r="U115" s="33" t="n">
        <f aca="false">SUM(U112:U114)</f>
        <v>8090.9</v>
      </c>
      <c r="AC115" s="13"/>
      <c r="AD115" s="13"/>
      <c r="AE115" s="34" t="n">
        <f aca="false">SUM(AE112:AE114)</f>
        <v>324.6</v>
      </c>
    </row>
    <row r="116" customFormat="false" ht="12.75" hidden="false" customHeight="false" outlineLevel="0" collapsed="false">
      <c r="A116" s="0" t="s">
        <v>712</v>
      </c>
      <c r="B116" s="0" t="s">
        <v>1272</v>
      </c>
      <c r="C116" s="0" t="s">
        <v>1273</v>
      </c>
      <c r="D116" s="0" t="n">
        <v>44.4</v>
      </c>
      <c r="E116" s="0" t="n">
        <v>14.8</v>
      </c>
      <c r="F116" s="0" t="s">
        <v>1296</v>
      </c>
      <c r="G116" s="8" t="n">
        <v>37148</v>
      </c>
      <c r="H116" s="13" t="n">
        <v>0</v>
      </c>
      <c r="I116" s="0" t="s">
        <v>1260</v>
      </c>
      <c r="J116" s="0" t="n">
        <f aca="false">SUMIF(F116,"=ng",E116)</f>
        <v>0</v>
      </c>
      <c r="S116" s="0"/>
      <c r="T116" s="0"/>
      <c r="U116" s="0"/>
    </row>
    <row r="117" customFormat="false" ht="12.75" hidden="false" customHeight="false" outlineLevel="0" collapsed="false">
      <c r="A117" s="0" t="s">
        <v>712</v>
      </c>
      <c r="B117" s="0" t="s">
        <v>1272</v>
      </c>
      <c r="C117" s="0" t="s">
        <v>1273</v>
      </c>
      <c r="D117" s="0" t="n">
        <v>22.2</v>
      </c>
      <c r="E117" s="0" t="n">
        <v>5.6</v>
      </c>
      <c r="F117" s="0" t="s">
        <v>1296</v>
      </c>
      <c r="G117" s="8" t="n">
        <v>37162</v>
      </c>
      <c r="H117" s="13" t="n">
        <v>0</v>
      </c>
      <c r="I117" s="0" t="s">
        <v>1260</v>
      </c>
      <c r="J117" s="0" t="n">
        <f aca="false">SUMIF(F117,"=ng",E117)</f>
        <v>0</v>
      </c>
      <c r="S117" s="0"/>
      <c r="T117" s="0"/>
      <c r="U117" s="0"/>
    </row>
    <row r="118" customFormat="false" ht="12.75" hidden="false" customHeight="false" outlineLevel="0" collapsed="false">
      <c r="A118" s="0" t="s">
        <v>1397</v>
      </c>
      <c r="B118" s="0" t="s">
        <v>1272</v>
      </c>
      <c r="C118" s="0" t="s">
        <v>1273</v>
      </c>
      <c r="D118" s="0" t="n">
        <v>110</v>
      </c>
      <c r="E118" s="0" t="n">
        <v>30</v>
      </c>
      <c r="F118" s="0" t="s">
        <v>54</v>
      </c>
      <c r="G118" s="8" t="n">
        <v>37073</v>
      </c>
      <c r="H118" s="13" t="n">
        <v>7100</v>
      </c>
      <c r="I118" s="0" t="s">
        <v>1260</v>
      </c>
      <c r="J118" s="0" t="n">
        <f aca="false">SUMIF(F118,"=ng",E118)</f>
        <v>30</v>
      </c>
      <c r="S118" s="0"/>
      <c r="T118" s="0"/>
      <c r="U118" s="0"/>
    </row>
    <row r="119" customFormat="false" ht="12.75" hidden="false" customHeight="false" outlineLevel="0" collapsed="false">
      <c r="A119" s="0" t="s">
        <v>1397</v>
      </c>
      <c r="B119" s="0" t="s">
        <v>1272</v>
      </c>
      <c r="C119" s="0" t="s">
        <v>1273</v>
      </c>
      <c r="D119" s="0" t="n">
        <v>240</v>
      </c>
      <c r="E119" s="0" t="n">
        <v>240</v>
      </c>
      <c r="F119" s="0" t="s">
        <v>54</v>
      </c>
      <c r="G119" s="8" t="n">
        <v>37215</v>
      </c>
      <c r="H119" s="13" t="n">
        <v>7100</v>
      </c>
      <c r="I119" s="0" t="s">
        <v>1260</v>
      </c>
      <c r="J119" s="0" t="n">
        <f aca="false">SUMIF(F119,"=ng",E119)</f>
        <v>240</v>
      </c>
      <c r="M119" s="6" t="s">
        <v>1357</v>
      </c>
      <c r="N119" s="6"/>
      <c r="O119" s="6"/>
      <c r="P119" s="6"/>
      <c r="Q119" s="6"/>
      <c r="R119" s="6"/>
      <c r="S119" s="6"/>
      <c r="T119" s="12"/>
      <c r="U119" s="0"/>
      <c r="W119" s="6" t="s">
        <v>1357</v>
      </c>
      <c r="X119" s="6"/>
      <c r="Y119" s="6"/>
      <c r="Z119" s="6"/>
      <c r="AA119" s="6"/>
      <c r="AB119" s="6"/>
      <c r="AC119" s="6"/>
      <c r="AD119" s="12"/>
    </row>
    <row r="120" customFormat="false" ht="13.5" hidden="false" customHeight="false" outlineLevel="0" collapsed="false">
      <c r="A120" s="0" t="s">
        <v>1400</v>
      </c>
      <c r="B120" s="0" t="s">
        <v>1272</v>
      </c>
      <c r="C120" s="0" t="s">
        <v>1273</v>
      </c>
      <c r="D120" s="0" t="n">
        <v>47.4</v>
      </c>
      <c r="E120" s="0" t="n">
        <v>47.4</v>
      </c>
      <c r="F120" s="0" t="s">
        <v>54</v>
      </c>
      <c r="G120" s="8" t="n">
        <v>37207</v>
      </c>
      <c r="H120" s="13" t="n">
        <v>9157</v>
      </c>
      <c r="I120" s="0" t="s">
        <v>1260</v>
      </c>
      <c r="J120" s="0" t="n">
        <f aca="false">SUMIF(F120,"=ng",E120)</f>
        <v>47.4</v>
      </c>
      <c r="M120" s="14"/>
      <c r="N120" s="15" t="s">
        <v>61</v>
      </c>
      <c r="O120" s="15" t="s">
        <v>31</v>
      </c>
      <c r="P120" s="15" t="s">
        <v>117</v>
      </c>
      <c r="Q120" s="15" t="s">
        <v>20</v>
      </c>
      <c r="R120" s="15" t="s">
        <v>27</v>
      </c>
      <c r="S120" s="15" t="s">
        <v>1291</v>
      </c>
      <c r="T120" s="16" t="s">
        <v>1292</v>
      </c>
      <c r="U120" s="35" t="s">
        <v>1318</v>
      </c>
      <c r="W120" s="14"/>
      <c r="X120" s="15" t="s">
        <v>61</v>
      </c>
      <c r="Y120" s="15" t="s">
        <v>31</v>
      </c>
      <c r="Z120" s="15" t="s">
        <v>117</v>
      </c>
      <c r="AA120" s="15" t="s">
        <v>20</v>
      </c>
      <c r="AB120" s="15" t="s">
        <v>27</v>
      </c>
      <c r="AC120" s="15" t="s">
        <v>1291</v>
      </c>
      <c r="AD120" s="16" t="s">
        <v>1292</v>
      </c>
      <c r="AE120" s="35" t="s">
        <v>1318</v>
      </c>
    </row>
    <row r="121" customFormat="false" ht="12.75" hidden="false" customHeight="false" outlineLevel="0" collapsed="false">
      <c r="A121" s="0" t="s">
        <v>1417</v>
      </c>
      <c r="B121" s="0" t="s">
        <v>1272</v>
      </c>
      <c r="C121" s="0" t="s">
        <v>1273</v>
      </c>
      <c r="D121" s="0" t="n">
        <v>44</v>
      </c>
      <c r="E121" s="0" t="n">
        <v>44</v>
      </c>
      <c r="F121" s="0" t="s">
        <v>54</v>
      </c>
      <c r="G121" s="8" t="n">
        <v>37012</v>
      </c>
      <c r="H121" s="13" t="n">
        <v>9700</v>
      </c>
      <c r="I121" s="0" t="s">
        <v>1260</v>
      </c>
      <c r="J121" s="0" t="n">
        <f aca="false">SUMIF(F121,"=ng",E121)</f>
        <v>44</v>
      </c>
      <c r="M121" s="17" t="s">
        <v>1285</v>
      </c>
      <c r="N121" s="36" t="n">
        <f aca="false">N104/$U104</f>
        <v>0.364020666979803</v>
      </c>
      <c r="O121" s="36" t="n">
        <f aca="false">O104/$U104</f>
        <v>0.0576455015158632</v>
      </c>
      <c r="P121" s="36" t="n">
        <f aca="false">P104/$U104</f>
        <v>0</v>
      </c>
      <c r="Q121" s="36" t="n">
        <f aca="false">Q104/$U104</f>
        <v>0.222468935479739</v>
      </c>
      <c r="R121" s="36" t="n">
        <f aca="false">R104/$U104</f>
        <v>0.179512361757547</v>
      </c>
      <c r="S121" s="36" t="n">
        <f aca="false">S104/$U104</f>
        <v>0.021350185746616</v>
      </c>
      <c r="T121" s="37" t="n">
        <f aca="false">T104/$U104</f>
        <v>0.155002348520432</v>
      </c>
      <c r="U121" s="38" t="n">
        <f aca="false">SUM(N121:T121)</f>
        <v>1</v>
      </c>
      <c r="V121" s="39" t="n">
        <v>1</v>
      </c>
      <c r="W121" s="17" t="s">
        <v>1285</v>
      </c>
      <c r="X121" s="36" t="n">
        <f aca="false">X104/$AE104</f>
        <v>0.285288314949332</v>
      </c>
      <c r="Y121" s="36" t="n">
        <f aca="false">Y104/$AE104</f>
        <v>0.12409200968523</v>
      </c>
      <c r="Z121" s="36" t="n">
        <f aca="false">Z104/$AE104</f>
        <v>0</v>
      </c>
      <c r="AA121" s="36" t="n">
        <f aca="false">AA104/$AE104</f>
        <v>0.20513855259618</v>
      </c>
      <c r="AB121" s="36" t="n">
        <f aca="false">AB104/$AE104</f>
        <v>0.237063940453771</v>
      </c>
      <c r="AC121" s="36" t="n">
        <f aca="false">AC104/$AE104</f>
        <v>0.0147968792036589</v>
      </c>
      <c r="AD121" s="37" t="n">
        <f aca="false">AD104/$AE104</f>
        <v>0.133620303111829</v>
      </c>
      <c r="AE121" s="38" t="n">
        <f aca="false">SUM(X121:AD121)</f>
        <v>1</v>
      </c>
    </row>
    <row r="122" customFormat="false" ht="12.75" hidden="false" customHeight="false" outlineLevel="0" collapsed="false">
      <c r="A122" s="0" t="s">
        <v>1418</v>
      </c>
      <c r="B122" s="0" t="s">
        <v>1272</v>
      </c>
      <c r="C122" s="0" t="s">
        <v>1273</v>
      </c>
      <c r="D122" s="0" t="n">
        <v>90</v>
      </c>
      <c r="E122" s="0" t="n">
        <v>90</v>
      </c>
      <c r="F122" s="0" t="s">
        <v>54</v>
      </c>
      <c r="G122" s="8" t="n">
        <v>37085</v>
      </c>
      <c r="H122" s="13" t="n">
        <v>9700</v>
      </c>
      <c r="I122" s="0" t="s">
        <v>1260</v>
      </c>
      <c r="J122" s="0" t="n">
        <f aca="false">SUMIF(F122,"=ng",E122)</f>
        <v>90</v>
      </c>
      <c r="M122" s="17" t="s">
        <v>1355</v>
      </c>
      <c r="N122" s="36" t="n">
        <f aca="false">N105/$U105</f>
        <v>0</v>
      </c>
      <c r="O122" s="36" t="n">
        <f aca="false">O105/$U105</f>
        <v>0.288137384412153</v>
      </c>
      <c r="P122" s="36" t="n">
        <f aca="false">P105/$U105</f>
        <v>0.102509907529723</v>
      </c>
      <c r="Q122" s="36" t="n">
        <f aca="false">Q105/$U105</f>
        <v>0.149643328929987</v>
      </c>
      <c r="R122" s="36" t="n">
        <f aca="false">R105/$U105</f>
        <v>0.246763540290621</v>
      </c>
      <c r="S122" s="36" t="n">
        <f aca="false">S105/$U105</f>
        <v>0.146367239101717</v>
      </c>
      <c r="T122" s="37" t="n">
        <f aca="false">T105/$U105</f>
        <v>0.0665785997357992</v>
      </c>
      <c r="U122" s="38" t="n">
        <f aca="false">SUM(N122:T122)</f>
        <v>1</v>
      </c>
      <c r="V122" s="39" t="n">
        <v>1</v>
      </c>
      <c r="W122" s="17" t="s">
        <v>1355</v>
      </c>
      <c r="X122" s="36" t="n">
        <f aca="false">X105/$AE105</f>
        <v>0.0874812637480291</v>
      </c>
      <c r="Y122" s="36" t="n">
        <f aca="false">Y105/$AE105</f>
        <v>0.468291448482607</v>
      </c>
      <c r="Z122" s="36" t="n">
        <f aca="false">Z105/$AE105</f>
        <v>0.0618247649452025</v>
      </c>
      <c r="AA122" s="36" t="n">
        <f aca="false">AA105/$AE105</f>
        <v>0.238547040158844</v>
      </c>
      <c r="AB122" s="36" t="n">
        <f aca="false">AB105/$AE105</f>
        <v>0.0710128282494014</v>
      </c>
      <c r="AC122" s="36" t="n">
        <f aca="false">AC105/$AE105</f>
        <v>0.0275252574409686</v>
      </c>
      <c r="AD122" s="37" t="n">
        <f aca="false">AD105/$AE105</f>
        <v>0.045317396974947</v>
      </c>
      <c r="AE122" s="38" t="n">
        <f aca="false">SUM(X122:AD122)</f>
        <v>1</v>
      </c>
    </row>
    <row r="123" customFormat="false" ht="12.75" hidden="false" customHeight="false" outlineLevel="0" collapsed="false">
      <c r="A123" s="0" t="s">
        <v>1420</v>
      </c>
      <c r="B123" s="0" t="s">
        <v>1272</v>
      </c>
      <c r="C123" s="0" t="s">
        <v>1273</v>
      </c>
      <c r="D123" s="0" t="n">
        <v>90</v>
      </c>
      <c r="E123" s="0" t="n">
        <v>90</v>
      </c>
      <c r="F123" s="0" t="s">
        <v>54</v>
      </c>
      <c r="G123" s="8" t="n">
        <v>37098</v>
      </c>
      <c r="H123" s="13" t="n">
        <v>9700</v>
      </c>
      <c r="I123" s="0" t="s">
        <v>1260</v>
      </c>
      <c r="J123" s="0" t="n">
        <f aca="false">SUMIF(F123,"=ng",E123)</f>
        <v>90</v>
      </c>
      <c r="M123" s="30" t="s">
        <v>1288</v>
      </c>
      <c r="N123" s="40" t="n">
        <f aca="false">N106/$U106</f>
        <v>0.163865546218487</v>
      </c>
      <c r="O123" s="40" t="n">
        <f aca="false">O106/$U106</f>
        <v>0</v>
      </c>
      <c r="P123" s="40" t="n">
        <f aca="false">P106/$U106</f>
        <v>0.26890756302521</v>
      </c>
      <c r="Q123" s="40" t="n">
        <f aca="false">Q106/$U106</f>
        <v>0.113445378151261</v>
      </c>
      <c r="R123" s="40" t="n">
        <f aca="false">R106/$U106</f>
        <v>0.394957983193277</v>
      </c>
      <c r="S123" s="40" t="n">
        <f aca="false">S106/$U106</f>
        <v>0.0588235294117647</v>
      </c>
      <c r="T123" s="41" t="n">
        <f aca="false">T106/$U106</f>
        <v>0</v>
      </c>
      <c r="U123" s="42" t="n">
        <f aca="false">SUM(N123:T123)</f>
        <v>1</v>
      </c>
      <c r="V123" s="39" t="n">
        <v>1</v>
      </c>
      <c r="W123" s="30" t="s">
        <v>1288</v>
      </c>
      <c r="X123" s="40" t="n">
        <f aca="false">X106/$AE106</f>
        <v>0.238121945356943</v>
      </c>
      <c r="Y123" s="40" t="n">
        <f aca="false">Y106/$AE106</f>
        <v>0.456614053361109</v>
      </c>
      <c r="Z123" s="40" t="n">
        <f aca="false">Z106/$AE106</f>
        <v>0.0256389712362791</v>
      </c>
      <c r="AA123" s="40" t="n">
        <f aca="false">AA106/$AE106</f>
        <v>0.0686643698421601</v>
      </c>
      <c r="AB123" s="40" t="n">
        <f aca="false">AB106/$AE106</f>
        <v>0.119060972678471</v>
      </c>
      <c r="AC123" s="40" t="n">
        <f aca="false">AC106/$AE106</f>
        <v>0.0882140854098229</v>
      </c>
      <c r="AD123" s="41" t="n">
        <f aca="false">AD106/$AE106</f>
        <v>0.00368560211521513</v>
      </c>
      <c r="AE123" s="42" t="n">
        <f aca="false">SUM(X123:AD123)</f>
        <v>1</v>
      </c>
    </row>
    <row r="124" customFormat="false" ht="12.75" hidden="false" customHeight="false" outlineLevel="0" collapsed="false">
      <c r="A124" s="0" t="s">
        <v>1421</v>
      </c>
      <c r="B124" s="0" t="s">
        <v>1272</v>
      </c>
      <c r="C124" s="0" t="s">
        <v>1273</v>
      </c>
      <c r="D124" s="0" t="n">
        <v>40</v>
      </c>
      <c r="E124" s="0" t="n">
        <v>40</v>
      </c>
      <c r="F124" s="0" t="s">
        <v>54</v>
      </c>
      <c r="G124" s="8" t="n">
        <v>37118</v>
      </c>
      <c r="H124" s="13" t="n">
        <v>9700</v>
      </c>
      <c r="I124" s="0" t="s">
        <v>1260</v>
      </c>
      <c r="J124" s="0" t="n">
        <f aca="false">SUMIF(F124,"=ng",E124)</f>
        <v>40</v>
      </c>
      <c r="M124" s="30" t="s">
        <v>1318</v>
      </c>
      <c r="N124" s="40" t="n">
        <f aca="false">SUM(N121:N123)</f>
        <v>0.52788621319829</v>
      </c>
      <c r="O124" s="40" t="n">
        <f aca="false">SUM(O121:O123)</f>
        <v>0.345782885928016</v>
      </c>
      <c r="P124" s="40" t="n">
        <f aca="false">SUM(P121:P123)</f>
        <v>0.371417470554933</v>
      </c>
      <c r="Q124" s="40" t="n">
        <f aca="false">SUM(Q121:Q123)</f>
        <v>0.485557642560986</v>
      </c>
      <c r="R124" s="40" t="n">
        <f aca="false">SUM(R121:R123)</f>
        <v>0.821233885241445</v>
      </c>
      <c r="S124" s="40" t="n">
        <f aca="false">SUM(S121:S123)</f>
        <v>0.226540954260098</v>
      </c>
      <c r="T124" s="40" t="n">
        <f aca="false">SUM(T121:T123)</f>
        <v>0.221580948256231</v>
      </c>
      <c r="U124" s="43" t="n">
        <f aca="false">SUM(U121:U123)</f>
        <v>3</v>
      </c>
      <c r="W124" s="30" t="s">
        <v>1318</v>
      </c>
      <c r="X124" s="40" t="n">
        <f aca="false">SUM(X121:X123)</f>
        <v>0.610891524054304</v>
      </c>
      <c r="Y124" s="40" t="n">
        <f aca="false">SUM(Y121:Y123)</f>
        <v>1.04899751152895</v>
      </c>
      <c r="Z124" s="40" t="n">
        <f aca="false">SUM(Z121:Z123)</f>
        <v>0.0874637361814817</v>
      </c>
      <c r="AA124" s="40" t="n">
        <f aca="false">SUM(AA121:AA123)</f>
        <v>0.512349962597184</v>
      </c>
      <c r="AB124" s="40" t="n">
        <f aca="false">SUM(AB121:AB123)</f>
        <v>0.427137741381644</v>
      </c>
      <c r="AC124" s="40" t="n">
        <f aca="false">SUM(AC121:AC123)</f>
        <v>0.13053622205445</v>
      </c>
      <c r="AD124" s="40" t="n">
        <f aca="false">SUM(AD121:AD123)</f>
        <v>0.182623302201991</v>
      </c>
      <c r="AE124" s="43" t="n">
        <f aca="false">SUM(AE121:AE123)</f>
        <v>3</v>
      </c>
    </row>
    <row r="125" customFormat="false" ht="12.75" hidden="false" customHeight="false" outlineLevel="0" collapsed="false">
      <c r="A125" s="0" t="s">
        <v>1422</v>
      </c>
      <c r="B125" s="0" t="s">
        <v>1272</v>
      </c>
      <c r="C125" s="0" t="s">
        <v>1273</v>
      </c>
      <c r="D125" s="0" t="n">
        <v>49.5</v>
      </c>
      <c r="E125" s="0" t="n">
        <v>49.5</v>
      </c>
      <c r="F125" s="0" t="s">
        <v>54</v>
      </c>
      <c r="G125" s="8" t="n">
        <v>37120</v>
      </c>
      <c r="H125" s="13" t="n">
        <v>9700</v>
      </c>
      <c r="I125" s="0" t="s">
        <v>1260</v>
      </c>
      <c r="J125" s="0" t="n">
        <f aca="false">SUMIF(F125,"=ng",E125)</f>
        <v>49.5</v>
      </c>
      <c r="S125" s="0"/>
      <c r="U125" s="0"/>
    </row>
    <row r="126" customFormat="false" ht="12.75" hidden="false" customHeight="false" outlineLevel="0" collapsed="false">
      <c r="A126" s="0" t="s">
        <v>1420</v>
      </c>
      <c r="B126" s="0" t="s">
        <v>1272</v>
      </c>
      <c r="C126" s="0" t="s">
        <v>1273</v>
      </c>
      <c r="D126" s="0" t="n">
        <v>45</v>
      </c>
      <c r="E126" s="0" t="n">
        <v>45</v>
      </c>
      <c r="F126" s="0" t="s">
        <v>54</v>
      </c>
      <c r="G126" s="8" t="n">
        <v>37144</v>
      </c>
      <c r="H126" s="13" t="n">
        <v>9700</v>
      </c>
      <c r="I126" s="0" t="s">
        <v>1260</v>
      </c>
      <c r="J126" s="0" t="n">
        <f aca="false">SUMIF(F126,"=ng",E126)</f>
        <v>45</v>
      </c>
      <c r="S126" s="0"/>
      <c r="U126" s="0"/>
    </row>
    <row r="127" customFormat="false" ht="12.75" hidden="false" customHeight="false" outlineLevel="0" collapsed="false">
      <c r="A127" s="0" t="s">
        <v>1423</v>
      </c>
      <c r="B127" s="0" t="s">
        <v>1272</v>
      </c>
      <c r="C127" s="0" t="s">
        <v>1273</v>
      </c>
      <c r="D127" s="0" t="n">
        <v>40</v>
      </c>
      <c r="E127" s="0" t="n">
        <v>40</v>
      </c>
      <c r="F127" s="0" t="s">
        <v>54</v>
      </c>
      <c r="G127" s="8" t="n">
        <v>37145</v>
      </c>
      <c r="H127" s="13" t="n">
        <v>9700</v>
      </c>
      <c r="I127" s="0" t="s">
        <v>1260</v>
      </c>
      <c r="J127" s="0" t="n">
        <f aca="false">SUMIF(F127,"=ng",E127)</f>
        <v>40</v>
      </c>
      <c r="M127" s="6" t="s">
        <v>1356</v>
      </c>
      <c r="N127" s="6"/>
      <c r="O127" s="6"/>
      <c r="P127" s="6"/>
      <c r="Q127" s="6"/>
      <c r="R127" s="6"/>
      <c r="S127" s="6"/>
      <c r="T127" s="12"/>
      <c r="U127" s="0"/>
    </row>
    <row r="128" customFormat="false" ht="13.5" hidden="false" customHeight="false" outlineLevel="0" collapsed="false">
      <c r="A128" s="0" t="s">
        <v>1424</v>
      </c>
      <c r="B128" s="0" t="s">
        <v>1272</v>
      </c>
      <c r="C128" s="0" t="s">
        <v>1273</v>
      </c>
      <c r="D128" s="0" t="n">
        <v>49.9</v>
      </c>
      <c r="E128" s="0" t="n">
        <v>49.9</v>
      </c>
      <c r="F128" s="0" t="s">
        <v>54</v>
      </c>
      <c r="G128" s="8" t="n">
        <v>37164</v>
      </c>
      <c r="H128" s="13" t="n">
        <v>9700</v>
      </c>
      <c r="I128" s="0" t="s">
        <v>1260</v>
      </c>
      <c r="J128" s="0" t="n">
        <f aca="false">SUMIF(F128,"=ng",E128)</f>
        <v>49.9</v>
      </c>
      <c r="M128" s="14"/>
      <c r="N128" s="15" t="s">
        <v>61</v>
      </c>
      <c r="O128" s="15" t="s">
        <v>31</v>
      </c>
      <c r="P128" s="15" t="s">
        <v>117</v>
      </c>
      <c r="Q128" s="15" t="s">
        <v>20</v>
      </c>
      <c r="R128" s="15" t="s">
        <v>27</v>
      </c>
      <c r="S128" s="15" t="s">
        <v>1291</v>
      </c>
      <c r="T128" s="16" t="s">
        <v>1292</v>
      </c>
      <c r="U128" s="35" t="s">
        <v>1318</v>
      </c>
    </row>
    <row r="129" customFormat="false" ht="12.75" hidden="false" customHeight="false" outlineLevel="0" collapsed="false">
      <c r="A129" s="0" t="s">
        <v>1425</v>
      </c>
      <c r="B129" s="0" t="s">
        <v>1272</v>
      </c>
      <c r="C129" s="0" t="s">
        <v>1273</v>
      </c>
      <c r="D129" s="9" t="n">
        <v>49.5</v>
      </c>
      <c r="E129" s="9" t="n">
        <v>49.5</v>
      </c>
      <c r="F129" s="9" t="s">
        <v>54</v>
      </c>
      <c r="G129" s="46" t="n">
        <v>37190</v>
      </c>
      <c r="H129" s="47" t="n">
        <v>9700</v>
      </c>
      <c r="I129" s="9" t="s">
        <v>1260</v>
      </c>
      <c r="J129" s="0" t="n">
        <f aca="false">SUMIF(F129,"=ng",E129)</f>
        <v>49.5</v>
      </c>
      <c r="M129" s="17" t="s">
        <v>1285</v>
      </c>
      <c r="N129" s="36" t="n">
        <f aca="false">N112/$U112</f>
        <v>0.351923712021136</v>
      </c>
      <c r="O129" s="36" t="n">
        <f aca="false">O112/$U112</f>
        <v>0.0599405548216645</v>
      </c>
      <c r="P129" s="36" t="n">
        <f aca="false">P112/$U112</f>
        <v>0</v>
      </c>
      <c r="Q129" s="36" t="n">
        <f aca="false">Q112/$U112</f>
        <v>0.215075957727873</v>
      </c>
      <c r="R129" s="36" t="n">
        <f aca="false">R112/$U112</f>
        <v>0.198295079260238</v>
      </c>
      <c r="S129" s="36" t="n">
        <f aca="false">S112/$U112</f>
        <v>0.023096928665786</v>
      </c>
      <c r="T129" s="37" t="n">
        <f aca="false">T112/$U112</f>
        <v>0.151667767503303</v>
      </c>
      <c r="U129" s="38" t="n">
        <f aca="false">SUM(N129:T129)</f>
        <v>1</v>
      </c>
      <c r="V129" s="39" t="n">
        <v>1</v>
      </c>
    </row>
    <row r="130" customFormat="false" ht="12.75" hidden="false" customHeight="false" outlineLevel="0" collapsed="false">
      <c r="D130" s="0" t="n">
        <f aca="false">SUM(D116:D129)</f>
        <v>961.9</v>
      </c>
      <c r="E130" s="0" t="n">
        <f aca="false">SUM(E116:E129)</f>
        <v>835.7</v>
      </c>
      <c r="G130" s="8"/>
      <c r="J130" s="10" t="n">
        <f aca="false">SUM(J116:J129)</f>
        <v>815.3</v>
      </c>
      <c r="M130" s="17" t="s">
        <v>1355</v>
      </c>
      <c r="N130" s="36" t="n">
        <f aca="false">N113/$U113</f>
        <v>0</v>
      </c>
      <c r="O130" s="36" t="n">
        <f aca="false">O113/$U113</f>
        <v>0.26521083604883</v>
      </c>
      <c r="P130" s="36" t="n">
        <f aca="false">P113/$U113</f>
        <v>0.106512329166869</v>
      </c>
      <c r="Q130" s="36" t="n">
        <f aca="false">Q113/$U113</f>
        <v>0.137736491415787</v>
      </c>
      <c r="R130" s="36" t="n">
        <f aca="false">R113/$U113</f>
        <v>0.252905987062886</v>
      </c>
      <c r="S130" s="36" t="n">
        <f aca="false">S113/$U113</f>
        <v>0.13472107387773</v>
      </c>
      <c r="T130" s="37" t="n">
        <f aca="false">T113/$U113</f>
        <v>0.102913282427897</v>
      </c>
      <c r="U130" s="38" t="n">
        <f aca="false">SUM(N130:T130)</f>
        <v>1</v>
      </c>
      <c r="V130" s="39" t="n">
        <v>1</v>
      </c>
    </row>
    <row r="131" customFormat="false" ht="12.75" hidden="false" customHeight="false" outlineLevel="0" collapsed="false">
      <c r="F131" s="0" t="s">
        <v>1285</v>
      </c>
      <c r="G131" s="0" t="n">
        <f aca="false">SUMIF(H116:H129,"&lt;=9000",E116:E129)</f>
        <v>290.4</v>
      </c>
      <c r="M131" s="30" t="s">
        <v>1288</v>
      </c>
      <c r="N131" s="40" t="n">
        <f aca="false">N114/$U114</f>
        <v>0.163865546218487</v>
      </c>
      <c r="O131" s="40" t="n">
        <f aca="false">O114/$U114</f>
        <v>0</v>
      </c>
      <c r="P131" s="40" t="n">
        <f aca="false">P114/$U114</f>
        <v>0.26890756302521</v>
      </c>
      <c r="Q131" s="40" t="n">
        <f aca="false">Q114/$U114</f>
        <v>0.113445378151261</v>
      </c>
      <c r="R131" s="40" t="n">
        <f aca="false">R114/$U114</f>
        <v>0.394957983193277</v>
      </c>
      <c r="S131" s="40" t="n">
        <f aca="false">S114/$U114</f>
        <v>0.0588235294117647</v>
      </c>
      <c r="T131" s="41" t="n">
        <f aca="false">T114/$U114</f>
        <v>0</v>
      </c>
      <c r="U131" s="42" t="n">
        <f aca="false">SUM(N131:T131)</f>
        <v>1</v>
      </c>
      <c r="V131" s="39" t="n">
        <v>1</v>
      </c>
    </row>
    <row r="132" customFormat="false" ht="12.75" hidden="false" customHeight="false" outlineLevel="0" collapsed="false">
      <c r="F132" s="11" t="s">
        <v>1287</v>
      </c>
      <c r="G132" s="0" t="n">
        <f aca="false">(SUMIF(H116:H129,"&lt;11000",E116:E129))-'online plants'!G131</f>
        <v>545.3</v>
      </c>
      <c r="M132" s="30" t="s">
        <v>1318</v>
      </c>
      <c r="N132" s="40" t="n">
        <f aca="false">SUM(N129:N131)</f>
        <v>0.515789258239623</v>
      </c>
      <c r="O132" s="40" t="n">
        <f aca="false">SUM(O129:O131)</f>
        <v>0.325151390870495</v>
      </c>
      <c r="P132" s="40" t="n">
        <f aca="false">SUM(P129:P131)</f>
        <v>0.375419892192079</v>
      </c>
      <c r="Q132" s="40" t="n">
        <f aca="false">SUM(Q129:Q131)</f>
        <v>0.466257827294921</v>
      </c>
      <c r="R132" s="40" t="n">
        <f aca="false">SUM(R129:R131)</f>
        <v>0.846159049516401</v>
      </c>
      <c r="S132" s="40" t="n">
        <f aca="false">SUM(S129:S131)</f>
        <v>0.21664153195528</v>
      </c>
      <c r="T132" s="40" t="n">
        <f aca="false">SUM(T129:T131)</f>
        <v>0.2545810499312</v>
      </c>
      <c r="U132" s="43" t="n">
        <f aca="false">SUM(U129:U131)</f>
        <v>3</v>
      </c>
    </row>
    <row r="133" customFormat="false" ht="12.75" hidden="false" customHeight="false" outlineLevel="0" collapsed="false">
      <c r="F133" s="0" t="s">
        <v>1288</v>
      </c>
      <c r="G133" s="0" t="n">
        <f aca="false">SUMIF(H116:H129,"&gt;=11000",E116:E129)</f>
        <v>0</v>
      </c>
      <c r="S133" s="0"/>
      <c r="T133" s="0"/>
      <c r="U133" s="0"/>
    </row>
    <row r="134" customFormat="false" ht="12.75" hidden="false" customHeight="false" outlineLevel="0" collapsed="false">
      <c r="G134" s="8"/>
      <c r="S134" s="0"/>
      <c r="T134" s="0"/>
      <c r="U134" s="0"/>
    </row>
    <row r="135" customFormat="false" ht="12.75" hidden="false" customHeight="false" outlineLevel="0" collapsed="false">
      <c r="A135" s="45" t="s">
        <v>117</v>
      </c>
      <c r="G135" s="8"/>
      <c r="M135" s="6" t="s">
        <v>1359</v>
      </c>
      <c r="N135" s="6"/>
      <c r="O135" s="6"/>
      <c r="P135" s="6"/>
      <c r="Q135" s="6"/>
      <c r="R135" s="6"/>
      <c r="S135" s="6"/>
      <c r="T135" s="12"/>
      <c r="U135" s="0"/>
      <c r="W135" s="6" t="s">
        <v>1359</v>
      </c>
      <c r="X135" s="6"/>
      <c r="Y135" s="6"/>
      <c r="Z135" s="6"/>
      <c r="AA135" s="6"/>
      <c r="AB135" s="6"/>
      <c r="AC135" s="6"/>
      <c r="AD135" s="12"/>
    </row>
    <row r="136" customFormat="false" ht="13.5" hidden="false" customHeight="false" outlineLevel="0" collapsed="false">
      <c r="A136" s="5" t="s">
        <v>1239</v>
      </c>
      <c r="B136" s="5" t="s">
        <v>1240</v>
      </c>
      <c r="C136" s="5" t="s">
        <v>5</v>
      </c>
      <c r="D136" s="5" t="s">
        <v>1241</v>
      </c>
      <c r="E136" s="5" t="s">
        <v>1242</v>
      </c>
      <c r="F136" s="5" t="s">
        <v>1364</v>
      </c>
      <c r="G136" s="5" t="s">
        <v>1243</v>
      </c>
      <c r="H136" s="5" t="s">
        <v>1245</v>
      </c>
      <c r="M136" s="14"/>
      <c r="N136" s="15" t="s">
        <v>61</v>
      </c>
      <c r="O136" s="15" t="s">
        <v>31</v>
      </c>
      <c r="P136" s="15" t="s">
        <v>117</v>
      </c>
      <c r="Q136" s="15" t="s">
        <v>20</v>
      </c>
      <c r="R136" s="15" t="s">
        <v>27</v>
      </c>
      <c r="S136" s="15" t="s">
        <v>1291</v>
      </c>
      <c r="T136" s="16" t="s">
        <v>1292</v>
      </c>
      <c r="U136" s="35" t="s">
        <v>1318</v>
      </c>
      <c r="W136" s="14"/>
      <c r="X136" s="15" t="s">
        <v>61</v>
      </c>
      <c r="Y136" s="15" t="s">
        <v>31</v>
      </c>
      <c r="Z136" s="15" t="s">
        <v>117</v>
      </c>
      <c r="AA136" s="15" t="s">
        <v>20</v>
      </c>
      <c r="AB136" s="15" t="s">
        <v>27</v>
      </c>
      <c r="AC136" s="15" t="s">
        <v>1291</v>
      </c>
      <c r="AD136" s="16" t="s">
        <v>1292</v>
      </c>
      <c r="AE136" s="35" t="s">
        <v>1318</v>
      </c>
    </row>
    <row r="137" customFormat="false" ht="12.75" hidden="false" customHeight="false" outlineLevel="0" collapsed="false">
      <c r="A137" s="0" t="s">
        <v>1426</v>
      </c>
      <c r="B137" s="0" t="s">
        <v>1328</v>
      </c>
      <c r="C137" s="0" t="s">
        <v>1273</v>
      </c>
      <c r="D137" s="0" t="n">
        <v>49</v>
      </c>
      <c r="E137" s="0" t="n">
        <v>49</v>
      </c>
      <c r="F137" s="0" t="s">
        <v>54</v>
      </c>
      <c r="G137" s="8" t="n">
        <v>37056</v>
      </c>
      <c r="H137" s="13" t="n">
        <v>9700</v>
      </c>
      <c r="I137" s="0" t="s">
        <v>1260</v>
      </c>
      <c r="J137" s="0" t="n">
        <f aca="false">SUMIF(F137,"=ng",E137)</f>
        <v>49</v>
      </c>
      <c r="M137" s="17" t="s">
        <v>1285</v>
      </c>
      <c r="N137" s="36" t="n">
        <f aca="false">N104/$U$107</f>
        <v>0.219538261462988</v>
      </c>
      <c r="O137" s="36" t="n">
        <f aca="false">O104/$U$107</f>
        <v>0.0347655897917927</v>
      </c>
      <c r="P137" s="36" t="n">
        <f aca="false">P104/$U$107</f>
        <v>0</v>
      </c>
      <c r="Q137" s="36" t="n">
        <f aca="false">Q104/$U$107</f>
        <v>0.134169424307585</v>
      </c>
      <c r="R137" s="36" t="n">
        <f aca="false">R104/$U$107</f>
        <v>0.108262621840516</v>
      </c>
      <c r="S137" s="36" t="n">
        <f aca="false">S104/$U$107</f>
        <v>0.0128761443673306</v>
      </c>
      <c r="T137" s="37" t="n">
        <f aca="false">T104/$U$107</f>
        <v>0.0934808081068205</v>
      </c>
      <c r="U137" s="38" t="n">
        <f aca="false">SUM(N137:T137)</f>
        <v>0.603092849877033</v>
      </c>
      <c r="V137" s="39"/>
      <c r="W137" s="17" t="s">
        <v>1285</v>
      </c>
      <c r="X137" s="36" t="n">
        <f aca="false">X104/$AE$107</f>
        <v>0.0540485438748877</v>
      </c>
      <c r="Y137" s="36" t="n">
        <f aca="false">Y104/$AE$107</f>
        <v>0.0235095237994109</v>
      </c>
      <c r="Z137" s="36" t="n">
        <f aca="false">Z104/$AE$107</f>
        <v>0</v>
      </c>
      <c r="AA137" s="36" t="n">
        <f aca="false">AA104/$AE$107</f>
        <v>0.0388639824326305</v>
      </c>
      <c r="AB137" s="36" t="n">
        <f aca="false">AB104/$AE$107</f>
        <v>0.044912322430889</v>
      </c>
      <c r="AC137" s="36" t="n">
        <f aca="false">AC104/$AE$107</f>
        <v>0.00280330365087826</v>
      </c>
      <c r="AD137" s="37" t="n">
        <f aca="false">AD104/$AE$107</f>
        <v>0.0253146814533855</v>
      </c>
      <c r="AE137" s="38" t="n">
        <f aca="false">SUM(X137:AD137)</f>
        <v>0.189452357642082</v>
      </c>
    </row>
    <row r="138" customFormat="false" ht="12.75" hidden="false" customHeight="false" outlineLevel="0" collapsed="false">
      <c r="A138" s="0" t="s">
        <v>1427</v>
      </c>
      <c r="B138" s="0" t="s">
        <v>1328</v>
      </c>
      <c r="C138" s="0" t="s">
        <v>1273</v>
      </c>
      <c r="D138" s="0" t="n">
        <v>95</v>
      </c>
      <c r="E138" s="0" t="n">
        <v>95</v>
      </c>
      <c r="F138" s="0" t="s">
        <v>54</v>
      </c>
      <c r="G138" s="8" t="n">
        <v>37137</v>
      </c>
      <c r="H138" s="13" t="n">
        <v>9700</v>
      </c>
      <c r="I138" s="0" t="s">
        <v>1260</v>
      </c>
      <c r="J138" s="0" t="n">
        <f aca="false">SUMIF(F138,"=ng",E138)</f>
        <v>95</v>
      </c>
      <c r="M138" s="17" t="s">
        <v>1355</v>
      </c>
      <c r="N138" s="36" t="n">
        <f aca="false">N105/$U$107</f>
        <v>0</v>
      </c>
      <c r="O138" s="36" t="n">
        <f aca="false">O105/$U$107</f>
        <v>0.070213615235054</v>
      </c>
      <c r="P138" s="36" t="n">
        <f aca="false">P105/$U$107</f>
        <v>0.0249797200726215</v>
      </c>
      <c r="Q138" s="36" t="n">
        <f aca="false">Q105/$U$107</f>
        <v>0.0364652408482804</v>
      </c>
      <c r="R138" s="36" t="n">
        <f aca="false">R105/$U$107</f>
        <v>0.0601315941954341</v>
      </c>
      <c r="S138" s="36" t="n">
        <f aca="false">S105/$U$107</f>
        <v>0.0356669198975059</v>
      </c>
      <c r="T138" s="37" t="n">
        <f aca="false">T105/$U$107</f>
        <v>0.0162239419028366</v>
      </c>
      <c r="U138" s="38" t="n">
        <f aca="false">SUM(N138:T138)</f>
        <v>0.243681032151732</v>
      </c>
      <c r="V138" s="39"/>
      <c r="W138" s="17" t="s">
        <v>1355</v>
      </c>
      <c r="X138" s="36" t="n">
        <f aca="false">X105/$AE$107</f>
        <v>0.0477198735115413</v>
      </c>
      <c r="Y138" s="36" t="n">
        <f aca="false">Y105/$AE$107</f>
        <v>0.255446797756508</v>
      </c>
      <c r="Z138" s="36" t="n">
        <f aca="false">Z105/$AE$107</f>
        <v>0.0337245924060203</v>
      </c>
      <c r="AA138" s="36" t="n">
        <f aca="false">AA105/$AE$107</f>
        <v>0.13012425855804</v>
      </c>
      <c r="AB138" s="36" t="n">
        <f aca="false">AB105/$AE$107</f>
        <v>0.0387365595394087</v>
      </c>
      <c r="AC138" s="36" t="n">
        <f aca="false">AC105/$AE$107</f>
        <v>0.0150146642512949</v>
      </c>
      <c r="AD138" s="37" t="n">
        <f aca="false">AD105/$AE$107</f>
        <v>0.0247200412850174</v>
      </c>
      <c r="AE138" s="38" t="n">
        <f aca="false">SUM(X138:AD138)</f>
        <v>0.54548678730783</v>
      </c>
    </row>
    <row r="139" customFormat="false" ht="12.75" hidden="false" customHeight="false" outlineLevel="0" collapsed="false">
      <c r="A139" s="0" t="s">
        <v>1428</v>
      </c>
      <c r="B139" s="0" t="s">
        <v>1328</v>
      </c>
      <c r="C139" s="0" t="s">
        <v>1273</v>
      </c>
      <c r="D139" s="0" t="n">
        <v>50</v>
      </c>
      <c r="E139" s="0" t="n">
        <v>50</v>
      </c>
      <c r="F139" s="0" t="s">
        <v>54</v>
      </c>
      <c r="G139" s="8" t="n">
        <v>37270</v>
      </c>
      <c r="H139" s="13" t="n">
        <v>9700</v>
      </c>
      <c r="I139" s="0" t="s">
        <v>1260</v>
      </c>
      <c r="J139" s="0" t="n">
        <f aca="false">SUMIF(F139,"=ng",E139)</f>
        <v>50</v>
      </c>
      <c r="M139" s="30" t="s">
        <v>1288</v>
      </c>
      <c r="N139" s="40" t="n">
        <f aca="false">N106/$U$107</f>
        <v>0.0251084815162948</v>
      </c>
      <c r="O139" s="40" t="n">
        <f aca="false">O106/$U$107</f>
        <v>0</v>
      </c>
      <c r="P139" s="40" t="n">
        <f aca="false">P106/$U$107</f>
        <v>0.0412036619754581</v>
      </c>
      <c r="Q139" s="40" t="n">
        <f aca="false">Q106/$U$107</f>
        <v>0.0173827948958964</v>
      </c>
      <c r="R139" s="40" t="n">
        <f aca="false">R106/$U$107</f>
        <v>0.060517878526454</v>
      </c>
      <c r="S139" s="40" t="n">
        <f aca="false">S106/$U$107</f>
        <v>0.00901330105713145</v>
      </c>
      <c r="T139" s="41" t="n">
        <f aca="false">T106/$U$107</f>
        <v>0</v>
      </c>
      <c r="U139" s="42" t="n">
        <f aca="false">SUM(N139:T139)</f>
        <v>0.153226117971235</v>
      </c>
      <c r="V139" s="39" t="n">
        <f aca="false">SUM(N137:T139)</f>
        <v>1</v>
      </c>
      <c r="W139" s="30" t="s">
        <v>1288</v>
      </c>
      <c r="X139" s="40" t="n">
        <f aca="false">X106/$AE$107</f>
        <v>0.0631168064425015</v>
      </c>
      <c r="Y139" s="40" t="n">
        <f aca="false">Y106/$AE$107</f>
        <v>0.121030511411782</v>
      </c>
      <c r="Z139" s="40" t="n">
        <f aca="false">Z106/$AE$107</f>
        <v>0.00679588763849276</v>
      </c>
      <c r="AA139" s="40" t="n">
        <f aca="false">AA106/$AE$107</f>
        <v>0.0182002365818384</v>
      </c>
      <c r="AB139" s="40" t="n">
        <f aca="false">AB106/$AE$107</f>
        <v>0.0315584032212507</v>
      </c>
      <c r="AC139" s="40" t="n">
        <f aca="false">AC106/$AE$107</f>
        <v>0.0233821009061891</v>
      </c>
      <c r="AD139" s="41" t="n">
        <f aca="false">AD106/$AE$107</f>
        <v>0.000976908848033334</v>
      </c>
      <c r="AE139" s="42" t="n">
        <f aca="false">SUM(X139:AD139)</f>
        <v>0.265060855050088</v>
      </c>
    </row>
    <row r="140" customFormat="false" ht="12.75" hidden="false" customHeight="false" outlineLevel="0" collapsed="false">
      <c r="A140" s="0" t="s">
        <v>1371</v>
      </c>
      <c r="B140" s="0" t="s">
        <v>1328</v>
      </c>
      <c r="C140" s="0" t="s">
        <v>1273</v>
      </c>
      <c r="D140" s="0" t="n">
        <v>25</v>
      </c>
      <c r="E140" s="0" t="n">
        <v>25</v>
      </c>
      <c r="F140" s="0" t="s">
        <v>1302</v>
      </c>
      <c r="G140" s="8" t="n">
        <v>37060</v>
      </c>
      <c r="H140" s="13" t="n">
        <v>10000</v>
      </c>
      <c r="I140" s="0" t="s">
        <v>1254</v>
      </c>
      <c r="J140" s="0" t="n">
        <f aca="false">SUMIF(F140,"=ng",E140)</f>
        <v>0</v>
      </c>
      <c r="M140" s="30" t="s">
        <v>1318</v>
      </c>
      <c r="N140" s="40" t="n">
        <f aca="false">SUM(N137:N139)</f>
        <v>0.244646742979282</v>
      </c>
      <c r="O140" s="40" t="n">
        <f aca="false">SUM(O137:O139)</f>
        <v>0.104979205026847</v>
      </c>
      <c r="P140" s="40" t="n">
        <f aca="false">SUM(P137:P139)</f>
        <v>0.0661833820480795</v>
      </c>
      <c r="Q140" s="40" t="n">
        <f aca="false">SUM(Q137:Q139)</f>
        <v>0.188017460051762</v>
      </c>
      <c r="R140" s="40" t="n">
        <f aca="false">SUM(R137:R139)</f>
        <v>0.228912094562404</v>
      </c>
      <c r="S140" s="40" t="n">
        <f aca="false">SUM(S137:S139)</f>
        <v>0.057556365321968</v>
      </c>
      <c r="T140" s="40" t="n">
        <f aca="false">SUM(T137:T139)</f>
        <v>0.109704750009657</v>
      </c>
      <c r="U140" s="43" t="n">
        <f aca="false">SUM(U137:U139)</f>
        <v>1</v>
      </c>
      <c r="W140" s="30" t="s">
        <v>1318</v>
      </c>
      <c r="X140" s="40" t="n">
        <f aca="false">SUM(X137:X139)</f>
        <v>0.164885223828931</v>
      </c>
      <c r="Y140" s="40" t="n">
        <f aca="false">SUM(Y137:Y139)</f>
        <v>0.3999868329677</v>
      </c>
      <c r="Z140" s="40" t="n">
        <f aca="false">SUM(Z137:Z139)</f>
        <v>0.0405204800445131</v>
      </c>
      <c r="AA140" s="40" t="n">
        <f aca="false">SUM(AA137:AA139)</f>
        <v>0.187188477572509</v>
      </c>
      <c r="AB140" s="40" t="n">
        <f aca="false">SUM(AB137:AB139)</f>
        <v>0.115207285191548</v>
      </c>
      <c r="AC140" s="40" t="n">
        <f aca="false">SUM(AC137:AC139)</f>
        <v>0.0412000688083623</v>
      </c>
      <c r="AD140" s="40" t="n">
        <f aca="false">SUM(AD137:AD139)</f>
        <v>0.0510116315864363</v>
      </c>
      <c r="AE140" s="43" t="n">
        <f aca="false">SUM(AE137:AE139)</f>
        <v>1</v>
      </c>
    </row>
    <row r="141" customFormat="false" ht="12.75" hidden="false" customHeight="false" outlineLevel="0" collapsed="false">
      <c r="A141" s="0" t="s">
        <v>1431</v>
      </c>
      <c r="B141" s="0" t="s">
        <v>1328</v>
      </c>
      <c r="C141" s="0" t="s">
        <v>1273</v>
      </c>
      <c r="D141" s="9" t="n">
        <v>320</v>
      </c>
      <c r="E141" s="9" t="n">
        <v>320</v>
      </c>
      <c r="F141" s="9" t="s">
        <v>54</v>
      </c>
      <c r="G141" s="46" t="n">
        <v>37068</v>
      </c>
      <c r="H141" s="47" t="n">
        <v>11000</v>
      </c>
      <c r="I141" s="9" t="s">
        <v>1254</v>
      </c>
      <c r="J141" s="0" t="n">
        <f aca="false">SUMIF(F141,"=ng",E141)</f>
        <v>320</v>
      </c>
      <c r="S141" s="0"/>
      <c r="U141" s="0"/>
    </row>
    <row r="142" customFormat="false" ht="12.75" hidden="false" customHeight="false" outlineLevel="0" collapsed="false">
      <c r="D142" s="0" t="n">
        <f aca="false">SUM(D137:D141)</f>
        <v>539</v>
      </c>
      <c r="E142" s="0" t="n">
        <f aca="false">SUM(E137:E141)</f>
        <v>539</v>
      </c>
      <c r="J142" s="10" t="n">
        <f aca="false">SUM(J137:J141)</f>
        <v>514</v>
      </c>
      <c r="S142" s="0"/>
      <c r="U142" s="0"/>
    </row>
    <row r="143" customFormat="false" ht="12.75" hidden="false" customHeight="false" outlineLevel="0" collapsed="false">
      <c r="F143" s="0" t="s">
        <v>1285</v>
      </c>
      <c r="G143" s="0" t="n">
        <f aca="false">SUMIF(H137:H141,"&lt;=9000",E137:E141)</f>
        <v>0</v>
      </c>
      <c r="M143" s="6" t="s">
        <v>1356</v>
      </c>
      <c r="N143" s="6"/>
      <c r="O143" s="6"/>
      <c r="P143" s="6"/>
      <c r="Q143" s="6"/>
      <c r="R143" s="6"/>
      <c r="S143" s="6"/>
      <c r="T143" s="12"/>
      <c r="U143" s="0"/>
    </row>
    <row r="144" customFormat="false" ht="13.5" hidden="false" customHeight="false" outlineLevel="0" collapsed="false">
      <c r="F144" s="11" t="s">
        <v>1287</v>
      </c>
      <c r="G144" s="0" t="n">
        <f aca="false">(SUMIF(H137:H141,"&lt;11000",E137:E141))-'online plants'!G143</f>
        <v>219</v>
      </c>
      <c r="J144" s="44" t="s">
        <v>1360</v>
      </c>
      <c r="M144" s="14"/>
      <c r="N144" s="15" t="s">
        <v>61</v>
      </c>
      <c r="O144" s="15" t="s">
        <v>31</v>
      </c>
      <c r="P144" s="15" t="s">
        <v>117</v>
      </c>
      <c r="Q144" s="15" t="s">
        <v>20</v>
      </c>
      <c r="R144" s="15" t="s">
        <v>27</v>
      </c>
      <c r="S144" s="15" t="s">
        <v>1291</v>
      </c>
      <c r="T144" s="16" t="s">
        <v>1292</v>
      </c>
      <c r="U144" s="35" t="s">
        <v>1318</v>
      </c>
    </row>
    <row r="145" customFormat="false" ht="12.75" hidden="false" customHeight="false" outlineLevel="0" collapsed="false">
      <c r="F145" s="0" t="s">
        <v>1288</v>
      </c>
      <c r="G145" s="0" t="n">
        <f aca="false">SUMIF(H137:H141,"&gt;=11000",E137:E141)</f>
        <v>320</v>
      </c>
      <c r="J145" s="44" t="n">
        <f aca="false">SUM(J142+J130+J109+J95+J65+J47+J38+J24)</f>
        <v>8307.3</v>
      </c>
      <c r="M145" s="17" t="s">
        <v>1285</v>
      </c>
      <c r="N145" s="36" t="n">
        <f aca="false">N112/$U$115</f>
        <v>0.210730573854577</v>
      </c>
      <c r="O145" s="36" t="n">
        <f aca="false">O112/$U$115</f>
        <v>0.0358921751597474</v>
      </c>
      <c r="P145" s="36" t="n">
        <f aca="false">P112/$U$115</f>
        <v>0</v>
      </c>
      <c r="Q145" s="36" t="n">
        <f aca="false">Q112/$U$115</f>
        <v>0.128786661558047</v>
      </c>
      <c r="R145" s="36" t="n">
        <f aca="false">R112/$U$115</f>
        <v>0.118738335661051</v>
      </c>
      <c r="S145" s="36" t="n">
        <f aca="false">S112/$U$115</f>
        <v>0.0138303526183737</v>
      </c>
      <c r="T145" s="37" t="n">
        <f aca="false">T112/$U$115</f>
        <v>0.0908180795708759</v>
      </c>
      <c r="U145" s="38" t="n">
        <f aca="false">SUM(N145:T145)</f>
        <v>0.598796178422672</v>
      </c>
      <c r="V145" s="39"/>
    </row>
    <row r="146" customFormat="false" ht="12.75" hidden="false" customHeight="false" outlineLevel="0" collapsed="false">
      <c r="M146" s="17" t="s">
        <v>1355</v>
      </c>
      <c r="N146" s="36" t="n">
        <f aca="false">N113/$U$115</f>
        <v>0</v>
      </c>
      <c r="O146" s="36" t="n">
        <f aca="false">O113/$U$115</f>
        <v>0.0673967049401179</v>
      </c>
      <c r="P146" s="36" t="n">
        <f aca="false">P113/$U$115</f>
        <v>0.0270674461431979</v>
      </c>
      <c r="Q146" s="36" t="n">
        <f aca="false">Q113/$U$115</f>
        <v>0.0350022865194231</v>
      </c>
      <c r="R146" s="36" t="n">
        <f aca="false">R113/$U$115</f>
        <v>0.0642697351345339</v>
      </c>
      <c r="S146" s="36" t="n">
        <f aca="false">S113/$U$115</f>
        <v>0.0342359935235882</v>
      </c>
      <c r="T146" s="37" t="n">
        <f aca="false">T113/$U$115</f>
        <v>0.0261528383739757</v>
      </c>
      <c r="U146" s="38" t="n">
        <f aca="false">SUM(N146:T146)</f>
        <v>0.254125004634837</v>
      </c>
      <c r="V146" s="39"/>
    </row>
    <row r="147" customFormat="false" ht="12.75" hidden="false" customHeight="false" outlineLevel="0" collapsed="false">
      <c r="M147" s="30" t="s">
        <v>1288</v>
      </c>
      <c r="N147" s="40" t="n">
        <f aca="false">N114/$U$115</f>
        <v>0.0241011506754502</v>
      </c>
      <c r="O147" s="40" t="n">
        <f aca="false">O114/$U$115</f>
        <v>0</v>
      </c>
      <c r="P147" s="40" t="n">
        <f aca="false">P114/$U$115</f>
        <v>0.0395506062366362</v>
      </c>
      <c r="Q147" s="40" t="n">
        <f aca="false">Q114/$U$115</f>
        <v>0.0166854120060809</v>
      </c>
      <c r="R147" s="40" t="n">
        <f aca="false">R114/$U$115</f>
        <v>0.0580899529100595</v>
      </c>
      <c r="S147" s="40" t="n">
        <f aca="false">S114/$U$115</f>
        <v>0.00865169511426417</v>
      </c>
      <c r="T147" s="41" t="n">
        <f aca="false">T114/$U$115</f>
        <v>0</v>
      </c>
      <c r="U147" s="42" t="n">
        <f aca="false">SUM(N147:T147)</f>
        <v>0.147078816942491</v>
      </c>
      <c r="V147" s="39" t="n">
        <f aca="false">SUM(N145:T147)</f>
        <v>1</v>
      </c>
    </row>
    <row r="148" customFormat="false" ht="12.75" hidden="false" customHeight="false" outlineLevel="0" collapsed="false">
      <c r="G148" s="0" t="s">
        <v>1361</v>
      </c>
      <c r="M148" s="30" t="s">
        <v>1318</v>
      </c>
      <c r="N148" s="40" t="n">
        <f aca="false">SUM(N145:N147)</f>
        <v>0.234831724530028</v>
      </c>
      <c r="O148" s="40" t="n">
        <f aca="false">SUM(O145:O147)</f>
        <v>0.103288880099865</v>
      </c>
      <c r="P148" s="40" t="n">
        <f aca="false">SUM(P145:P147)</f>
        <v>0.0666180523798341</v>
      </c>
      <c r="Q148" s="40" t="n">
        <f aca="false">SUM(Q145:Q147)</f>
        <v>0.180474360083551</v>
      </c>
      <c r="R148" s="40" t="n">
        <f aca="false">SUM(R145:R147)</f>
        <v>0.241098023705645</v>
      </c>
      <c r="S148" s="40" t="n">
        <f aca="false">SUM(S145:S147)</f>
        <v>0.0567180412562261</v>
      </c>
      <c r="T148" s="40" t="n">
        <f aca="false">SUM(T145:T147)</f>
        <v>0.116970917944852</v>
      </c>
      <c r="U148" s="43" t="n">
        <f aca="false">SUM(U145:U147)</f>
        <v>1</v>
      </c>
    </row>
    <row r="149" customFormat="false" ht="12.75" hidden="false" customHeight="false" outlineLevel="0" collapsed="false">
      <c r="G149" s="0" t="s">
        <v>1362</v>
      </c>
    </row>
    <row r="150" customFormat="false" ht="12.75" hidden="false" customHeight="false" outlineLevel="0" collapsed="false">
      <c r="G150" s="0" t="s">
        <v>1363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7.56"/>
    <col collapsed="false" customWidth="true" hidden="false" outlineLevel="0" max="9" min="9" style="0" width="11.85"/>
    <col collapsed="false" customWidth="true" hidden="false" outlineLevel="0" max="15" min="15" style="0" width="14.85"/>
    <col collapsed="false" customWidth="true" hidden="false" outlineLevel="0" max="16" min="16" style="0" width="10.71"/>
    <col collapsed="false" customWidth="true" hidden="false" outlineLevel="0" max="17" min="17" style="0" width="10.85"/>
    <col collapsed="false" customWidth="true" hidden="false" outlineLevel="0" max="18" min="18" style="0" width="10.99"/>
    <col collapsed="false" customWidth="true" hidden="false" outlineLevel="0" max="23" min="23" style="0" width="11.85"/>
  </cols>
  <sheetData>
    <row r="1" customFormat="false" ht="12.75" hidden="false" customHeight="false" outlineLevel="0" collapsed="false">
      <c r="O1" s="56" t="s">
        <v>1240</v>
      </c>
      <c r="P1" s="56" t="s">
        <v>5</v>
      </c>
      <c r="Q1" s="56" t="s">
        <v>1438</v>
      </c>
      <c r="R1" s="56" t="s">
        <v>1439</v>
      </c>
      <c r="S1" s="56" t="s">
        <v>1440</v>
      </c>
      <c r="T1" s="56" t="s">
        <v>1244</v>
      </c>
      <c r="U1" s="56" t="s">
        <v>1245</v>
      </c>
      <c r="V1" s="56" t="s">
        <v>1441</v>
      </c>
      <c r="W1" s="56" t="s">
        <v>1442</v>
      </c>
    </row>
    <row r="2" customFormat="false" ht="12.75" hidden="false" customHeight="false" outlineLevel="0" collapsed="false">
      <c r="O2" s="6" t="s">
        <v>1369</v>
      </c>
      <c r="P2" s="6" t="s">
        <v>1248</v>
      </c>
      <c r="Q2" s="6" t="s">
        <v>1443</v>
      </c>
      <c r="R2" s="57" t="s">
        <v>1444</v>
      </c>
      <c r="S2" s="6" t="s">
        <v>1443</v>
      </c>
      <c r="T2" s="6" t="s">
        <v>1268</v>
      </c>
      <c r="U2" s="6" t="n">
        <v>3600</v>
      </c>
      <c r="V2" s="6" t="n">
        <v>4</v>
      </c>
      <c r="W2" s="6" t="n">
        <v>4</v>
      </c>
    </row>
    <row r="3" customFormat="false" ht="12.75" hidden="false" customHeight="false" outlineLevel="0" collapsed="false">
      <c r="A3" s="56" t="s">
        <v>1240</v>
      </c>
      <c r="B3" s="56" t="s">
        <v>5</v>
      </c>
      <c r="C3" s="56" t="s">
        <v>1438</v>
      </c>
      <c r="D3" s="56" t="s">
        <v>1439</v>
      </c>
      <c r="E3" s="56" t="s">
        <v>1440</v>
      </c>
      <c r="F3" s="56" t="s">
        <v>1244</v>
      </c>
      <c r="G3" s="56" t="s">
        <v>1245</v>
      </c>
      <c r="H3" s="56" t="s">
        <v>1441</v>
      </c>
      <c r="I3" s="56" t="s">
        <v>1442</v>
      </c>
      <c r="K3" s="56" t="s">
        <v>1445</v>
      </c>
      <c r="O3" s="6" t="s">
        <v>1251</v>
      </c>
      <c r="P3" s="6" t="s">
        <v>1270</v>
      </c>
      <c r="Q3" s="6" t="s">
        <v>1446</v>
      </c>
      <c r="R3" s="57" t="s">
        <v>1447</v>
      </c>
      <c r="S3" s="6" t="s">
        <v>1448</v>
      </c>
      <c r="T3" s="6" t="s">
        <v>54</v>
      </c>
      <c r="U3" s="6" t="n">
        <v>7078</v>
      </c>
      <c r="V3" s="6" t="n">
        <v>469</v>
      </c>
      <c r="W3" s="6" t="n">
        <v>469</v>
      </c>
    </row>
    <row r="4" customFormat="false" ht="12.75" hidden="false" customHeight="false" outlineLevel="0" collapsed="false">
      <c r="A4" s="0" t="s">
        <v>1282</v>
      </c>
      <c r="B4" s="0" t="s">
        <v>1258</v>
      </c>
      <c r="C4" s="0" t="s">
        <v>1449</v>
      </c>
      <c r="D4" s="0" t="s">
        <v>1450</v>
      </c>
      <c r="E4" s="0" t="s">
        <v>1451</v>
      </c>
      <c r="F4" s="0" t="s">
        <v>1268</v>
      </c>
      <c r="G4" s="0" t="n">
        <v>7100</v>
      </c>
      <c r="H4" s="0" t="n">
        <v>533</v>
      </c>
      <c r="I4" s="0" t="n">
        <v>533</v>
      </c>
      <c r="K4" s="0" t="n">
        <f aca="false">SUMIF(F4,"=ng",H4)</f>
        <v>533</v>
      </c>
      <c r="O4" s="6" t="s">
        <v>1282</v>
      </c>
      <c r="P4" s="6" t="s">
        <v>1258</v>
      </c>
      <c r="Q4" s="6" t="s">
        <v>1449</v>
      </c>
      <c r="R4" s="57" t="s">
        <v>1450</v>
      </c>
      <c r="S4" s="6" t="s">
        <v>1451</v>
      </c>
      <c r="T4" s="6" t="s">
        <v>1268</v>
      </c>
      <c r="U4" s="6" t="n">
        <v>7100</v>
      </c>
      <c r="V4" s="6" t="n">
        <v>533</v>
      </c>
      <c r="W4" s="6" t="n">
        <v>533</v>
      </c>
    </row>
    <row r="5" customFormat="false" ht="12.75" hidden="false" customHeight="false" outlineLevel="0" collapsed="false">
      <c r="A5" s="0" t="s">
        <v>1282</v>
      </c>
      <c r="B5" s="0" t="s">
        <v>1283</v>
      </c>
      <c r="C5" s="0" t="s">
        <v>1452</v>
      </c>
      <c r="D5" s="0" t="s">
        <v>1453</v>
      </c>
      <c r="E5" s="0" t="s">
        <v>1452</v>
      </c>
      <c r="F5" s="0" t="s">
        <v>1268</v>
      </c>
      <c r="G5" s="0" t="n">
        <v>8311.38271604938</v>
      </c>
      <c r="H5" s="0" t="n">
        <v>76</v>
      </c>
      <c r="I5" s="0" t="n">
        <v>87</v>
      </c>
      <c r="K5" s="0" t="n">
        <f aca="false">SUMIF(F5,"=ng",H5)</f>
        <v>76</v>
      </c>
      <c r="O5" s="6" t="s">
        <v>1369</v>
      </c>
      <c r="P5" s="6" t="s">
        <v>1248</v>
      </c>
      <c r="Q5" s="6" t="s">
        <v>1443</v>
      </c>
      <c r="R5" s="57" t="s">
        <v>1454</v>
      </c>
      <c r="S5" s="6" t="s">
        <v>1443</v>
      </c>
      <c r="T5" s="6" t="s">
        <v>1268</v>
      </c>
      <c r="U5" s="6" t="n">
        <v>7100</v>
      </c>
      <c r="V5" s="6" t="n">
        <v>32</v>
      </c>
      <c r="W5" s="6" t="n">
        <v>32</v>
      </c>
    </row>
    <row r="6" customFormat="false" ht="12.75" hidden="false" customHeight="false" outlineLevel="0" collapsed="false">
      <c r="A6" s="0" t="s">
        <v>1282</v>
      </c>
      <c r="B6" s="0" t="s">
        <v>1283</v>
      </c>
      <c r="C6" s="0" t="s">
        <v>1452</v>
      </c>
      <c r="D6" s="0" t="s">
        <v>1455</v>
      </c>
      <c r="E6" s="0" t="s">
        <v>1452</v>
      </c>
      <c r="F6" s="0" t="s">
        <v>1268</v>
      </c>
      <c r="G6" s="0" t="n">
        <v>8311.38271604938</v>
      </c>
      <c r="H6" s="0" t="n">
        <v>74</v>
      </c>
      <c r="I6" s="0" t="n">
        <v>85</v>
      </c>
      <c r="K6" s="0" t="n">
        <f aca="false">SUMIF(F6,"=ng",H6)</f>
        <v>74</v>
      </c>
      <c r="O6" s="6" t="s">
        <v>1369</v>
      </c>
      <c r="P6" s="6" t="s">
        <v>1248</v>
      </c>
      <c r="Q6" s="6" t="s">
        <v>1443</v>
      </c>
      <c r="R6" s="57" t="s">
        <v>1456</v>
      </c>
      <c r="S6" s="6" t="s">
        <v>1443</v>
      </c>
      <c r="T6" s="6" t="s">
        <v>1268</v>
      </c>
      <c r="U6" s="6" t="n">
        <v>7100</v>
      </c>
      <c r="V6" s="6" t="n">
        <v>64</v>
      </c>
      <c r="W6" s="6" t="n">
        <v>64</v>
      </c>
    </row>
    <row r="7" customFormat="false" ht="12.75" hidden="false" customHeight="false" outlineLevel="0" collapsed="false">
      <c r="A7" s="0" t="s">
        <v>1282</v>
      </c>
      <c r="B7" s="0" t="s">
        <v>1283</v>
      </c>
      <c r="C7" s="0" t="s">
        <v>1452</v>
      </c>
      <c r="D7" s="0" t="s">
        <v>1457</v>
      </c>
      <c r="E7" s="0" t="s">
        <v>1452</v>
      </c>
      <c r="F7" s="0" t="s">
        <v>1268</v>
      </c>
      <c r="G7" s="0" t="n">
        <v>8311.38271604938</v>
      </c>
      <c r="H7" s="0" t="n">
        <v>80</v>
      </c>
      <c r="I7" s="0" t="n">
        <v>91</v>
      </c>
      <c r="K7" s="0" t="n">
        <f aca="false">SUMIF(F7,"=ng",H7)</f>
        <v>80</v>
      </c>
      <c r="O7" s="6" t="s">
        <v>1369</v>
      </c>
      <c r="P7" s="6" t="s">
        <v>1248</v>
      </c>
      <c r="Q7" s="6" t="s">
        <v>1443</v>
      </c>
      <c r="R7" s="57" t="s">
        <v>1458</v>
      </c>
      <c r="S7" s="6" t="s">
        <v>1443</v>
      </c>
      <c r="T7" s="6" t="s">
        <v>1268</v>
      </c>
      <c r="U7" s="6" t="n">
        <v>7100</v>
      </c>
      <c r="V7" s="6" t="n">
        <v>46</v>
      </c>
      <c r="W7" s="6" t="n">
        <v>46</v>
      </c>
    </row>
    <row r="8" customFormat="false" ht="12.75" hidden="false" customHeight="false" outlineLevel="0" collapsed="false">
      <c r="A8" s="0" t="s">
        <v>1282</v>
      </c>
      <c r="B8" s="0" t="s">
        <v>1283</v>
      </c>
      <c r="C8" s="0" t="s">
        <v>1452</v>
      </c>
      <c r="D8" s="0" t="s">
        <v>1459</v>
      </c>
      <c r="E8" s="0" t="s">
        <v>1452</v>
      </c>
      <c r="F8" s="0" t="s">
        <v>1268</v>
      </c>
      <c r="G8" s="0" t="n">
        <v>8311.38271604938</v>
      </c>
      <c r="H8" s="0" t="n">
        <v>77</v>
      </c>
      <c r="I8" s="0" t="n">
        <v>88</v>
      </c>
      <c r="K8" s="0" t="n">
        <f aca="false">SUMIF(F8,"=ng",H8)</f>
        <v>77</v>
      </c>
      <c r="O8" s="6" t="s">
        <v>1369</v>
      </c>
      <c r="P8" s="6" t="s">
        <v>1248</v>
      </c>
      <c r="Q8" s="6" t="s">
        <v>1443</v>
      </c>
      <c r="R8" s="57" t="s">
        <v>1460</v>
      </c>
      <c r="S8" s="6" t="s">
        <v>1443</v>
      </c>
      <c r="T8" s="6" t="s">
        <v>1268</v>
      </c>
      <c r="U8" s="6" t="n">
        <v>7100</v>
      </c>
      <c r="V8" s="6" t="n">
        <v>288</v>
      </c>
      <c r="W8" s="6" t="n">
        <v>288</v>
      </c>
    </row>
    <row r="9" customFormat="false" ht="12.75" hidden="false" customHeight="false" outlineLevel="0" collapsed="false">
      <c r="A9" s="0" t="s">
        <v>1282</v>
      </c>
      <c r="B9" s="0" t="s">
        <v>1283</v>
      </c>
      <c r="C9" s="0" t="s">
        <v>1452</v>
      </c>
      <c r="D9" s="0" t="s">
        <v>1461</v>
      </c>
      <c r="E9" s="0" t="s">
        <v>1452</v>
      </c>
      <c r="F9" s="0" t="s">
        <v>1268</v>
      </c>
      <c r="G9" s="0" t="n">
        <v>9218.16847826087</v>
      </c>
      <c r="H9" s="0" t="n">
        <v>181</v>
      </c>
      <c r="I9" s="0" t="n">
        <v>184</v>
      </c>
      <c r="K9" s="0" t="n">
        <f aca="false">SUMIF(F9,"=ng",H9)</f>
        <v>181</v>
      </c>
      <c r="O9" s="6" t="s">
        <v>1369</v>
      </c>
      <c r="P9" s="6" t="s">
        <v>1248</v>
      </c>
      <c r="Q9" s="6" t="s">
        <v>1443</v>
      </c>
      <c r="R9" s="57" t="s">
        <v>1462</v>
      </c>
      <c r="S9" s="6" t="s">
        <v>1443</v>
      </c>
      <c r="T9" s="6" t="s">
        <v>1268</v>
      </c>
      <c r="U9" s="6" t="n">
        <v>7100</v>
      </c>
      <c r="V9" s="6" t="n">
        <v>32</v>
      </c>
      <c r="W9" s="6" t="n">
        <v>32</v>
      </c>
    </row>
    <row r="10" customFormat="false" ht="12.75" hidden="false" customHeight="false" outlineLevel="0" collapsed="false">
      <c r="A10" s="0" t="s">
        <v>1282</v>
      </c>
      <c r="B10" s="0" t="s">
        <v>1463</v>
      </c>
      <c r="C10" s="0" t="s">
        <v>1464</v>
      </c>
      <c r="D10" s="0" t="s">
        <v>1465</v>
      </c>
      <c r="E10" s="0" t="s">
        <v>1464</v>
      </c>
      <c r="F10" s="0" t="s">
        <v>1268</v>
      </c>
      <c r="G10" s="0" t="n">
        <v>9500</v>
      </c>
      <c r="H10" s="0" t="n">
        <v>146</v>
      </c>
      <c r="I10" s="0" t="n">
        <v>154</v>
      </c>
      <c r="K10" s="0" t="n">
        <f aca="false">SUMIF(F10,"=ng",H10)</f>
        <v>146</v>
      </c>
      <c r="O10" s="6" t="s">
        <v>1251</v>
      </c>
      <c r="P10" s="6" t="s">
        <v>1270</v>
      </c>
      <c r="Q10" s="6" t="s">
        <v>1466</v>
      </c>
      <c r="R10" s="57" t="s">
        <v>73</v>
      </c>
      <c r="S10" s="6" t="s">
        <v>1467</v>
      </c>
      <c r="T10" s="6" t="s">
        <v>1268</v>
      </c>
      <c r="U10" s="6" t="n">
        <v>7100</v>
      </c>
      <c r="V10" s="6" t="n">
        <v>20</v>
      </c>
      <c r="W10" s="6" t="n">
        <v>20</v>
      </c>
    </row>
    <row r="11" customFormat="false" ht="12.75" hidden="false" customHeight="false" outlineLevel="0" collapsed="false">
      <c r="A11" s="0" t="s">
        <v>1282</v>
      </c>
      <c r="B11" s="0" t="s">
        <v>1463</v>
      </c>
      <c r="C11" s="0" t="s">
        <v>1464</v>
      </c>
      <c r="D11" s="0" t="s">
        <v>1468</v>
      </c>
      <c r="E11" s="0" t="s">
        <v>1464</v>
      </c>
      <c r="F11" s="0" t="s">
        <v>1268</v>
      </c>
      <c r="G11" s="0" t="n">
        <v>9500</v>
      </c>
      <c r="H11" s="0" t="n">
        <v>86</v>
      </c>
      <c r="I11" s="0" t="n">
        <v>86</v>
      </c>
      <c r="K11" s="0" t="n">
        <f aca="false">SUMIF(F11,"=ng",H11)</f>
        <v>86</v>
      </c>
      <c r="O11" s="6" t="s">
        <v>1251</v>
      </c>
      <c r="P11" s="6" t="s">
        <v>1270</v>
      </c>
      <c r="Q11" s="6" t="s">
        <v>1469</v>
      </c>
      <c r="R11" s="57" t="s">
        <v>1470</v>
      </c>
      <c r="S11" s="6" t="s">
        <v>1471</v>
      </c>
      <c r="T11" s="6" t="s">
        <v>54</v>
      </c>
      <c r="U11" s="6" t="n">
        <v>7290</v>
      </c>
      <c r="V11" s="6" t="n">
        <v>218</v>
      </c>
      <c r="W11" s="6" t="n">
        <v>237</v>
      </c>
    </row>
    <row r="12" customFormat="false" ht="12.75" hidden="false" customHeight="false" outlineLevel="0" collapsed="false">
      <c r="A12" s="0" t="s">
        <v>1282</v>
      </c>
      <c r="B12" s="0" t="s">
        <v>1258</v>
      </c>
      <c r="C12" s="0" t="s">
        <v>1472</v>
      </c>
      <c r="D12" s="0" t="s">
        <v>1473</v>
      </c>
      <c r="E12" s="0" t="s">
        <v>1474</v>
      </c>
      <c r="F12" s="0" t="s">
        <v>1268</v>
      </c>
      <c r="G12" s="0" t="n">
        <v>9625</v>
      </c>
      <c r="H12" s="0" t="n">
        <v>146</v>
      </c>
      <c r="I12" s="0" t="n">
        <v>156</v>
      </c>
      <c r="K12" s="0" t="n">
        <f aca="false">SUMIF(F12,"=ng",H12)</f>
        <v>146</v>
      </c>
      <c r="O12" s="6" t="s">
        <v>1204</v>
      </c>
      <c r="P12" s="6" t="s">
        <v>1273</v>
      </c>
      <c r="Q12" s="6" t="s">
        <v>1475</v>
      </c>
      <c r="R12" s="57" t="s">
        <v>1476</v>
      </c>
      <c r="S12" s="6" t="s">
        <v>1475</v>
      </c>
      <c r="T12" s="6" t="s">
        <v>1268</v>
      </c>
      <c r="U12" s="6" t="n">
        <v>8000</v>
      </c>
      <c r="V12" s="6" t="n">
        <v>49</v>
      </c>
      <c r="W12" s="6" t="n">
        <v>49</v>
      </c>
    </row>
    <row r="13" customFormat="false" ht="12.75" hidden="false" customHeight="false" outlineLevel="0" collapsed="false">
      <c r="A13" s="0" t="s">
        <v>1282</v>
      </c>
      <c r="B13" s="0" t="s">
        <v>1258</v>
      </c>
      <c r="C13" s="0" t="s">
        <v>1472</v>
      </c>
      <c r="D13" s="0" t="s">
        <v>1477</v>
      </c>
      <c r="E13" s="0" t="s">
        <v>1474</v>
      </c>
      <c r="F13" s="0" t="s">
        <v>1268</v>
      </c>
      <c r="G13" s="0" t="n">
        <v>9625</v>
      </c>
      <c r="H13" s="0" t="n">
        <v>87</v>
      </c>
      <c r="I13" s="0" t="n">
        <v>87</v>
      </c>
      <c r="K13" s="0" t="n">
        <f aca="false">SUMIF(F13,"=ng",H13)</f>
        <v>87</v>
      </c>
      <c r="O13" s="6" t="s">
        <v>1251</v>
      </c>
      <c r="P13" s="6" t="s">
        <v>1270</v>
      </c>
      <c r="Q13" s="6" t="s">
        <v>1446</v>
      </c>
      <c r="R13" s="57" t="s">
        <v>1478</v>
      </c>
      <c r="S13" s="6" t="s">
        <v>1479</v>
      </c>
      <c r="T13" s="6" t="s">
        <v>54</v>
      </c>
      <c r="U13" s="6" t="n">
        <v>8000</v>
      </c>
      <c r="V13" s="6" t="n">
        <v>52</v>
      </c>
      <c r="W13" s="6" t="n">
        <v>52</v>
      </c>
    </row>
    <row r="14" customFormat="false" ht="12.75" hidden="false" customHeight="false" outlineLevel="0" collapsed="false">
      <c r="A14" s="0" t="s">
        <v>1282</v>
      </c>
      <c r="B14" s="0" t="s">
        <v>1258</v>
      </c>
      <c r="C14" s="0" t="s">
        <v>1472</v>
      </c>
      <c r="D14" s="0" t="s">
        <v>1480</v>
      </c>
      <c r="E14" s="0" t="s">
        <v>1474</v>
      </c>
      <c r="F14" s="0" t="s">
        <v>1268</v>
      </c>
      <c r="G14" s="0" t="n">
        <v>9625</v>
      </c>
      <c r="H14" s="0" t="n">
        <v>146</v>
      </c>
      <c r="I14" s="0" t="n">
        <v>156</v>
      </c>
      <c r="K14" s="0" t="n">
        <f aca="false">SUMIF(F14,"=ng",H14)</f>
        <v>146</v>
      </c>
      <c r="O14" s="6" t="s">
        <v>1272</v>
      </c>
      <c r="P14" s="6" t="s">
        <v>1273</v>
      </c>
      <c r="Q14" s="6" t="s">
        <v>1481</v>
      </c>
      <c r="R14" s="57" t="s">
        <v>1482</v>
      </c>
      <c r="S14" s="6" t="s">
        <v>1481</v>
      </c>
      <c r="T14" s="6" t="s">
        <v>1268</v>
      </c>
      <c r="U14" s="6" t="n">
        <v>8150</v>
      </c>
      <c r="V14" s="6" t="n">
        <v>80</v>
      </c>
      <c r="W14" s="6" t="n">
        <v>80</v>
      </c>
    </row>
    <row r="15" customFormat="false" ht="12.75" hidden="false" customHeight="false" outlineLevel="0" collapsed="false">
      <c r="A15" s="0" t="s">
        <v>1282</v>
      </c>
      <c r="B15" s="0" t="s">
        <v>1258</v>
      </c>
      <c r="C15" s="0" t="s">
        <v>1472</v>
      </c>
      <c r="D15" s="0" t="s">
        <v>1483</v>
      </c>
      <c r="E15" s="0" t="s">
        <v>1474</v>
      </c>
      <c r="F15" s="0" t="s">
        <v>1268</v>
      </c>
      <c r="G15" s="0" t="n">
        <v>9625</v>
      </c>
      <c r="H15" s="0" t="n">
        <v>87</v>
      </c>
      <c r="I15" s="0" t="n">
        <v>87</v>
      </c>
      <c r="K15" s="0" t="n">
        <f aca="false">SUMIF(F15,"=ng",H15)</f>
        <v>87</v>
      </c>
      <c r="O15" s="6" t="s">
        <v>1272</v>
      </c>
      <c r="P15" s="6" t="s">
        <v>1273</v>
      </c>
      <c r="Q15" s="6" t="s">
        <v>1481</v>
      </c>
      <c r="R15" s="57" t="s">
        <v>1484</v>
      </c>
      <c r="S15" s="6" t="s">
        <v>1481</v>
      </c>
      <c r="T15" s="6" t="s">
        <v>1268</v>
      </c>
      <c r="U15" s="6" t="n">
        <v>8150</v>
      </c>
      <c r="V15" s="6" t="n">
        <v>80</v>
      </c>
      <c r="W15" s="6" t="n">
        <v>80</v>
      </c>
    </row>
    <row r="16" customFormat="false" ht="12.75" hidden="false" customHeight="false" outlineLevel="0" collapsed="false">
      <c r="A16" s="0" t="s">
        <v>1282</v>
      </c>
      <c r="B16" s="0" t="s">
        <v>1283</v>
      </c>
      <c r="C16" s="0" t="s">
        <v>1452</v>
      </c>
      <c r="D16" s="0" t="s">
        <v>1485</v>
      </c>
      <c r="E16" s="0" t="s">
        <v>1452</v>
      </c>
      <c r="F16" s="0" t="s">
        <v>1268</v>
      </c>
      <c r="G16" s="0" t="n">
        <v>9694.31578947369</v>
      </c>
      <c r="H16" s="0" t="n">
        <v>113</v>
      </c>
      <c r="I16" s="0" t="n">
        <v>114</v>
      </c>
      <c r="K16" s="0" t="n">
        <f aca="false">SUMIF(F16,"=ng",H16)</f>
        <v>113</v>
      </c>
      <c r="O16" s="6" t="s">
        <v>1272</v>
      </c>
      <c r="P16" s="6" t="s">
        <v>1273</v>
      </c>
      <c r="Q16" s="6" t="s">
        <v>1481</v>
      </c>
      <c r="R16" s="57" t="s">
        <v>1486</v>
      </c>
      <c r="S16" s="6" t="s">
        <v>1481</v>
      </c>
      <c r="T16" s="6" t="s">
        <v>1268</v>
      </c>
      <c r="U16" s="6" t="n">
        <v>8150</v>
      </c>
      <c r="V16" s="6" t="n">
        <v>80</v>
      </c>
      <c r="W16" s="6" t="n">
        <v>80</v>
      </c>
    </row>
    <row r="17" customFormat="false" ht="12.75" hidden="false" customHeight="false" outlineLevel="0" collapsed="false">
      <c r="A17" s="0" t="s">
        <v>1282</v>
      </c>
      <c r="B17" s="0" t="s">
        <v>1283</v>
      </c>
      <c r="C17" s="0" t="s">
        <v>1452</v>
      </c>
      <c r="D17" s="0" t="s">
        <v>1487</v>
      </c>
      <c r="E17" s="0" t="s">
        <v>1452</v>
      </c>
      <c r="F17" s="0" t="s">
        <v>1268</v>
      </c>
      <c r="G17" s="0" t="n">
        <v>9694.31578947369</v>
      </c>
      <c r="H17" s="0" t="n">
        <v>113</v>
      </c>
      <c r="I17" s="0" t="n">
        <v>114</v>
      </c>
      <c r="K17" s="0" t="n">
        <f aca="false">SUMIF(F17,"=ng",H17)</f>
        <v>113</v>
      </c>
      <c r="O17" s="6" t="s">
        <v>1251</v>
      </c>
      <c r="P17" s="6" t="s">
        <v>1277</v>
      </c>
      <c r="Q17" s="6" t="s">
        <v>1488</v>
      </c>
      <c r="R17" s="57" t="s">
        <v>1489</v>
      </c>
      <c r="S17" s="6" t="s">
        <v>1448</v>
      </c>
      <c r="T17" s="6" t="s">
        <v>54</v>
      </c>
      <c r="U17" s="6" t="n">
        <v>8200</v>
      </c>
      <c r="V17" s="6" t="n">
        <v>110</v>
      </c>
      <c r="W17" s="6" t="n">
        <v>110</v>
      </c>
    </row>
    <row r="18" customFormat="false" ht="12.75" hidden="false" customHeight="false" outlineLevel="0" collapsed="false">
      <c r="A18" s="0" t="s">
        <v>1282</v>
      </c>
      <c r="B18" s="0" t="s">
        <v>1306</v>
      </c>
      <c r="C18" s="0" t="s">
        <v>1490</v>
      </c>
      <c r="D18" s="0" t="s">
        <v>1491</v>
      </c>
      <c r="E18" s="0" t="s">
        <v>1490</v>
      </c>
      <c r="F18" s="0" t="s">
        <v>1268</v>
      </c>
      <c r="G18" s="0" t="n">
        <v>10000</v>
      </c>
      <c r="H18" s="0" t="n">
        <v>25</v>
      </c>
      <c r="I18" s="0" t="n">
        <v>25</v>
      </c>
      <c r="K18" s="0" t="n">
        <f aca="false">SUMIF(F18,"=ng",H18)</f>
        <v>25</v>
      </c>
      <c r="O18" s="6" t="s">
        <v>1251</v>
      </c>
      <c r="P18" s="6" t="s">
        <v>1277</v>
      </c>
      <c r="Q18" s="6" t="s">
        <v>1488</v>
      </c>
      <c r="R18" s="57" t="s">
        <v>1492</v>
      </c>
      <c r="S18" s="6" t="s">
        <v>1448</v>
      </c>
      <c r="T18" s="6" t="s">
        <v>54</v>
      </c>
      <c r="U18" s="6" t="n">
        <v>8200</v>
      </c>
      <c r="V18" s="6" t="n">
        <v>245</v>
      </c>
      <c r="W18" s="6" t="n">
        <v>245</v>
      </c>
    </row>
    <row r="19" customFormat="false" ht="12.75" hidden="false" customHeight="false" outlineLevel="0" collapsed="false">
      <c r="A19" s="0" t="s">
        <v>1282</v>
      </c>
      <c r="B19" s="0" t="s">
        <v>1283</v>
      </c>
      <c r="C19" s="0" t="s">
        <v>1493</v>
      </c>
      <c r="D19" s="0" t="s">
        <v>1494</v>
      </c>
      <c r="E19" s="0" t="s">
        <v>1493</v>
      </c>
      <c r="F19" s="0" t="s">
        <v>1268</v>
      </c>
      <c r="G19" s="0" t="n">
        <v>10010.6575342466</v>
      </c>
      <c r="H19" s="0" t="n">
        <v>113</v>
      </c>
      <c r="I19" s="0" t="n">
        <v>115</v>
      </c>
      <c r="K19" s="0" t="n">
        <f aca="false">SUMIF(F19,"=ng",H19)</f>
        <v>113</v>
      </c>
      <c r="O19" s="6" t="s">
        <v>1272</v>
      </c>
      <c r="P19" s="6" t="s">
        <v>1273</v>
      </c>
      <c r="Q19" s="6" t="s">
        <v>1495</v>
      </c>
      <c r="R19" s="57" t="s">
        <v>1496</v>
      </c>
      <c r="S19" s="6" t="s">
        <v>1449</v>
      </c>
      <c r="T19" s="6" t="s">
        <v>1268</v>
      </c>
      <c r="U19" s="6" t="n">
        <v>8200</v>
      </c>
      <c r="V19" s="6" t="n">
        <v>340</v>
      </c>
      <c r="W19" s="6" t="n">
        <v>340</v>
      </c>
    </row>
    <row r="20" customFormat="false" ht="12.75" hidden="false" customHeight="false" outlineLevel="0" collapsed="false">
      <c r="A20" s="0" t="s">
        <v>1282</v>
      </c>
      <c r="B20" s="0" t="s">
        <v>1283</v>
      </c>
      <c r="C20" s="0" t="s">
        <v>1493</v>
      </c>
      <c r="D20" s="0" t="s">
        <v>1497</v>
      </c>
      <c r="E20" s="0" t="s">
        <v>1493</v>
      </c>
      <c r="F20" s="0" t="s">
        <v>1268</v>
      </c>
      <c r="G20" s="0" t="n">
        <v>10188.6868686869</v>
      </c>
      <c r="H20" s="0" t="n">
        <v>99</v>
      </c>
      <c r="I20" s="0" t="n">
        <v>99</v>
      </c>
      <c r="K20" s="0" t="n">
        <f aca="false">SUMIF(F20,"=ng",H20)</f>
        <v>99</v>
      </c>
      <c r="O20" s="6" t="s">
        <v>1322</v>
      </c>
      <c r="P20" s="6" t="s">
        <v>1323</v>
      </c>
      <c r="Q20" s="6" t="s">
        <v>1498</v>
      </c>
      <c r="R20" s="57" t="s">
        <v>1499</v>
      </c>
      <c r="S20" s="6" t="s">
        <v>1449</v>
      </c>
      <c r="T20" s="6" t="s">
        <v>1268</v>
      </c>
      <c r="U20" s="6" t="n">
        <v>8311</v>
      </c>
      <c r="V20" s="6" t="n">
        <v>32</v>
      </c>
      <c r="W20" s="6" t="n">
        <v>32</v>
      </c>
    </row>
    <row r="21" customFormat="false" ht="12.75" hidden="false" customHeight="false" outlineLevel="0" collapsed="false">
      <c r="A21" s="0" t="s">
        <v>1282</v>
      </c>
      <c r="B21" s="0" t="s">
        <v>1258</v>
      </c>
      <c r="C21" s="0" t="s">
        <v>1472</v>
      </c>
      <c r="D21" s="0" t="s">
        <v>1500</v>
      </c>
      <c r="E21" s="0" t="s">
        <v>1474</v>
      </c>
      <c r="F21" s="0" t="s">
        <v>1268</v>
      </c>
      <c r="G21" s="0" t="n">
        <v>10367.7875</v>
      </c>
      <c r="H21" s="0" t="n">
        <v>80</v>
      </c>
      <c r="I21" s="0" t="n">
        <v>80</v>
      </c>
      <c r="K21" s="0" t="n">
        <f aca="false">SUMIF(F21,"=ng",H21)</f>
        <v>80</v>
      </c>
      <c r="O21" s="6" t="s">
        <v>1282</v>
      </c>
      <c r="P21" s="6" t="s">
        <v>1283</v>
      </c>
      <c r="Q21" s="6" t="s">
        <v>1452</v>
      </c>
      <c r="R21" s="57" t="s">
        <v>1453</v>
      </c>
      <c r="S21" s="6" t="s">
        <v>1452</v>
      </c>
      <c r="T21" s="6" t="s">
        <v>1268</v>
      </c>
      <c r="U21" s="6" t="n">
        <v>8311.38271604938</v>
      </c>
      <c r="V21" s="6" t="n">
        <v>76</v>
      </c>
      <c r="W21" s="6" t="n">
        <v>87</v>
      </c>
    </row>
    <row r="22" customFormat="false" ht="12.75" hidden="false" customHeight="false" outlineLevel="0" collapsed="false">
      <c r="A22" s="0" t="s">
        <v>1282</v>
      </c>
      <c r="B22" s="0" t="s">
        <v>1283</v>
      </c>
      <c r="C22" s="0" t="s">
        <v>1493</v>
      </c>
      <c r="D22" s="0" t="s">
        <v>1501</v>
      </c>
      <c r="E22" s="0" t="s">
        <v>1493</v>
      </c>
      <c r="F22" s="0" t="s">
        <v>1268</v>
      </c>
      <c r="G22" s="0" t="n">
        <v>10480.6086956522</v>
      </c>
      <c r="H22" s="0" t="n">
        <v>113</v>
      </c>
      <c r="I22" s="0" t="n">
        <v>115</v>
      </c>
      <c r="K22" s="0" t="n">
        <f aca="false">SUMIF(F22,"=ng",H22)</f>
        <v>113</v>
      </c>
      <c r="O22" s="6" t="s">
        <v>1282</v>
      </c>
      <c r="P22" s="6" t="s">
        <v>1283</v>
      </c>
      <c r="Q22" s="6" t="s">
        <v>1452</v>
      </c>
      <c r="R22" s="57" t="s">
        <v>1455</v>
      </c>
      <c r="S22" s="6" t="s">
        <v>1452</v>
      </c>
      <c r="T22" s="6" t="s">
        <v>1268</v>
      </c>
      <c r="U22" s="6" t="n">
        <v>8311.38271604938</v>
      </c>
      <c r="V22" s="6" t="n">
        <v>74</v>
      </c>
      <c r="W22" s="6" t="n">
        <v>85</v>
      </c>
    </row>
    <row r="23" customFormat="false" ht="12.75" hidden="false" customHeight="false" outlineLevel="0" collapsed="false">
      <c r="A23" s="0" t="s">
        <v>1282</v>
      </c>
      <c r="B23" s="0" t="s">
        <v>1258</v>
      </c>
      <c r="C23" s="0" t="s">
        <v>1472</v>
      </c>
      <c r="D23" s="0" t="s">
        <v>1502</v>
      </c>
      <c r="E23" s="0" t="s">
        <v>1474</v>
      </c>
      <c r="F23" s="0" t="s">
        <v>1268</v>
      </c>
      <c r="G23" s="0" t="n">
        <v>10597.5151515152</v>
      </c>
      <c r="H23" s="0" t="n">
        <v>66</v>
      </c>
      <c r="I23" s="0" t="n">
        <v>69</v>
      </c>
      <c r="K23" s="0" t="n">
        <f aca="false">SUMIF(F23,"=ng",H23)</f>
        <v>66</v>
      </c>
      <c r="O23" s="6" t="s">
        <v>1282</v>
      </c>
      <c r="P23" s="6" t="s">
        <v>1283</v>
      </c>
      <c r="Q23" s="6" t="s">
        <v>1452</v>
      </c>
      <c r="R23" s="57" t="s">
        <v>1457</v>
      </c>
      <c r="S23" s="6" t="s">
        <v>1452</v>
      </c>
      <c r="T23" s="6" t="s">
        <v>1268</v>
      </c>
      <c r="U23" s="6" t="n">
        <v>8311.38271604938</v>
      </c>
      <c r="V23" s="6" t="n">
        <v>80</v>
      </c>
      <c r="W23" s="6" t="n">
        <v>91</v>
      </c>
    </row>
    <row r="24" customFormat="false" ht="12.75" hidden="false" customHeight="false" outlineLevel="0" collapsed="false">
      <c r="A24" s="0" t="s">
        <v>1282</v>
      </c>
      <c r="B24" s="0" t="s">
        <v>1283</v>
      </c>
      <c r="C24" s="0" t="s">
        <v>1493</v>
      </c>
      <c r="D24" s="0" t="s">
        <v>1503</v>
      </c>
      <c r="E24" s="0" t="s">
        <v>1493</v>
      </c>
      <c r="F24" s="0" t="s">
        <v>1268</v>
      </c>
      <c r="G24" s="0" t="n">
        <v>10701.9130434783</v>
      </c>
      <c r="H24" s="0" t="n">
        <v>110</v>
      </c>
      <c r="I24" s="0" t="n">
        <v>110</v>
      </c>
      <c r="K24" s="0" t="n">
        <f aca="false">SUMIF(F24,"=ng",H24)</f>
        <v>110</v>
      </c>
      <c r="O24" s="6" t="s">
        <v>1282</v>
      </c>
      <c r="P24" s="6" t="s">
        <v>1283</v>
      </c>
      <c r="Q24" s="6" t="s">
        <v>1452</v>
      </c>
      <c r="R24" s="57" t="s">
        <v>1459</v>
      </c>
      <c r="S24" s="6" t="s">
        <v>1452</v>
      </c>
      <c r="T24" s="6" t="s">
        <v>1268</v>
      </c>
      <c r="U24" s="6" t="n">
        <v>8311.38271604938</v>
      </c>
      <c r="V24" s="6" t="n">
        <v>77</v>
      </c>
      <c r="W24" s="6" t="n">
        <v>88</v>
      </c>
    </row>
    <row r="25" customFormat="false" ht="12.75" hidden="false" customHeight="false" outlineLevel="0" collapsed="false">
      <c r="A25" s="0" t="s">
        <v>1282</v>
      </c>
      <c r="B25" s="0" t="s">
        <v>1283</v>
      </c>
      <c r="C25" s="0" t="s">
        <v>1452</v>
      </c>
      <c r="D25" s="0" t="s">
        <v>1504</v>
      </c>
      <c r="E25" s="0" t="s">
        <v>1452</v>
      </c>
      <c r="F25" s="0" t="s">
        <v>1268</v>
      </c>
      <c r="G25" s="0" t="n">
        <v>10788.6111111111</v>
      </c>
      <c r="H25" s="0" t="n">
        <v>72</v>
      </c>
      <c r="I25" s="0" t="n">
        <v>72</v>
      </c>
      <c r="K25" s="0" t="n">
        <f aca="false">SUMIF(F25,"=ng",H25)</f>
        <v>72</v>
      </c>
      <c r="O25" s="6" t="s">
        <v>1251</v>
      </c>
      <c r="P25" s="6" t="s">
        <v>1277</v>
      </c>
      <c r="Q25" s="6" t="s">
        <v>1488</v>
      </c>
      <c r="R25" s="57" t="s">
        <v>1505</v>
      </c>
      <c r="S25" s="6" t="s">
        <v>1448</v>
      </c>
      <c r="T25" s="6" t="s">
        <v>54</v>
      </c>
      <c r="U25" s="6" t="n">
        <v>8500</v>
      </c>
      <c r="V25" s="6" t="n">
        <v>160</v>
      </c>
      <c r="W25" s="6" t="n">
        <v>160</v>
      </c>
    </row>
    <row r="26" customFormat="false" ht="12.75" hidden="false" customHeight="false" outlineLevel="0" collapsed="false">
      <c r="A26" s="0" t="s">
        <v>1282</v>
      </c>
      <c r="B26" s="0" t="s">
        <v>1463</v>
      </c>
      <c r="C26" s="0" t="s">
        <v>1464</v>
      </c>
      <c r="D26" s="0" t="s">
        <v>1506</v>
      </c>
      <c r="E26" s="0" t="s">
        <v>1464</v>
      </c>
      <c r="F26" s="0" t="s">
        <v>1268</v>
      </c>
      <c r="G26" s="0" t="n">
        <v>10999.7916666667</v>
      </c>
      <c r="H26" s="0" t="n">
        <v>48</v>
      </c>
      <c r="I26" s="0" t="n">
        <v>48</v>
      </c>
      <c r="K26" s="0" t="n">
        <f aca="false">SUMIF(F26,"=ng",H26)</f>
        <v>48</v>
      </c>
      <c r="O26" s="6" t="s">
        <v>1272</v>
      </c>
      <c r="P26" s="6" t="s">
        <v>1273</v>
      </c>
      <c r="Q26" s="6" t="s">
        <v>1495</v>
      </c>
      <c r="R26" s="57" t="s">
        <v>1507</v>
      </c>
      <c r="S26" s="6" t="s">
        <v>1449</v>
      </c>
      <c r="T26" s="6" t="s">
        <v>1268</v>
      </c>
      <c r="U26" s="6" t="n">
        <v>8500</v>
      </c>
      <c r="V26" s="6" t="n">
        <v>257</v>
      </c>
      <c r="W26" s="6" t="n">
        <v>257</v>
      </c>
    </row>
    <row r="27" customFormat="false" ht="12.75" hidden="false" customHeight="false" outlineLevel="0" collapsed="false">
      <c r="A27" s="0" t="s">
        <v>1282</v>
      </c>
      <c r="B27" s="0" t="s">
        <v>1463</v>
      </c>
      <c r="C27" s="0" t="s">
        <v>1464</v>
      </c>
      <c r="D27" s="0" t="s">
        <v>1508</v>
      </c>
      <c r="E27" s="0" t="s">
        <v>1464</v>
      </c>
      <c r="F27" s="0" t="s">
        <v>1268</v>
      </c>
      <c r="G27" s="0" t="n">
        <v>11000</v>
      </c>
      <c r="H27" s="0" t="n">
        <v>82</v>
      </c>
      <c r="I27" s="0" t="n">
        <v>83</v>
      </c>
      <c r="K27" s="0" t="n">
        <f aca="false">SUMIF(F27,"=ng",H27)</f>
        <v>82</v>
      </c>
      <c r="O27" s="6" t="s">
        <v>1204</v>
      </c>
      <c r="P27" s="6" t="s">
        <v>1273</v>
      </c>
      <c r="Q27" s="6" t="s">
        <v>1449</v>
      </c>
      <c r="R27" s="57" t="s">
        <v>1509</v>
      </c>
      <c r="S27" s="6" t="s">
        <v>1510</v>
      </c>
      <c r="T27" s="6" t="s">
        <v>1268</v>
      </c>
      <c r="U27" s="6" t="n">
        <v>8877.98105548038</v>
      </c>
      <c r="V27" s="6" t="n">
        <v>739</v>
      </c>
      <c r="W27" s="6" t="n">
        <v>739</v>
      </c>
    </row>
    <row r="28" customFormat="false" ht="12.75" hidden="false" customHeight="false" outlineLevel="0" collapsed="false">
      <c r="A28" s="0" t="s">
        <v>1282</v>
      </c>
      <c r="B28" s="0" t="s">
        <v>1463</v>
      </c>
      <c r="C28" s="0" t="s">
        <v>1464</v>
      </c>
      <c r="D28" s="0" t="s">
        <v>1511</v>
      </c>
      <c r="E28" s="0" t="s">
        <v>1464</v>
      </c>
      <c r="F28" s="0" t="s">
        <v>1268</v>
      </c>
      <c r="G28" s="0" t="n">
        <v>11000</v>
      </c>
      <c r="H28" s="0" t="n">
        <v>81</v>
      </c>
      <c r="I28" s="0" t="n">
        <v>82</v>
      </c>
      <c r="K28" s="0" t="n">
        <f aca="false">SUMIF(F28,"=ng",H28)</f>
        <v>81</v>
      </c>
      <c r="O28" s="6" t="s">
        <v>1204</v>
      </c>
      <c r="P28" s="6" t="s">
        <v>1273</v>
      </c>
      <c r="Q28" s="6" t="s">
        <v>1449</v>
      </c>
      <c r="R28" s="57" t="s">
        <v>1512</v>
      </c>
      <c r="S28" s="6" t="s">
        <v>1510</v>
      </c>
      <c r="T28" s="6" t="s">
        <v>1268</v>
      </c>
      <c r="U28" s="6" t="n">
        <v>9084.40866035183</v>
      </c>
      <c r="V28" s="6" t="n">
        <v>739</v>
      </c>
      <c r="W28" s="6" t="n">
        <v>739</v>
      </c>
    </row>
    <row r="29" customFormat="false" ht="12.75" hidden="false" customHeight="false" outlineLevel="0" collapsed="false">
      <c r="A29" s="0" t="s">
        <v>1282</v>
      </c>
      <c r="B29" s="0" t="s">
        <v>1463</v>
      </c>
      <c r="C29" s="0" t="s">
        <v>1464</v>
      </c>
      <c r="D29" s="0" t="s">
        <v>1513</v>
      </c>
      <c r="E29" s="0" t="s">
        <v>1464</v>
      </c>
      <c r="F29" s="0" t="s">
        <v>1268</v>
      </c>
      <c r="G29" s="0" t="n">
        <v>11000</v>
      </c>
      <c r="H29" s="0" t="n">
        <v>103</v>
      </c>
      <c r="I29" s="0" t="n">
        <v>104</v>
      </c>
      <c r="K29" s="0" t="n">
        <f aca="false">SUMIF(F29,"=ng",H29)</f>
        <v>103</v>
      </c>
      <c r="O29" s="6" t="s">
        <v>1322</v>
      </c>
      <c r="P29" s="6" t="s">
        <v>1323</v>
      </c>
      <c r="Q29" s="6" t="s">
        <v>1498</v>
      </c>
      <c r="R29" s="57" t="s">
        <v>112</v>
      </c>
      <c r="S29" s="6" t="s">
        <v>1498</v>
      </c>
      <c r="T29" s="6" t="s">
        <v>1268</v>
      </c>
      <c r="U29" s="6" t="n">
        <v>9170</v>
      </c>
      <c r="V29" s="6" t="n">
        <v>80</v>
      </c>
      <c r="W29" s="6" t="n">
        <v>80</v>
      </c>
    </row>
    <row r="30" customFormat="false" ht="12.75" hidden="false" customHeight="false" outlineLevel="0" collapsed="false">
      <c r="A30" s="0" t="s">
        <v>1282</v>
      </c>
      <c r="B30" s="0" t="s">
        <v>1463</v>
      </c>
      <c r="C30" s="0" t="s">
        <v>1464</v>
      </c>
      <c r="D30" s="0" t="s">
        <v>1514</v>
      </c>
      <c r="E30" s="0" t="s">
        <v>1464</v>
      </c>
      <c r="F30" s="0" t="s">
        <v>1268</v>
      </c>
      <c r="G30" s="0" t="n">
        <v>11000</v>
      </c>
      <c r="H30" s="0" t="n">
        <v>150</v>
      </c>
      <c r="I30" s="0" t="n">
        <v>151</v>
      </c>
      <c r="K30" s="0" t="n">
        <f aca="false">SUMIF(F30,"=ng",H30)</f>
        <v>150</v>
      </c>
      <c r="O30" s="6" t="s">
        <v>1282</v>
      </c>
      <c r="P30" s="6" t="s">
        <v>1283</v>
      </c>
      <c r="Q30" s="6" t="s">
        <v>1452</v>
      </c>
      <c r="R30" s="57" t="s">
        <v>1461</v>
      </c>
      <c r="S30" s="6" t="s">
        <v>1452</v>
      </c>
      <c r="T30" s="6" t="s">
        <v>1268</v>
      </c>
      <c r="U30" s="6" t="n">
        <v>9218.16847826087</v>
      </c>
      <c r="V30" s="6" t="n">
        <v>181</v>
      </c>
      <c r="W30" s="6" t="n">
        <v>184</v>
      </c>
    </row>
    <row r="31" customFormat="false" ht="12.75" hidden="false" customHeight="false" outlineLevel="0" collapsed="false">
      <c r="A31" s="0" t="s">
        <v>1282</v>
      </c>
      <c r="B31" s="0" t="s">
        <v>1258</v>
      </c>
      <c r="C31" s="0" t="s">
        <v>1472</v>
      </c>
      <c r="D31" s="0" t="s">
        <v>1515</v>
      </c>
      <c r="E31" s="0" t="s">
        <v>1474</v>
      </c>
      <c r="F31" s="0" t="s">
        <v>1268</v>
      </c>
      <c r="G31" s="0" t="n">
        <v>11193.9761904762</v>
      </c>
      <c r="H31" s="0" t="n">
        <v>42</v>
      </c>
      <c r="I31" s="0" t="n">
        <v>42</v>
      </c>
      <c r="K31" s="0" t="n">
        <f aca="false">SUMIF(F31,"=ng",H31)</f>
        <v>42</v>
      </c>
      <c r="O31" s="6" t="s">
        <v>1251</v>
      </c>
      <c r="P31" s="6" t="s">
        <v>1270</v>
      </c>
      <c r="Q31" s="6" t="s">
        <v>1469</v>
      </c>
      <c r="R31" s="57" t="s">
        <v>1516</v>
      </c>
      <c r="S31" s="6" t="s">
        <v>1471</v>
      </c>
      <c r="T31" s="6" t="s">
        <v>54</v>
      </c>
      <c r="U31" s="6" t="n">
        <v>9225</v>
      </c>
      <c r="V31" s="6" t="n">
        <v>495</v>
      </c>
      <c r="W31" s="6" t="n">
        <v>536</v>
      </c>
    </row>
    <row r="32" customFormat="false" ht="12.75" hidden="false" customHeight="false" outlineLevel="0" collapsed="false">
      <c r="A32" s="0" t="s">
        <v>1282</v>
      </c>
      <c r="B32" s="0" t="s">
        <v>1306</v>
      </c>
      <c r="C32" s="0" t="s">
        <v>1517</v>
      </c>
      <c r="D32" s="0" t="s">
        <v>1518</v>
      </c>
      <c r="E32" s="0" t="s">
        <v>1517</v>
      </c>
      <c r="F32" s="0" t="s">
        <v>1268</v>
      </c>
      <c r="G32" s="0" t="n">
        <v>11195.4545454545</v>
      </c>
      <c r="H32" s="0" t="n">
        <v>44</v>
      </c>
      <c r="I32" s="0" t="n">
        <v>44</v>
      </c>
      <c r="K32" s="0" t="n">
        <f aca="false">SUMIF(F32,"=ng",H32)</f>
        <v>44</v>
      </c>
      <c r="O32" s="6" t="s">
        <v>1322</v>
      </c>
      <c r="P32" s="6" t="s">
        <v>1323</v>
      </c>
      <c r="Q32" s="6" t="s">
        <v>1498</v>
      </c>
      <c r="R32" s="57" t="s">
        <v>1519</v>
      </c>
      <c r="S32" s="6" t="s">
        <v>1498</v>
      </c>
      <c r="T32" s="6" t="s">
        <v>1268</v>
      </c>
      <c r="U32" s="6" t="n">
        <v>9351.76923076923</v>
      </c>
      <c r="V32" s="6" t="n">
        <v>14</v>
      </c>
      <c r="W32" s="6" t="n">
        <v>17</v>
      </c>
    </row>
    <row r="33" customFormat="false" ht="12.75" hidden="false" customHeight="false" outlineLevel="0" collapsed="false">
      <c r="A33" s="0" t="s">
        <v>1282</v>
      </c>
      <c r="B33" s="0" t="s">
        <v>1306</v>
      </c>
      <c r="C33" s="0" t="s">
        <v>1517</v>
      </c>
      <c r="D33" s="0" t="s">
        <v>1520</v>
      </c>
      <c r="E33" s="0" t="s">
        <v>1517</v>
      </c>
      <c r="F33" s="0" t="s">
        <v>1268</v>
      </c>
      <c r="G33" s="0" t="n">
        <v>11195.4545454545</v>
      </c>
      <c r="H33" s="0" t="n">
        <v>44</v>
      </c>
      <c r="I33" s="0" t="n">
        <v>44</v>
      </c>
      <c r="K33" s="0" t="n">
        <f aca="false">SUMIF(F33,"=ng",H33)</f>
        <v>44</v>
      </c>
      <c r="O33" s="6" t="s">
        <v>1322</v>
      </c>
      <c r="P33" s="6" t="s">
        <v>1323</v>
      </c>
      <c r="Q33" s="6" t="s">
        <v>1498</v>
      </c>
      <c r="R33" s="57" t="s">
        <v>1521</v>
      </c>
      <c r="S33" s="6" t="s">
        <v>1498</v>
      </c>
      <c r="T33" s="6" t="s">
        <v>1268</v>
      </c>
      <c r="U33" s="6" t="n">
        <v>9351.76923076923</v>
      </c>
      <c r="V33" s="6" t="n">
        <v>16</v>
      </c>
      <c r="W33" s="6" t="n">
        <v>19</v>
      </c>
    </row>
    <row r="34" customFormat="false" ht="12.75" hidden="false" customHeight="false" outlineLevel="0" collapsed="false">
      <c r="A34" s="0" t="s">
        <v>1282</v>
      </c>
      <c r="B34" s="0" t="s">
        <v>1306</v>
      </c>
      <c r="C34" s="0" t="s">
        <v>1517</v>
      </c>
      <c r="D34" s="0" t="s">
        <v>1522</v>
      </c>
      <c r="E34" s="0" t="s">
        <v>1517</v>
      </c>
      <c r="F34" s="0" t="s">
        <v>1268</v>
      </c>
      <c r="G34" s="0" t="n">
        <v>11203.0303030303</v>
      </c>
      <c r="H34" s="0" t="n">
        <v>66</v>
      </c>
      <c r="I34" s="0" t="n">
        <v>66</v>
      </c>
      <c r="K34" s="0" t="n">
        <f aca="false">SUMIF(F34,"=ng",H34)</f>
        <v>66</v>
      </c>
      <c r="O34" s="6" t="s">
        <v>1282</v>
      </c>
      <c r="P34" s="6" t="s">
        <v>1463</v>
      </c>
      <c r="Q34" s="6" t="s">
        <v>1464</v>
      </c>
      <c r="R34" s="57" t="s">
        <v>1465</v>
      </c>
      <c r="S34" s="6" t="s">
        <v>1464</v>
      </c>
      <c r="T34" s="6" t="s">
        <v>1268</v>
      </c>
      <c r="U34" s="6" t="n">
        <v>9500</v>
      </c>
      <c r="V34" s="6" t="n">
        <v>146</v>
      </c>
      <c r="W34" s="6" t="n">
        <v>154</v>
      </c>
    </row>
    <row r="35" customFormat="false" ht="12.75" hidden="false" customHeight="false" outlineLevel="0" collapsed="false">
      <c r="A35" s="0" t="s">
        <v>1282</v>
      </c>
      <c r="B35" s="0" t="s">
        <v>1463</v>
      </c>
      <c r="C35" s="0" t="s">
        <v>1464</v>
      </c>
      <c r="D35" s="0" t="s">
        <v>1523</v>
      </c>
      <c r="E35" s="0" t="s">
        <v>1464</v>
      </c>
      <c r="F35" s="0" t="s">
        <v>1268</v>
      </c>
      <c r="G35" s="0" t="n">
        <v>11428.9275362319</v>
      </c>
      <c r="H35" s="0" t="n">
        <v>69</v>
      </c>
      <c r="I35" s="0" t="n">
        <v>71</v>
      </c>
      <c r="K35" s="0" t="n">
        <f aca="false">SUMIF(F35,"=ng",H35)</f>
        <v>69</v>
      </c>
      <c r="O35" s="6" t="s">
        <v>1282</v>
      </c>
      <c r="P35" s="6" t="s">
        <v>1463</v>
      </c>
      <c r="Q35" s="6" t="s">
        <v>1464</v>
      </c>
      <c r="R35" s="57" t="s">
        <v>1468</v>
      </c>
      <c r="S35" s="6" t="s">
        <v>1464</v>
      </c>
      <c r="T35" s="6" t="s">
        <v>1268</v>
      </c>
      <c r="U35" s="6" t="n">
        <v>9500</v>
      </c>
      <c r="V35" s="6" t="n">
        <v>86</v>
      </c>
      <c r="W35" s="6" t="n">
        <v>86</v>
      </c>
    </row>
    <row r="36" customFormat="false" ht="12.75" hidden="false" customHeight="false" outlineLevel="0" collapsed="false">
      <c r="A36" s="0" t="s">
        <v>1282</v>
      </c>
      <c r="B36" s="0" t="s">
        <v>1463</v>
      </c>
      <c r="C36" s="0" t="s">
        <v>1464</v>
      </c>
      <c r="D36" s="0" t="s">
        <v>1524</v>
      </c>
      <c r="E36" s="0" t="s">
        <v>1464</v>
      </c>
      <c r="F36" s="0" t="s">
        <v>1268</v>
      </c>
      <c r="G36" s="0" t="n">
        <v>11471.1666666667</v>
      </c>
      <c r="H36" s="0" t="n">
        <v>48</v>
      </c>
      <c r="I36" s="0" t="n">
        <v>48</v>
      </c>
      <c r="K36" s="0" t="n">
        <f aca="false">SUMIF(F36,"=ng",H36)</f>
        <v>48</v>
      </c>
      <c r="O36" s="6" t="s">
        <v>1328</v>
      </c>
      <c r="P36" s="6" t="s">
        <v>1273</v>
      </c>
      <c r="Q36" s="6" t="s">
        <v>1510</v>
      </c>
      <c r="R36" s="57" t="s">
        <v>1525</v>
      </c>
      <c r="S36" s="6" t="s">
        <v>1526</v>
      </c>
      <c r="T36" s="6" t="s">
        <v>54</v>
      </c>
      <c r="U36" s="6" t="n">
        <v>9542.91124260355</v>
      </c>
      <c r="V36" s="6" t="n">
        <v>338</v>
      </c>
      <c r="W36" s="6" t="n">
        <v>338</v>
      </c>
    </row>
    <row r="37" customFormat="false" ht="12.75" hidden="false" customHeight="false" outlineLevel="0" collapsed="false">
      <c r="A37" s="0" t="s">
        <v>1282</v>
      </c>
      <c r="B37" s="0" t="s">
        <v>1258</v>
      </c>
      <c r="C37" s="0" t="s">
        <v>1472</v>
      </c>
      <c r="D37" s="0" t="s">
        <v>1527</v>
      </c>
      <c r="E37" s="0" t="s">
        <v>1474</v>
      </c>
      <c r="F37" s="0" t="s">
        <v>1268</v>
      </c>
      <c r="G37" s="0" t="n">
        <v>11576.3214285714</v>
      </c>
      <c r="H37" s="0" t="n">
        <v>67</v>
      </c>
      <c r="I37" s="0" t="n">
        <v>70</v>
      </c>
      <c r="K37" s="0" t="n">
        <f aca="false">SUMIF(F37,"=ng",H37)</f>
        <v>67</v>
      </c>
      <c r="O37" s="6" t="s">
        <v>1204</v>
      </c>
      <c r="P37" s="6" t="s">
        <v>1273</v>
      </c>
      <c r="Q37" s="6" t="s">
        <v>1449</v>
      </c>
      <c r="R37" s="57" t="s">
        <v>1528</v>
      </c>
      <c r="S37" s="6" t="s">
        <v>1529</v>
      </c>
      <c r="T37" s="6" t="s">
        <v>1268</v>
      </c>
      <c r="U37" s="6" t="n">
        <v>9612.46176470588</v>
      </c>
      <c r="V37" s="6" t="n">
        <v>340</v>
      </c>
      <c r="W37" s="6" t="n">
        <v>340</v>
      </c>
    </row>
    <row r="38" customFormat="false" ht="12.75" hidden="false" customHeight="false" outlineLevel="0" collapsed="false">
      <c r="A38" s="0" t="s">
        <v>1282</v>
      </c>
      <c r="B38" s="0" t="s">
        <v>1283</v>
      </c>
      <c r="C38" s="0" t="s">
        <v>1452</v>
      </c>
      <c r="D38" s="0" t="s">
        <v>1530</v>
      </c>
      <c r="E38" s="0" t="s">
        <v>1452</v>
      </c>
      <c r="F38" s="0" t="s">
        <v>1268</v>
      </c>
      <c r="G38" s="0" t="n">
        <v>11944.1</v>
      </c>
      <c r="H38" s="0" t="n">
        <v>72</v>
      </c>
      <c r="I38" s="0" t="n">
        <v>87</v>
      </c>
      <c r="K38" s="0" t="n">
        <f aca="false">SUMIF(F38,"=ng",H38)</f>
        <v>72</v>
      </c>
      <c r="O38" s="6" t="s">
        <v>1282</v>
      </c>
      <c r="P38" s="6" t="s">
        <v>1258</v>
      </c>
      <c r="Q38" s="6" t="s">
        <v>1472</v>
      </c>
      <c r="R38" s="57" t="s">
        <v>1473</v>
      </c>
      <c r="S38" s="6" t="s">
        <v>1474</v>
      </c>
      <c r="T38" s="6" t="s">
        <v>1268</v>
      </c>
      <c r="U38" s="6" t="n">
        <v>9625</v>
      </c>
      <c r="V38" s="6" t="n">
        <v>146</v>
      </c>
      <c r="W38" s="6" t="n">
        <v>156</v>
      </c>
    </row>
    <row r="39" customFormat="false" ht="12.75" hidden="false" customHeight="false" outlineLevel="0" collapsed="false">
      <c r="A39" s="0" t="s">
        <v>1282</v>
      </c>
      <c r="B39" s="0" t="s">
        <v>1306</v>
      </c>
      <c r="C39" s="0" t="s">
        <v>1490</v>
      </c>
      <c r="D39" s="0" t="s">
        <v>1531</v>
      </c>
      <c r="E39" s="0" t="s">
        <v>1490</v>
      </c>
      <c r="F39" s="0" t="s">
        <v>1268</v>
      </c>
      <c r="G39" s="0" t="n">
        <v>12000</v>
      </c>
      <c r="H39" s="0" t="n">
        <v>6</v>
      </c>
      <c r="I39" s="0" t="n">
        <v>6</v>
      </c>
      <c r="K39" s="0" t="n">
        <f aca="false">SUMIF(F39,"=ng",H39)</f>
        <v>6</v>
      </c>
      <c r="O39" s="6" t="s">
        <v>1282</v>
      </c>
      <c r="P39" s="6" t="s">
        <v>1258</v>
      </c>
      <c r="Q39" s="6" t="s">
        <v>1472</v>
      </c>
      <c r="R39" s="57" t="s">
        <v>1477</v>
      </c>
      <c r="S39" s="6" t="s">
        <v>1474</v>
      </c>
      <c r="T39" s="6" t="s">
        <v>1268</v>
      </c>
      <c r="U39" s="6" t="n">
        <v>9625</v>
      </c>
      <c r="V39" s="6" t="n">
        <v>87</v>
      </c>
      <c r="W39" s="6" t="n">
        <v>87</v>
      </c>
    </row>
    <row r="40" customFormat="false" ht="12.75" hidden="false" customHeight="false" outlineLevel="0" collapsed="false">
      <c r="A40" s="0" t="s">
        <v>1282</v>
      </c>
      <c r="B40" s="0" t="s">
        <v>1306</v>
      </c>
      <c r="C40" s="0" t="s">
        <v>1490</v>
      </c>
      <c r="D40" s="0" t="s">
        <v>1532</v>
      </c>
      <c r="E40" s="0" t="s">
        <v>1490</v>
      </c>
      <c r="F40" s="0" t="s">
        <v>1268</v>
      </c>
      <c r="G40" s="0" t="n">
        <v>12000</v>
      </c>
      <c r="H40" s="0" t="n">
        <v>19</v>
      </c>
      <c r="I40" s="0" t="n">
        <v>19</v>
      </c>
      <c r="K40" s="0" t="n">
        <f aca="false">SUMIF(F40,"=ng",H40)</f>
        <v>19</v>
      </c>
      <c r="O40" s="6" t="s">
        <v>1282</v>
      </c>
      <c r="P40" s="6" t="s">
        <v>1258</v>
      </c>
      <c r="Q40" s="6" t="s">
        <v>1472</v>
      </c>
      <c r="R40" s="57" t="s">
        <v>1480</v>
      </c>
      <c r="S40" s="6" t="s">
        <v>1474</v>
      </c>
      <c r="T40" s="6" t="s">
        <v>1268</v>
      </c>
      <c r="U40" s="6" t="n">
        <v>9625</v>
      </c>
      <c r="V40" s="6" t="n">
        <v>146</v>
      </c>
      <c r="W40" s="6" t="n">
        <v>156</v>
      </c>
    </row>
    <row r="41" customFormat="false" ht="12.75" hidden="false" customHeight="false" outlineLevel="0" collapsed="false">
      <c r="A41" s="0" t="s">
        <v>1282</v>
      </c>
      <c r="B41" s="0" t="s">
        <v>1258</v>
      </c>
      <c r="C41" s="0" t="s">
        <v>1472</v>
      </c>
      <c r="D41" s="0" t="s">
        <v>1533</v>
      </c>
      <c r="E41" s="0" t="s">
        <v>1449</v>
      </c>
      <c r="F41" s="0" t="s">
        <v>1268</v>
      </c>
      <c r="G41" s="0" t="n">
        <v>12000</v>
      </c>
      <c r="H41" s="0" t="n">
        <v>85</v>
      </c>
      <c r="I41" s="0" t="n">
        <v>85</v>
      </c>
      <c r="K41" s="0" t="n">
        <f aca="false">SUMIF(F41,"=ng",H41)</f>
        <v>85</v>
      </c>
      <c r="O41" s="6" t="s">
        <v>1282</v>
      </c>
      <c r="P41" s="6" t="s">
        <v>1258</v>
      </c>
      <c r="Q41" s="6" t="s">
        <v>1472</v>
      </c>
      <c r="R41" s="57" t="s">
        <v>1483</v>
      </c>
      <c r="S41" s="6" t="s">
        <v>1474</v>
      </c>
      <c r="T41" s="6" t="s">
        <v>1268</v>
      </c>
      <c r="U41" s="6" t="n">
        <v>9625</v>
      </c>
      <c r="V41" s="6" t="n">
        <v>87</v>
      </c>
      <c r="W41" s="6" t="n">
        <v>87</v>
      </c>
    </row>
    <row r="42" customFormat="false" ht="12.75" hidden="false" customHeight="false" outlineLevel="0" collapsed="false">
      <c r="A42" s="0" t="s">
        <v>1282</v>
      </c>
      <c r="B42" s="0" t="s">
        <v>1258</v>
      </c>
      <c r="C42" s="0" t="s">
        <v>1472</v>
      </c>
      <c r="D42" s="0" t="s">
        <v>1534</v>
      </c>
      <c r="E42" s="0" t="s">
        <v>1449</v>
      </c>
      <c r="F42" s="0" t="s">
        <v>1268</v>
      </c>
      <c r="G42" s="0" t="n">
        <v>12000</v>
      </c>
      <c r="H42" s="0" t="n">
        <v>85</v>
      </c>
      <c r="I42" s="0" t="n">
        <v>85</v>
      </c>
      <c r="K42" s="0" t="n">
        <f aca="false">SUMIF(F42,"=ng",H42)</f>
        <v>85</v>
      </c>
      <c r="O42" s="6" t="s">
        <v>1204</v>
      </c>
      <c r="P42" s="6" t="s">
        <v>1273</v>
      </c>
      <c r="Q42" s="6" t="s">
        <v>1449</v>
      </c>
      <c r="R42" s="57" t="s">
        <v>1535</v>
      </c>
      <c r="S42" s="6" t="s">
        <v>1529</v>
      </c>
      <c r="T42" s="6" t="s">
        <v>1268</v>
      </c>
      <c r="U42" s="6" t="n">
        <v>9667.05588235294</v>
      </c>
      <c r="V42" s="6" t="n">
        <v>340</v>
      </c>
      <c r="W42" s="6" t="n">
        <v>340</v>
      </c>
    </row>
    <row r="43" customFormat="false" ht="12.75" hidden="false" customHeight="false" outlineLevel="0" collapsed="false">
      <c r="A43" s="0" t="s">
        <v>1282</v>
      </c>
      <c r="B43" s="0" t="s">
        <v>1306</v>
      </c>
      <c r="C43" s="0" t="s">
        <v>1517</v>
      </c>
      <c r="D43" s="0" t="s">
        <v>1536</v>
      </c>
      <c r="E43" s="0" t="s">
        <v>1517</v>
      </c>
      <c r="F43" s="0" t="s">
        <v>1268</v>
      </c>
      <c r="G43" s="0" t="n">
        <v>12000</v>
      </c>
      <c r="H43" s="0" t="n">
        <v>20</v>
      </c>
      <c r="I43" s="0" t="n">
        <v>20</v>
      </c>
      <c r="K43" s="0" t="n">
        <f aca="false">SUMIF(F43,"=ng",H43)</f>
        <v>20</v>
      </c>
      <c r="O43" s="6" t="s">
        <v>1204</v>
      </c>
      <c r="P43" s="6" t="s">
        <v>1273</v>
      </c>
      <c r="Q43" s="6" t="s">
        <v>1449</v>
      </c>
      <c r="R43" s="57" t="s">
        <v>1537</v>
      </c>
      <c r="S43" s="6" t="s">
        <v>1529</v>
      </c>
      <c r="T43" s="6" t="s">
        <v>1268</v>
      </c>
      <c r="U43" s="6" t="n">
        <v>9684.55692307692</v>
      </c>
      <c r="V43" s="6" t="n">
        <v>325</v>
      </c>
      <c r="W43" s="6" t="n">
        <v>325</v>
      </c>
    </row>
    <row r="44" customFormat="false" ht="12.75" hidden="false" customHeight="false" outlineLevel="0" collapsed="false">
      <c r="A44" s="0" t="s">
        <v>1282</v>
      </c>
      <c r="B44" s="0" t="s">
        <v>1258</v>
      </c>
      <c r="C44" s="0" t="s">
        <v>1472</v>
      </c>
      <c r="D44" s="0" t="s">
        <v>1538</v>
      </c>
      <c r="E44" s="0" t="s">
        <v>1449</v>
      </c>
      <c r="F44" s="0" t="s">
        <v>1268</v>
      </c>
      <c r="G44" s="0" t="n">
        <v>12000</v>
      </c>
      <c r="H44" s="0" t="n">
        <v>45</v>
      </c>
      <c r="I44" s="0" t="n">
        <v>45</v>
      </c>
      <c r="K44" s="0" t="n">
        <f aca="false">SUMIF(F44,"=ng",H44)</f>
        <v>45</v>
      </c>
      <c r="O44" s="6" t="s">
        <v>1282</v>
      </c>
      <c r="P44" s="6" t="s">
        <v>1283</v>
      </c>
      <c r="Q44" s="6" t="s">
        <v>1452</v>
      </c>
      <c r="R44" s="57" t="s">
        <v>1485</v>
      </c>
      <c r="S44" s="6" t="s">
        <v>1452</v>
      </c>
      <c r="T44" s="6" t="s">
        <v>1268</v>
      </c>
      <c r="U44" s="6" t="n">
        <v>9694.31578947369</v>
      </c>
      <c r="V44" s="6" t="n">
        <v>113</v>
      </c>
      <c r="W44" s="6" t="n">
        <v>114</v>
      </c>
    </row>
    <row r="45" customFormat="false" ht="12.75" hidden="false" customHeight="false" outlineLevel="0" collapsed="false">
      <c r="A45" s="0" t="s">
        <v>1282</v>
      </c>
      <c r="B45" s="0" t="s">
        <v>1258</v>
      </c>
      <c r="C45" s="0" t="s">
        <v>1472</v>
      </c>
      <c r="D45" s="0" t="s">
        <v>1539</v>
      </c>
      <c r="E45" s="0" t="s">
        <v>1449</v>
      </c>
      <c r="F45" s="0" t="s">
        <v>1268</v>
      </c>
      <c r="G45" s="0" t="n">
        <v>12000</v>
      </c>
      <c r="H45" s="0" t="n">
        <v>90</v>
      </c>
      <c r="I45" s="0" t="n">
        <v>90</v>
      </c>
      <c r="K45" s="0" t="n">
        <f aca="false">SUMIF(F45,"=ng",H45)</f>
        <v>90</v>
      </c>
      <c r="O45" s="6" t="s">
        <v>1282</v>
      </c>
      <c r="P45" s="6" t="s">
        <v>1283</v>
      </c>
      <c r="Q45" s="6" t="s">
        <v>1452</v>
      </c>
      <c r="R45" s="57" t="s">
        <v>1487</v>
      </c>
      <c r="S45" s="6" t="s">
        <v>1452</v>
      </c>
      <c r="T45" s="6" t="s">
        <v>1268</v>
      </c>
      <c r="U45" s="6" t="n">
        <v>9694.31578947369</v>
      </c>
      <c r="V45" s="6" t="n">
        <v>113</v>
      </c>
      <c r="W45" s="6" t="n">
        <v>114</v>
      </c>
    </row>
    <row r="46" customFormat="false" ht="12.75" hidden="false" customHeight="false" outlineLevel="0" collapsed="false">
      <c r="A46" s="0" t="s">
        <v>1282</v>
      </c>
      <c r="B46" s="0" t="s">
        <v>1258</v>
      </c>
      <c r="C46" s="0" t="s">
        <v>1472</v>
      </c>
      <c r="D46" s="0" t="s">
        <v>1540</v>
      </c>
      <c r="E46" s="0" t="s">
        <v>1474</v>
      </c>
      <c r="F46" s="0" t="s">
        <v>1268</v>
      </c>
      <c r="G46" s="0" t="n">
        <v>12000</v>
      </c>
      <c r="H46" s="0" t="n">
        <v>210</v>
      </c>
      <c r="I46" s="0" t="n">
        <v>210</v>
      </c>
      <c r="K46" s="0" t="n">
        <f aca="false">SUMIF(F46,"=ng",H46)</f>
        <v>210</v>
      </c>
      <c r="O46" s="6" t="s">
        <v>1369</v>
      </c>
      <c r="P46" s="6" t="s">
        <v>1248</v>
      </c>
      <c r="Q46" s="6" t="s">
        <v>1443</v>
      </c>
      <c r="R46" s="57" t="s">
        <v>1541</v>
      </c>
      <c r="S46" s="6" t="s">
        <v>1443</v>
      </c>
      <c r="T46" s="6" t="s">
        <v>1268</v>
      </c>
      <c r="U46" s="6" t="n">
        <v>9700</v>
      </c>
      <c r="V46" s="6" t="n">
        <v>6</v>
      </c>
      <c r="W46" s="6" t="n">
        <v>6</v>
      </c>
    </row>
    <row r="47" customFormat="false" ht="12.75" hidden="false" customHeight="false" outlineLevel="0" collapsed="false">
      <c r="A47" s="0" t="s">
        <v>1282</v>
      </c>
      <c r="B47" s="0" t="s">
        <v>1283</v>
      </c>
      <c r="C47" s="0" t="s">
        <v>1493</v>
      </c>
      <c r="D47" s="0" t="s">
        <v>1542</v>
      </c>
      <c r="E47" s="0" t="s">
        <v>1493</v>
      </c>
      <c r="F47" s="0" t="s">
        <v>1268</v>
      </c>
      <c r="G47" s="0" t="n">
        <v>12000</v>
      </c>
      <c r="H47" s="0" t="n">
        <v>240</v>
      </c>
      <c r="I47" s="0" t="n">
        <v>294</v>
      </c>
      <c r="K47" s="0" t="n">
        <f aca="false">SUMIF(F47,"=ng",H47)</f>
        <v>240</v>
      </c>
      <c r="O47" s="6" t="s">
        <v>1204</v>
      </c>
      <c r="P47" s="6" t="s">
        <v>1273</v>
      </c>
      <c r="Q47" s="6" t="s">
        <v>1449</v>
      </c>
      <c r="R47" s="57" t="s">
        <v>1543</v>
      </c>
      <c r="S47" s="6" t="s">
        <v>1529</v>
      </c>
      <c r="T47" s="6" t="s">
        <v>1268</v>
      </c>
      <c r="U47" s="6" t="n">
        <v>9721.37222222222</v>
      </c>
      <c r="V47" s="6" t="n">
        <v>720</v>
      </c>
      <c r="W47" s="6" t="n">
        <v>720</v>
      </c>
    </row>
    <row r="48" customFormat="false" ht="12.75" hidden="false" customHeight="false" outlineLevel="0" collapsed="false">
      <c r="A48" s="0" t="s">
        <v>1282</v>
      </c>
      <c r="B48" s="0" t="s">
        <v>1283</v>
      </c>
      <c r="C48" s="0" t="s">
        <v>1452</v>
      </c>
      <c r="D48" s="0" t="s">
        <v>1544</v>
      </c>
      <c r="E48" s="0" t="s">
        <v>1452</v>
      </c>
      <c r="F48" s="0" t="s">
        <v>1268</v>
      </c>
      <c r="G48" s="0" t="n">
        <v>12121.2321428571</v>
      </c>
      <c r="H48" s="0" t="n">
        <v>51</v>
      </c>
      <c r="I48" s="0" t="n">
        <v>61</v>
      </c>
      <c r="K48" s="0" t="n">
        <f aca="false">SUMIF(F48,"=ng",H48)</f>
        <v>51</v>
      </c>
      <c r="O48" s="6" t="s">
        <v>1204</v>
      </c>
      <c r="P48" s="6" t="s">
        <v>1273</v>
      </c>
      <c r="Q48" s="6" t="s">
        <v>1449</v>
      </c>
      <c r="R48" s="57" t="s">
        <v>1545</v>
      </c>
      <c r="S48" s="6" t="s">
        <v>1529</v>
      </c>
      <c r="T48" s="6" t="s">
        <v>1268</v>
      </c>
      <c r="U48" s="6" t="n">
        <v>9768.45846153846</v>
      </c>
      <c r="V48" s="6" t="n">
        <v>325</v>
      </c>
      <c r="W48" s="6" t="n">
        <v>325</v>
      </c>
    </row>
    <row r="49" customFormat="false" ht="12.75" hidden="false" customHeight="false" outlineLevel="0" collapsed="false">
      <c r="A49" s="0" t="s">
        <v>1282</v>
      </c>
      <c r="B49" s="0" t="s">
        <v>1283</v>
      </c>
      <c r="C49" s="0" t="s">
        <v>1452</v>
      </c>
      <c r="D49" s="0" t="s">
        <v>1546</v>
      </c>
      <c r="E49" s="0" t="s">
        <v>1452</v>
      </c>
      <c r="F49" s="0" t="s">
        <v>1268</v>
      </c>
      <c r="G49" s="0" t="n">
        <v>12121.2321428571</v>
      </c>
      <c r="H49" s="0" t="n">
        <v>50</v>
      </c>
      <c r="I49" s="0" t="n">
        <v>60</v>
      </c>
      <c r="K49" s="0" t="n">
        <f aca="false">SUMIF(F49,"=ng",H49)</f>
        <v>50</v>
      </c>
      <c r="O49" s="6" t="s">
        <v>1204</v>
      </c>
      <c r="P49" s="6" t="s">
        <v>1273</v>
      </c>
      <c r="Q49" s="6" t="s">
        <v>1449</v>
      </c>
      <c r="R49" s="57" t="s">
        <v>1547</v>
      </c>
      <c r="S49" s="6" t="s">
        <v>1529</v>
      </c>
      <c r="T49" s="6" t="s">
        <v>1268</v>
      </c>
      <c r="U49" s="6" t="n">
        <v>9823.04830917875</v>
      </c>
      <c r="V49" s="6" t="n">
        <v>207</v>
      </c>
      <c r="W49" s="6" t="n">
        <v>207</v>
      </c>
    </row>
    <row r="50" customFormat="false" ht="12.75" hidden="false" customHeight="false" outlineLevel="0" collapsed="false">
      <c r="A50" s="0" t="s">
        <v>1282</v>
      </c>
      <c r="B50" s="0" t="s">
        <v>1283</v>
      </c>
      <c r="C50" s="0" t="s">
        <v>1452</v>
      </c>
      <c r="D50" s="0" t="s">
        <v>1548</v>
      </c>
      <c r="E50" s="0" t="s">
        <v>1452</v>
      </c>
      <c r="F50" s="0" t="s">
        <v>1268</v>
      </c>
      <c r="G50" s="0" t="n">
        <v>12207.0588235294</v>
      </c>
      <c r="H50" s="0" t="n">
        <v>34</v>
      </c>
      <c r="I50" s="0" t="n">
        <v>34</v>
      </c>
      <c r="K50" s="0" t="n">
        <f aca="false">SUMIF(F50,"=ng",H50)</f>
        <v>34</v>
      </c>
      <c r="O50" s="6" t="s">
        <v>1204</v>
      </c>
      <c r="P50" s="6" t="s">
        <v>1273</v>
      </c>
      <c r="Q50" s="6" t="s">
        <v>1549</v>
      </c>
      <c r="R50" s="57" t="s">
        <v>1550</v>
      </c>
      <c r="S50" s="6" t="s">
        <v>1549</v>
      </c>
      <c r="T50" s="6" t="s">
        <v>1268</v>
      </c>
      <c r="U50" s="6" t="n">
        <v>9840.34355828221</v>
      </c>
      <c r="V50" s="6" t="n">
        <v>163</v>
      </c>
      <c r="W50" s="6" t="n">
        <v>163</v>
      </c>
    </row>
    <row r="51" customFormat="false" ht="12.75" hidden="false" customHeight="false" outlineLevel="0" collapsed="false">
      <c r="A51" s="0" t="s">
        <v>1282</v>
      </c>
      <c r="B51" s="0" t="s">
        <v>1283</v>
      </c>
      <c r="C51" s="0" t="s">
        <v>1452</v>
      </c>
      <c r="D51" s="0" t="s">
        <v>1551</v>
      </c>
      <c r="E51" s="0" t="s">
        <v>1452</v>
      </c>
      <c r="F51" s="0" t="s">
        <v>1268</v>
      </c>
      <c r="G51" s="0" t="n">
        <v>12217.0277777778</v>
      </c>
      <c r="H51" s="0" t="n">
        <v>70</v>
      </c>
      <c r="I51" s="0" t="n">
        <v>75</v>
      </c>
      <c r="K51" s="0" t="n">
        <f aca="false">SUMIF(F51,"=ng",H51)</f>
        <v>70</v>
      </c>
      <c r="O51" s="6" t="s">
        <v>1328</v>
      </c>
      <c r="P51" s="6" t="s">
        <v>1273</v>
      </c>
      <c r="Q51" s="6" t="s">
        <v>1510</v>
      </c>
      <c r="R51" s="57" t="s">
        <v>1552</v>
      </c>
      <c r="S51" s="6" t="s">
        <v>1526</v>
      </c>
      <c r="T51" s="6" t="s">
        <v>54</v>
      </c>
      <c r="U51" s="6" t="n">
        <v>9916.2426035503</v>
      </c>
      <c r="V51" s="6" t="n">
        <v>338</v>
      </c>
      <c r="W51" s="6" t="n">
        <v>338</v>
      </c>
    </row>
    <row r="52" customFormat="false" ht="12.75" hidden="false" customHeight="false" outlineLevel="0" collapsed="false">
      <c r="A52" s="0" t="s">
        <v>1282</v>
      </c>
      <c r="B52" s="0" t="s">
        <v>1283</v>
      </c>
      <c r="C52" s="0" t="s">
        <v>1452</v>
      </c>
      <c r="D52" s="0" t="s">
        <v>1553</v>
      </c>
      <c r="E52" s="0" t="s">
        <v>1452</v>
      </c>
      <c r="F52" s="0" t="s">
        <v>1268</v>
      </c>
      <c r="G52" s="0" t="n">
        <v>12217.0277777778</v>
      </c>
      <c r="H52" s="0" t="n">
        <v>70</v>
      </c>
      <c r="I52" s="0" t="n">
        <v>75</v>
      </c>
      <c r="K52" s="0" t="n">
        <f aca="false">SUMIF(F52,"=ng",H52)</f>
        <v>70</v>
      </c>
      <c r="O52" s="6" t="s">
        <v>1204</v>
      </c>
      <c r="P52" s="6" t="s">
        <v>1273</v>
      </c>
      <c r="Q52" s="6" t="s">
        <v>1554</v>
      </c>
      <c r="R52" s="57" t="s">
        <v>1555</v>
      </c>
      <c r="S52" s="6" t="s">
        <v>1554</v>
      </c>
      <c r="T52" s="6" t="s">
        <v>1268</v>
      </c>
      <c r="U52" s="6" t="n">
        <v>9926</v>
      </c>
      <c r="V52" s="6" t="n">
        <v>46</v>
      </c>
      <c r="W52" s="6" t="n">
        <v>48</v>
      </c>
    </row>
    <row r="53" customFormat="false" ht="12.75" hidden="false" customHeight="false" outlineLevel="0" collapsed="false">
      <c r="A53" s="0" t="s">
        <v>1282</v>
      </c>
      <c r="B53" s="0" t="s">
        <v>1283</v>
      </c>
      <c r="C53" s="0" t="s">
        <v>1556</v>
      </c>
      <c r="D53" s="0" t="s">
        <v>1557</v>
      </c>
      <c r="E53" s="0" t="s">
        <v>1556</v>
      </c>
      <c r="F53" s="0" t="s">
        <v>1268</v>
      </c>
      <c r="G53" s="0" t="n">
        <v>12247.5285171103</v>
      </c>
      <c r="H53" s="0" t="n">
        <v>24</v>
      </c>
      <c r="I53" s="0" t="n">
        <v>24</v>
      </c>
      <c r="K53" s="0" t="n">
        <f aca="false">SUMIF(F53,"=ng",H53)</f>
        <v>24</v>
      </c>
      <c r="O53" s="6" t="s">
        <v>1272</v>
      </c>
      <c r="P53" s="6" t="s">
        <v>1273</v>
      </c>
      <c r="Q53" s="6" t="s">
        <v>1558</v>
      </c>
      <c r="R53" s="57" t="s">
        <v>1559</v>
      </c>
      <c r="S53" s="6" t="s">
        <v>1558</v>
      </c>
      <c r="T53" s="6" t="s">
        <v>1268</v>
      </c>
      <c r="U53" s="6" t="n">
        <v>9950</v>
      </c>
      <c r="V53" s="6" t="n">
        <v>143</v>
      </c>
      <c r="W53" s="6" t="n">
        <v>143</v>
      </c>
    </row>
    <row r="54" customFormat="false" ht="12.75" hidden="false" customHeight="false" outlineLevel="0" collapsed="false">
      <c r="A54" s="0" t="s">
        <v>1282</v>
      </c>
      <c r="B54" s="0" t="s">
        <v>1283</v>
      </c>
      <c r="C54" s="0" t="s">
        <v>1556</v>
      </c>
      <c r="D54" s="0" t="s">
        <v>1560</v>
      </c>
      <c r="E54" s="0" t="s">
        <v>1556</v>
      </c>
      <c r="F54" s="0" t="s">
        <v>1268</v>
      </c>
      <c r="G54" s="0" t="n">
        <v>12336.5758754864</v>
      </c>
      <c r="H54" s="0" t="n">
        <v>23</v>
      </c>
      <c r="I54" s="0" t="n">
        <v>23</v>
      </c>
      <c r="K54" s="0" t="n">
        <f aca="false">SUMIF(F54,"=ng",H54)</f>
        <v>23</v>
      </c>
      <c r="O54" s="6" t="s">
        <v>1272</v>
      </c>
      <c r="P54" s="6" t="s">
        <v>1273</v>
      </c>
      <c r="Q54" s="6" t="s">
        <v>1558</v>
      </c>
      <c r="R54" s="57" t="s">
        <v>1561</v>
      </c>
      <c r="S54" s="6" t="s">
        <v>1558</v>
      </c>
      <c r="T54" s="6" t="s">
        <v>1268</v>
      </c>
      <c r="U54" s="6" t="n">
        <v>9950</v>
      </c>
      <c r="V54" s="6" t="n">
        <v>150</v>
      </c>
      <c r="W54" s="6" t="n">
        <v>150</v>
      </c>
    </row>
    <row r="55" customFormat="false" ht="12.75" hidden="false" customHeight="false" outlineLevel="0" collapsed="false">
      <c r="A55" s="0" t="s">
        <v>1282</v>
      </c>
      <c r="B55" s="0" t="s">
        <v>1283</v>
      </c>
      <c r="C55" s="0" t="s">
        <v>1562</v>
      </c>
      <c r="D55" s="0" t="s">
        <v>1563</v>
      </c>
      <c r="E55" s="0" t="s">
        <v>1562</v>
      </c>
      <c r="F55" s="0" t="s">
        <v>1268</v>
      </c>
      <c r="G55" s="0" t="n">
        <v>12339</v>
      </c>
      <c r="H55" s="0" t="n">
        <v>10</v>
      </c>
      <c r="I55" s="0" t="n">
        <v>10</v>
      </c>
      <c r="K55" s="0" t="n">
        <f aca="false">SUMIF(F55,"=ng",H55)</f>
        <v>10</v>
      </c>
      <c r="O55" s="6" t="s">
        <v>1272</v>
      </c>
      <c r="P55" s="6" t="s">
        <v>1273</v>
      </c>
      <c r="Q55" s="6" t="s">
        <v>1558</v>
      </c>
      <c r="R55" s="57" t="s">
        <v>1564</v>
      </c>
      <c r="S55" s="6" t="s">
        <v>1558</v>
      </c>
      <c r="T55" s="6" t="s">
        <v>1268</v>
      </c>
      <c r="U55" s="6" t="n">
        <v>9950</v>
      </c>
      <c r="V55" s="6" t="n">
        <v>175</v>
      </c>
      <c r="W55" s="6" t="n">
        <v>175</v>
      </c>
    </row>
    <row r="56" customFormat="false" ht="12.75" hidden="false" customHeight="false" outlineLevel="0" collapsed="false">
      <c r="A56" s="0" t="s">
        <v>1282</v>
      </c>
      <c r="B56" s="0" t="s">
        <v>1283</v>
      </c>
      <c r="C56" s="0" t="s">
        <v>1556</v>
      </c>
      <c r="D56" s="0" t="s">
        <v>1565</v>
      </c>
      <c r="E56" s="0" t="s">
        <v>1556</v>
      </c>
      <c r="F56" s="0" t="s">
        <v>1268</v>
      </c>
      <c r="G56" s="0" t="n">
        <v>12390.9090909091</v>
      </c>
      <c r="H56" s="0" t="n">
        <v>25</v>
      </c>
      <c r="I56" s="0" t="n">
        <v>25</v>
      </c>
      <c r="K56" s="0" t="n">
        <f aca="false">SUMIF(F56,"=ng",H56)</f>
        <v>25</v>
      </c>
      <c r="O56" s="6" t="s">
        <v>1272</v>
      </c>
      <c r="P56" s="6" t="s">
        <v>1273</v>
      </c>
      <c r="Q56" s="6" t="s">
        <v>1558</v>
      </c>
      <c r="R56" s="57" t="s">
        <v>1566</v>
      </c>
      <c r="S56" s="6" t="s">
        <v>1558</v>
      </c>
      <c r="T56" s="6" t="s">
        <v>1268</v>
      </c>
      <c r="U56" s="6" t="n">
        <v>9950</v>
      </c>
      <c r="V56" s="6" t="n">
        <v>222</v>
      </c>
      <c r="W56" s="6" t="n">
        <v>222</v>
      </c>
    </row>
    <row r="57" customFormat="false" ht="12.75" hidden="false" customHeight="false" outlineLevel="0" collapsed="false">
      <c r="A57" s="0" t="s">
        <v>1282</v>
      </c>
      <c r="B57" s="0" t="s">
        <v>1306</v>
      </c>
      <c r="C57" s="0" t="s">
        <v>1517</v>
      </c>
      <c r="D57" s="0" t="s">
        <v>1567</v>
      </c>
      <c r="E57" s="0" t="s">
        <v>1517</v>
      </c>
      <c r="F57" s="0" t="s">
        <v>1268</v>
      </c>
      <c r="G57" s="0" t="n">
        <v>12407</v>
      </c>
      <c r="H57" s="0" t="n">
        <v>132</v>
      </c>
      <c r="I57" s="0" t="n">
        <v>132</v>
      </c>
      <c r="K57" s="0" t="n">
        <f aca="false">SUMIF(F57,"=ng",H57)</f>
        <v>132</v>
      </c>
      <c r="O57" s="6" t="s">
        <v>1272</v>
      </c>
      <c r="P57" s="6" t="s">
        <v>1273</v>
      </c>
      <c r="Q57" s="6" t="s">
        <v>1568</v>
      </c>
      <c r="R57" s="57" t="s">
        <v>1569</v>
      </c>
      <c r="S57" s="6" t="s">
        <v>1568</v>
      </c>
      <c r="T57" s="6" t="s">
        <v>1268</v>
      </c>
      <c r="U57" s="6" t="n">
        <v>9999</v>
      </c>
      <c r="V57" s="6" t="n">
        <v>10</v>
      </c>
      <c r="W57" s="6" t="n">
        <v>10</v>
      </c>
    </row>
    <row r="58" customFormat="false" ht="12.75" hidden="false" customHeight="false" outlineLevel="0" collapsed="false">
      <c r="A58" s="0" t="s">
        <v>1282</v>
      </c>
      <c r="B58" s="0" t="s">
        <v>1283</v>
      </c>
      <c r="C58" s="0" t="s">
        <v>1556</v>
      </c>
      <c r="D58" s="0" t="s">
        <v>1570</v>
      </c>
      <c r="E58" s="0" t="s">
        <v>1556</v>
      </c>
      <c r="F58" s="0" t="s">
        <v>1268</v>
      </c>
      <c r="G58" s="0" t="n">
        <v>12450.9293680297</v>
      </c>
      <c r="H58" s="0" t="n">
        <v>25</v>
      </c>
      <c r="I58" s="0" t="n">
        <v>25</v>
      </c>
      <c r="K58" s="0" t="n">
        <f aca="false">SUMIF(F58,"=ng",H58)</f>
        <v>25</v>
      </c>
      <c r="O58" s="6" t="s">
        <v>1282</v>
      </c>
      <c r="P58" s="6" t="s">
        <v>1306</v>
      </c>
      <c r="Q58" s="6" t="s">
        <v>1490</v>
      </c>
      <c r="R58" s="57" t="s">
        <v>1491</v>
      </c>
      <c r="S58" s="6" t="s">
        <v>1490</v>
      </c>
      <c r="T58" s="6" t="s">
        <v>1268</v>
      </c>
      <c r="U58" s="6" t="n">
        <v>10000</v>
      </c>
      <c r="V58" s="6" t="n">
        <v>25</v>
      </c>
      <c r="W58" s="6" t="n">
        <v>25</v>
      </c>
    </row>
    <row r="59" customFormat="false" ht="12.75" hidden="false" customHeight="false" outlineLevel="0" collapsed="false">
      <c r="A59" s="0" t="s">
        <v>1282</v>
      </c>
      <c r="B59" s="0" t="s">
        <v>1283</v>
      </c>
      <c r="C59" s="0" t="s">
        <v>1556</v>
      </c>
      <c r="D59" s="0" t="s">
        <v>1571</v>
      </c>
      <c r="E59" s="0" t="s">
        <v>1556</v>
      </c>
      <c r="F59" s="0" t="s">
        <v>1268</v>
      </c>
      <c r="G59" s="0" t="n">
        <v>12450.9293680297</v>
      </c>
      <c r="H59" s="0" t="n">
        <v>25</v>
      </c>
      <c r="I59" s="0" t="n">
        <v>25</v>
      </c>
      <c r="K59" s="0" t="n">
        <f aca="false">SUMIF(F59,"=ng",H59)</f>
        <v>25</v>
      </c>
      <c r="O59" s="6" t="s">
        <v>1572</v>
      </c>
      <c r="P59" s="6" t="s">
        <v>1252</v>
      </c>
      <c r="Q59" s="6" t="s">
        <v>1446</v>
      </c>
      <c r="R59" s="57" t="s">
        <v>1573</v>
      </c>
      <c r="S59" s="6" t="s">
        <v>1448</v>
      </c>
      <c r="T59" s="6" t="s">
        <v>1268</v>
      </c>
      <c r="U59" s="6" t="n">
        <v>10000</v>
      </c>
      <c r="V59" s="6" t="n">
        <v>32</v>
      </c>
      <c r="W59" s="6" t="n">
        <v>32</v>
      </c>
    </row>
    <row r="60" customFormat="false" ht="12.75" hidden="false" customHeight="false" outlineLevel="0" collapsed="false">
      <c r="A60" s="0" t="s">
        <v>1282</v>
      </c>
      <c r="B60" s="0" t="s">
        <v>1283</v>
      </c>
      <c r="C60" s="0" t="s">
        <v>1556</v>
      </c>
      <c r="D60" s="0" t="s">
        <v>1574</v>
      </c>
      <c r="E60" s="0" t="s">
        <v>1556</v>
      </c>
      <c r="F60" s="0" t="s">
        <v>1268</v>
      </c>
      <c r="G60" s="0" t="n">
        <v>12450.9293680297</v>
      </c>
      <c r="H60" s="0" t="n">
        <v>25</v>
      </c>
      <c r="I60" s="0" t="n">
        <v>25</v>
      </c>
      <c r="K60" s="0" t="n">
        <f aca="false">SUMIF(F60,"=ng",H60)</f>
        <v>25</v>
      </c>
      <c r="O60" s="6" t="s">
        <v>1204</v>
      </c>
      <c r="P60" s="6" t="s">
        <v>1273</v>
      </c>
      <c r="Q60" s="6" t="s">
        <v>1549</v>
      </c>
      <c r="R60" s="57" t="s">
        <v>1575</v>
      </c>
      <c r="S60" s="6" t="s">
        <v>1576</v>
      </c>
      <c r="T60" s="6" t="s">
        <v>1268</v>
      </c>
      <c r="U60" s="6" t="n">
        <v>10000</v>
      </c>
      <c r="V60" s="6" t="n">
        <v>120</v>
      </c>
      <c r="W60" s="6" t="n">
        <v>120</v>
      </c>
    </row>
    <row r="61" customFormat="false" ht="12.75" hidden="false" customHeight="false" outlineLevel="0" collapsed="false">
      <c r="A61" s="0" t="s">
        <v>1282</v>
      </c>
      <c r="B61" s="0" t="s">
        <v>1283</v>
      </c>
      <c r="C61" s="0" t="s">
        <v>1556</v>
      </c>
      <c r="D61" s="0" t="s">
        <v>1577</v>
      </c>
      <c r="E61" s="0" t="s">
        <v>1556</v>
      </c>
      <c r="F61" s="0" t="s">
        <v>1268</v>
      </c>
      <c r="G61" s="0" t="n">
        <v>12450.9293680297</v>
      </c>
      <c r="H61" s="0" t="n">
        <v>25</v>
      </c>
      <c r="I61" s="0" t="n">
        <v>25</v>
      </c>
      <c r="K61" s="0" t="n">
        <f aca="false">SUMIF(F61,"=ng",H61)</f>
        <v>25</v>
      </c>
      <c r="O61" s="6" t="s">
        <v>1204</v>
      </c>
      <c r="P61" s="6" t="s">
        <v>1273</v>
      </c>
      <c r="Q61" s="6" t="s">
        <v>1578</v>
      </c>
      <c r="R61" s="57" t="s">
        <v>1579</v>
      </c>
      <c r="S61" s="6" t="s">
        <v>1578</v>
      </c>
      <c r="T61" s="6" t="s">
        <v>1268</v>
      </c>
      <c r="U61" s="6" t="n">
        <v>10000</v>
      </c>
      <c r="V61" s="6" t="n">
        <v>97</v>
      </c>
      <c r="W61" s="6" t="n">
        <v>97</v>
      </c>
    </row>
    <row r="62" customFormat="false" ht="12.75" hidden="false" customHeight="false" outlineLevel="0" collapsed="false">
      <c r="A62" s="0" t="s">
        <v>1282</v>
      </c>
      <c r="B62" s="0" t="s">
        <v>1283</v>
      </c>
      <c r="C62" s="0" t="s">
        <v>1556</v>
      </c>
      <c r="D62" s="0" t="s">
        <v>1580</v>
      </c>
      <c r="E62" s="0" t="s">
        <v>1556</v>
      </c>
      <c r="F62" s="0" t="s">
        <v>1268</v>
      </c>
      <c r="G62" s="0" t="n">
        <v>12649.7872340426</v>
      </c>
      <c r="H62" s="0" t="n">
        <v>47</v>
      </c>
      <c r="I62" s="0" t="n">
        <v>47</v>
      </c>
      <c r="K62" s="0" t="n">
        <f aca="false">SUMIF(F62,"=ng",H62)</f>
        <v>47</v>
      </c>
      <c r="O62" s="6" t="s">
        <v>1204</v>
      </c>
      <c r="P62" s="6" t="s">
        <v>1273</v>
      </c>
      <c r="Q62" s="6" t="s">
        <v>1549</v>
      </c>
      <c r="R62" s="57" t="s">
        <v>1581</v>
      </c>
      <c r="S62" s="6" t="s">
        <v>1449</v>
      </c>
      <c r="T62" s="6" t="s">
        <v>1268</v>
      </c>
      <c r="U62" s="6" t="n">
        <v>10000</v>
      </c>
      <c r="V62" s="6" t="n">
        <v>240</v>
      </c>
      <c r="W62" s="6" t="n">
        <v>240</v>
      </c>
    </row>
    <row r="63" customFormat="false" ht="12.75" hidden="false" customHeight="false" outlineLevel="0" collapsed="false">
      <c r="A63" s="0" t="s">
        <v>1282</v>
      </c>
      <c r="B63" s="0" t="s">
        <v>1283</v>
      </c>
      <c r="C63" s="0" t="s">
        <v>1556</v>
      </c>
      <c r="D63" s="0" t="s">
        <v>1582</v>
      </c>
      <c r="E63" s="0" t="s">
        <v>1556</v>
      </c>
      <c r="F63" s="0" t="s">
        <v>1268</v>
      </c>
      <c r="G63" s="0" t="n">
        <v>12896</v>
      </c>
      <c r="H63" s="0" t="n">
        <v>105</v>
      </c>
      <c r="I63" s="0" t="n">
        <v>105</v>
      </c>
      <c r="K63" s="0" t="n">
        <f aca="false">SUMIF(F63,"=ng",H63)</f>
        <v>105</v>
      </c>
      <c r="O63" s="6" t="s">
        <v>1204</v>
      </c>
      <c r="P63" s="6" t="s">
        <v>1273</v>
      </c>
      <c r="Q63" s="6" t="s">
        <v>1549</v>
      </c>
      <c r="R63" s="57" t="s">
        <v>1583</v>
      </c>
      <c r="S63" s="6" t="s">
        <v>1449</v>
      </c>
      <c r="T63" s="6" t="s">
        <v>1268</v>
      </c>
      <c r="U63" s="6" t="n">
        <v>10000</v>
      </c>
      <c r="V63" s="6" t="n">
        <v>130</v>
      </c>
      <c r="W63" s="6" t="n">
        <v>130</v>
      </c>
    </row>
    <row r="64" customFormat="false" ht="12.75" hidden="false" customHeight="false" outlineLevel="0" collapsed="false">
      <c r="A64" s="0" t="s">
        <v>1282</v>
      </c>
      <c r="B64" s="0" t="s">
        <v>1283</v>
      </c>
      <c r="C64" s="0" t="s">
        <v>1452</v>
      </c>
      <c r="D64" s="0" t="s">
        <v>1584</v>
      </c>
      <c r="E64" s="0" t="s">
        <v>1452</v>
      </c>
      <c r="F64" s="0" t="s">
        <v>1268</v>
      </c>
      <c r="G64" s="0" t="n">
        <v>12944.6271186441</v>
      </c>
      <c r="H64" s="0" t="n">
        <v>57</v>
      </c>
      <c r="I64" s="0" t="n">
        <v>69</v>
      </c>
      <c r="K64" s="0" t="n">
        <f aca="false">SUMIF(F64,"=ng",H64)</f>
        <v>57</v>
      </c>
      <c r="O64" s="6" t="s">
        <v>1204</v>
      </c>
      <c r="P64" s="6" t="s">
        <v>1273</v>
      </c>
      <c r="Q64" s="6" t="s">
        <v>1549</v>
      </c>
      <c r="R64" s="57" t="s">
        <v>1585</v>
      </c>
      <c r="S64" s="6" t="s">
        <v>1449</v>
      </c>
      <c r="T64" s="6" t="s">
        <v>1268</v>
      </c>
      <c r="U64" s="6" t="n">
        <v>10000</v>
      </c>
      <c r="V64" s="6" t="n">
        <v>1400</v>
      </c>
      <c r="W64" s="6" t="n">
        <v>1400</v>
      </c>
    </row>
    <row r="65" customFormat="false" ht="12.75" hidden="false" customHeight="false" outlineLevel="0" collapsed="false">
      <c r="A65" s="0" t="s">
        <v>1282</v>
      </c>
      <c r="B65" s="0" t="s">
        <v>1258</v>
      </c>
      <c r="C65" s="0" t="s">
        <v>1472</v>
      </c>
      <c r="D65" s="0" t="s">
        <v>1586</v>
      </c>
      <c r="E65" s="0" t="s">
        <v>1474</v>
      </c>
      <c r="F65" s="0" t="s">
        <v>1268</v>
      </c>
      <c r="G65" s="0" t="n">
        <v>12946.7368421053</v>
      </c>
      <c r="H65" s="0" t="n">
        <v>69</v>
      </c>
      <c r="I65" s="0" t="n">
        <v>76</v>
      </c>
      <c r="K65" s="0" t="n">
        <f aca="false">SUMIF(F65,"=ng",H65)</f>
        <v>69</v>
      </c>
      <c r="O65" s="6" t="s">
        <v>1251</v>
      </c>
      <c r="P65" s="6" t="s">
        <v>1270</v>
      </c>
      <c r="Q65" s="6" t="s">
        <v>1466</v>
      </c>
      <c r="R65" s="57" t="s">
        <v>1587</v>
      </c>
      <c r="S65" s="6" t="s">
        <v>1448</v>
      </c>
      <c r="T65" s="6" t="s">
        <v>54</v>
      </c>
      <c r="U65" s="6" t="n">
        <v>10000</v>
      </c>
      <c r="V65" s="6" t="n">
        <v>27</v>
      </c>
      <c r="W65" s="6" t="n">
        <v>27</v>
      </c>
    </row>
    <row r="66" customFormat="false" ht="12.75" hidden="false" customHeight="false" outlineLevel="0" collapsed="false">
      <c r="A66" s="0" t="s">
        <v>1282</v>
      </c>
      <c r="B66" s="0" t="s">
        <v>1283</v>
      </c>
      <c r="C66" s="0" t="s">
        <v>1556</v>
      </c>
      <c r="D66" s="0" t="s">
        <v>1588</v>
      </c>
      <c r="E66" s="0" t="s">
        <v>1556</v>
      </c>
      <c r="F66" s="0" t="s">
        <v>1268</v>
      </c>
      <c r="G66" s="0" t="n">
        <v>13133.3333333333</v>
      </c>
      <c r="H66" s="0" t="n">
        <v>81</v>
      </c>
      <c r="I66" s="0" t="n">
        <v>81</v>
      </c>
      <c r="K66" s="0" t="n">
        <f aca="false">SUMIF(F66,"=ng",H66)</f>
        <v>81</v>
      </c>
      <c r="O66" s="6" t="s">
        <v>1251</v>
      </c>
      <c r="P66" s="6" t="s">
        <v>1277</v>
      </c>
      <c r="Q66" s="6" t="s">
        <v>1589</v>
      </c>
      <c r="R66" s="57" t="s">
        <v>1590</v>
      </c>
      <c r="S66" s="6" t="s">
        <v>1591</v>
      </c>
      <c r="T66" s="6" t="s">
        <v>54</v>
      </c>
      <c r="U66" s="6" t="n">
        <v>10000</v>
      </c>
      <c r="V66" s="6" t="n">
        <v>58</v>
      </c>
      <c r="W66" s="6" t="n">
        <v>69</v>
      </c>
    </row>
    <row r="67" customFormat="false" ht="12.75" hidden="false" customHeight="false" outlineLevel="0" collapsed="false">
      <c r="A67" s="0" t="s">
        <v>1282</v>
      </c>
      <c r="B67" s="0" t="s">
        <v>1258</v>
      </c>
      <c r="C67" s="0" t="s">
        <v>1472</v>
      </c>
      <c r="D67" s="0" t="s">
        <v>1592</v>
      </c>
      <c r="E67" s="0" t="s">
        <v>1474</v>
      </c>
      <c r="F67" s="0" t="s">
        <v>1268</v>
      </c>
      <c r="G67" s="0" t="n">
        <v>13147.906779661</v>
      </c>
      <c r="H67" s="0" t="n">
        <v>50</v>
      </c>
      <c r="I67" s="0" t="n">
        <v>59</v>
      </c>
      <c r="K67" s="0" t="n">
        <f aca="false">SUMIF(F67,"=ng",H67)</f>
        <v>50</v>
      </c>
      <c r="O67" s="6" t="s">
        <v>1322</v>
      </c>
      <c r="P67" s="6" t="s">
        <v>1323</v>
      </c>
      <c r="Q67" s="6" t="s">
        <v>1498</v>
      </c>
      <c r="R67" s="57" t="s">
        <v>1593</v>
      </c>
      <c r="S67" s="6" t="s">
        <v>1449</v>
      </c>
      <c r="T67" s="6" t="s">
        <v>1268</v>
      </c>
      <c r="U67" s="6" t="n">
        <v>10000</v>
      </c>
      <c r="V67" s="6" t="n">
        <v>3</v>
      </c>
      <c r="W67" s="6" t="n">
        <v>3</v>
      </c>
    </row>
    <row r="68" customFormat="false" ht="12.75" hidden="false" customHeight="false" outlineLevel="0" collapsed="false">
      <c r="A68" s="0" t="s">
        <v>1282</v>
      </c>
      <c r="B68" s="0" t="s">
        <v>1283</v>
      </c>
      <c r="C68" s="0" t="s">
        <v>1493</v>
      </c>
      <c r="D68" s="0" t="s">
        <v>1594</v>
      </c>
      <c r="E68" s="0" t="s">
        <v>1493</v>
      </c>
      <c r="F68" s="0" t="s">
        <v>1268</v>
      </c>
      <c r="G68" s="0" t="n">
        <v>13574.8571428571</v>
      </c>
      <c r="H68" s="0" t="n">
        <v>54</v>
      </c>
      <c r="I68" s="0" t="n">
        <v>67</v>
      </c>
      <c r="K68" s="0" t="n">
        <f aca="false">SUMIF(F68,"=ng",H68)</f>
        <v>54</v>
      </c>
      <c r="O68" s="6" t="s">
        <v>1272</v>
      </c>
      <c r="P68" s="6" t="s">
        <v>1273</v>
      </c>
      <c r="Q68" s="6" t="s">
        <v>1595</v>
      </c>
      <c r="R68" s="57" t="s">
        <v>1596</v>
      </c>
      <c r="S68" s="6" t="s">
        <v>1595</v>
      </c>
      <c r="T68" s="6" t="s">
        <v>1268</v>
      </c>
      <c r="U68" s="6" t="n">
        <v>10000</v>
      </c>
      <c r="V68" s="6" t="n">
        <v>46</v>
      </c>
      <c r="W68" s="6" t="n">
        <v>48</v>
      </c>
    </row>
    <row r="69" customFormat="false" ht="12.75" hidden="false" customHeight="false" outlineLevel="0" collapsed="false">
      <c r="A69" s="0" t="s">
        <v>1282</v>
      </c>
      <c r="B69" s="0" t="s">
        <v>1283</v>
      </c>
      <c r="C69" s="0" t="s">
        <v>1493</v>
      </c>
      <c r="D69" s="0" t="s">
        <v>1597</v>
      </c>
      <c r="E69" s="0" t="s">
        <v>1493</v>
      </c>
      <c r="F69" s="0" t="s">
        <v>1268</v>
      </c>
      <c r="G69" s="0" t="n">
        <v>13574.8571428571</v>
      </c>
      <c r="H69" s="0" t="n">
        <v>49</v>
      </c>
      <c r="I69" s="0" t="n">
        <v>67</v>
      </c>
      <c r="K69" s="0" t="n">
        <f aca="false">SUMIF(F69,"=ng",H69)</f>
        <v>49</v>
      </c>
      <c r="O69" s="6" t="s">
        <v>1272</v>
      </c>
      <c r="P69" s="6" t="s">
        <v>1273</v>
      </c>
      <c r="Q69" s="6" t="s">
        <v>1558</v>
      </c>
      <c r="R69" s="57" t="s">
        <v>1598</v>
      </c>
      <c r="S69" s="6" t="s">
        <v>1449</v>
      </c>
      <c r="T69" s="6" t="s">
        <v>1268</v>
      </c>
      <c r="U69" s="6" t="n">
        <v>10000</v>
      </c>
      <c r="V69" s="6" t="n">
        <v>102</v>
      </c>
      <c r="W69" s="6" t="n">
        <v>102</v>
      </c>
    </row>
    <row r="70" customFormat="false" ht="12.75" hidden="false" customHeight="false" outlineLevel="0" collapsed="false">
      <c r="A70" s="0" t="s">
        <v>1282</v>
      </c>
      <c r="B70" s="0" t="s">
        <v>1283</v>
      </c>
      <c r="C70" s="0" t="s">
        <v>1493</v>
      </c>
      <c r="D70" s="0" t="s">
        <v>1599</v>
      </c>
      <c r="E70" s="0" t="s">
        <v>1493</v>
      </c>
      <c r="F70" s="0" t="s">
        <v>1268</v>
      </c>
      <c r="G70" s="0" t="n">
        <v>13574.8571428571</v>
      </c>
      <c r="H70" s="0" t="n">
        <v>94</v>
      </c>
      <c r="I70" s="0" t="n">
        <v>134</v>
      </c>
      <c r="K70" s="0" t="n">
        <f aca="false">SUMIF(F70,"=ng",H70)</f>
        <v>94</v>
      </c>
      <c r="O70" s="6" t="s">
        <v>1272</v>
      </c>
      <c r="P70" s="6" t="s">
        <v>1273</v>
      </c>
      <c r="Q70" s="6" t="s">
        <v>1558</v>
      </c>
      <c r="R70" s="57" t="s">
        <v>1600</v>
      </c>
      <c r="S70" s="6" t="s">
        <v>1449</v>
      </c>
      <c r="T70" s="6" t="s">
        <v>1268</v>
      </c>
      <c r="U70" s="6" t="n">
        <v>10000</v>
      </c>
      <c r="V70" s="6" t="n">
        <v>10</v>
      </c>
      <c r="W70" s="6" t="n">
        <v>10</v>
      </c>
    </row>
    <row r="71" customFormat="false" ht="12.75" hidden="false" customHeight="false" outlineLevel="0" collapsed="false">
      <c r="A71" s="0" t="s">
        <v>1282</v>
      </c>
      <c r="B71" s="0" t="s">
        <v>1283</v>
      </c>
      <c r="C71" s="0" t="s">
        <v>1556</v>
      </c>
      <c r="D71" s="0" t="s">
        <v>1601</v>
      </c>
      <c r="E71" s="0" t="s">
        <v>1556</v>
      </c>
      <c r="F71" s="0" t="s">
        <v>1268</v>
      </c>
      <c r="G71" s="0" t="n">
        <v>13580.3086419753</v>
      </c>
      <c r="H71" s="0" t="n">
        <v>81</v>
      </c>
      <c r="I71" s="0" t="n">
        <v>81</v>
      </c>
      <c r="K71" s="0" t="n">
        <f aca="false">SUMIF(F71,"=ng",H71)</f>
        <v>81</v>
      </c>
      <c r="O71" s="6" t="s">
        <v>1272</v>
      </c>
      <c r="P71" s="6" t="s">
        <v>1273</v>
      </c>
      <c r="Q71" s="6" t="s">
        <v>1558</v>
      </c>
      <c r="R71" s="57" t="s">
        <v>1602</v>
      </c>
      <c r="S71" s="6" t="s">
        <v>1558</v>
      </c>
      <c r="T71" s="6" t="s">
        <v>1268</v>
      </c>
      <c r="U71" s="6" t="n">
        <v>10000</v>
      </c>
      <c r="V71" s="6" t="n">
        <v>50</v>
      </c>
      <c r="W71" s="6" t="n">
        <v>49.9</v>
      </c>
    </row>
    <row r="72" customFormat="false" ht="12.75" hidden="false" customHeight="false" outlineLevel="0" collapsed="false">
      <c r="A72" s="0" t="s">
        <v>1282</v>
      </c>
      <c r="B72" s="0" t="s">
        <v>1283</v>
      </c>
      <c r="C72" s="0" t="s">
        <v>1493</v>
      </c>
      <c r="D72" s="0" t="s">
        <v>1603</v>
      </c>
      <c r="E72" s="0" t="s">
        <v>1493</v>
      </c>
      <c r="F72" s="0" t="s">
        <v>1268</v>
      </c>
      <c r="G72" s="0" t="n">
        <v>13615.4181818182</v>
      </c>
      <c r="H72" s="0" t="n">
        <v>47</v>
      </c>
      <c r="I72" s="0" t="n">
        <v>64</v>
      </c>
      <c r="K72" s="0" t="n">
        <f aca="false">SUMIF(F72,"=ng",H72)</f>
        <v>47</v>
      </c>
      <c r="O72" s="6" t="s">
        <v>1272</v>
      </c>
      <c r="P72" s="6" t="s">
        <v>1273</v>
      </c>
      <c r="Q72" s="6" t="s">
        <v>1495</v>
      </c>
      <c r="R72" s="57" t="s">
        <v>1604</v>
      </c>
      <c r="S72" s="6" t="s">
        <v>1605</v>
      </c>
      <c r="T72" s="6" t="s">
        <v>1268</v>
      </c>
      <c r="U72" s="6" t="n">
        <v>10000</v>
      </c>
      <c r="V72" s="6" t="n">
        <v>215</v>
      </c>
      <c r="W72" s="6" t="n">
        <v>215</v>
      </c>
    </row>
    <row r="73" customFormat="false" ht="12.75" hidden="false" customHeight="false" outlineLevel="0" collapsed="false">
      <c r="A73" s="0" t="s">
        <v>1282</v>
      </c>
      <c r="B73" s="0" t="s">
        <v>1283</v>
      </c>
      <c r="C73" s="0" t="s">
        <v>1493</v>
      </c>
      <c r="D73" s="0" t="s">
        <v>1606</v>
      </c>
      <c r="E73" s="0" t="s">
        <v>1493</v>
      </c>
      <c r="F73" s="0" t="s">
        <v>1268</v>
      </c>
      <c r="G73" s="0" t="n">
        <v>13615.4181818182</v>
      </c>
      <c r="H73" s="0" t="n">
        <v>47</v>
      </c>
      <c r="I73" s="0" t="n">
        <v>64</v>
      </c>
      <c r="K73" s="0" t="n">
        <f aca="false">SUMIF(F73,"=ng",H73)</f>
        <v>47</v>
      </c>
      <c r="O73" s="6" t="s">
        <v>1272</v>
      </c>
      <c r="P73" s="6" t="s">
        <v>1273</v>
      </c>
      <c r="Q73" s="6" t="s">
        <v>1495</v>
      </c>
      <c r="R73" s="57" t="s">
        <v>1607</v>
      </c>
      <c r="S73" s="6" t="s">
        <v>1605</v>
      </c>
      <c r="T73" s="6" t="s">
        <v>1268</v>
      </c>
      <c r="U73" s="6" t="n">
        <v>10000</v>
      </c>
      <c r="V73" s="6" t="n">
        <v>215</v>
      </c>
      <c r="W73" s="6" t="n">
        <v>215</v>
      </c>
    </row>
    <row r="74" customFormat="false" ht="12.75" hidden="false" customHeight="false" outlineLevel="0" collapsed="false">
      <c r="A74" s="0" t="s">
        <v>1282</v>
      </c>
      <c r="B74" s="0" t="s">
        <v>1283</v>
      </c>
      <c r="C74" s="0" t="s">
        <v>1493</v>
      </c>
      <c r="D74" s="0" t="s">
        <v>1608</v>
      </c>
      <c r="E74" s="0" t="s">
        <v>1493</v>
      </c>
      <c r="F74" s="0" t="s">
        <v>1268</v>
      </c>
      <c r="G74" s="0" t="n">
        <v>13615.4181818182</v>
      </c>
      <c r="H74" s="0" t="n">
        <v>49</v>
      </c>
      <c r="I74" s="0" t="n">
        <v>67</v>
      </c>
      <c r="K74" s="0" t="n">
        <f aca="false">SUMIF(F74,"=ng",H74)</f>
        <v>49</v>
      </c>
      <c r="O74" s="6" t="s">
        <v>1272</v>
      </c>
      <c r="P74" s="6" t="s">
        <v>1273</v>
      </c>
      <c r="Q74" s="6" t="s">
        <v>1495</v>
      </c>
      <c r="R74" s="57" t="s">
        <v>1609</v>
      </c>
      <c r="S74" s="6" t="s">
        <v>1495</v>
      </c>
      <c r="T74" s="6" t="s">
        <v>1268</v>
      </c>
      <c r="U74" s="6" t="n">
        <v>10000</v>
      </c>
      <c r="V74" s="6" t="n">
        <v>228</v>
      </c>
      <c r="W74" s="6" t="n">
        <v>240</v>
      </c>
    </row>
    <row r="75" customFormat="false" ht="12.75" hidden="false" customHeight="false" outlineLevel="0" collapsed="false">
      <c r="A75" s="0" t="s">
        <v>1282</v>
      </c>
      <c r="B75" s="0" t="s">
        <v>1283</v>
      </c>
      <c r="C75" s="0" t="s">
        <v>1493</v>
      </c>
      <c r="D75" s="0" t="s">
        <v>1610</v>
      </c>
      <c r="E75" s="0" t="s">
        <v>1493</v>
      </c>
      <c r="F75" s="0" t="s">
        <v>1268</v>
      </c>
      <c r="G75" s="0" t="n">
        <v>13615.4181818182</v>
      </c>
      <c r="H75" s="0" t="n">
        <v>49</v>
      </c>
      <c r="I75" s="0" t="n">
        <v>67</v>
      </c>
      <c r="K75" s="0" t="n">
        <f aca="false">SUMIF(F75,"=ng",H75)</f>
        <v>49</v>
      </c>
      <c r="O75" s="6" t="s">
        <v>1272</v>
      </c>
      <c r="P75" s="6" t="s">
        <v>1273</v>
      </c>
      <c r="Q75" s="6" t="s">
        <v>1495</v>
      </c>
      <c r="R75" s="57" t="s">
        <v>1611</v>
      </c>
      <c r="S75" s="6" t="s">
        <v>1495</v>
      </c>
      <c r="T75" s="6" t="s">
        <v>1268</v>
      </c>
      <c r="U75" s="6" t="n">
        <v>10000</v>
      </c>
      <c r="V75" s="6" t="n">
        <v>77</v>
      </c>
      <c r="W75" s="6" t="n">
        <v>80</v>
      </c>
    </row>
    <row r="76" customFormat="false" ht="12.75" hidden="false" customHeight="false" outlineLevel="0" collapsed="false">
      <c r="A76" s="0" t="s">
        <v>1282</v>
      </c>
      <c r="B76" s="0" t="s">
        <v>1283</v>
      </c>
      <c r="C76" s="0" t="s">
        <v>1493</v>
      </c>
      <c r="D76" s="0" t="s">
        <v>1612</v>
      </c>
      <c r="E76" s="0" t="s">
        <v>1493</v>
      </c>
      <c r="F76" s="0" t="s">
        <v>1268</v>
      </c>
      <c r="G76" s="0" t="n">
        <v>13775.9074074074</v>
      </c>
      <c r="H76" s="0" t="n">
        <v>25</v>
      </c>
      <c r="I76" s="0" t="n">
        <v>25</v>
      </c>
      <c r="K76" s="0" t="n">
        <f aca="false">SUMIF(F76,"=ng",H76)</f>
        <v>25</v>
      </c>
      <c r="O76" s="6" t="s">
        <v>1272</v>
      </c>
      <c r="P76" s="6" t="s">
        <v>1273</v>
      </c>
      <c r="Q76" s="6" t="s">
        <v>1495</v>
      </c>
      <c r="R76" s="57" t="s">
        <v>1613</v>
      </c>
      <c r="S76" s="6" t="s">
        <v>1495</v>
      </c>
      <c r="T76" s="6" t="s">
        <v>1268</v>
      </c>
      <c r="U76" s="6" t="n">
        <v>10000</v>
      </c>
      <c r="V76" s="6" t="n">
        <v>171</v>
      </c>
      <c r="W76" s="6" t="n">
        <v>180</v>
      </c>
    </row>
    <row r="77" customFormat="false" ht="12.75" hidden="false" customHeight="false" outlineLevel="0" collapsed="false">
      <c r="A77" s="0" t="s">
        <v>1282</v>
      </c>
      <c r="B77" s="0" t="s">
        <v>1283</v>
      </c>
      <c r="C77" s="0" t="s">
        <v>1493</v>
      </c>
      <c r="D77" s="0" t="s">
        <v>1614</v>
      </c>
      <c r="E77" s="0" t="s">
        <v>1493</v>
      </c>
      <c r="F77" s="0" t="s">
        <v>1268</v>
      </c>
      <c r="G77" s="0" t="n">
        <v>14171.9473684211</v>
      </c>
      <c r="H77" s="0" t="n">
        <v>16</v>
      </c>
      <c r="I77" s="0" t="n">
        <v>22</v>
      </c>
      <c r="K77" s="0" t="n">
        <f aca="false">SUMIF(F77,"=ng",H77)</f>
        <v>16</v>
      </c>
      <c r="O77" s="6" t="s">
        <v>1272</v>
      </c>
      <c r="P77" s="6" t="s">
        <v>1273</v>
      </c>
      <c r="Q77" s="6" t="s">
        <v>1495</v>
      </c>
      <c r="R77" s="57" t="s">
        <v>1615</v>
      </c>
      <c r="S77" s="6" t="s">
        <v>1495</v>
      </c>
      <c r="T77" s="6" t="s">
        <v>1268</v>
      </c>
      <c r="U77" s="6" t="n">
        <v>10000</v>
      </c>
      <c r="V77" s="6" t="n">
        <v>58</v>
      </c>
      <c r="W77" s="6" t="n">
        <v>60</v>
      </c>
    </row>
    <row r="78" customFormat="false" ht="12.75" hidden="false" customHeight="false" outlineLevel="0" collapsed="false">
      <c r="A78" s="0" t="s">
        <v>1282</v>
      </c>
      <c r="B78" s="0" t="s">
        <v>1283</v>
      </c>
      <c r="C78" s="0" t="s">
        <v>1493</v>
      </c>
      <c r="D78" s="0" t="s">
        <v>1616</v>
      </c>
      <c r="E78" s="0" t="s">
        <v>1493</v>
      </c>
      <c r="F78" s="0" t="s">
        <v>1268</v>
      </c>
      <c r="G78" s="0" t="n">
        <v>14171.9473684211</v>
      </c>
      <c r="H78" s="0" t="n">
        <v>16</v>
      </c>
      <c r="I78" s="0" t="n">
        <v>22</v>
      </c>
      <c r="K78" s="9" t="n">
        <f aca="false">SUMIF(F78,"=ng",H78)</f>
        <v>16</v>
      </c>
      <c r="O78" s="6" t="s">
        <v>1272</v>
      </c>
      <c r="P78" s="6" t="s">
        <v>1273</v>
      </c>
      <c r="Q78" s="6" t="s">
        <v>1495</v>
      </c>
      <c r="R78" s="57" t="s">
        <v>1617</v>
      </c>
      <c r="S78" s="6" t="s">
        <v>1495</v>
      </c>
      <c r="T78" s="6" t="s">
        <v>1268</v>
      </c>
      <c r="U78" s="6" t="n">
        <v>10000</v>
      </c>
      <c r="V78" s="6" t="n">
        <v>215</v>
      </c>
      <c r="W78" s="6" t="n">
        <v>215</v>
      </c>
    </row>
    <row r="79" customFormat="false" ht="12.75" hidden="false" customHeight="false" outlineLevel="0" collapsed="false">
      <c r="H79" s="0" t="n">
        <f aca="false">SUM(H4:H78)</f>
        <v>5864</v>
      </c>
      <c r="I79" s="0" t="n">
        <f aca="false">SUM(I4:I78)</f>
        <v>6237</v>
      </c>
      <c r="K79" s="10" t="n">
        <f aca="false">SUM(K4:K78)</f>
        <v>5864</v>
      </c>
      <c r="O79" s="6" t="s">
        <v>1272</v>
      </c>
      <c r="P79" s="6" t="s">
        <v>1273</v>
      </c>
      <c r="Q79" s="6" t="s">
        <v>1495</v>
      </c>
      <c r="R79" s="57" t="s">
        <v>1618</v>
      </c>
      <c r="S79" s="6" t="s">
        <v>1495</v>
      </c>
      <c r="T79" s="6" t="s">
        <v>1268</v>
      </c>
      <c r="U79" s="6" t="n">
        <v>10000</v>
      </c>
      <c r="V79" s="6" t="n">
        <v>215</v>
      </c>
      <c r="W79" s="6" t="n">
        <v>215</v>
      </c>
    </row>
    <row r="80" customFormat="false" ht="12.75" hidden="false" customHeight="false" outlineLevel="0" collapsed="false">
      <c r="K80" s="0" t="s">
        <v>1619</v>
      </c>
      <c r="O80" s="6" t="s">
        <v>1272</v>
      </c>
      <c r="P80" s="6" t="s">
        <v>1273</v>
      </c>
      <c r="Q80" s="6" t="s">
        <v>1495</v>
      </c>
      <c r="R80" s="57" t="s">
        <v>1620</v>
      </c>
      <c r="S80" s="6" t="s">
        <v>1449</v>
      </c>
      <c r="T80" s="6" t="s">
        <v>1268</v>
      </c>
      <c r="U80" s="6" t="n">
        <v>10000</v>
      </c>
      <c r="V80" s="6" t="n">
        <v>818</v>
      </c>
      <c r="W80" s="6" t="n">
        <v>818</v>
      </c>
    </row>
    <row r="81" customFormat="false" ht="12.75" hidden="false" customHeight="false" outlineLevel="0" collapsed="false">
      <c r="D81" s="0" t="s">
        <v>1621</v>
      </c>
      <c r="G81" s="0" t="s">
        <v>1285</v>
      </c>
      <c r="H81" s="0" t="n">
        <f aca="false">SUMIF(G4:G78,"&lt;=9000",H4:H78)</f>
        <v>840</v>
      </c>
      <c r="O81" s="6" t="s">
        <v>1272</v>
      </c>
      <c r="P81" s="6" t="s">
        <v>1273</v>
      </c>
      <c r="Q81" s="6" t="s">
        <v>1481</v>
      </c>
      <c r="R81" s="57" t="s">
        <v>1622</v>
      </c>
      <c r="S81" s="6" t="s">
        <v>1449</v>
      </c>
      <c r="T81" s="6" t="s">
        <v>1268</v>
      </c>
      <c r="U81" s="6" t="n">
        <v>10000</v>
      </c>
      <c r="V81" s="6" t="n">
        <v>20</v>
      </c>
      <c r="W81" s="6" t="n">
        <v>20</v>
      </c>
    </row>
    <row r="82" customFormat="false" ht="12.75" hidden="false" customHeight="false" outlineLevel="0" collapsed="false">
      <c r="G82" s="11" t="s">
        <v>1287</v>
      </c>
      <c r="H82" s="0" t="n">
        <f aca="false">(SUMIF(G4:G78,"&lt;11000",H4:H78))-H81</f>
        <v>1831</v>
      </c>
      <c r="O82" s="6" t="s">
        <v>1328</v>
      </c>
      <c r="P82" s="6" t="s">
        <v>1273</v>
      </c>
      <c r="Q82" s="6" t="s">
        <v>1549</v>
      </c>
      <c r="R82" s="57" t="s">
        <v>1585</v>
      </c>
      <c r="S82" s="6" t="s">
        <v>1448</v>
      </c>
      <c r="T82" s="6" t="s">
        <v>54</v>
      </c>
      <c r="U82" s="6" t="n">
        <v>10000</v>
      </c>
      <c r="V82" s="6" t="n">
        <v>392</v>
      </c>
      <c r="W82" s="6" t="n">
        <v>392</v>
      </c>
    </row>
    <row r="83" customFormat="false" ht="12.75" hidden="false" customHeight="false" outlineLevel="0" collapsed="false">
      <c r="G83" s="0" t="s">
        <v>1288</v>
      </c>
      <c r="H83" s="0" t="n">
        <f aca="false">SUMIF(G4:G78,"&gt;=11000",H4:H78)</f>
        <v>3193</v>
      </c>
      <c r="O83" s="6" t="s">
        <v>1282</v>
      </c>
      <c r="P83" s="6" t="s">
        <v>1283</v>
      </c>
      <c r="Q83" s="6" t="s">
        <v>1493</v>
      </c>
      <c r="R83" s="57" t="s">
        <v>1494</v>
      </c>
      <c r="S83" s="6" t="s">
        <v>1493</v>
      </c>
      <c r="T83" s="6" t="s">
        <v>1268</v>
      </c>
      <c r="U83" s="6" t="n">
        <v>10010.6575342466</v>
      </c>
      <c r="V83" s="6" t="n">
        <v>113</v>
      </c>
      <c r="W83" s="6" t="n">
        <v>115</v>
      </c>
    </row>
    <row r="84" customFormat="false" ht="12.75" hidden="false" customHeight="false" outlineLevel="0" collapsed="false">
      <c r="O84" s="6" t="s">
        <v>1251</v>
      </c>
      <c r="P84" s="6" t="s">
        <v>1277</v>
      </c>
      <c r="Q84" s="6" t="s">
        <v>1488</v>
      </c>
      <c r="R84" s="57" t="s">
        <v>1623</v>
      </c>
      <c r="S84" s="6" t="s">
        <v>1624</v>
      </c>
      <c r="T84" s="6" t="s">
        <v>54</v>
      </c>
      <c r="U84" s="6" t="n">
        <v>10100.0322580645</v>
      </c>
      <c r="V84" s="6" t="n">
        <v>108</v>
      </c>
      <c r="W84" s="6" t="n">
        <v>124</v>
      </c>
    </row>
    <row r="85" customFormat="false" ht="12.75" hidden="false" customHeight="false" outlineLevel="0" collapsed="false">
      <c r="A85" s="56" t="s">
        <v>1240</v>
      </c>
      <c r="B85" s="56" t="s">
        <v>5</v>
      </c>
      <c r="C85" s="56" t="s">
        <v>1438</v>
      </c>
      <c r="D85" s="56" t="s">
        <v>1439</v>
      </c>
      <c r="E85" s="56" t="s">
        <v>1440</v>
      </c>
      <c r="F85" s="56" t="s">
        <v>1244</v>
      </c>
      <c r="G85" s="56" t="s">
        <v>1245</v>
      </c>
      <c r="H85" s="56" t="s">
        <v>1441</v>
      </c>
      <c r="I85" s="56" t="s">
        <v>1442</v>
      </c>
      <c r="O85" s="6" t="s">
        <v>1251</v>
      </c>
      <c r="P85" s="6" t="s">
        <v>1277</v>
      </c>
      <c r="Q85" s="6" t="s">
        <v>1488</v>
      </c>
      <c r="R85" s="57" t="s">
        <v>1625</v>
      </c>
      <c r="S85" s="6" t="s">
        <v>1624</v>
      </c>
      <c r="T85" s="6" t="s">
        <v>54</v>
      </c>
      <c r="U85" s="6" t="n">
        <v>10100.0322580645</v>
      </c>
      <c r="V85" s="6" t="n">
        <v>108</v>
      </c>
      <c r="W85" s="6" t="n">
        <v>124</v>
      </c>
    </row>
    <row r="86" customFormat="false" ht="12.75" hidden="false" customHeight="false" outlineLevel="0" collapsed="false">
      <c r="A86" s="0" t="s">
        <v>1572</v>
      </c>
      <c r="B86" s="0" t="s">
        <v>1252</v>
      </c>
      <c r="C86" s="0" t="s">
        <v>1446</v>
      </c>
      <c r="D86" s="0" t="s">
        <v>1573</v>
      </c>
      <c r="E86" s="0" t="s">
        <v>1448</v>
      </c>
      <c r="F86" s="0" t="s">
        <v>1268</v>
      </c>
      <c r="G86" s="0" t="n">
        <v>10000</v>
      </c>
      <c r="H86" s="0" t="n">
        <v>32</v>
      </c>
      <c r="I86" s="0" t="n">
        <v>32</v>
      </c>
      <c r="K86" s="0" t="n">
        <f aca="false">SUMIF(F86,"=ng",H86)</f>
        <v>32</v>
      </c>
      <c r="O86" s="6" t="s">
        <v>1322</v>
      </c>
      <c r="P86" s="6" t="s">
        <v>1323</v>
      </c>
      <c r="Q86" s="6" t="s">
        <v>1498</v>
      </c>
      <c r="R86" s="57" t="s">
        <v>1133</v>
      </c>
      <c r="S86" s="6" t="s">
        <v>1498</v>
      </c>
      <c r="T86" s="6" t="s">
        <v>1268</v>
      </c>
      <c r="U86" s="6" t="n">
        <v>10117</v>
      </c>
      <c r="V86" s="6" t="n">
        <v>37</v>
      </c>
      <c r="W86" s="6" t="n">
        <v>37</v>
      </c>
    </row>
    <row r="87" customFormat="false" ht="12.75" hidden="false" customHeight="false" outlineLevel="0" collapsed="false">
      <c r="A87" s="0" t="s">
        <v>1572</v>
      </c>
      <c r="B87" s="0" t="s">
        <v>1343</v>
      </c>
      <c r="C87" s="0" t="s">
        <v>1446</v>
      </c>
      <c r="D87" s="0" t="s">
        <v>1626</v>
      </c>
      <c r="E87" s="0" t="s">
        <v>1627</v>
      </c>
      <c r="F87" s="0" t="s">
        <v>1268</v>
      </c>
      <c r="G87" s="0" t="n">
        <v>10798.26</v>
      </c>
      <c r="H87" s="0" t="n">
        <v>100</v>
      </c>
      <c r="I87" s="0" t="n">
        <v>100</v>
      </c>
      <c r="K87" s="0" t="n">
        <f aca="false">SUMIF(F87,"=ng",H87)</f>
        <v>100</v>
      </c>
      <c r="O87" s="6" t="s">
        <v>1272</v>
      </c>
      <c r="P87" s="6" t="s">
        <v>1273</v>
      </c>
      <c r="Q87" s="6" t="s">
        <v>1495</v>
      </c>
      <c r="R87" s="57" t="s">
        <v>1628</v>
      </c>
      <c r="S87" s="6" t="s">
        <v>1605</v>
      </c>
      <c r="T87" s="6" t="s">
        <v>1268</v>
      </c>
      <c r="U87" s="6" t="n">
        <v>10152</v>
      </c>
      <c r="V87" s="6" t="n">
        <v>175</v>
      </c>
      <c r="W87" s="6" t="n">
        <v>175</v>
      </c>
    </row>
    <row r="88" customFormat="false" ht="12.75" hidden="false" customHeight="false" outlineLevel="0" collapsed="false">
      <c r="A88" s="0" t="s">
        <v>1572</v>
      </c>
      <c r="B88" s="0" t="s">
        <v>1343</v>
      </c>
      <c r="C88" s="0" t="s">
        <v>1446</v>
      </c>
      <c r="D88" s="0" t="s">
        <v>1629</v>
      </c>
      <c r="E88" s="0" t="s">
        <v>1627</v>
      </c>
      <c r="F88" s="0" t="s">
        <v>1268</v>
      </c>
      <c r="G88" s="0" t="n">
        <v>11314.5333333333</v>
      </c>
      <c r="H88" s="0" t="n">
        <v>75</v>
      </c>
      <c r="I88" s="0" t="n">
        <v>75</v>
      </c>
      <c r="K88" s="0" t="n">
        <f aca="false">SUMIF(F88,"=ng",H88)</f>
        <v>75</v>
      </c>
      <c r="O88" s="6" t="s">
        <v>1272</v>
      </c>
      <c r="P88" s="6" t="s">
        <v>1273</v>
      </c>
      <c r="Q88" s="6" t="s">
        <v>1495</v>
      </c>
      <c r="R88" s="57" t="s">
        <v>1630</v>
      </c>
      <c r="S88" s="6" t="s">
        <v>1605</v>
      </c>
      <c r="T88" s="6" t="s">
        <v>1268</v>
      </c>
      <c r="U88" s="6" t="n">
        <v>10152</v>
      </c>
      <c r="V88" s="6" t="n">
        <v>175</v>
      </c>
      <c r="W88" s="6" t="n">
        <v>175</v>
      </c>
    </row>
    <row r="89" customFormat="false" ht="12.75" hidden="false" customHeight="false" outlineLevel="0" collapsed="false">
      <c r="A89" s="0" t="s">
        <v>1572</v>
      </c>
      <c r="B89" s="0" t="s">
        <v>1343</v>
      </c>
      <c r="C89" s="0" t="s">
        <v>1631</v>
      </c>
      <c r="D89" s="0" t="s">
        <v>1632</v>
      </c>
      <c r="E89" s="0" t="s">
        <v>1633</v>
      </c>
      <c r="F89" s="0" t="s">
        <v>1268</v>
      </c>
      <c r="G89" s="0" t="n">
        <v>12000</v>
      </c>
      <c r="H89" s="0" t="n">
        <v>13</v>
      </c>
      <c r="I89" s="0" t="n">
        <v>13</v>
      </c>
      <c r="K89" s="0" t="n">
        <f aca="false">SUMIF(F89,"=ng",H89)</f>
        <v>13</v>
      </c>
      <c r="O89" s="6" t="s">
        <v>1272</v>
      </c>
      <c r="P89" s="6" t="s">
        <v>1273</v>
      </c>
      <c r="Q89" s="6" t="s">
        <v>1495</v>
      </c>
      <c r="R89" s="57" t="s">
        <v>1634</v>
      </c>
      <c r="S89" s="6" t="s">
        <v>1605</v>
      </c>
      <c r="T89" s="6" t="s">
        <v>1268</v>
      </c>
      <c r="U89" s="6" t="n">
        <v>10152</v>
      </c>
      <c r="V89" s="6" t="n">
        <v>320</v>
      </c>
      <c r="W89" s="6" t="n">
        <v>320</v>
      </c>
    </row>
    <row r="90" customFormat="false" ht="12.75" hidden="false" customHeight="false" outlineLevel="0" collapsed="false">
      <c r="A90" s="0" t="s">
        <v>1572</v>
      </c>
      <c r="B90" s="0" t="s">
        <v>1343</v>
      </c>
      <c r="C90" s="0" t="s">
        <v>1631</v>
      </c>
      <c r="D90" s="0" t="s">
        <v>1635</v>
      </c>
      <c r="E90" s="0" t="s">
        <v>1636</v>
      </c>
      <c r="F90" s="0" t="s">
        <v>1268</v>
      </c>
      <c r="G90" s="0" t="n">
        <v>12000</v>
      </c>
      <c r="H90" s="0" t="n">
        <v>6</v>
      </c>
      <c r="I90" s="0" t="n">
        <v>6</v>
      </c>
      <c r="K90" s="0" t="n">
        <f aca="false">SUMIF(F90,"=ng",H90)</f>
        <v>6</v>
      </c>
      <c r="O90" s="6" t="s">
        <v>1272</v>
      </c>
      <c r="P90" s="6" t="s">
        <v>1273</v>
      </c>
      <c r="Q90" s="6" t="s">
        <v>1495</v>
      </c>
      <c r="R90" s="57" t="s">
        <v>1637</v>
      </c>
      <c r="S90" s="6" t="s">
        <v>1605</v>
      </c>
      <c r="T90" s="6" t="s">
        <v>1268</v>
      </c>
      <c r="U90" s="6" t="n">
        <v>10152</v>
      </c>
      <c r="V90" s="6" t="n">
        <v>320</v>
      </c>
      <c r="W90" s="6" t="n">
        <v>320</v>
      </c>
    </row>
    <row r="91" customFormat="false" ht="12.75" hidden="false" customHeight="false" outlineLevel="0" collapsed="false">
      <c r="A91" s="0" t="s">
        <v>1572</v>
      </c>
      <c r="B91" s="0" t="s">
        <v>1343</v>
      </c>
      <c r="C91" s="0" t="s">
        <v>1631</v>
      </c>
      <c r="D91" s="0" t="s">
        <v>1638</v>
      </c>
      <c r="E91" s="0" t="s">
        <v>1636</v>
      </c>
      <c r="F91" s="0" t="s">
        <v>1268</v>
      </c>
      <c r="G91" s="0" t="n">
        <v>12000</v>
      </c>
      <c r="H91" s="0" t="n">
        <v>6</v>
      </c>
      <c r="I91" s="0" t="n">
        <v>6</v>
      </c>
      <c r="K91" s="0" t="n">
        <f aca="false">SUMIF(F91,"=ng",H91)</f>
        <v>6</v>
      </c>
      <c r="O91" s="6" t="s">
        <v>1272</v>
      </c>
      <c r="P91" s="6" t="s">
        <v>1273</v>
      </c>
      <c r="Q91" s="6" t="s">
        <v>1495</v>
      </c>
      <c r="R91" s="57" t="s">
        <v>1639</v>
      </c>
      <c r="S91" s="6" t="s">
        <v>1605</v>
      </c>
      <c r="T91" s="6" t="s">
        <v>1268</v>
      </c>
      <c r="U91" s="6" t="n">
        <v>10152</v>
      </c>
      <c r="V91" s="6" t="n">
        <v>480</v>
      </c>
      <c r="W91" s="6" t="n">
        <v>480</v>
      </c>
    </row>
    <row r="92" customFormat="false" ht="12.75" hidden="false" customHeight="false" outlineLevel="0" collapsed="false">
      <c r="A92" s="0" t="s">
        <v>1572</v>
      </c>
      <c r="B92" s="0" t="s">
        <v>1252</v>
      </c>
      <c r="C92" s="0" t="s">
        <v>1446</v>
      </c>
      <c r="D92" s="0" t="s">
        <v>1640</v>
      </c>
      <c r="E92" s="0" t="s">
        <v>1448</v>
      </c>
      <c r="F92" s="0" t="s">
        <v>1268</v>
      </c>
      <c r="G92" s="0" t="n">
        <v>12000</v>
      </c>
      <c r="H92" s="0" t="n">
        <v>13</v>
      </c>
      <c r="I92" s="0" t="n">
        <v>13</v>
      </c>
      <c r="K92" s="0" t="n">
        <f aca="false">SUMIF(F92,"=ng",H92)</f>
        <v>13</v>
      </c>
      <c r="O92" s="6" t="s">
        <v>1272</v>
      </c>
      <c r="P92" s="6" t="s">
        <v>1273</v>
      </c>
      <c r="Q92" s="6" t="s">
        <v>1495</v>
      </c>
      <c r="R92" s="57" t="s">
        <v>1641</v>
      </c>
      <c r="S92" s="6" t="s">
        <v>1605</v>
      </c>
      <c r="T92" s="6" t="s">
        <v>1268</v>
      </c>
      <c r="U92" s="6" t="n">
        <v>10152</v>
      </c>
      <c r="V92" s="6" t="n">
        <v>480</v>
      </c>
      <c r="W92" s="6" t="n">
        <v>480</v>
      </c>
    </row>
    <row r="93" customFormat="false" ht="12.75" hidden="false" customHeight="false" outlineLevel="0" collapsed="false">
      <c r="A93" s="0" t="s">
        <v>1572</v>
      </c>
      <c r="B93" s="0" t="s">
        <v>1343</v>
      </c>
      <c r="C93" s="0" t="s">
        <v>1446</v>
      </c>
      <c r="D93" s="0" t="s">
        <v>1642</v>
      </c>
      <c r="E93" s="0" t="s">
        <v>1627</v>
      </c>
      <c r="F93" s="0" t="s">
        <v>1268</v>
      </c>
      <c r="G93" s="0" t="n">
        <v>12057.9428571429</v>
      </c>
      <c r="H93" s="0" t="n">
        <v>60</v>
      </c>
      <c r="I93" s="0" t="n">
        <v>60</v>
      </c>
      <c r="K93" s="0" t="n">
        <f aca="false">SUMIF(F93,"=ng",H93)</f>
        <v>60</v>
      </c>
      <c r="O93" s="6" t="s">
        <v>1272</v>
      </c>
      <c r="P93" s="6" t="s">
        <v>1273</v>
      </c>
      <c r="Q93" s="6" t="s">
        <v>1495</v>
      </c>
      <c r="R93" s="57" t="s">
        <v>1643</v>
      </c>
      <c r="S93" s="6" t="s">
        <v>1605</v>
      </c>
      <c r="T93" s="6" t="s">
        <v>1268</v>
      </c>
      <c r="U93" s="6" t="n">
        <v>10168.1714285714</v>
      </c>
      <c r="V93" s="6" t="n">
        <v>175</v>
      </c>
      <c r="W93" s="6" t="n">
        <v>175</v>
      </c>
    </row>
    <row r="94" customFormat="false" ht="12.75" hidden="false" customHeight="false" outlineLevel="0" collapsed="false">
      <c r="A94" s="0" t="s">
        <v>1572</v>
      </c>
      <c r="B94" s="0" t="s">
        <v>1343</v>
      </c>
      <c r="C94" s="0" t="s">
        <v>1446</v>
      </c>
      <c r="D94" s="0" t="s">
        <v>1644</v>
      </c>
      <c r="E94" s="0" t="s">
        <v>1627</v>
      </c>
      <c r="F94" s="0" t="s">
        <v>1268</v>
      </c>
      <c r="G94" s="0" t="n">
        <v>12620</v>
      </c>
      <c r="H94" s="0" t="n">
        <v>14</v>
      </c>
      <c r="I94" s="0" t="n">
        <v>14</v>
      </c>
      <c r="K94" s="0" t="n">
        <f aca="false">SUMIF(F94,"=ng",H94)</f>
        <v>14</v>
      </c>
      <c r="O94" s="6" t="s">
        <v>1328</v>
      </c>
      <c r="P94" s="6" t="s">
        <v>1273</v>
      </c>
      <c r="Q94" s="6" t="s">
        <v>1510</v>
      </c>
      <c r="R94" s="57" t="s">
        <v>1645</v>
      </c>
      <c r="S94" s="6" t="s">
        <v>1526</v>
      </c>
      <c r="T94" s="6" t="s">
        <v>54</v>
      </c>
      <c r="U94" s="6" t="n">
        <v>10182.3312883436</v>
      </c>
      <c r="V94" s="6" t="n">
        <v>163</v>
      </c>
      <c r="W94" s="6" t="n">
        <v>163</v>
      </c>
    </row>
    <row r="95" customFormat="false" ht="12.75" hidden="false" customHeight="false" outlineLevel="0" collapsed="false">
      <c r="A95" s="0" t="s">
        <v>1572</v>
      </c>
      <c r="B95" s="0" t="s">
        <v>1343</v>
      </c>
      <c r="C95" s="0" t="s">
        <v>1631</v>
      </c>
      <c r="D95" s="0" t="s">
        <v>1646</v>
      </c>
      <c r="E95" s="0" t="s">
        <v>1636</v>
      </c>
      <c r="F95" s="0" t="s">
        <v>1268</v>
      </c>
      <c r="G95" s="0" t="n">
        <v>12677.1428571429</v>
      </c>
      <c r="H95" s="0" t="n">
        <v>14</v>
      </c>
      <c r="I95" s="0" t="n">
        <v>14</v>
      </c>
      <c r="K95" s="0" t="n">
        <f aca="false">SUMIF(F95,"=ng",H95)</f>
        <v>14</v>
      </c>
      <c r="O95" s="6" t="s">
        <v>1282</v>
      </c>
      <c r="P95" s="6" t="s">
        <v>1283</v>
      </c>
      <c r="Q95" s="6" t="s">
        <v>1493</v>
      </c>
      <c r="R95" s="57" t="s">
        <v>1497</v>
      </c>
      <c r="S95" s="6" t="s">
        <v>1493</v>
      </c>
      <c r="T95" s="6" t="s">
        <v>1268</v>
      </c>
      <c r="U95" s="6" t="n">
        <v>10188.6868686869</v>
      </c>
      <c r="V95" s="6" t="n">
        <v>99</v>
      </c>
      <c r="W95" s="6" t="n">
        <v>99</v>
      </c>
    </row>
    <row r="96" customFormat="false" ht="12.75" hidden="false" customHeight="false" outlineLevel="0" collapsed="false">
      <c r="A96" s="0" t="s">
        <v>1572</v>
      </c>
      <c r="B96" s="0" t="s">
        <v>1343</v>
      </c>
      <c r="C96" s="0" t="s">
        <v>1631</v>
      </c>
      <c r="D96" s="0" t="s">
        <v>1647</v>
      </c>
      <c r="E96" s="0" t="s">
        <v>1636</v>
      </c>
      <c r="F96" s="0" t="s">
        <v>1268</v>
      </c>
      <c r="G96" s="0" t="n">
        <v>12677.1428571429</v>
      </c>
      <c r="H96" s="0" t="n">
        <v>6</v>
      </c>
      <c r="I96" s="0" t="n">
        <v>4</v>
      </c>
      <c r="K96" s="0" t="n">
        <f aca="false">SUMIF(F96,"=ng",H96)</f>
        <v>6</v>
      </c>
      <c r="O96" s="6" t="s">
        <v>1204</v>
      </c>
      <c r="P96" s="6" t="s">
        <v>1273</v>
      </c>
      <c r="Q96" s="6" t="s">
        <v>1449</v>
      </c>
      <c r="R96" s="57" t="s">
        <v>1648</v>
      </c>
      <c r="S96" s="6" t="s">
        <v>1529</v>
      </c>
      <c r="T96" s="6" t="s">
        <v>1268</v>
      </c>
      <c r="U96" s="6" t="n">
        <v>10260.2147239264</v>
      </c>
      <c r="V96" s="6" t="n">
        <v>163</v>
      </c>
      <c r="W96" s="6" t="n">
        <v>163</v>
      </c>
    </row>
    <row r="97" customFormat="false" ht="12.75" hidden="false" customHeight="false" outlineLevel="0" collapsed="false">
      <c r="A97" s="0" t="s">
        <v>1572</v>
      </c>
      <c r="B97" s="0" t="s">
        <v>1343</v>
      </c>
      <c r="C97" s="0" t="s">
        <v>1631</v>
      </c>
      <c r="D97" s="0" t="s">
        <v>1649</v>
      </c>
      <c r="E97" s="0" t="s">
        <v>1636</v>
      </c>
      <c r="F97" s="0" t="s">
        <v>1268</v>
      </c>
      <c r="G97" s="0" t="n">
        <v>12677.1428571429</v>
      </c>
      <c r="H97" s="0" t="n">
        <v>14</v>
      </c>
      <c r="I97" s="0" t="n">
        <v>14</v>
      </c>
      <c r="K97" s="9" t="n">
        <f aca="false">SUMIF(F97,"=ng",H97)</f>
        <v>14</v>
      </c>
      <c r="O97" s="6" t="s">
        <v>1272</v>
      </c>
      <c r="P97" s="6" t="s">
        <v>1273</v>
      </c>
      <c r="Q97" s="6" t="s">
        <v>1481</v>
      </c>
      <c r="R97" s="57" t="s">
        <v>1650</v>
      </c>
      <c r="S97" s="6" t="s">
        <v>1481</v>
      </c>
      <c r="T97" s="6" t="s">
        <v>1268</v>
      </c>
      <c r="U97" s="6" t="n">
        <v>10272</v>
      </c>
      <c r="V97" s="6" t="n">
        <v>445</v>
      </c>
      <c r="W97" s="6" t="n">
        <v>445</v>
      </c>
    </row>
    <row r="98" customFormat="false" ht="12.75" hidden="false" customHeight="false" outlineLevel="0" collapsed="false">
      <c r="H98" s="0" t="n">
        <f aca="false">SUM(H86:H97)</f>
        <v>353</v>
      </c>
      <c r="I98" s="0" t="n">
        <f aca="false">SUM(I86:I97)</f>
        <v>351</v>
      </c>
      <c r="K98" s="10" t="n">
        <f aca="false">SUM(K86:K97)</f>
        <v>353</v>
      </c>
      <c r="O98" s="6" t="s">
        <v>1251</v>
      </c>
      <c r="P98" s="6" t="s">
        <v>1258</v>
      </c>
      <c r="Q98" s="6" t="s">
        <v>1474</v>
      </c>
      <c r="R98" s="57" t="s">
        <v>1651</v>
      </c>
      <c r="S98" s="6" t="s">
        <v>1652</v>
      </c>
      <c r="T98" s="6" t="s">
        <v>54</v>
      </c>
      <c r="U98" s="6" t="n">
        <v>10293.0530973451</v>
      </c>
      <c r="V98" s="6" t="n">
        <v>113</v>
      </c>
      <c r="W98" s="6" t="n">
        <v>113</v>
      </c>
    </row>
    <row r="99" customFormat="false" ht="12.75" hidden="false" customHeight="false" outlineLevel="0" collapsed="false">
      <c r="O99" s="6" t="s">
        <v>1282</v>
      </c>
      <c r="P99" s="6" t="s">
        <v>1258</v>
      </c>
      <c r="Q99" s="6" t="s">
        <v>1472</v>
      </c>
      <c r="R99" s="57" t="s">
        <v>1500</v>
      </c>
      <c r="S99" s="6" t="s">
        <v>1474</v>
      </c>
      <c r="T99" s="6" t="s">
        <v>1268</v>
      </c>
      <c r="U99" s="6" t="n">
        <v>10367.7875</v>
      </c>
      <c r="V99" s="6" t="n">
        <v>80</v>
      </c>
      <c r="W99" s="6" t="n">
        <v>80</v>
      </c>
    </row>
    <row r="100" customFormat="false" ht="12.75" hidden="false" customHeight="false" outlineLevel="0" collapsed="false">
      <c r="D100" s="0" t="s">
        <v>1621</v>
      </c>
      <c r="G100" s="0" t="s">
        <v>1285</v>
      </c>
      <c r="H100" s="0" t="n">
        <f aca="false">SUMIF(G86:G97,"&lt;=9000",H86:H97)</f>
        <v>0</v>
      </c>
      <c r="O100" s="6" t="s">
        <v>1204</v>
      </c>
      <c r="P100" s="6" t="s">
        <v>1273</v>
      </c>
      <c r="Q100" s="6" t="s">
        <v>1449</v>
      </c>
      <c r="R100" s="57" t="s">
        <v>1653</v>
      </c>
      <c r="S100" s="6" t="s">
        <v>1529</v>
      </c>
      <c r="T100" s="6" t="s">
        <v>1268</v>
      </c>
      <c r="U100" s="6" t="n">
        <v>10392.0245398773</v>
      </c>
      <c r="V100" s="6" t="n">
        <v>163</v>
      </c>
      <c r="W100" s="6" t="n">
        <v>163</v>
      </c>
    </row>
    <row r="101" customFormat="false" ht="12.75" hidden="false" customHeight="false" outlineLevel="0" collapsed="false">
      <c r="G101" s="11" t="s">
        <v>1287</v>
      </c>
      <c r="H101" s="0" t="n">
        <f aca="false">(SUMIF(G86:G97,"&lt;11000",H86:H97))-H100</f>
        <v>132</v>
      </c>
      <c r="O101" s="6" t="s">
        <v>1328</v>
      </c>
      <c r="P101" s="6" t="s">
        <v>1273</v>
      </c>
      <c r="Q101" s="6" t="s">
        <v>1510</v>
      </c>
      <c r="R101" s="57" t="s">
        <v>1654</v>
      </c>
      <c r="S101" s="6" t="s">
        <v>1526</v>
      </c>
      <c r="T101" s="6" t="s">
        <v>54</v>
      </c>
      <c r="U101" s="6" t="n">
        <v>10399.245398773</v>
      </c>
      <c r="V101" s="6" t="n">
        <v>163</v>
      </c>
      <c r="W101" s="6" t="n">
        <v>163</v>
      </c>
    </row>
    <row r="102" customFormat="false" ht="12.75" hidden="false" customHeight="false" outlineLevel="0" collapsed="false">
      <c r="G102" s="0" t="s">
        <v>1288</v>
      </c>
      <c r="H102" s="0" t="n">
        <f aca="false">SUMIF(G86:G97,"&gt;=11000",H86:H97)</f>
        <v>221</v>
      </c>
      <c r="O102" s="6" t="s">
        <v>1282</v>
      </c>
      <c r="P102" s="6" t="s">
        <v>1283</v>
      </c>
      <c r="Q102" s="6" t="s">
        <v>1493</v>
      </c>
      <c r="R102" s="57" t="s">
        <v>1501</v>
      </c>
      <c r="S102" s="6" t="s">
        <v>1493</v>
      </c>
      <c r="T102" s="6" t="s">
        <v>1268</v>
      </c>
      <c r="U102" s="6" t="n">
        <v>10480.6086956522</v>
      </c>
      <c r="V102" s="6" t="n">
        <v>113</v>
      </c>
      <c r="W102" s="6" t="n">
        <v>115</v>
      </c>
    </row>
    <row r="103" customFormat="false" ht="12.75" hidden="false" customHeight="false" outlineLevel="0" collapsed="false">
      <c r="O103" s="6" t="s">
        <v>1369</v>
      </c>
      <c r="P103" s="6" t="s">
        <v>1262</v>
      </c>
      <c r="Q103" s="6" t="s">
        <v>1655</v>
      </c>
      <c r="R103" s="57" t="s">
        <v>1656</v>
      </c>
      <c r="S103" s="6" t="s">
        <v>1657</v>
      </c>
      <c r="T103" s="6" t="s">
        <v>1268</v>
      </c>
      <c r="U103" s="6" t="n">
        <v>10500</v>
      </c>
      <c r="V103" s="6" t="n">
        <v>150</v>
      </c>
      <c r="W103" s="6" t="n">
        <v>150</v>
      </c>
    </row>
    <row r="104" customFormat="false" ht="12.75" hidden="false" customHeight="false" outlineLevel="0" collapsed="false">
      <c r="A104" s="56" t="s">
        <v>1240</v>
      </c>
      <c r="B104" s="56" t="s">
        <v>5</v>
      </c>
      <c r="C104" s="56" t="s">
        <v>1438</v>
      </c>
      <c r="D104" s="56" t="s">
        <v>1439</v>
      </c>
      <c r="E104" s="56" t="s">
        <v>1440</v>
      </c>
      <c r="F104" s="56" t="s">
        <v>1244</v>
      </c>
      <c r="G104" s="56" t="s">
        <v>1245</v>
      </c>
      <c r="H104" s="56" t="s">
        <v>1441</v>
      </c>
      <c r="I104" s="56" t="s">
        <v>1442</v>
      </c>
      <c r="O104" s="6" t="s">
        <v>1369</v>
      </c>
      <c r="P104" s="6" t="s">
        <v>1262</v>
      </c>
      <c r="Q104" s="6" t="s">
        <v>1655</v>
      </c>
      <c r="R104" s="57" t="s">
        <v>1658</v>
      </c>
      <c r="S104" s="6" t="s">
        <v>1657</v>
      </c>
      <c r="T104" s="6" t="s">
        <v>1268</v>
      </c>
      <c r="U104" s="6" t="n">
        <v>10500</v>
      </c>
      <c r="V104" s="6" t="n">
        <v>150</v>
      </c>
      <c r="W104" s="6" t="n">
        <v>150</v>
      </c>
    </row>
    <row r="105" customFormat="false" ht="12.75" hidden="false" customHeight="false" outlineLevel="0" collapsed="false">
      <c r="A105" s="0" t="s">
        <v>1204</v>
      </c>
      <c r="B105" s="0" t="s">
        <v>1273</v>
      </c>
      <c r="C105" s="0" t="s">
        <v>1475</v>
      </c>
      <c r="D105" s="0" t="s">
        <v>1476</v>
      </c>
      <c r="E105" s="0" t="s">
        <v>1475</v>
      </c>
      <c r="F105" s="0" t="s">
        <v>1268</v>
      </c>
      <c r="G105" s="0" t="n">
        <v>8000</v>
      </c>
      <c r="H105" s="0" t="n">
        <v>49</v>
      </c>
      <c r="I105" s="0" t="n">
        <v>49</v>
      </c>
      <c r="K105" s="0" t="n">
        <f aca="false">SUMIF(F105,"=ng",H105)</f>
        <v>49</v>
      </c>
      <c r="O105" s="6" t="s">
        <v>1369</v>
      </c>
      <c r="P105" s="6" t="s">
        <v>1262</v>
      </c>
      <c r="Q105" s="6" t="s">
        <v>1655</v>
      </c>
      <c r="R105" s="57" t="s">
        <v>1659</v>
      </c>
      <c r="S105" s="6" t="s">
        <v>1657</v>
      </c>
      <c r="T105" s="6" t="s">
        <v>1268</v>
      </c>
      <c r="U105" s="6" t="n">
        <v>10500</v>
      </c>
      <c r="V105" s="6" t="n">
        <v>150</v>
      </c>
      <c r="W105" s="6" t="n">
        <v>150</v>
      </c>
    </row>
    <row r="106" customFormat="false" ht="12.75" hidden="false" customHeight="false" outlineLevel="0" collapsed="false">
      <c r="A106" s="0" t="s">
        <v>1204</v>
      </c>
      <c r="B106" s="0" t="s">
        <v>1273</v>
      </c>
      <c r="C106" s="0" t="s">
        <v>1449</v>
      </c>
      <c r="D106" s="0" t="s">
        <v>1509</v>
      </c>
      <c r="E106" s="0" t="s">
        <v>1510</v>
      </c>
      <c r="F106" s="0" t="s">
        <v>1268</v>
      </c>
      <c r="G106" s="0" t="n">
        <v>8877.98105548038</v>
      </c>
      <c r="H106" s="0" t="n">
        <v>739</v>
      </c>
      <c r="I106" s="0" t="n">
        <v>739</v>
      </c>
      <c r="K106" s="0" t="n">
        <f aca="false">SUMIF(F106,"=ng",H106)</f>
        <v>739</v>
      </c>
      <c r="O106" s="6" t="s">
        <v>1369</v>
      </c>
      <c r="P106" s="6" t="s">
        <v>1262</v>
      </c>
      <c r="Q106" s="6" t="s">
        <v>1655</v>
      </c>
      <c r="R106" s="57" t="s">
        <v>1660</v>
      </c>
      <c r="S106" s="6" t="s">
        <v>1657</v>
      </c>
      <c r="T106" s="6" t="s">
        <v>1268</v>
      </c>
      <c r="U106" s="6" t="n">
        <v>10500</v>
      </c>
      <c r="V106" s="6" t="n">
        <v>157</v>
      </c>
      <c r="W106" s="6" t="n">
        <v>157</v>
      </c>
    </row>
    <row r="107" customFormat="false" ht="12.75" hidden="false" customHeight="false" outlineLevel="0" collapsed="false">
      <c r="A107" s="0" t="s">
        <v>1204</v>
      </c>
      <c r="B107" s="0" t="s">
        <v>1273</v>
      </c>
      <c r="C107" s="0" t="s">
        <v>1449</v>
      </c>
      <c r="D107" s="0" t="s">
        <v>1512</v>
      </c>
      <c r="E107" s="0" t="s">
        <v>1510</v>
      </c>
      <c r="F107" s="0" t="s">
        <v>1268</v>
      </c>
      <c r="G107" s="0" t="n">
        <v>9084.40866035183</v>
      </c>
      <c r="H107" s="0" t="n">
        <v>739</v>
      </c>
      <c r="I107" s="0" t="n">
        <v>739</v>
      </c>
      <c r="K107" s="0" t="n">
        <f aca="false">SUMIF(F107,"=ng",H107)</f>
        <v>739</v>
      </c>
      <c r="O107" s="6" t="s">
        <v>1369</v>
      </c>
      <c r="P107" s="6" t="s">
        <v>1262</v>
      </c>
      <c r="Q107" s="6" t="s">
        <v>1655</v>
      </c>
      <c r="R107" s="57" t="s">
        <v>1661</v>
      </c>
      <c r="S107" s="6" t="s">
        <v>1657</v>
      </c>
      <c r="T107" s="6" t="s">
        <v>1268</v>
      </c>
      <c r="U107" s="6" t="n">
        <v>10500</v>
      </c>
      <c r="V107" s="6" t="n">
        <v>157</v>
      </c>
      <c r="W107" s="6" t="n">
        <v>157</v>
      </c>
    </row>
    <row r="108" customFormat="false" ht="12.75" hidden="false" customHeight="false" outlineLevel="0" collapsed="false">
      <c r="A108" s="0" t="s">
        <v>1204</v>
      </c>
      <c r="B108" s="0" t="s">
        <v>1273</v>
      </c>
      <c r="C108" s="0" t="s">
        <v>1449</v>
      </c>
      <c r="D108" s="0" t="s">
        <v>1528</v>
      </c>
      <c r="E108" s="0" t="s">
        <v>1529</v>
      </c>
      <c r="F108" s="0" t="s">
        <v>1268</v>
      </c>
      <c r="G108" s="0" t="n">
        <v>9612.46176470588</v>
      </c>
      <c r="H108" s="0" t="n">
        <v>340</v>
      </c>
      <c r="I108" s="0" t="n">
        <v>340</v>
      </c>
      <c r="K108" s="0" t="n">
        <f aca="false">SUMIF(F108,"=ng",H108)</f>
        <v>340</v>
      </c>
      <c r="O108" s="6" t="s">
        <v>1369</v>
      </c>
      <c r="P108" s="6" t="s">
        <v>1262</v>
      </c>
      <c r="Q108" s="6" t="s">
        <v>1655</v>
      </c>
      <c r="R108" s="57" t="s">
        <v>1662</v>
      </c>
      <c r="S108" s="6" t="s">
        <v>1657</v>
      </c>
      <c r="T108" s="6" t="s">
        <v>1268</v>
      </c>
      <c r="U108" s="6" t="n">
        <v>10500</v>
      </c>
      <c r="V108" s="6" t="n">
        <v>163</v>
      </c>
      <c r="W108" s="6" t="n">
        <v>163</v>
      </c>
    </row>
    <row r="109" customFormat="false" ht="12.75" hidden="false" customHeight="false" outlineLevel="0" collapsed="false">
      <c r="A109" s="0" t="s">
        <v>1204</v>
      </c>
      <c r="B109" s="0" t="s">
        <v>1273</v>
      </c>
      <c r="C109" s="0" t="s">
        <v>1449</v>
      </c>
      <c r="D109" s="0" t="s">
        <v>1535</v>
      </c>
      <c r="E109" s="0" t="s">
        <v>1529</v>
      </c>
      <c r="F109" s="0" t="s">
        <v>1268</v>
      </c>
      <c r="G109" s="0" t="n">
        <v>9667.05588235294</v>
      </c>
      <c r="H109" s="0" t="n">
        <v>340</v>
      </c>
      <c r="I109" s="0" t="n">
        <v>340</v>
      </c>
      <c r="K109" s="0" t="n">
        <f aca="false">SUMIF(F109,"=ng",H109)</f>
        <v>340</v>
      </c>
      <c r="O109" s="6" t="s">
        <v>1369</v>
      </c>
      <c r="P109" s="6" t="s">
        <v>1262</v>
      </c>
      <c r="Q109" s="6" t="s">
        <v>1655</v>
      </c>
      <c r="R109" s="57" t="s">
        <v>1663</v>
      </c>
      <c r="S109" s="6" t="s">
        <v>1657</v>
      </c>
      <c r="T109" s="6" t="s">
        <v>1268</v>
      </c>
      <c r="U109" s="6" t="n">
        <v>10500</v>
      </c>
      <c r="V109" s="6" t="n">
        <v>105</v>
      </c>
      <c r="W109" s="6" t="n">
        <v>105</v>
      </c>
    </row>
    <row r="110" customFormat="false" ht="12.75" hidden="false" customHeight="false" outlineLevel="0" collapsed="false">
      <c r="A110" s="0" t="s">
        <v>1204</v>
      </c>
      <c r="B110" s="0" t="s">
        <v>1273</v>
      </c>
      <c r="C110" s="0" t="s">
        <v>1449</v>
      </c>
      <c r="D110" s="0" t="s">
        <v>1537</v>
      </c>
      <c r="E110" s="0" t="s">
        <v>1529</v>
      </c>
      <c r="F110" s="0" t="s">
        <v>1268</v>
      </c>
      <c r="G110" s="0" t="n">
        <v>9684.55692307692</v>
      </c>
      <c r="H110" s="0" t="n">
        <v>325</v>
      </c>
      <c r="I110" s="0" t="n">
        <v>325</v>
      </c>
      <c r="K110" s="0" t="n">
        <f aca="false">SUMIF(F110,"=ng",H110)</f>
        <v>325</v>
      </c>
      <c r="O110" s="6" t="s">
        <v>1272</v>
      </c>
      <c r="P110" s="6" t="s">
        <v>1273</v>
      </c>
      <c r="Q110" s="6" t="s">
        <v>1495</v>
      </c>
      <c r="R110" s="57" t="s">
        <v>1664</v>
      </c>
      <c r="S110" s="6" t="s">
        <v>1495</v>
      </c>
      <c r="T110" s="6" t="s">
        <v>1268</v>
      </c>
      <c r="U110" s="6" t="n">
        <v>10500</v>
      </c>
      <c r="V110" s="6" t="n">
        <v>32</v>
      </c>
      <c r="W110" s="6" t="n">
        <v>32</v>
      </c>
    </row>
    <row r="111" customFormat="false" ht="12.75" hidden="false" customHeight="false" outlineLevel="0" collapsed="false">
      <c r="A111" s="0" t="s">
        <v>1204</v>
      </c>
      <c r="B111" s="0" t="s">
        <v>1273</v>
      </c>
      <c r="C111" s="0" t="s">
        <v>1449</v>
      </c>
      <c r="D111" s="0" t="s">
        <v>1543</v>
      </c>
      <c r="E111" s="0" t="s">
        <v>1529</v>
      </c>
      <c r="F111" s="0" t="s">
        <v>1268</v>
      </c>
      <c r="G111" s="0" t="n">
        <v>9721.37222222222</v>
      </c>
      <c r="H111" s="0" t="n">
        <v>720</v>
      </c>
      <c r="I111" s="0" t="n">
        <v>720</v>
      </c>
      <c r="K111" s="0" t="n">
        <f aca="false">SUMIF(F111,"=ng",H111)</f>
        <v>720</v>
      </c>
      <c r="O111" s="6" t="s">
        <v>1272</v>
      </c>
      <c r="P111" s="6" t="s">
        <v>1273</v>
      </c>
      <c r="Q111" s="6" t="s">
        <v>1495</v>
      </c>
      <c r="R111" s="57" t="s">
        <v>1665</v>
      </c>
      <c r="S111" s="6" t="s">
        <v>1495</v>
      </c>
      <c r="T111" s="6" t="s">
        <v>1268</v>
      </c>
      <c r="U111" s="6" t="n">
        <v>10500</v>
      </c>
      <c r="V111" s="6" t="n">
        <v>33</v>
      </c>
      <c r="W111" s="6" t="n">
        <v>33</v>
      </c>
    </row>
    <row r="112" customFormat="false" ht="12.75" hidden="false" customHeight="false" outlineLevel="0" collapsed="false">
      <c r="A112" s="0" t="s">
        <v>1204</v>
      </c>
      <c r="B112" s="0" t="s">
        <v>1273</v>
      </c>
      <c r="C112" s="0" t="s">
        <v>1449</v>
      </c>
      <c r="D112" s="0" t="s">
        <v>1545</v>
      </c>
      <c r="E112" s="0" t="s">
        <v>1529</v>
      </c>
      <c r="F112" s="0" t="s">
        <v>1268</v>
      </c>
      <c r="G112" s="0" t="n">
        <v>9768.45846153846</v>
      </c>
      <c r="H112" s="0" t="n">
        <v>325</v>
      </c>
      <c r="I112" s="0" t="n">
        <v>325</v>
      </c>
      <c r="K112" s="0" t="n">
        <f aca="false">SUMIF(F112,"=ng",H112)</f>
        <v>325</v>
      </c>
      <c r="O112" s="6" t="s">
        <v>1272</v>
      </c>
      <c r="P112" s="6" t="s">
        <v>1273</v>
      </c>
      <c r="Q112" s="6" t="s">
        <v>1495</v>
      </c>
      <c r="R112" s="57" t="s">
        <v>1666</v>
      </c>
      <c r="S112" s="6" t="s">
        <v>1495</v>
      </c>
      <c r="T112" s="6" t="s">
        <v>1268</v>
      </c>
      <c r="U112" s="6" t="n">
        <v>10500</v>
      </c>
      <c r="V112" s="6" t="n">
        <v>44</v>
      </c>
      <c r="W112" s="6" t="n">
        <v>44</v>
      </c>
    </row>
    <row r="113" customFormat="false" ht="12.75" hidden="false" customHeight="false" outlineLevel="0" collapsed="false">
      <c r="A113" s="0" t="s">
        <v>1204</v>
      </c>
      <c r="B113" s="0" t="s">
        <v>1273</v>
      </c>
      <c r="C113" s="0" t="s">
        <v>1449</v>
      </c>
      <c r="D113" s="0" t="s">
        <v>1547</v>
      </c>
      <c r="E113" s="0" t="s">
        <v>1529</v>
      </c>
      <c r="F113" s="0" t="s">
        <v>1268</v>
      </c>
      <c r="G113" s="0" t="n">
        <v>9823.04830917875</v>
      </c>
      <c r="H113" s="0" t="n">
        <v>207</v>
      </c>
      <c r="I113" s="0" t="n">
        <v>207</v>
      </c>
      <c r="K113" s="0" t="n">
        <f aca="false">SUMIF(F113,"=ng",H113)</f>
        <v>207</v>
      </c>
      <c r="O113" s="6" t="s">
        <v>1272</v>
      </c>
      <c r="P113" s="6" t="s">
        <v>1273</v>
      </c>
      <c r="Q113" s="6" t="s">
        <v>1495</v>
      </c>
      <c r="R113" s="57" t="s">
        <v>1667</v>
      </c>
      <c r="S113" s="6" t="s">
        <v>1495</v>
      </c>
      <c r="T113" s="6" t="s">
        <v>1268</v>
      </c>
      <c r="U113" s="6" t="n">
        <v>10500</v>
      </c>
      <c r="V113" s="6" t="n">
        <v>45</v>
      </c>
      <c r="W113" s="6" t="n">
        <v>45</v>
      </c>
    </row>
    <row r="114" customFormat="false" ht="12.75" hidden="false" customHeight="false" outlineLevel="0" collapsed="false">
      <c r="A114" s="0" t="s">
        <v>1204</v>
      </c>
      <c r="B114" s="0" t="s">
        <v>1273</v>
      </c>
      <c r="C114" s="0" t="s">
        <v>1549</v>
      </c>
      <c r="D114" s="0" t="s">
        <v>1550</v>
      </c>
      <c r="E114" s="0" t="s">
        <v>1549</v>
      </c>
      <c r="F114" s="0" t="s">
        <v>1268</v>
      </c>
      <c r="G114" s="0" t="n">
        <v>9840.34355828221</v>
      </c>
      <c r="H114" s="0" t="n">
        <v>163</v>
      </c>
      <c r="I114" s="0" t="n">
        <v>163</v>
      </c>
      <c r="K114" s="0" t="n">
        <f aca="false">SUMIF(F114,"=ng",H114)</f>
        <v>163</v>
      </c>
      <c r="O114" s="6" t="s">
        <v>1272</v>
      </c>
      <c r="P114" s="6" t="s">
        <v>1273</v>
      </c>
      <c r="Q114" s="6" t="s">
        <v>1495</v>
      </c>
      <c r="R114" s="57" t="s">
        <v>1668</v>
      </c>
      <c r="S114" s="6" t="s">
        <v>1451</v>
      </c>
      <c r="T114" s="6" t="s">
        <v>1268</v>
      </c>
      <c r="U114" s="6" t="n">
        <v>10500</v>
      </c>
      <c r="V114" s="6" t="n">
        <v>750</v>
      </c>
      <c r="W114" s="6" t="n">
        <v>750</v>
      </c>
    </row>
    <row r="115" customFormat="false" ht="12.75" hidden="false" customHeight="false" outlineLevel="0" collapsed="false">
      <c r="A115" s="0" t="s">
        <v>1204</v>
      </c>
      <c r="B115" s="0" t="s">
        <v>1273</v>
      </c>
      <c r="C115" s="0" t="s">
        <v>1554</v>
      </c>
      <c r="D115" s="0" t="s">
        <v>1555</v>
      </c>
      <c r="E115" s="0" t="s">
        <v>1554</v>
      </c>
      <c r="F115" s="0" t="s">
        <v>1268</v>
      </c>
      <c r="G115" s="0" t="n">
        <v>9926</v>
      </c>
      <c r="H115" s="0" t="n">
        <v>46</v>
      </c>
      <c r="I115" s="0" t="n">
        <v>48</v>
      </c>
      <c r="K115" s="0" t="n">
        <f aca="false">SUMIF(F115,"=ng",H115)</f>
        <v>46</v>
      </c>
      <c r="O115" s="6" t="s">
        <v>1272</v>
      </c>
      <c r="P115" s="6" t="s">
        <v>1273</v>
      </c>
      <c r="Q115" s="6" t="s">
        <v>1495</v>
      </c>
      <c r="R115" s="57" t="s">
        <v>1669</v>
      </c>
      <c r="S115" s="6" t="s">
        <v>1451</v>
      </c>
      <c r="T115" s="6" t="s">
        <v>1268</v>
      </c>
      <c r="U115" s="6" t="n">
        <v>10500</v>
      </c>
      <c r="V115" s="6" t="n">
        <v>750</v>
      </c>
      <c r="W115" s="6" t="n">
        <v>750</v>
      </c>
    </row>
    <row r="116" customFormat="false" ht="12.75" hidden="false" customHeight="false" outlineLevel="0" collapsed="false">
      <c r="A116" s="0" t="s">
        <v>1204</v>
      </c>
      <c r="B116" s="0" t="s">
        <v>1273</v>
      </c>
      <c r="C116" s="0" t="s">
        <v>1549</v>
      </c>
      <c r="D116" s="0" t="s">
        <v>1575</v>
      </c>
      <c r="E116" s="0" t="s">
        <v>1576</v>
      </c>
      <c r="F116" s="0" t="s">
        <v>1268</v>
      </c>
      <c r="G116" s="0" t="n">
        <v>10000</v>
      </c>
      <c r="H116" s="0" t="n">
        <v>120</v>
      </c>
      <c r="I116" s="0" t="n">
        <v>120</v>
      </c>
      <c r="K116" s="0" t="n">
        <f aca="false">SUMIF(F116,"=ng",H116)</f>
        <v>120</v>
      </c>
      <c r="O116" s="6" t="s">
        <v>1272</v>
      </c>
      <c r="P116" s="6" t="s">
        <v>1273</v>
      </c>
      <c r="Q116" s="6" t="s">
        <v>1495</v>
      </c>
      <c r="R116" s="57" t="s">
        <v>1670</v>
      </c>
      <c r="S116" s="6" t="s">
        <v>1605</v>
      </c>
      <c r="T116" s="6" t="s">
        <v>1268</v>
      </c>
      <c r="U116" s="6" t="n">
        <v>10500</v>
      </c>
      <c r="V116" s="6" t="n">
        <v>480</v>
      </c>
      <c r="W116" s="6" t="n">
        <v>480</v>
      </c>
    </row>
    <row r="117" customFormat="false" ht="12.75" hidden="false" customHeight="false" outlineLevel="0" collapsed="false">
      <c r="A117" s="0" t="s">
        <v>1204</v>
      </c>
      <c r="B117" s="0" t="s">
        <v>1273</v>
      </c>
      <c r="C117" s="0" t="s">
        <v>1578</v>
      </c>
      <c r="D117" s="0" t="s">
        <v>1579</v>
      </c>
      <c r="E117" s="0" t="s">
        <v>1578</v>
      </c>
      <c r="F117" s="0" t="s">
        <v>1268</v>
      </c>
      <c r="G117" s="0" t="n">
        <v>10000</v>
      </c>
      <c r="H117" s="0" t="n">
        <v>97</v>
      </c>
      <c r="I117" s="0" t="n">
        <v>97</v>
      </c>
      <c r="K117" s="0" t="n">
        <f aca="false">SUMIF(F117,"=ng",H117)</f>
        <v>97</v>
      </c>
      <c r="O117" s="6" t="s">
        <v>1272</v>
      </c>
      <c r="P117" s="6" t="s">
        <v>1273</v>
      </c>
      <c r="Q117" s="6" t="s">
        <v>1495</v>
      </c>
      <c r="R117" s="57" t="s">
        <v>1671</v>
      </c>
      <c r="S117" s="6" t="s">
        <v>1605</v>
      </c>
      <c r="T117" s="6" t="s">
        <v>1268</v>
      </c>
      <c r="U117" s="6" t="n">
        <v>10500</v>
      </c>
      <c r="V117" s="6" t="n">
        <v>480</v>
      </c>
      <c r="W117" s="6" t="n">
        <v>480</v>
      </c>
    </row>
    <row r="118" customFormat="false" ht="12.75" hidden="false" customHeight="false" outlineLevel="0" collapsed="false">
      <c r="A118" s="0" t="s">
        <v>1204</v>
      </c>
      <c r="B118" s="0" t="s">
        <v>1273</v>
      </c>
      <c r="C118" s="0" t="s">
        <v>1549</v>
      </c>
      <c r="D118" s="0" t="s">
        <v>1581</v>
      </c>
      <c r="E118" s="0" t="s">
        <v>1449</v>
      </c>
      <c r="F118" s="0" t="s">
        <v>1268</v>
      </c>
      <c r="G118" s="0" t="n">
        <v>10000</v>
      </c>
      <c r="H118" s="0" t="n">
        <v>240</v>
      </c>
      <c r="I118" s="0" t="n">
        <v>240</v>
      </c>
      <c r="K118" s="0" t="n">
        <f aca="false">SUMIF(F118,"=ng",H118)</f>
        <v>240</v>
      </c>
      <c r="O118" s="6" t="s">
        <v>1272</v>
      </c>
      <c r="P118" s="6" t="s">
        <v>1273</v>
      </c>
      <c r="Q118" s="6" t="s">
        <v>1495</v>
      </c>
      <c r="R118" s="57" t="s">
        <v>1672</v>
      </c>
      <c r="S118" s="6" t="s">
        <v>1605</v>
      </c>
      <c r="T118" s="6" t="s">
        <v>1268</v>
      </c>
      <c r="U118" s="6" t="n">
        <v>10500</v>
      </c>
      <c r="V118" s="6" t="n">
        <v>63</v>
      </c>
      <c r="W118" s="6" t="n">
        <v>63</v>
      </c>
    </row>
    <row r="119" customFormat="false" ht="12.75" hidden="false" customHeight="false" outlineLevel="0" collapsed="false">
      <c r="A119" s="0" t="s">
        <v>1204</v>
      </c>
      <c r="B119" s="0" t="s">
        <v>1273</v>
      </c>
      <c r="C119" s="0" t="s">
        <v>1549</v>
      </c>
      <c r="D119" s="0" t="s">
        <v>1583</v>
      </c>
      <c r="E119" s="0" t="s">
        <v>1449</v>
      </c>
      <c r="F119" s="0" t="s">
        <v>1268</v>
      </c>
      <c r="G119" s="0" t="n">
        <v>10000</v>
      </c>
      <c r="H119" s="0" t="n">
        <v>130</v>
      </c>
      <c r="I119" s="0" t="n">
        <v>130</v>
      </c>
      <c r="K119" s="0" t="n">
        <f aca="false">SUMIF(F119,"=ng",H119)</f>
        <v>130</v>
      </c>
      <c r="O119" s="6" t="s">
        <v>1272</v>
      </c>
      <c r="P119" s="6" t="s">
        <v>1273</v>
      </c>
      <c r="Q119" s="6" t="s">
        <v>1495</v>
      </c>
      <c r="R119" s="57" t="s">
        <v>1673</v>
      </c>
      <c r="S119" s="6" t="s">
        <v>1605</v>
      </c>
      <c r="T119" s="6" t="s">
        <v>1268</v>
      </c>
      <c r="U119" s="6" t="n">
        <v>10500</v>
      </c>
      <c r="V119" s="6" t="n">
        <v>63</v>
      </c>
      <c r="W119" s="6" t="n">
        <v>63</v>
      </c>
    </row>
    <row r="120" customFormat="false" ht="12.75" hidden="false" customHeight="false" outlineLevel="0" collapsed="false">
      <c r="A120" s="0" t="s">
        <v>1204</v>
      </c>
      <c r="B120" s="0" t="s">
        <v>1273</v>
      </c>
      <c r="C120" s="0" t="s">
        <v>1549</v>
      </c>
      <c r="D120" s="0" t="s">
        <v>1585</v>
      </c>
      <c r="E120" s="0" t="s">
        <v>1449</v>
      </c>
      <c r="F120" s="0" t="s">
        <v>1268</v>
      </c>
      <c r="G120" s="0" t="n">
        <v>10000</v>
      </c>
      <c r="H120" s="0" t="n">
        <v>1400</v>
      </c>
      <c r="I120" s="0" t="n">
        <v>1400</v>
      </c>
      <c r="K120" s="0" t="n">
        <f aca="false">SUMIF(F120,"=ng",H120)</f>
        <v>1400</v>
      </c>
      <c r="O120" s="6" t="s">
        <v>1204</v>
      </c>
      <c r="P120" s="6" t="s">
        <v>1273</v>
      </c>
      <c r="Q120" s="6" t="s">
        <v>1449</v>
      </c>
      <c r="R120" s="57" t="s">
        <v>1674</v>
      </c>
      <c r="S120" s="6" t="s">
        <v>1529</v>
      </c>
      <c r="T120" s="6" t="s">
        <v>1268</v>
      </c>
      <c r="U120" s="6" t="n">
        <v>10525.3987730061</v>
      </c>
      <c r="V120" s="6" t="n">
        <v>163</v>
      </c>
      <c r="W120" s="6" t="n">
        <v>163</v>
      </c>
    </row>
    <row r="121" customFormat="false" ht="12.75" hidden="false" customHeight="false" outlineLevel="0" collapsed="false">
      <c r="A121" s="0" t="s">
        <v>1204</v>
      </c>
      <c r="B121" s="0" t="s">
        <v>1273</v>
      </c>
      <c r="C121" s="0" t="s">
        <v>1449</v>
      </c>
      <c r="D121" s="0" t="s">
        <v>1648</v>
      </c>
      <c r="E121" s="0" t="s">
        <v>1529</v>
      </c>
      <c r="F121" s="0" t="s">
        <v>1268</v>
      </c>
      <c r="G121" s="0" t="n">
        <v>10260.2147239264</v>
      </c>
      <c r="H121" s="0" t="n">
        <v>163</v>
      </c>
      <c r="I121" s="0" t="n">
        <v>163</v>
      </c>
      <c r="K121" s="0" t="n">
        <f aca="false">SUMIF(F121,"=ng",H121)</f>
        <v>163</v>
      </c>
      <c r="O121" s="6" t="s">
        <v>1272</v>
      </c>
      <c r="P121" s="6" t="s">
        <v>1273</v>
      </c>
      <c r="Q121" s="6" t="s">
        <v>1495</v>
      </c>
      <c r="R121" s="57" t="s">
        <v>1675</v>
      </c>
      <c r="S121" s="6" t="s">
        <v>1451</v>
      </c>
      <c r="T121" s="6" t="s">
        <v>1268</v>
      </c>
      <c r="U121" s="6" t="n">
        <v>10534</v>
      </c>
      <c r="V121" s="6" t="n">
        <v>105</v>
      </c>
      <c r="W121" s="6" t="n">
        <v>110</v>
      </c>
    </row>
    <row r="122" customFormat="false" ht="12.75" hidden="false" customHeight="false" outlineLevel="0" collapsed="false">
      <c r="A122" s="0" t="s">
        <v>1204</v>
      </c>
      <c r="B122" s="0" t="s">
        <v>1273</v>
      </c>
      <c r="C122" s="0" t="s">
        <v>1449</v>
      </c>
      <c r="D122" s="0" t="s">
        <v>1653</v>
      </c>
      <c r="E122" s="0" t="s">
        <v>1529</v>
      </c>
      <c r="F122" s="0" t="s">
        <v>1268</v>
      </c>
      <c r="G122" s="0" t="n">
        <v>10392.0245398773</v>
      </c>
      <c r="H122" s="0" t="n">
        <v>163</v>
      </c>
      <c r="I122" s="0" t="n">
        <v>163</v>
      </c>
      <c r="K122" s="0" t="n">
        <f aca="false">SUMIF(F122,"=ng",H122)</f>
        <v>163</v>
      </c>
      <c r="O122" s="6" t="s">
        <v>1272</v>
      </c>
      <c r="P122" s="6" t="s">
        <v>1273</v>
      </c>
      <c r="Q122" s="6" t="s">
        <v>1495</v>
      </c>
      <c r="R122" s="57" t="s">
        <v>1676</v>
      </c>
      <c r="S122" s="6" t="s">
        <v>1451</v>
      </c>
      <c r="T122" s="6" t="s">
        <v>1268</v>
      </c>
      <c r="U122" s="6" t="n">
        <v>10534</v>
      </c>
      <c r="V122" s="6" t="n">
        <v>136</v>
      </c>
      <c r="W122" s="6" t="n">
        <v>146</v>
      </c>
    </row>
    <row r="123" customFormat="false" ht="12.75" hidden="false" customHeight="false" outlineLevel="0" collapsed="false">
      <c r="A123" s="0" t="s">
        <v>1204</v>
      </c>
      <c r="B123" s="0" t="s">
        <v>1273</v>
      </c>
      <c r="C123" s="0" t="s">
        <v>1449</v>
      </c>
      <c r="D123" s="0" t="s">
        <v>1674</v>
      </c>
      <c r="E123" s="0" t="s">
        <v>1529</v>
      </c>
      <c r="F123" s="0" t="s">
        <v>1268</v>
      </c>
      <c r="G123" s="0" t="n">
        <v>10525.3987730061</v>
      </c>
      <c r="H123" s="0" t="n">
        <v>163</v>
      </c>
      <c r="I123" s="0" t="n">
        <v>163</v>
      </c>
      <c r="K123" s="0" t="n">
        <f aca="false">SUMIF(F123,"=ng",H123)</f>
        <v>163</v>
      </c>
      <c r="O123" s="6" t="s">
        <v>1272</v>
      </c>
      <c r="P123" s="6" t="s">
        <v>1273</v>
      </c>
      <c r="Q123" s="6" t="s">
        <v>1495</v>
      </c>
      <c r="R123" s="57" t="s">
        <v>1677</v>
      </c>
      <c r="S123" s="6" t="s">
        <v>1451</v>
      </c>
      <c r="T123" s="6" t="s">
        <v>1268</v>
      </c>
      <c r="U123" s="6" t="n">
        <v>10534</v>
      </c>
      <c r="V123" s="6" t="n">
        <v>105</v>
      </c>
      <c r="W123" s="6" t="n">
        <v>110</v>
      </c>
    </row>
    <row r="124" customFormat="false" ht="12.75" hidden="false" customHeight="false" outlineLevel="0" collapsed="false">
      <c r="A124" s="0" t="s">
        <v>1204</v>
      </c>
      <c r="B124" s="0" t="s">
        <v>1273</v>
      </c>
      <c r="C124" s="0" t="s">
        <v>1449</v>
      </c>
      <c r="D124" s="0" t="s">
        <v>1678</v>
      </c>
      <c r="E124" s="0" t="s">
        <v>1529</v>
      </c>
      <c r="F124" s="0" t="s">
        <v>1268</v>
      </c>
      <c r="G124" s="0" t="n">
        <v>10600.1411042945</v>
      </c>
      <c r="H124" s="0" t="n">
        <v>163</v>
      </c>
      <c r="I124" s="0" t="n">
        <v>163</v>
      </c>
      <c r="K124" s="0" t="n">
        <f aca="false">SUMIF(F124,"=ng",H124)</f>
        <v>163</v>
      </c>
      <c r="O124" s="6" t="s">
        <v>1272</v>
      </c>
      <c r="P124" s="6" t="s">
        <v>1273</v>
      </c>
      <c r="Q124" s="6" t="s">
        <v>1495</v>
      </c>
      <c r="R124" s="57" t="s">
        <v>1679</v>
      </c>
      <c r="S124" s="6" t="s">
        <v>1451</v>
      </c>
      <c r="T124" s="6" t="s">
        <v>1268</v>
      </c>
      <c r="U124" s="6" t="n">
        <v>10534</v>
      </c>
      <c r="V124" s="6" t="n">
        <v>136</v>
      </c>
      <c r="W124" s="6" t="n">
        <v>146</v>
      </c>
    </row>
    <row r="125" customFormat="false" ht="12.75" hidden="false" customHeight="false" outlineLevel="0" collapsed="false">
      <c r="A125" s="0" t="s">
        <v>1204</v>
      </c>
      <c r="B125" s="0" t="s">
        <v>1273</v>
      </c>
      <c r="C125" s="0" t="s">
        <v>1578</v>
      </c>
      <c r="D125" s="0" t="s">
        <v>1680</v>
      </c>
      <c r="E125" s="0" t="s">
        <v>1578</v>
      </c>
      <c r="F125" s="0" t="s">
        <v>1268</v>
      </c>
      <c r="G125" s="0" t="n">
        <v>12000</v>
      </c>
      <c r="H125" s="0" t="n">
        <v>50</v>
      </c>
      <c r="I125" s="0" t="n">
        <v>50</v>
      </c>
      <c r="K125" s="0" t="n">
        <f aca="false">SUMIF(F125,"=ng",H125)</f>
        <v>50</v>
      </c>
      <c r="O125" s="6" t="s">
        <v>1272</v>
      </c>
      <c r="P125" s="6" t="s">
        <v>1273</v>
      </c>
      <c r="Q125" s="6" t="s">
        <v>1495</v>
      </c>
      <c r="R125" s="57" t="s">
        <v>1681</v>
      </c>
      <c r="S125" s="6" t="s">
        <v>1605</v>
      </c>
      <c r="T125" s="6" t="s">
        <v>1268</v>
      </c>
      <c r="U125" s="6" t="n">
        <v>10535.6</v>
      </c>
      <c r="V125" s="6" t="n">
        <v>175</v>
      </c>
      <c r="W125" s="6" t="n">
        <v>175</v>
      </c>
    </row>
    <row r="126" customFormat="false" ht="12.75" hidden="false" customHeight="false" outlineLevel="0" collapsed="false">
      <c r="A126" s="0" t="s">
        <v>1204</v>
      </c>
      <c r="B126" s="0" t="s">
        <v>1273</v>
      </c>
      <c r="C126" s="0" t="s">
        <v>1682</v>
      </c>
      <c r="D126" s="0" t="s">
        <v>1683</v>
      </c>
      <c r="E126" s="0" t="s">
        <v>1682</v>
      </c>
      <c r="F126" s="0" t="s">
        <v>1268</v>
      </c>
      <c r="G126" s="0" t="n">
        <v>12000</v>
      </c>
      <c r="H126" s="0" t="n">
        <v>6</v>
      </c>
      <c r="I126" s="0" t="n">
        <v>6</v>
      </c>
      <c r="K126" s="0" t="n">
        <f aca="false">SUMIF(F126,"=ng",H126)</f>
        <v>6</v>
      </c>
      <c r="O126" s="6" t="s">
        <v>1251</v>
      </c>
      <c r="P126" s="6" t="s">
        <v>1277</v>
      </c>
      <c r="Q126" s="6" t="s">
        <v>1488</v>
      </c>
      <c r="R126" s="57" t="s">
        <v>1684</v>
      </c>
      <c r="S126" s="6" t="s">
        <v>1624</v>
      </c>
      <c r="T126" s="6" t="s">
        <v>54</v>
      </c>
      <c r="U126" s="6" t="n">
        <v>10574.0224719101</v>
      </c>
      <c r="V126" s="6" t="n">
        <v>79</v>
      </c>
      <c r="W126" s="6" t="n">
        <v>89</v>
      </c>
    </row>
    <row r="127" customFormat="false" ht="12.75" hidden="false" customHeight="false" outlineLevel="0" collapsed="false">
      <c r="A127" s="0" t="s">
        <v>1204</v>
      </c>
      <c r="B127" s="0" t="s">
        <v>1273</v>
      </c>
      <c r="C127" s="0" t="s">
        <v>1682</v>
      </c>
      <c r="D127" s="0" t="s">
        <v>1685</v>
      </c>
      <c r="E127" s="0" t="s">
        <v>1682</v>
      </c>
      <c r="F127" s="0" t="s">
        <v>1268</v>
      </c>
      <c r="G127" s="0" t="n">
        <v>12000</v>
      </c>
      <c r="H127" s="0" t="n">
        <v>2</v>
      </c>
      <c r="I127" s="0" t="n">
        <v>2</v>
      </c>
      <c r="K127" s="0" t="n">
        <f aca="false">SUMIF(F127,"=ng",H127)</f>
        <v>2</v>
      </c>
      <c r="O127" s="6" t="s">
        <v>1251</v>
      </c>
      <c r="P127" s="6" t="s">
        <v>1277</v>
      </c>
      <c r="Q127" s="6" t="s">
        <v>1488</v>
      </c>
      <c r="R127" s="57" t="s">
        <v>1686</v>
      </c>
      <c r="S127" s="6" t="s">
        <v>1624</v>
      </c>
      <c r="T127" s="6" t="s">
        <v>54</v>
      </c>
      <c r="U127" s="6" t="n">
        <v>10575.1460674157</v>
      </c>
      <c r="V127" s="6" t="n">
        <v>79</v>
      </c>
      <c r="W127" s="6" t="n">
        <v>89</v>
      </c>
    </row>
    <row r="128" customFormat="false" ht="12.75" hidden="false" customHeight="false" outlineLevel="0" collapsed="false">
      <c r="A128" s="0" t="s">
        <v>1204</v>
      </c>
      <c r="B128" s="0" t="s">
        <v>1273</v>
      </c>
      <c r="C128" s="0" t="s">
        <v>1549</v>
      </c>
      <c r="D128" s="0" t="s">
        <v>1687</v>
      </c>
      <c r="E128" s="0" t="s">
        <v>1549</v>
      </c>
      <c r="F128" s="0" t="s">
        <v>1268</v>
      </c>
      <c r="G128" s="0" t="n">
        <v>12223.2452830189</v>
      </c>
      <c r="H128" s="0" t="n">
        <v>53</v>
      </c>
      <c r="I128" s="0" t="n">
        <v>53</v>
      </c>
      <c r="K128" s="0" t="n">
        <f aca="false">SUMIF(F128,"=ng",H128)</f>
        <v>53</v>
      </c>
      <c r="O128" s="6" t="s">
        <v>1251</v>
      </c>
      <c r="P128" s="6" t="s">
        <v>1277</v>
      </c>
      <c r="Q128" s="6" t="s">
        <v>1488</v>
      </c>
      <c r="R128" s="57" t="s">
        <v>1688</v>
      </c>
      <c r="S128" s="6" t="s">
        <v>1624</v>
      </c>
      <c r="T128" s="6" t="s">
        <v>54</v>
      </c>
      <c r="U128" s="6" t="n">
        <v>10575.1460674157</v>
      </c>
      <c r="V128" s="6" t="n">
        <v>79</v>
      </c>
      <c r="W128" s="6" t="n">
        <v>89</v>
      </c>
    </row>
    <row r="129" customFormat="false" ht="12.75" hidden="false" customHeight="false" outlineLevel="0" collapsed="false">
      <c r="A129" s="0" t="s">
        <v>1204</v>
      </c>
      <c r="B129" s="0" t="s">
        <v>1273</v>
      </c>
      <c r="C129" s="0" t="s">
        <v>1549</v>
      </c>
      <c r="D129" s="0" t="s">
        <v>1689</v>
      </c>
      <c r="E129" s="0" t="s">
        <v>1549</v>
      </c>
      <c r="F129" s="0" t="s">
        <v>1268</v>
      </c>
      <c r="G129" s="0" t="n">
        <v>12449.6730769231</v>
      </c>
      <c r="H129" s="0" t="n">
        <v>52</v>
      </c>
      <c r="I129" s="0" t="n">
        <v>52</v>
      </c>
      <c r="K129" s="0" t="n">
        <f aca="false">SUMIF(F129,"=ng",H129)</f>
        <v>52</v>
      </c>
      <c r="O129" s="6" t="s">
        <v>1251</v>
      </c>
      <c r="P129" s="6" t="s">
        <v>1277</v>
      </c>
      <c r="Q129" s="6" t="s">
        <v>1488</v>
      </c>
      <c r="R129" s="57" t="s">
        <v>1690</v>
      </c>
      <c r="S129" s="6" t="s">
        <v>1624</v>
      </c>
      <c r="T129" s="6" t="s">
        <v>54</v>
      </c>
      <c r="U129" s="6" t="n">
        <v>10575.1460674157</v>
      </c>
      <c r="V129" s="6" t="n">
        <v>79</v>
      </c>
      <c r="W129" s="6" t="n">
        <v>89</v>
      </c>
    </row>
    <row r="130" customFormat="false" ht="12.75" hidden="false" customHeight="false" outlineLevel="0" collapsed="false">
      <c r="A130" s="0" t="s">
        <v>1204</v>
      </c>
      <c r="B130" s="0" t="s">
        <v>1273</v>
      </c>
      <c r="C130" s="0" t="s">
        <v>1549</v>
      </c>
      <c r="D130" s="0" t="s">
        <v>1691</v>
      </c>
      <c r="E130" s="0" t="s">
        <v>1549</v>
      </c>
      <c r="F130" s="0" t="s">
        <v>1268</v>
      </c>
      <c r="G130" s="0" t="n">
        <v>12467.9252336449</v>
      </c>
      <c r="H130" s="0" t="n">
        <v>107</v>
      </c>
      <c r="I130" s="0" t="n">
        <v>107</v>
      </c>
      <c r="K130" s="0" t="n">
        <f aca="false">SUMIF(F130,"=ng",H130)</f>
        <v>107</v>
      </c>
      <c r="O130" s="6" t="s">
        <v>1272</v>
      </c>
      <c r="P130" s="6" t="s">
        <v>1273</v>
      </c>
      <c r="Q130" s="6" t="s">
        <v>1495</v>
      </c>
      <c r="R130" s="57" t="s">
        <v>1692</v>
      </c>
      <c r="S130" s="6" t="s">
        <v>1451</v>
      </c>
      <c r="T130" s="6" t="s">
        <v>1268</v>
      </c>
      <c r="U130" s="6" t="n">
        <v>10580</v>
      </c>
      <c r="V130" s="6" t="n">
        <v>65</v>
      </c>
      <c r="W130" s="6" t="n">
        <v>65</v>
      </c>
    </row>
    <row r="131" customFormat="false" ht="12.75" hidden="false" customHeight="false" outlineLevel="0" collapsed="false">
      <c r="A131" s="0" t="s">
        <v>1204</v>
      </c>
      <c r="B131" s="0" t="s">
        <v>1273</v>
      </c>
      <c r="C131" s="0" t="s">
        <v>1549</v>
      </c>
      <c r="D131" s="0" t="s">
        <v>1693</v>
      </c>
      <c r="E131" s="0" t="s">
        <v>1549</v>
      </c>
      <c r="F131" s="0" t="s">
        <v>1268</v>
      </c>
      <c r="G131" s="0" t="n">
        <v>12580.9252336449</v>
      </c>
      <c r="H131" s="0" t="n">
        <v>107</v>
      </c>
      <c r="I131" s="0" t="n">
        <v>107</v>
      </c>
      <c r="K131" s="0" t="n">
        <f aca="false">SUMIF(F131,"=ng",H131)</f>
        <v>107</v>
      </c>
      <c r="O131" s="6" t="s">
        <v>1272</v>
      </c>
      <c r="P131" s="6" t="s">
        <v>1273</v>
      </c>
      <c r="Q131" s="6" t="s">
        <v>1495</v>
      </c>
      <c r="R131" s="57" t="s">
        <v>1694</v>
      </c>
      <c r="S131" s="6" t="s">
        <v>1451</v>
      </c>
      <c r="T131" s="6" t="s">
        <v>1268</v>
      </c>
      <c r="U131" s="6" t="n">
        <v>10580</v>
      </c>
      <c r="V131" s="6" t="n">
        <v>81</v>
      </c>
      <c r="W131" s="6" t="n">
        <v>81</v>
      </c>
    </row>
    <row r="132" customFormat="false" ht="12.75" hidden="false" customHeight="false" outlineLevel="0" collapsed="false">
      <c r="A132" s="0" t="s">
        <v>1204</v>
      </c>
      <c r="B132" s="0" t="s">
        <v>1273</v>
      </c>
      <c r="C132" s="0" t="s">
        <v>1475</v>
      </c>
      <c r="D132" s="0" t="s">
        <v>1695</v>
      </c>
      <c r="E132" s="0" t="s">
        <v>1475</v>
      </c>
      <c r="F132" s="0" t="s">
        <v>1268</v>
      </c>
      <c r="G132" s="0" t="n">
        <v>12653.3333333333</v>
      </c>
      <c r="H132" s="0" t="n">
        <v>24</v>
      </c>
      <c r="I132" s="0" t="n">
        <v>24</v>
      </c>
      <c r="K132" s="0" t="n">
        <f aca="false">SUMIF(F132,"=ng",H132)</f>
        <v>24</v>
      </c>
      <c r="O132" s="6" t="s">
        <v>1282</v>
      </c>
      <c r="P132" s="6" t="s">
        <v>1258</v>
      </c>
      <c r="Q132" s="6" t="s">
        <v>1472</v>
      </c>
      <c r="R132" s="57" t="s">
        <v>1502</v>
      </c>
      <c r="S132" s="6" t="s">
        <v>1474</v>
      </c>
      <c r="T132" s="6" t="s">
        <v>1268</v>
      </c>
      <c r="U132" s="6" t="n">
        <v>10597.5151515152</v>
      </c>
      <c r="V132" s="6" t="n">
        <v>66</v>
      </c>
      <c r="W132" s="6" t="n">
        <v>69</v>
      </c>
    </row>
    <row r="133" customFormat="false" ht="12.75" hidden="false" customHeight="false" outlineLevel="0" collapsed="false">
      <c r="A133" s="0" t="s">
        <v>1204</v>
      </c>
      <c r="B133" s="0" t="s">
        <v>1273</v>
      </c>
      <c r="C133" s="0" t="s">
        <v>1475</v>
      </c>
      <c r="D133" s="0" t="s">
        <v>1696</v>
      </c>
      <c r="E133" s="0" t="s">
        <v>1475</v>
      </c>
      <c r="F133" s="0" t="s">
        <v>1268</v>
      </c>
      <c r="G133" s="0" t="n">
        <v>12653.3333333333</v>
      </c>
      <c r="H133" s="0" t="n">
        <v>24</v>
      </c>
      <c r="I133" s="0" t="n">
        <v>24</v>
      </c>
      <c r="K133" s="0" t="n">
        <f aca="false">SUMIF(F133,"=ng",H133)</f>
        <v>24</v>
      </c>
      <c r="O133" s="6" t="s">
        <v>1204</v>
      </c>
      <c r="P133" s="6" t="s">
        <v>1273</v>
      </c>
      <c r="Q133" s="6" t="s">
        <v>1449</v>
      </c>
      <c r="R133" s="57" t="s">
        <v>1678</v>
      </c>
      <c r="S133" s="6" t="s">
        <v>1529</v>
      </c>
      <c r="T133" s="6" t="s">
        <v>1268</v>
      </c>
      <c r="U133" s="6" t="n">
        <v>10600.1411042945</v>
      </c>
      <c r="V133" s="6" t="n">
        <v>163</v>
      </c>
      <c r="W133" s="6" t="n">
        <v>163</v>
      </c>
    </row>
    <row r="134" customFormat="false" ht="12.75" hidden="false" customHeight="false" outlineLevel="0" collapsed="false">
      <c r="A134" s="0" t="s">
        <v>1204</v>
      </c>
      <c r="B134" s="0" t="s">
        <v>1273</v>
      </c>
      <c r="C134" s="0" t="s">
        <v>1682</v>
      </c>
      <c r="D134" s="0" t="s">
        <v>1697</v>
      </c>
      <c r="E134" s="0" t="s">
        <v>1682</v>
      </c>
      <c r="F134" s="0" t="s">
        <v>1268</v>
      </c>
      <c r="G134" s="0" t="n">
        <v>12660</v>
      </c>
      <c r="H134" s="0" t="n">
        <v>25</v>
      </c>
      <c r="I134" s="0" t="n">
        <v>25</v>
      </c>
      <c r="K134" s="0" t="n">
        <f aca="false">SUMIF(F134,"=ng",H134)</f>
        <v>25</v>
      </c>
      <c r="O134" s="6" t="s">
        <v>1272</v>
      </c>
      <c r="P134" s="6" t="s">
        <v>1273</v>
      </c>
      <c r="Q134" s="6" t="s">
        <v>1558</v>
      </c>
      <c r="R134" s="57" t="s">
        <v>1698</v>
      </c>
      <c r="S134" s="6" t="s">
        <v>1699</v>
      </c>
      <c r="T134" s="6" t="s">
        <v>1268</v>
      </c>
      <c r="U134" s="6" t="n">
        <v>10617</v>
      </c>
      <c r="V134" s="6" t="n">
        <v>107</v>
      </c>
      <c r="W134" s="6" t="n">
        <v>107</v>
      </c>
    </row>
    <row r="135" customFormat="false" ht="12.75" hidden="false" customHeight="false" outlineLevel="0" collapsed="false">
      <c r="A135" s="0" t="s">
        <v>1204</v>
      </c>
      <c r="B135" s="0" t="s">
        <v>1273</v>
      </c>
      <c r="C135" s="0" t="s">
        <v>1682</v>
      </c>
      <c r="D135" s="0" t="s">
        <v>1700</v>
      </c>
      <c r="E135" s="0" t="s">
        <v>1682</v>
      </c>
      <c r="F135" s="0" t="s">
        <v>1268</v>
      </c>
      <c r="G135" s="0" t="n">
        <v>12660</v>
      </c>
      <c r="H135" s="0" t="n">
        <v>25</v>
      </c>
      <c r="I135" s="0" t="n">
        <v>25</v>
      </c>
      <c r="K135" s="0" t="n">
        <f aca="false">SUMIF(F135,"=ng",H135)</f>
        <v>25</v>
      </c>
      <c r="O135" s="6" t="s">
        <v>1272</v>
      </c>
      <c r="P135" s="6" t="s">
        <v>1273</v>
      </c>
      <c r="Q135" s="6" t="s">
        <v>1558</v>
      </c>
      <c r="R135" s="57" t="s">
        <v>1701</v>
      </c>
      <c r="S135" s="6" t="s">
        <v>1699</v>
      </c>
      <c r="T135" s="6" t="s">
        <v>1268</v>
      </c>
      <c r="U135" s="6" t="n">
        <v>10617</v>
      </c>
      <c r="V135" s="6" t="n">
        <v>104</v>
      </c>
      <c r="W135" s="6" t="n">
        <v>104</v>
      </c>
    </row>
    <row r="136" customFormat="false" ht="12.75" hidden="false" customHeight="false" outlineLevel="0" collapsed="false">
      <c r="A136" s="0" t="s">
        <v>1204</v>
      </c>
      <c r="B136" s="0" t="s">
        <v>1273</v>
      </c>
      <c r="C136" s="0" t="s">
        <v>1554</v>
      </c>
      <c r="D136" s="0" t="s">
        <v>1702</v>
      </c>
      <c r="E136" s="0" t="s">
        <v>1554</v>
      </c>
      <c r="F136" s="0" t="s">
        <v>1268</v>
      </c>
      <c r="G136" s="0" t="n">
        <v>16568</v>
      </c>
      <c r="H136" s="0" t="n">
        <v>61</v>
      </c>
      <c r="I136" s="0" t="n">
        <v>61</v>
      </c>
      <c r="K136" s="0" t="n">
        <f aca="false">SUMIF(F136,"=ng",H136)</f>
        <v>61</v>
      </c>
      <c r="O136" s="6" t="s">
        <v>1272</v>
      </c>
      <c r="P136" s="6" t="s">
        <v>1273</v>
      </c>
      <c r="Q136" s="6" t="s">
        <v>1558</v>
      </c>
      <c r="R136" s="57" t="s">
        <v>1703</v>
      </c>
      <c r="S136" s="6" t="s">
        <v>1699</v>
      </c>
      <c r="T136" s="6" t="s">
        <v>1268</v>
      </c>
      <c r="U136" s="6" t="n">
        <v>10617</v>
      </c>
      <c r="V136" s="6" t="n">
        <v>110</v>
      </c>
      <c r="W136" s="6" t="n">
        <v>110</v>
      </c>
    </row>
    <row r="137" customFormat="false" ht="12.75" hidden="false" customHeight="false" outlineLevel="0" collapsed="false">
      <c r="A137" s="0" t="s">
        <v>1204</v>
      </c>
      <c r="B137" s="0" t="s">
        <v>1273</v>
      </c>
      <c r="C137" s="0" t="s">
        <v>1554</v>
      </c>
      <c r="D137" s="0" t="s">
        <v>1704</v>
      </c>
      <c r="E137" s="0" t="s">
        <v>1554</v>
      </c>
      <c r="F137" s="0" t="s">
        <v>1268</v>
      </c>
      <c r="G137" s="0" t="n">
        <v>16568</v>
      </c>
      <c r="H137" s="0" t="n">
        <v>61</v>
      </c>
      <c r="I137" s="0" t="n">
        <v>61</v>
      </c>
      <c r="K137" s="0" t="n">
        <f aca="false">SUMIF(F137,"=ng",H137)</f>
        <v>61</v>
      </c>
      <c r="O137" s="6" t="s">
        <v>1272</v>
      </c>
      <c r="P137" s="6" t="s">
        <v>1273</v>
      </c>
      <c r="Q137" s="6" t="s">
        <v>1558</v>
      </c>
      <c r="R137" s="57" t="s">
        <v>1705</v>
      </c>
      <c r="S137" s="6" t="s">
        <v>1699</v>
      </c>
      <c r="T137" s="6" t="s">
        <v>1268</v>
      </c>
      <c r="U137" s="6" t="n">
        <v>10617</v>
      </c>
      <c r="V137" s="6" t="n">
        <v>300</v>
      </c>
      <c r="W137" s="6" t="n">
        <v>300</v>
      </c>
    </row>
    <row r="138" customFormat="false" ht="12.75" hidden="false" customHeight="false" outlineLevel="0" collapsed="false">
      <c r="A138" s="0" t="s">
        <v>1204</v>
      </c>
      <c r="B138" s="0" t="s">
        <v>1273</v>
      </c>
      <c r="C138" s="0" t="s">
        <v>1706</v>
      </c>
      <c r="D138" s="0" t="s">
        <v>1707</v>
      </c>
      <c r="E138" s="0" t="s">
        <v>1706</v>
      </c>
      <c r="F138" s="0" t="s">
        <v>1268</v>
      </c>
      <c r="G138" s="0" t="n">
        <v>16672</v>
      </c>
      <c r="H138" s="0" t="n">
        <v>50</v>
      </c>
      <c r="I138" s="0" t="n">
        <v>50</v>
      </c>
      <c r="K138" s="0" t="n">
        <f aca="false">SUMIF(F138,"=ng",H138)</f>
        <v>50</v>
      </c>
      <c r="O138" s="6" t="s">
        <v>1272</v>
      </c>
      <c r="P138" s="6" t="s">
        <v>1273</v>
      </c>
      <c r="Q138" s="6" t="s">
        <v>1558</v>
      </c>
      <c r="R138" s="57" t="s">
        <v>1708</v>
      </c>
      <c r="S138" s="6" t="s">
        <v>1699</v>
      </c>
      <c r="T138" s="6" t="s">
        <v>1268</v>
      </c>
      <c r="U138" s="6" t="n">
        <v>10617</v>
      </c>
      <c r="V138" s="6" t="n">
        <v>330</v>
      </c>
      <c r="W138" s="6" t="n">
        <v>330</v>
      </c>
    </row>
    <row r="139" customFormat="false" ht="12.75" hidden="false" customHeight="false" outlineLevel="0" collapsed="false">
      <c r="A139" s="0" t="s">
        <v>1204</v>
      </c>
      <c r="B139" s="0" t="s">
        <v>1273</v>
      </c>
      <c r="C139" s="0" t="s">
        <v>1706</v>
      </c>
      <c r="D139" s="0" t="s">
        <v>1709</v>
      </c>
      <c r="E139" s="0" t="s">
        <v>1706</v>
      </c>
      <c r="F139" s="0" t="s">
        <v>1268</v>
      </c>
      <c r="G139" s="0" t="n">
        <v>16672</v>
      </c>
      <c r="H139" s="0" t="n">
        <v>25</v>
      </c>
      <c r="I139" s="0" t="n">
        <v>25</v>
      </c>
      <c r="K139" s="0" t="n">
        <f aca="false">SUMIF(F139,"=ng",H139)</f>
        <v>25</v>
      </c>
      <c r="O139" s="6" t="s">
        <v>1272</v>
      </c>
      <c r="P139" s="6" t="s">
        <v>1273</v>
      </c>
      <c r="Q139" s="6" t="s">
        <v>1558</v>
      </c>
      <c r="R139" s="57" t="s">
        <v>1710</v>
      </c>
      <c r="S139" s="6" t="s">
        <v>1699</v>
      </c>
      <c r="T139" s="6" t="s">
        <v>1268</v>
      </c>
      <c r="U139" s="6" t="n">
        <v>10617</v>
      </c>
      <c r="V139" s="6" t="n">
        <v>16</v>
      </c>
      <c r="W139" s="6" t="n">
        <v>18</v>
      </c>
    </row>
    <row r="140" customFormat="false" ht="12.75" hidden="false" customHeight="false" outlineLevel="0" collapsed="false">
      <c r="A140" s="0" t="s">
        <v>1204</v>
      </c>
      <c r="B140" s="0" t="s">
        <v>1273</v>
      </c>
      <c r="C140" s="0" t="s">
        <v>1706</v>
      </c>
      <c r="D140" s="0" t="s">
        <v>1711</v>
      </c>
      <c r="E140" s="0" t="s">
        <v>1706</v>
      </c>
      <c r="F140" s="0" t="s">
        <v>1268</v>
      </c>
      <c r="G140" s="0" t="n">
        <v>16672</v>
      </c>
      <c r="H140" s="0" t="n">
        <v>50</v>
      </c>
      <c r="I140" s="0" t="n">
        <v>50</v>
      </c>
      <c r="K140" s="9" t="n">
        <f aca="false">SUMIF(F140,"=ng",H140)</f>
        <v>50</v>
      </c>
      <c r="O140" s="6" t="s">
        <v>1272</v>
      </c>
      <c r="P140" s="6" t="s">
        <v>1273</v>
      </c>
      <c r="Q140" s="6" t="s">
        <v>1712</v>
      </c>
      <c r="R140" s="57" t="s">
        <v>1713</v>
      </c>
      <c r="S140" s="6" t="s">
        <v>1712</v>
      </c>
      <c r="T140" s="6" t="s">
        <v>1268</v>
      </c>
      <c r="U140" s="6" t="n">
        <v>10670</v>
      </c>
      <c r="V140" s="6" t="n">
        <v>37</v>
      </c>
      <c r="W140" s="6" t="n">
        <v>37</v>
      </c>
    </row>
    <row r="141" customFormat="false" ht="12.75" hidden="false" customHeight="false" outlineLevel="0" collapsed="false">
      <c r="H141" s="0" t="n">
        <f aca="false">SUM(H105:H140)</f>
        <v>7354</v>
      </c>
      <c r="I141" s="0" t="n">
        <f aca="false">SUM(I105:I140)</f>
        <v>7356</v>
      </c>
      <c r="K141" s="10" t="n">
        <f aca="false">SUM(K105:K140)</f>
        <v>7354</v>
      </c>
      <c r="O141" s="6" t="s">
        <v>1272</v>
      </c>
      <c r="P141" s="6" t="s">
        <v>1273</v>
      </c>
      <c r="Q141" s="6" t="s">
        <v>1712</v>
      </c>
      <c r="R141" s="57" t="s">
        <v>1714</v>
      </c>
      <c r="S141" s="6" t="s">
        <v>1712</v>
      </c>
      <c r="T141" s="6" t="s">
        <v>1268</v>
      </c>
      <c r="U141" s="6" t="n">
        <v>10670</v>
      </c>
      <c r="V141" s="6" t="n">
        <v>78</v>
      </c>
      <c r="W141" s="6" t="n">
        <v>78</v>
      </c>
    </row>
    <row r="142" customFormat="false" ht="12.75" hidden="false" customHeight="false" outlineLevel="0" collapsed="false">
      <c r="O142" s="6" t="s">
        <v>1272</v>
      </c>
      <c r="P142" s="6" t="s">
        <v>1273</v>
      </c>
      <c r="Q142" s="6" t="s">
        <v>1712</v>
      </c>
      <c r="R142" s="57" t="s">
        <v>1715</v>
      </c>
      <c r="S142" s="6" t="s">
        <v>1712</v>
      </c>
      <c r="T142" s="6" t="s">
        <v>1268</v>
      </c>
      <c r="U142" s="6" t="n">
        <v>10670</v>
      </c>
      <c r="V142" s="6" t="n">
        <v>48</v>
      </c>
      <c r="W142" s="6" t="n">
        <v>48</v>
      </c>
    </row>
    <row r="143" customFormat="false" ht="12.75" hidden="false" customHeight="false" outlineLevel="0" collapsed="false">
      <c r="D143" s="0" t="s">
        <v>1621</v>
      </c>
      <c r="G143" s="0" t="s">
        <v>1285</v>
      </c>
      <c r="H143" s="0" t="n">
        <f aca="false">SUMIF(G105:G140,"&lt;=9000",H105:H140)</f>
        <v>788</v>
      </c>
      <c r="O143" s="6" t="s">
        <v>1272</v>
      </c>
      <c r="P143" s="6" t="s">
        <v>1273</v>
      </c>
      <c r="Q143" s="6" t="s">
        <v>1712</v>
      </c>
      <c r="R143" s="57" t="s">
        <v>1716</v>
      </c>
      <c r="S143" s="6" t="s">
        <v>1712</v>
      </c>
      <c r="T143" s="6" t="s">
        <v>1268</v>
      </c>
      <c r="U143" s="6" t="n">
        <v>10670</v>
      </c>
      <c r="V143" s="6" t="n">
        <v>80</v>
      </c>
      <c r="W143" s="6" t="n">
        <v>80</v>
      </c>
    </row>
    <row r="144" customFormat="false" ht="12.75" hidden="false" customHeight="false" outlineLevel="0" collapsed="false">
      <c r="G144" s="11" t="s">
        <v>1287</v>
      </c>
      <c r="H144" s="0" t="n">
        <f aca="false">(SUMIF(G105:G140,"&lt;11000",H105:H140))-H143</f>
        <v>5844</v>
      </c>
      <c r="O144" s="6" t="s">
        <v>1322</v>
      </c>
      <c r="P144" s="6" t="s">
        <v>1252</v>
      </c>
      <c r="Q144" s="6" t="s">
        <v>1446</v>
      </c>
      <c r="R144" s="57" t="s">
        <v>1717</v>
      </c>
      <c r="S144" s="6" t="s">
        <v>1446</v>
      </c>
      <c r="T144" s="6" t="s">
        <v>1268</v>
      </c>
      <c r="U144" s="6" t="n">
        <v>10674</v>
      </c>
      <c r="V144" s="6" t="n">
        <v>40</v>
      </c>
      <c r="W144" s="6" t="n">
        <v>40</v>
      </c>
    </row>
    <row r="145" customFormat="false" ht="12.75" hidden="false" customHeight="false" outlineLevel="0" collapsed="false">
      <c r="G145" s="0" t="s">
        <v>1288</v>
      </c>
      <c r="H145" s="0" t="n">
        <f aca="false">SUMIF(G105:G140,"&gt;=11000",H105:H140)</f>
        <v>722</v>
      </c>
      <c r="O145" s="6" t="s">
        <v>1282</v>
      </c>
      <c r="P145" s="6" t="s">
        <v>1283</v>
      </c>
      <c r="Q145" s="6" t="s">
        <v>1493</v>
      </c>
      <c r="R145" s="57" t="s">
        <v>1503</v>
      </c>
      <c r="S145" s="6" t="s">
        <v>1493</v>
      </c>
      <c r="T145" s="6" t="s">
        <v>1268</v>
      </c>
      <c r="U145" s="6" t="n">
        <v>10701.9130434783</v>
      </c>
      <c r="V145" s="6" t="n">
        <v>110</v>
      </c>
      <c r="W145" s="6" t="n">
        <v>110</v>
      </c>
    </row>
    <row r="146" customFormat="false" ht="12.75" hidden="false" customHeight="false" outlineLevel="0" collapsed="false">
      <c r="O146" s="6" t="s">
        <v>1282</v>
      </c>
      <c r="P146" s="6" t="s">
        <v>1283</v>
      </c>
      <c r="Q146" s="6" t="s">
        <v>1452</v>
      </c>
      <c r="R146" s="57" t="s">
        <v>1504</v>
      </c>
      <c r="S146" s="6" t="s">
        <v>1452</v>
      </c>
      <c r="T146" s="6" t="s">
        <v>1268</v>
      </c>
      <c r="U146" s="6" t="n">
        <v>10788.6111111111</v>
      </c>
      <c r="V146" s="6" t="n">
        <v>72</v>
      </c>
      <c r="W146" s="6" t="n">
        <v>72</v>
      </c>
    </row>
    <row r="147" customFormat="false" ht="12.75" hidden="false" customHeight="false" outlineLevel="0" collapsed="false">
      <c r="A147" s="56" t="s">
        <v>1240</v>
      </c>
      <c r="B147" s="56" t="s">
        <v>5</v>
      </c>
      <c r="C147" s="56" t="s">
        <v>1438</v>
      </c>
      <c r="D147" s="56" t="s">
        <v>1439</v>
      </c>
      <c r="E147" s="56" t="s">
        <v>1440</v>
      </c>
      <c r="F147" s="56" t="s">
        <v>1244</v>
      </c>
      <c r="G147" s="56" t="s">
        <v>1245</v>
      </c>
      <c r="H147" s="56" t="s">
        <v>1441</v>
      </c>
      <c r="I147" s="56" t="s">
        <v>1442</v>
      </c>
      <c r="O147" s="6" t="s">
        <v>1572</v>
      </c>
      <c r="P147" s="6" t="s">
        <v>1343</v>
      </c>
      <c r="Q147" s="6" t="s">
        <v>1446</v>
      </c>
      <c r="R147" s="57" t="s">
        <v>1626</v>
      </c>
      <c r="S147" s="6" t="s">
        <v>1627</v>
      </c>
      <c r="T147" s="6" t="s">
        <v>1268</v>
      </c>
      <c r="U147" s="6" t="n">
        <v>10798.26</v>
      </c>
      <c r="V147" s="6" t="n">
        <v>100</v>
      </c>
      <c r="W147" s="6" t="n">
        <v>100</v>
      </c>
    </row>
    <row r="148" customFormat="false" ht="12.75" hidden="false" customHeight="false" outlineLevel="0" collapsed="false">
      <c r="A148" s="0" t="s">
        <v>1369</v>
      </c>
      <c r="B148" s="0" t="s">
        <v>1248</v>
      </c>
      <c r="C148" s="0" t="s">
        <v>1443</v>
      </c>
      <c r="D148" s="0" t="s">
        <v>1444</v>
      </c>
      <c r="E148" s="0" t="s">
        <v>1443</v>
      </c>
      <c r="F148" s="0" t="s">
        <v>1268</v>
      </c>
      <c r="G148" s="0" t="n">
        <v>3600</v>
      </c>
      <c r="H148" s="0" t="n">
        <v>4</v>
      </c>
      <c r="I148" s="0" t="n">
        <v>4</v>
      </c>
      <c r="K148" s="0" t="n">
        <f aca="false">SUMIF(F148,"=ng",H148)</f>
        <v>4</v>
      </c>
      <c r="O148" s="6" t="s">
        <v>1272</v>
      </c>
      <c r="P148" s="6" t="s">
        <v>1273</v>
      </c>
      <c r="Q148" s="6" t="s">
        <v>1495</v>
      </c>
      <c r="R148" s="57" t="s">
        <v>1718</v>
      </c>
      <c r="S148" s="6" t="s">
        <v>1699</v>
      </c>
      <c r="T148" s="6" t="s">
        <v>1268</v>
      </c>
      <c r="U148" s="6" t="n">
        <v>10818</v>
      </c>
      <c r="V148" s="6" t="n">
        <v>175</v>
      </c>
      <c r="W148" s="6" t="n">
        <v>175</v>
      </c>
    </row>
    <row r="149" customFormat="false" ht="12.75" hidden="false" customHeight="false" outlineLevel="0" collapsed="false">
      <c r="A149" s="0" t="s">
        <v>1719</v>
      </c>
      <c r="B149" s="0" t="s">
        <v>1248</v>
      </c>
      <c r="C149" s="0" t="s">
        <v>1443</v>
      </c>
      <c r="D149" s="0" t="s">
        <v>1454</v>
      </c>
      <c r="E149" s="0" t="s">
        <v>1443</v>
      </c>
      <c r="F149" s="0" t="s">
        <v>1268</v>
      </c>
      <c r="G149" s="0" t="n">
        <v>7100</v>
      </c>
      <c r="H149" s="0" t="n">
        <v>32</v>
      </c>
      <c r="I149" s="0" t="n">
        <v>32</v>
      </c>
      <c r="K149" s="0" t="n">
        <f aca="false">SUMIF(F149,"=ng",H149)</f>
        <v>32</v>
      </c>
      <c r="O149" s="6" t="s">
        <v>1272</v>
      </c>
      <c r="P149" s="6" t="s">
        <v>1273</v>
      </c>
      <c r="Q149" s="6" t="s">
        <v>1495</v>
      </c>
      <c r="R149" s="57" t="s">
        <v>1720</v>
      </c>
      <c r="S149" s="6" t="s">
        <v>1699</v>
      </c>
      <c r="T149" s="6" t="s">
        <v>1268</v>
      </c>
      <c r="U149" s="6" t="n">
        <v>10818</v>
      </c>
      <c r="V149" s="6" t="n">
        <v>175</v>
      </c>
      <c r="W149" s="6" t="n">
        <v>175</v>
      </c>
    </row>
    <row r="150" customFormat="false" ht="12.75" hidden="false" customHeight="false" outlineLevel="0" collapsed="false">
      <c r="A150" s="0" t="s">
        <v>1369</v>
      </c>
      <c r="B150" s="0" t="s">
        <v>1248</v>
      </c>
      <c r="C150" s="0" t="s">
        <v>1443</v>
      </c>
      <c r="D150" s="0" t="s">
        <v>1456</v>
      </c>
      <c r="E150" s="0" t="s">
        <v>1443</v>
      </c>
      <c r="F150" s="0" t="s">
        <v>1268</v>
      </c>
      <c r="G150" s="0" t="n">
        <v>7100</v>
      </c>
      <c r="H150" s="0" t="n">
        <v>64</v>
      </c>
      <c r="I150" s="0" t="n">
        <v>64</v>
      </c>
      <c r="K150" s="0" t="n">
        <f aca="false">SUMIF(F150,"=ng",H150)</f>
        <v>64</v>
      </c>
      <c r="O150" s="6" t="s">
        <v>1272</v>
      </c>
      <c r="P150" s="6" t="s">
        <v>1273</v>
      </c>
      <c r="Q150" s="6" t="s">
        <v>1495</v>
      </c>
      <c r="R150" s="57" t="s">
        <v>1721</v>
      </c>
      <c r="S150" s="6" t="s">
        <v>1699</v>
      </c>
      <c r="T150" s="6" t="s">
        <v>1268</v>
      </c>
      <c r="U150" s="6" t="n">
        <v>10818</v>
      </c>
      <c r="V150" s="6" t="n">
        <v>335</v>
      </c>
      <c r="W150" s="6" t="n">
        <v>335</v>
      </c>
    </row>
    <row r="151" customFormat="false" ht="12.75" hidden="false" customHeight="false" outlineLevel="0" collapsed="false">
      <c r="A151" s="0" t="s">
        <v>1369</v>
      </c>
      <c r="B151" s="0" t="s">
        <v>1248</v>
      </c>
      <c r="C151" s="0" t="s">
        <v>1443</v>
      </c>
      <c r="D151" s="0" t="s">
        <v>1458</v>
      </c>
      <c r="E151" s="0" t="s">
        <v>1443</v>
      </c>
      <c r="F151" s="0" t="s">
        <v>1268</v>
      </c>
      <c r="G151" s="0" t="n">
        <v>7100</v>
      </c>
      <c r="H151" s="0" t="n">
        <v>46</v>
      </c>
      <c r="I151" s="0" t="n">
        <v>46</v>
      </c>
      <c r="K151" s="0" t="n">
        <f aca="false">SUMIF(F151,"=ng",H151)</f>
        <v>46</v>
      </c>
      <c r="O151" s="6" t="s">
        <v>1272</v>
      </c>
      <c r="P151" s="6" t="s">
        <v>1273</v>
      </c>
      <c r="Q151" s="6" t="s">
        <v>1495</v>
      </c>
      <c r="R151" s="57" t="s">
        <v>1722</v>
      </c>
      <c r="S151" s="6" t="s">
        <v>1699</v>
      </c>
      <c r="T151" s="6" t="s">
        <v>1268</v>
      </c>
      <c r="U151" s="6" t="n">
        <v>10818</v>
      </c>
      <c r="V151" s="6" t="n">
        <v>335</v>
      </c>
      <c r="W151" s="6" t="n">
        <v>335</v>
      </c>
    </row>
    <row r="152" customFormat="false" ht="12.75" hidden="false" customHeight="false" outlineLevel="0" collapsed="false">
      <c r="A152" s="0" t="s">
        <v>1369</v>
      </c>
      <c r="B152" s="0" t="s">
        <v>1248</v>
      </c>
      <c r="C152" s="0" t="s">
        <v>1443</v>
      </c>
      <c r="D152" s="0" t="s">
        <v>1460</v>
      </c>
      <c r="E152" s="0" t="s">
        <v>1443</v>
      </c>
      <c r="F152" s="0" t="s">
        <v>1268</v>
      </c>
      <c r="G152" s="0" t="n">
        <v>7100</v>
      </c>
      <c r="H152" s="0" t="n">
        <v>288</v>
      </c>
      <c r="I152" s="0" t="n">
        <v>288</v>
      </c>
      <c r="K152" s="0" t="n">
        <f aca="false">SUMIF(F152,"=ng",H152)</f>
        <v>288</v>
      </c>
      <c r="O152" s="6" t="s">
        <v>1282</v>
      </c>
      <c r="P152" s="6" t="s">
        <v>1463</v>
      </c>
      <c r="Q152" s="6" t="s">
        <v>1464</v>
      </c>
      <c r="R152" s="57" t="s">
        <v>1506</v>
      </c>
      <c r="S152" s="6" t="s">
        <v>1464</v>
      </c>
      <c r="T152" s="6" t="s">
        <v>1268</v>
      </c>
      <c r="U152" s="6" t="n">
        <v>10999.7916666667</v>
      </c>
      <c r="V152" s="6" t="n">
        <v>48</v>
      </c>
      <c r="W152" s="6" t="n">
        <v>48</v>
      </c>
    </row>
    <row r="153" customFormat="false" ht="12.75" hidden="false" customHeight="false" outlineLevel="0" collapsed="false">
      <c r="A153" s="0" t="s">
        <v>1369</v>
      </c>
      <c r="B153" s="0" t="s">
        <v>1248</v>
      </c>
      <c r="C153" s="0" t="s">
        <v>1443</v>
      </c>
      <c r="D153" s="0" t="s">
        <v>1462</v>
      </c>
      <c r="E153" s="0" t="s">
        <v>1443</v>
      </c>
      <c r="F153" s="0" t="s">
        <v>1268</v>
      </c>
      <c r="G153" s="0" t="n">
        <v>7100</v>
      </c>
      <c r="H153" s="0" t="n">
        <v>32</v>
      </c>
      <c r="I153" s="0" t="n">
        <v>32</v>
      </c>
      <c r="K153" s="0" t="n">
        <f aca="false">SUMIF(F153,"=ng",H153)</f>
        <v>32</v>
      </c>
      <c r="O153" s="6" t="s">
        <v>1282</v>
      </c>
      <c r="P153" s="6" t="s">
        <v>1463</v>
      </c>
      <c r="Q153" s="6" t="s">
        <v>1464</v>
      </c>
      <c r="R153" s="57" t="s">
        <v>1508</v>
      </c>
      <c r="S153" s="6" t="s">
        <v>1464</v>
      </c>
      <c r="T153" s="6" t="s">
        <v>1268</v>
      </c>
      <c r="U153" s="6" t="n">
        <v>11000</v>
      </c>
      <c r="V153" s="6" t="n">
        <v>82</v>
      </c>
      <c r="W153" s="6" t="n">
        <v>83</v>
      </c>
    </row>
    <row r="154" customFormat="false" ht="12.75" hidden="false" customHeight="false" outlineLevel="0" collapsed="false">
      <c r="A154" s="0" t="s">
        <v>1369</v>
      </c>
      <c r="B154" s="0" t="s">
        <v>1248</v>
      </c>
      <c r="C154" s="0" t="s">
        <v>1443</v>
      </c>
      <c r="D154" s="0" t="s">
        <v>1541</v>
      </c>
      <c r="E154" s="0" t="s">
        <v>1443</v>
      </c>
      <c r="F154" s="0" t="s">
        <v>1268</v>
      </c>
      <c r="G154" s="0" t="n">
        <v>9700</v>
      </c>
      <c r="H154" s="0" t="n">
        <v>6</v>
      </c>
      <c r="I154" s="0" t="n">
        <v>6</v>
      </c>
      <c r="K154" s="0" t="n">
        <f aca="false">SUMIF(F154,"=ng",H154)</f>
        <v>6</v>
      </c>
      <c r="O154" s="6" t="s">
        <v>1282</v>
      </c>
      <c r="P154" s="6" t="s">
        <v>1463</v>
      </c>
      <c r="Q154" s="6" t="s">
        <v>1464</v>
      </c>
      <c r="R154" s="57" t="s">
        <v>1511</v>
      </c>
      <c r="S154" s="6" t="s">
        <v>1464</v>
      </c>
      <c r="T154" s="6" t="s">
        <v>1268</v>
      </c>
      <c r="U154" s="6" t="n">
        <v>11000</v>
      </c>
      <c r="V154" s="6" t="n">
        <v>81</v>
      </c>
      <c r="W154" s="6" t="n">
        <v>82</v>
      </c>
    </row>
    <row r="155" customFormat="false" ht="12.75" hidden="false" customHeight="false" outlineLevel="0" collapsed="false">
      <c r="A155" s="0" t="s">
        <v>1369</v>
      </c>
      <c r="B155" s="0" t="s">
        <v>1262</v>
      </c>
      <c r="C155" s="0" t="s">
        <v>1655</v>
      </c>
      <c r="D155" s="0" t="s">
        <v>1656</v>
      </c>
      <c r="E155" s="0" t="s">
        <v>1657</v>
      </c>
      <c r="F155" s="0" t="s">
        <v>1268</v>
      </c>
      <c r="G155" s="0" t="n">
        <v>10500</v>
      </c>
      <c r="H155" s="0" t="n">
        <v>150</v>
      </c>
      <c r="I155" s="0" t="n">
        <v>150</v>
      </c>
      <c r="K155" s="0" t="n">
        <f aca="false">SUMIF(F155,"=ng",H155)</f>
        <v>150</v>
      </c>
      <c r="O155" s="6" t="s">
        <v>1282</v>
      </c>
      <c r="P155" s="6" t="s">
        <v>1463</v>
      </c>
      <c r="Q155" s="6" t="s">
        <v>1464</v>
      </c>
      <c r="R155" s="57" t="s">
        <v>1513</v>
      </c>
      <c r="S155" s="6" t="s">
        <v>1464</v>
      </c>
      <c r="T155" s="6" t="s">
        <v>1268</v>
      </c>
      <c r="U155" s="6" t="n">
        <v>11000</v>
      </c>
      <c r="V155" s="6" t="n">
        <v>103</v>
      </c>
      <c r="W155" s="6" t="n">
        <v>104</v>
      </c>
    </row>
    <row r="156" customFormat="false" ht="12.75" hidden="false" customHeight="false" outlineLevel="0" collapsed="false">
      <c r="A156" s="0" t="s">
        <v>1369</v>
      </c>
      <c r="B156" s="0" t="s">
        <v>1262</v>
      </c>
      <c r="C156" s="0" t="s">
        <v>1655</v>
      </c>
      <c r="D156" s="0" t="s">
        <v>1658</v>
      </c>
      <c r="E156" s="0" t="s">
        <v>1657</v>
      </c>
      <c r="F156" s="0" t="s">
        <v>1268</v>
      </c>
      <c r="G156" s="0" t="n">
        <v>10500</v>
      </c>
      <c r="H156" s="0" t="n">
        <v>150</v>
      </c>
      <c r="I156" s="0" t="n">
        <v>150</v>
      </c>
      <c r="K156" s="0" t="n">
        <f aca="false">SUMIF(F156,"=ng",H156)</f>
        <v>150</v>
      </c>
      <c r="O156" s="6" t="s">
        <v>1282</v>
      </c>
      <c r="P156" s="6" t="s">
        <v>1463</v>
      </c>
      <c r="Q156" s="6" t="s">
        <v>1464</v>
      </c>
      <c r="R156" s="57" t="s">
        <v>1514</v>
      </c>
      <c r="S156" s="6" t="s">
        <v>1464</v>
      </c>
      <c r="T156" s="6" t="s">
        <v>1268</v>
      </c>
      <c r="U156" s="6" t="n">
        <v>11000</v>
      </c>
      <c r="V156" s="6" t="n">
        <v>150</v>
      </c>
      <c r="W156" s="6" t="n">
        <v>151</v>
      </c>
    </row>
    <row r="157" customFormat="false" ht="12.75" hidden="false" customHeight="false" outlineLevel="0" collapsed="false">
      <c r="A157" s="0" t="s">
        <v>1369</v>
      </c>
      <c r="B157" s="0" t="s">
        <v>1262</v>
      </c>
      <c r="C157" s="0" t="s">
        <v>1655</v>
      </c>
      <c r="D157" s="0" t="s">
        <v>1659</v>
      </c>
      <c r="E157" s="0" t="s">
        <v>1657</v>
      </c>
      <c r="F157" s="0" t="s">
        <v>1268</v>
      </c>
      <c r="G157" s="0" t="n">
        <v>10500</v>
      </c>
      <c r="H157" s="0" t="n">
        <v>150</v>
      </c>
      <c r="I157" s="0" t="n">
        <v>150</v>
      </c>
      <c r="K157" s="0" t="n">
        <f aca="false">SUMIF(F157,"=ng",H157)</f>
        <v>150</v>
      </c>
      <c r="O157" s="6" t="s">
        <v>1322</v>
      </c>
      <c r="P157" s="6" t="s">
        <v>1323</v>
      </c>
      <c r="Q157" s="6" t="s">
        <v>1498</v>
      </c>
      <c r="R157" s="57" t="s">
        <v>1723</v>
      </c>
      <c r="S157" s="6" t="s">
        <v>1498</v>
      </c>
      <c r="T157" s="6" t="s">
        <v>1268</v>
      </c>
      <c r="U157" s="6" t="n">
        <v>11000</v>
      </c>
      <c r="V157" s="6" t="n">
        <v>240</v>
      </c>
      <c r="W157" s="6" t="n">
        <v>240</v>
      </c>
    </row>
    <row r="158" customFormat="false" ht="12.75" hidden="false" customHeight="false" outlineLevel="0" collapsed="false">
      <c r="A158" s="0" t="s">
        <v>1369</v>
      </c>
      <c r="B158" s="0" t="s">
        <v>1262</v>
      </c>
      <c r="C158" s="0" t="s">
        <v>1655</v>
      </c>
      <c r="D158" s="0" t="s">
        <v>1660</v>
      </c>
      <c r="E158" s="0" t="s">
        <v>1657</v>
      </c>
      <c r="F158" s="0" t="s">
        <v>1268</v>
      </c>
      <c r="G158" s="0" t="n">
        <v>10500</v>
      </c>
      <c r="H158" s="0" t="n">
        <v>157</v>
      </c>
      <c r="I158" s="0" t="n">
        <v>157</v>
      </c>
      <c r="K158" s="0" t="n">
        <f aca="false">SUMIF(F158,"=ng",H158)</f>
        <v>157</v>
      </c>
      <c r="O158" s="6" t="s">
        <v>1322</v>
      </c>
      <c r="P158" s="6" t="s">
        <v>1323</v>
      </c>
      <c r="Q158" s="6" t="s">
        <v>1724</v>
      </c>
      <c r="R158" s="57" t="s">
        <v>1725</v>
      </c>
      <c r="S158" s="6" t="s">
        <v>1724</v>
      </c>
      <c r="T158" s="6" t="s">
        <v>1268</v>
      </c>
      <c r="U158" s="6" t="n">
        <v>11172.7272727273</v>
      </c>
      <c r="V158" s="6" t="n">
        <v>11</v>
      </c>
      <c r="W158" s="6" t="n">
        <v>11</v>
      </c>
    </row>
    <row r="159" customFormat="false" ht="12.75" hidden="false" customHeight="false" outlineLevel="0" collapsed="false">
      <c r="A159" s="0" t="s">
        <v>1369</v>
      </c>
      <c r="B159" s="0" t="s">
        <v>1262</v>
      </c>
      <c r="C159" s="0" t="s">
        <v>1655</v>
      </c>
      <c r="D159" s="0" t="s">
        <v>1661</v>
      </c>
      <c r="E159" s="0" t="s">
        <v>1657</v>
      </c>
      <c r="F159" s="0" t="s">
        <v>1268</v>
      </c>
      <c r="G159" s="0" t="n">
        <v>10500</v>
      </c>
      <c r="H159" s="0" t="n">
        <v>157</v>
      </c>
      <c r="I159" s="0" t="n">
        <v>157</v>
      </c>
      <c r="K159" s="0" t="n">
        <f aca="false">SUMIF(F159,"=ng",H159)</f>
        <v>157</v>
      </c>
      <c r="O159" s="6" t="s">
        <v>1272</v>
      </c>
      <c r="P159" s="6" t="s">
        <v>1273</v>
      </c>
      <c r="Q159" s="6" t="s">
        <v>1495</v>
      </c>
      <c r="R159" s="57" t="s">
        <v>1726</v>
      </c>
      <c r="S159" s="6" t="s">
        <v>1451</v>
      </c>
      <c r="T159" s="6" t="s">
        <v>1268</v>
      </c>
      <c r="U159" s="6" t="n">
        <v>11189</v>
      </c>
      <c r="V159" s="6" t="n">
        <v>132</v>
      </c>
      <c r="W159" s="6" t="n">
        <v>132</v>
      </c>
    </row>
    <row r="160" customFormat="false" ht="12.75" hidden="false" customHeight="false" outlineLevel="0" collapsed="false">
      <c r="A160" s="0" t="s">
        <v>1369</v>
      </c>
      <c r="B160" s="0" t="s">
        <v>1262</v>
      </c>
      <c r="C160" s="0" t="s">
        <v>1655</v>
      </c>
      <c r="D160" s="0" t="s">
        <v>1662</v>
      </c>
      <c r="E160" s="0" t="s">
        <v>1657</v>
      </c>
      <c r="F160" s="0" t="s">
        <v>1268</v>
      </c>
      <c r="G160" s="0" t="n">
        <v>10500</v>
      </c>
      <c r="H160" s="0" t="n">
        <v>163</v>
      </c>
      <c r="I160" s="0" t="n">
        <v>163</v>
      </c>
      <c r="K160" s="0" t="n">
        <f aca="false">SUMIF(F160,"=ng",H160)</f>
        <v>163</v>
      </c>
      <c r="O160" s="6" t="s">
        <v>1272</v>
      </c>
      <c r="P160" s="6" t="s">
        <v>1273</v>
      </c>
      <c r="Q160" s="6" t="s">
        <v>1495</v>
      </c>
      <c r="R160" s="57" t="s">
        <v>1727</v>
      </c>
      <c r="S160" s="6" t="s">
        <v>1451</v>
      </c>
      <c r="T160" s="6" t="s">
        <v>1268</v>
      </c>
      <c r="U160" s="6" t="n">
        <v>11189</v>
      </c>
      <c r="V160" s="6" t="n">
        <v>132</v>
      </c>
      <c r="W160" s="6" t="n">
        <v>132</v>
      </c>
    </row>
    <row r="161" customFormat="false" ht="12.75" hidden="false" customHeight="false" outlineLevel="0" collapsed="false">
      <c r="A161" s="0" t="s">
        <v>1369</v>
      </c>
      <c r="B161" s="0" t="s">
        <v>1262</v>
      </c>
      <c r="C161" s="0" t="s">
        <v>1655</v>
      </c>
      <c r="D161" s="0" t="s">
        <v>1663</v>
      </c>
      <c r="E161" s="0" t="s">
        <v>1657</v>
      </c>
      <c r="F161" s="0" t="s">
        <v>1268</v>
      </c>
      <c r="G161" s="0" t="n">
        <v>10500</v>
      </c>
      <c r="H161" s="0" t="n">
        <v>105</v>
      </c>
      <c r="I161" s="0" t="n">
        <v>105</v>
      </c>
      <c r="K161" s="0" t="n">
        <f aca="false">SUMIF(F161,"=ng",H161)</f>
        <v>105</v>
      </c>
      <c r="O161" s="6" t="s">
        <v>1272</v>
      </c>
      <c r="P161" s="6" t="s">
        <v>1273</v>
      </c>
      <c r="Q161" s="6" t="s">
        <v>1495</v>
      </c>
      <c r="R161" s="57" t="s">
        <v>1728</v>
      </c>
      <c r="S161" s="6" t="s">
        <v>1451</v>
      </c>
      <c r="T161" s="6" t="s">
        <v>1268</v>
      </c>
      <c r="U161" s="6" t="n">
        <v>11189</v>
      </c>
      <c r="V161" s="6" t="n">
        <v>320</v>
      </c>
      <c r="W161" s="6" t="n">
        <v>320</v>
      </c>
    </row>
    <row r="162" customFormat="false" ht="12.75" hidden="false" customHeight="false" outlineLevel="0" collapsed="false">
      <c r="A162" s="0" t="s">
        <v>1369</v>
      </c>
      <c r="B162" s="0" t="s">
        <v>1262</v>
      </c>
      <c r="C162" s="0" t="s">
        <v>1655</v>
      </c>
      <c r="D162" s="0" t="s">
        <v>1729</v>
      </c>
      <c r="E162" s="0" t="s">
        <v>1657</v>
      </c>
      <c r="F162" s="0" t="s">
        <v>1268</v>
      </c>
      <c r="G162" s="0" t="n">
        <v>12700</v>
      </c>
      <c r="H162" s="0" t="n">
        <v>46</v>
      </c>
      <c r="I162" s="0" t="n">
        <v>46</v>
      </c>
      <c r="K162" s="9" t="n">
        <f aca="false">SUMIF(F162,"=ng",H162)</f>
        <v>46</v>
      </c>
      <c r="O162" s="6" t="s">
        <v>1272</v>
      </c>
      <c r="P162" s="6" t="s">
        <v>1273</v>
      </c>
      <c r="Q162" s="6" t="s">
        <v>1495</v>
      </c>
      <c r="R162" s="57" t="s">
        <v>1730</v>
      </c>
      <c r="S162" s="6" t="s">
        <v>1451</v>
      </c>
      <c r="T162" s="6" t="s">
        <v>1268</v>
      </c>
      <c r="U162" s="6" t="n">
        <v>11189</v>
      </c>
      <c r="V162" s="6" t="n">
        <v>320</v>
      </c>
      <c r="W162" s="6" t="n">
        <v>320</v>
      </c>
    </row>
    <row r="163" customFormat="false" ht="12.75" hidden="false" customHeight="false" outlineLevel="0" collapsed="false">
      <c r="H163" s="0" t="n">
        <f aca="false">SUM(H148:H162)</f>
        <v>1550</v>
      </c>
      <c r="I163" s="0" t="n">
        <f aca="false">SUM(I148:I162)</f>
        <v>1550</v>
      </c>
      <c r="K163" s="10" t="n">
        <f aca="false">SUM(K148:K162)</f>
        <v>1550</v>
      </c>
      <c r="O163" s="6" t="s">
        <v>1282</v>
      </c>
      <c r="P163" s="6" t="s">
        <v>1258</v>
      </c>
      <c r="Q163" s="6" t="s">
        <v>1472</v>
      </c>
      <c r="R163" s="57" t="s">
        <v>1515</v>
      </c>
      <c r="S163" s="6" t="s">
        <v>1474</v>
      </c>
      <c r="T163" s="6" t="s">
        <v>1268</v>
      </c>
      <c r="U163" s="6" t="n">
        <v>11193.9761904762</v>
      </c>
      <c r="V163" s="6" t="n">
        <v>42</v>
      </c>
      <c r="W163" s="6" t="n">
        <v>42</v>
      </c>
    </row>
    <row r="164" customFormat="false" ht="12.75" hidden="false" customHeight="false" outlineLevel="0" collapsed="false">
      <c r="O164" s="6" t="s">
        <v>1282</v>
      </c>
      <c r="P164" s="6" t="s">
        <v>1306</v>
      </c>
      <c r="Q164" s="6" t="s">
        <v>1517</v>
      </c>
      <c r="R164" s="57" t="s">
        <v>1518</v>
      </c>
      <c r="S164" s="6" t="s">
        <v>1517</v>
      </c>
      <c r="T164" s="6" t="s">
        <v>1268</v>
      </c>
      <c r="U164" s="6" t="n">
        <v>11195.4545454545</v>
      </c>
      <c r="V164" s="6" t="n">
        <v>44</v>
      </c>
      <c r="W164" s="6" t="n">
        <v>44</v>
      </c>
    </row>
    <row r="165" customFormat="false" ht="12.75" hidden="false" customHeight="false" outlineLevel="0" collapsed="false">
      <c r="D165" s="0" t="s">
        <v>1621</v>
      </c>
      <c r="G165" s="0" t="s">
        <v>1285</v>
      </c>
      <c r="H165" s="0" t="n">
        <f aca="false">SUMIF(G148:G162,"&lt;=9000",H148:H162)</f>
        <v>466</v>
      </c>
      <c r="O165" s="6" t="s">
        <v>1282</v>
      </c>
      <c r="P165" s="6" t="s">
        <v>1306</v>
      </c>
      <c r="Q165" s="6" t="s">
        <v>1517</v>
      </c>
      <c r="R165" s="57" t="s">
        <v>1520</v>
      </c>
      <c r="S165" s="6" t="s">
        <v>1517</v>
      </c>
      <c r="T165" s="6" t="s">
        <v>1268</v>
      </c>
      <c r="U165" s="6" t="n">
        <v>11195.4545454545</v>
      </c>
      <c r="V165" s="6" t="n">
        <v>44</v>
      </c>
      <c r="W165" s="6" t="n">
        <v>44</v>
      </c>
    </row>
    <row r="166" customFormat="false" ht="12.75" hidden="false" customHeight="false" outlineLevel="0" collapsed="false">
      <c r="G166" s="11" t="s">
        <v>1287</v>
      </c>
      <c r="H166" s="0" t="n">
        <f aca="false">(SUMIF(G148:G162,"&lt;11000",H148:H162))-H165</f>
        <v>1038</v>
      </c>
      <c r="O166" s="6" t="s">
        <v>1272</v>
      </c>
      <c r="P166" s="6" t="s">
        <v>1273</v>
      </c>
      <c r="Q166" s="6" t="s">
        <v>1731</v>
      </c>
      <c r="R166" s="57" t="s">
        <v>1732</v>
      </c>
      <c r="S166" s="6" t="s">
        <v>1731</v>
      </c>
      <c r="T166" s="6" t="s">
        <v>1268</v>
      </c>
      <c r="U166" s="6" t="n">
        <v>11195.7746478873</v>
      </c>
      <c r="V166" s="6" t="n">
        <v>66</v>
      </c>
      <c r="W166" s="6" t="n">
        <v>66</v>
      </c>
    </row>
    <row r="167" customFormat="false" ht="12.75" hidden="false" customHeight="false" outlineLevel="0" collapsed="false">
      <c r="G167" s="0" t="s">
        <v>1288</v>
      </c>
      <c r="H167" s="0" t="n">
        <f aca="false">SUMIF(G148:G162,"&gt;=11000",H148:H162)</f>
        <v>46</v>
      </c>
      <c r="O167" s="6" t="s">
        <v>1272</v>
      </c>
      <c r="P167" s="6" t="s">
        <v>1273</v>
      </c>
      <c r="Q167" s="6" t="s">
        <v>1568</v>
      </c>
      <c r="R167" s="57" t="s">
        <v>1733</v>
      </c>
      <c r="S167" s="6" t="s">
        <v>1568</v>
      </c>
      <c r="T167" s="6" t="s">
        <v>1268</v>
      </c>
      <c r="U167" s="6" t="n">
        <v>11200</v>
      </c>
      <c r="V167" s="6" t="n">
        <v>60</v>
      </c>
      <c r="W167" s="6" t="n">
        <v>60</v>
      </c>
    </row>
    <row r="168" customFormat="false" ht="12.75" hidden="false" customHeight="false" outlineLevel="0" collapsed="false">
      <c r="O168" s="6" t="s">
        <v>1282</v>
      </c>
      <c r="P168" s="6" t="s">
        <v>1306</v>
      </c>
      <c r="Q168" s="6" t="s">
        <v>1517</v>
      </c>
      <c r="R168" s="57" t="s">
        <v>1522</v>
      </c>
      <c r="S168" s="6" t="s">
        <v>1517</v>
      </c>
      <c r="T168" s="6" t="s">
        <v>1268</v>
      </c>
      <c r="U168" s="6" t="n">
        <v>11203.0303030303</v>
      </c>
      <c r="V168" s="6" t="n">
        <v>66</v>
      </c>
      <c r="W168" s="6" t="n">
        <v>66</v>
      </c>
    </row>
    <row r="169" customFormat="false" ht="12.75" hidden="false" customHeight="false" outlineLevel="0" collapsed="false">
      <c r="A169" s="56" t="s">
        <v>1240</v>
      </c>
      <c r="B169" s="56" t="s">
        <v>5</v>
      </c>
      <c r="C169" s="56" t="s">
        <v>1438</v>
      </c>
      <c r="D169" s="56" t="s">
        <v>1439</v>
      </c>
      <c r="E169" s="56" t="s">
        <v>1440</v>
      </c>
      <c r="F169" s="56" t="s">
        <v>1244</v>
      </c>
      <c r="G169" s="56" t="s">
        <v>1245</v>
      </c>
      <c r="H169" s="56" t="s">
        <v>1441</v>
      </c>
      <c r="I169" s="56" t="s">
        <v>1442</v>
      </c>
      <c r="O169" s="6" t="s">
        <v>1272</v>
      </c>
      <c r="P169" s="6" t="s">
        <v>1273</v>
      </c>
      <c r="Q169" s="6" t="s">
        <v>1568</v>
      </c>
      <c r="R169" s="57" t="s">
        <v>1734</v>
      </c>
      <c r="S169" s="6" t="s">
        <v>1568</v>
      </c>
      <c r="T169" s="6" t="s">
        <v>1268</v>
      </c>
      <c r="U169" s="6" t="n">
        <v>11209.5238095238</v>
      </c>
      <c r="V169" s="6" t="n">
        <v>46</v>
      </c>
      <c r="W169" s="6" t="n">
        <v>46.2</v>
      </c>
    </row>
    <row r="170" customFormat="false" ht="12.75" hidden="false" customHeight="false" outlineLevel="0" collapsed="false">
      <c r="A170" s="0" t="s">
        <v>1251</v>
      </c>
      <c r="B170" s="0" t="s">
        <v>1270</v>
      </c>
      <c r="C170" s="0" t="s">
        <v>1446</v>
      </c>
      <c r="D170" s="0" t="s">
        <v>1447</v>
      </c>
      <c r="E170" s="0" t="s">
        <v>1448</v>
      </c>
      <c r="F170" s="0" t="s">
        <v>54</v>
      </c>
      <c r="G170" s="0" t="n">
        <v>7078</v>
      </c>
      <c r="H170" s="0" t="n">
        <v>469</v>
      </c>
      <c r="I170" s="0" t="n">
        <v>469</v>
      </c>
      <c r="K170" s="0" t="n">
        <f aca="false">SUMIF(F170,"=ng",H170)</f>
        <v>469</v>
      </c>
      <c r="O170" s="6" t="s">
        <v>1272</v>
      </c>
      <c r="P170" s="6" t="s">
        <v>1273</v>
      </c>
      <c r="Q170" s="6" t="s">
        <v>1731</v>
      </c>
      <c r="R170" s="57" t="s">
        <v>1735</v>
      </c>
      <c r="S170" s="6" t="s">
        <v>1731</v>
      </c>
      <c r="T170" s="6" t="s">
        <v>1268</v>
      </c>
      <c r="U170" s="6" t="n">
        <v>11211.1111111111</v>
      </c>
      <c r="V170" s="6" t="n">
        <v>42</v>
      </c>
      <c r="W170" s="6" t="n">
        <v>42</v>
      </c>
    </row>
    <row r="171" customFormat="false" ht="12.75" hidden="false" customHeight="false" outlineLevel="0" collapsed="false">
      <c r="A171" s="0" t="s">
        <v>1251</v>
      </c>
      <c r="B171" s="0" t="s">
        <v>1270</v>
      </c>
      <c r="C171" s="0" t="s">
        <v>1466</v>
      </c>
      <c r="D171" s="0" t="s">
        <v>73</v>
      </c>
      <c r="E171" s="0" t="s">
        <v>1467</v>
      </c>
      <c r="F171" s="0" t="s">
        <v>1268</v>
      </c>
      <c r="G171" s="0" t="n">
        <v>7100</v>
      </c>
      <c r="H171" s="0" t="n">
        <v>20</v>
      </c>
      <c r="I171" s="0" t="n">
        <v>20</v>
      </c>
      <c r="K171" s="0" t="n">
        <f aca="false">SUMIF(F171,"=ng",H171)</f>
        <v>20</v>
      </c>
      <c r="O171" s="6" t="s">
        <v>1272</v>
      </c>
      <c r="P171" s="6" t="s">
        <v>1273</v>
      </c>
      <c r="Q171" s="6" t="s">
        <v>1731</v>
      </c>
      <c r="R171" s="57" t="s">
        <v>1736</v>
      </c>
      <c r="S171" s="6" t="s">
        <v>1731</v>
      </c>
      <c r="T171" s="6" t="s">
        <v>1268</v>
      </c>
      <c r="U171" s="6" t="n">
        <v>11211.1111111111</v>
      </c>
      <c r="V171" s="6" t="n">
        <v>42</v>
      </c>
      <c r="W171" s="6" t="n">
        <v>42</v>
      </c>
    </row>
    <row r="172" customFormat="false" ht="12.75" hidden="false" customHeight="false" outlineLevel="0" collapsed="false">
      <c r="A172" s="0" t="s">
        <v>1251</v>
      </c>
      <c r="B172" s="0" t="s">
        <v>1270</v>
      </c>
      <c r="C172" s="0" t="s">
        <v>1469</v>
      </c>
      <c r="D172" s="0" t="s">
        <v>1470</v>
      </c>
      <c r="E172" s="0" t="s">
        <v>1471</v>
      </c>
      <c r="F172" s="0" t="s">
        <v>54</v>
      </c>
      <c r="G172" s="0" t="n">
        <v>7290</v>
      </c>
      <c r="H172" s="0" t="n">
        <v>218</v>
      </c>
      <c r="I172" s="0" t="n">
        <v>237</v>
      </c>
      <c r="K172" s="0" t="n">
        <f aca="false">SUMIF(F172,"=ng",H172)</f>
        <v>218</v>
      </c>
      <c r="O172" s="6" t="s">
        <v>1572</v>
      </c>
      <c r="P172" s="6" t="s">
        <v>1343</v>
      </c>
      <c r="Q172" s="6" t="s">
        <v>1446</v>
      </c>
      <c r="R172" s="57" t="s">
        <v>1629</v>
      </c>
      <c r="S172" s="6" t="s">
        <v>1627</v>
      </c>
      <c r="T172" s="6" t="s">
        <v>1268</v>
      </c>
      <c r="U172" s="6" t="n">
        <v>11314.5333333333</v>
      </c>
      <c r="V172" s="6" t="n">
        <v>75</v>
      </c>
      <c r="W172" s="6" t="n">
        <v>75</v>
      </c>
    </row>
    <row r="173" customFormat="false" ht="12.75" hidden="false" customHeight="false" outlineLevel="0" collapsed="false">
      <c r="A173" s="0" t="s">
        <v>1251</v>
      </c>
      <c r="B173" s="0" t="s">
        <v>1270</v>
      </c>
      <c r="C173" s="0" t="s">
        <v>1446</v>
      </c>
      <c r="D173" s="0" t="s">
        <v>1478</v>
      </c>
      <c r="E173" s="0" t="s">
        <v>1479</v>
      </c>
      <c r="F173" s="0" t="s">
        <v>54</v>
      </c>
      <c r="G173" s="0" t="n">
        <v>8000</v>
      </c>
      <c r="H173" s="0" t="n">
        <v>52</v>
      </c>
      <c r="I173" s="0" t="n">
        <v>52</v>
      </c>
      <c r="K173" s="0" t="n">
        <f aca="false">SUMIF(F173,"=ng",H173)</f>
        <v>52</v>
      </c>
      <c r="O173" s="6" t="s">
        <v>1282</v>
      </c>
      <c r="P173" s="6" t="s">
        <v>1463</v>
      </c>
      <c r="Q173" s="6" t="s">
        <v>1464</v>
      </c>
      <c r="R173" s="57" t="s">
        <v>1523</v>
      </c>
      <c r="S173" s="6" t="s">
        <v>1464</v>
      </c>
      <c r="T173" s="6" t="s">
        <v>1268</v>
      </c>
      <c r="U173" s="6" t="n">
        <v>11428.9275362319</v>
      </c>
      <c r="V173" s="6" t="n">
        <v>69</v>
      </c>
      <c r="W173" s="6" t="n">
        <v>71</v>
      </c>
    </row>
    <row r="174" customFormat="false" ht="12.75" hidden="false" customHeight="false" outlineLevel="0" collapsed="false">
      <c r="A174" s="0" t="s">
        <v>1251</v>
      </c>
      <c r="B174" s="0" t="s">
        <v>1277</v>
      </c>
      <c r="C174" s="0" t="s">
        <v>1488</v>
      </c>
      <c r="D174" s="0" t="s">
        <v>1489</v>
      </c>
      <c r="E174" s="0" t="s">
        <v>1448</v>
      </c>
      <c r="F174" s="0" t="s">
        <v>54</v>
      </c>
      <c r="G174" s="0" t="n">
        <v>8200</v>
      </c>
      <c r="H174" s="0" t="n">
        <v>110</v>
      </c>
      <c r="I174" s="0" t="n">
        <v>110</v>
      </c>
      <c r="K174" s="0" t="n">
        <f aca="false">SUMIF(F174,"=ng",H174)</f>
        <v>110</v>
      </c>
      <c r="O174" s="6" t="s">
        <v>1272</v>
      </c>
      <c r="P174" s="6" t="s">
        <v>1273</v>
      </c>
      <c r="Q174" s="6" t="s">
        <v>1481</v>
      </c>
      <c r="R174" s="57" t="s">
        <v>1737</v>
      </c>
      <c r="S174" s="6" t="s">
        <v>1481</v>
      </c>
      <c r="T174" s="6" t="s">
        <v>1268</v>
      </c>
      <c r="U174" s="6" t="n">
        <v>11466</v>
      </c>
      <c r="V174" s="6" t="n">
        <v>222</v>
      </c>
      <c r="W174" s="6" t="n">
        <v>222</v>
      </c>
    </row>
    <row r="175" customFormat="false" ht="12.75" hidden="false" customHeight="false" outlineLevel="0" collapsed="false">
      <c r="A175" s="0" t="s">
        <v>1251</v>
      </c>
      <c r="B175" s="0" t="s">
        <v>1277</v>
      </c>
      <c r="C175" s="0" t="s">
        <v>1488</v>
      </c>
      <c r="D175" s="0" t="s">
        <v>1492</v>
      </c>
      <c r="E175" s="0" t="s">
        <v>1448</v>
      </c>
      <c r="F175" s="0" t="s">
        <v>54</v>
      </c>
      <c r="G175" s="0" t="n">
        <v>8200</v>
      </c>
      <c r="H175" s="0" t="n">
        <v>245</v>
      </c>
      <c r="I175" s="0" t="n">
        <v>245</v>
      </c>
      <c r="K175" s="0" t="n">
        <f aca="false">SUMIF(F175,"=ng",H175)</f>
        <v>245</v>
      </c>
      <c r="O175" s="6" t="s">
        <v>1282</v>
      </c>
      <c r="P175" s="6" t="s">
        <v>1463</v>
      </c>
      <c r="Q175" s="6" t="s">
        <v>1464</v>
      </c>
      <c r="R175" s="57" t="s">
        <v>1524</v>
      </c>
      <c r="S175" s="6" t="s">
        <v>1464</v>
      </c>
      <c r="T175" s="6" t="s">
        <v>1268</v>
      </c>
      <c r="U175" s="6" t="n">
        <v>11471.1666666667</v>
      </c>
      <c r="V175" s="6" t="n">
        <v>48</v>
      </c>
      <c r="W175" s="6" t="n">
        <v>48</v>
      </c>
    </row>
    <row r="176" customFormat="false" ht="12.75" hidden="false" customHeight="false" outlineLevel="0" collapsed="false">
      <c r="A176" s="0" t="s">
        <v>1251</v>
      </c>
      <c r="B176" s="0" t="s">
        <v>1277</v>
      </c>
      <c r="C176" s="0" t="s">
        <v>1488</v>
      </c>
      <c r="D176" s="0" t="s">
        <v>1505</v>
      </c>
      <c r="E176" s="0" t="s">
        <v>1448</v>
      </c>
      <c r="F176" s="0" t="s">
        <v>54</v>
      </c>
      <c r="G176" s="0" t="n">
        <v>8500</v>
      </c>
      <c r="H176" s="0" t="n">
        <v>160</v>
      </c>
      <c r="I176" s="0" t="n">
        <v>160</v>
      </c>
      <c r="K176" s="0" t="n">
        <f aca="false">SUMIF(F176,"=ng",H176)</f>
        <v>160</v>
      </c>
      <c r="O176" s="6" t="s">
        <v>1322</v>
      </c>
      <c r="P176" s="6" t="s">
        <v>1323</v>
      </c>
      <c r="Q176" s="6" t="s">
        <v>1498</v>
      </c>
      <c r="R176" s="57" t="s">
        <v>1738</v>
      </c>
      <c r="S176" s="6" t="s">
        <v>1498</v>
      </c>
      <c r="T176" s="6" t="s">
        <v>1268</v>
      </c>
      <c r="U176" s="6" t="n">
        <v>11500</v>
      </c>
      <c r="V176" s="6" t="n">
        <v>127</v>
      </c>
      <c r="W176" s="6" t="n">
        <v>141</v>
      </c>
    </row>
    <row r="177" customFormat="false" ht="12.75" hidden="false" customHeight="false" outlineLevel="0" collapsed="false">
      <c r="A177" s="0" t="s">
        <v>1251</v>
      </c>
      <c r="B177" s="0" t="s">
        <v>1270</v>
      </c>
      <c r="C177" s="0" t="s">
        <v>1469</v>
      </c>
      <c r="D177" s="0" t="s">
        <v>1516</v>
      </c>
      <c r="E177" s="0" t="s">
        <v>1471</v>
      </c>
      <c r="F177" s="0" t="s">
        <v>54</v>
      </c>
      <c r="G177" s="0" t="n">
        <v>9225</v>
      </c>
      <c r="H177" s="0" t="n">
        <v>495</v>
      </c>
      <c r="I177" s="0" t="n">
        <v>536</v>
      </c>
      <c r="K177" s="0" t="n">
        <f aca="false">SUMIF(F177,"=ng",H177)</f>
        <v>495</v>
      </c>
      <c r="O177" s="6" t="s">
        <v>1272</v>
      </c>
      <c r="P177" s="6" t="s">
        <v>1273</v>
      </c>
      <c r="Q177" s="6" t="s">
        <v>1568</v>
      </c>
      <c r="R177" s="57" t="s">
        <v>1739</v>
      </c>
      <c r="S177" s="6" t="s">
        <v>1568</v>
      </c>
      <c r="T177" s="6" t="s">
        <v>1268</v>
      </c>
      <c r="U177" s="6" t="n">
        <v>11560.7142857143</v>
      </c>
      <c r="V177" s="6" t="n">
        <v>24</v>
      </c>
      <c r="W177" s="6" t="n">
        <v>23.5</v>
      </c>
    </row>
    <row r="178" customFormat="false" ht="12.75" hidden="false" customHeight="false" outlineLevel="0" collapsed="false">
      <c r="A178" s="0" t="s">
        <v>1251</v>
      </c>
      <c r="B178" s="0" t="s">
        <v>1270</v>
      </c>
      <c r="C178" s="0" t="s">
        <v>1466</v>
      </c>
      <c r="D178" s="0" t="s">
        <v>1587</v>
      </c>
      <c r="E178" s="0" t="s">
        <v>1448</v>
      </c>
      <c r="F178" s="0" t="s">
        <v>54</v>
      </c>
      <c r="G178" s="0" t="n">
        <v>10000</v>
      </c>
      <c r="H178" s="0" t="n">
        <v>27</v>
      </c>
      <c r="I178" s="0" t="n">
        <v>27</v>
      </c>
      <c r="K178" s="0" t="n">
        <f aca="false">SUMIF(F178,"=ng",H178)</f>
        <v>27</v>
      </c>
      <c r="O178" s="6" t="s">
        <v>1282</v>
      </c>
      <c r="P178" s="6" t="s">
        <v>1258</v>
      </c>
      <c r="Q178" s="6" t="s">
        <v>1472</v>
      </c>
      <c r="R178" s="57" t="s">
        <v>1527</v>
      </c>
      <c r="S178" s="6" t="s">
        <v>1474</v>
      </c>
      <c r="T178" s="6" t="s">
        <v>1268</v>
      </c>
      <c r="U178" s="6" t="n">
        <v>11576.3214285714</v>
      </c>
      <c r="V178" s="6" t="n">
        <v>67</v>
      </c>
      <c r="W178" s="6" t="n">
        <v>70</v>
      </c>
    </row>
    <row r="179" customFormat="false" ht="12.75" hidden="false" customHeight="false" outlineLevel="0" collapsed="false">
      <c r="A179" s="0" t="s">
        <v>1251</v>
      </c>
      <c r="B179" s="0" t="s">
        <v>1277</v>
      </c>
      <c r="C179" s="0" t="s">
        <v>1589</v>
      </c>
      <c r="D179" s="0" t="s">
        <v>1590</v>
      </c>
      <c r="E179" s="0" t="s">
        <v>1591</v>
      </c>
      <c r="F179" s="0" t="s">
        <v>54</v>
      </c>
      <c r="G179" s="0" t="n">
        <v>10000</v>
      </c>
      <c r="H179" s="0" t="n">
        <v>58</v>
      </c>
      <c r="I179" s="0" t="n">
        <v>69</v>
      </c>
      <c r="K179" s="0" t="n">
        <f aca="false">SUMIF(F179,"=ng",H179)</f>
        <v>58</v>
      </c>
      <c r="O179" s="6" t="s">
        <v>1272</v>
      </c>
      <c r="P179" s="6" t="s">
        <v>1273</v>
      </c>
      <c r="Q179" s="6" t="s">
        <v>1481</v>
      </c>
      <c r="R179" s="57" t="s">
        <v>1740</v>
      </c>
      <c r="S179" s="6" t="s">
        <v>1449</v>
      </c>
      <c r="T179" s="6" t="s">
        <v>1268</v>
      </c>
      <c r="U179" s="6" t="n">
        <v>11822.8915662651</v>
      </c>
      <c r="V179" s="6" t="n">
        <v>60</v>
      </c>
      <c r="W179" s="6" t="n">
        <v>60</v>
      </c>
    </row>
    <row r="180" customFormat="false" ht="12.75" hidden="false" customHeight="false" outlineLevel="0" collapsed="false">
      <c r="A180" s="0" t="s">
        <v>1251</v>
      </c>
      <c r="B180" s="0" t="s">
        <v>1277</v>
      </c>
      <c r="C180" s="0" t="s">
        <v>1488</v>
      </c>
      <c r="D180" s="0" t="s">
        <v>1623</v>
      </c>
      <c r="E180" s="0" t="s">
        <v>1624</v>
      </c>
      <c r="F180" s="0" t="s">
        <v>54</v>
      </c>
      <c r="G180" s="0" t="n">
        <v>10100.0322580645</v>
      </c>
      <c r="H180" s="0" t="n">
        <v>108</v>
      </c>
      <c r="I180" s="0" t="n">
        <v>124</v>
      </c>
      <c r="K180" s="0" t="n">
        <f aca="false">SUMIF(F180,"=ng",H180)</f>
        <v>108</v>
      </c>
      <c r="O180" s="6" t="s">
        <v>1272</v>
      </c>
      <c r="P180" s="6" t="s">
        <v>1273</v>
      </c>
      <c r="Q180" s="6" t="s">
        <v>1481</v>
      </c>
      <c r="R180" s="57" t="s">
        <v>1741</v>
      </c>
      <c r="S180" s="6" t="s">
        <v>1449</v>
      </c>
      <c r="T180" s="6" t="s">
        <v>1268</v>
      </c>
      <c r="U180" s="6" t="n">
        <v>11822.8915662651</v>
      </c>
      <c r="V180" s="6" t="n">
        <v>23</v>
      </c>
      <c r="W180" s="6" t="n">
        <v>23</v>
      </c>
    </row>
    <row r="181" customFormat="false" ht="12.75" hidden="false" customHeight="false" outlineLevel="0" collapsed="false">
      <c r="A181" s="0" t="s">
        <v>1251</v>
      </c>
      <c r="B181" s="0" t="s">
        <v>1277</v>
      </c>
      <c r="C181" s="0" t="s">
        <v>1488</v>
      </c>
      <c r="D181" s="0" t="s">
        <v>1625</v>
      </c>
      <c r="E181" s="0" t="s">
        <v>1624</v>
      </c>
      <c r="F181" s="0" t="s">
        <v>54</v>
      </c>
      <c r="G181" s="0" t="n">
        <v>10100.0322580645</v>
      </c>
      <c r="H181" s="0" t="n">
        <v>108</v>
      </c>
      <c r="I181" s="0" t="n">
        <v>124</v>
      </c>
      <c r="K181" s="0" t="n">
        <f aca="false">SUMIF(F181,"=ng",H181)</f>
        <v>108</v>
      </c>
      <c r="O181" s="6" t="s">
        <v>1282</v>
      </c>
      <c r="P181" s="6" t="s">
        <v>1283</v>
      </c>
      <c r="Q181" s="6" t="s">
        <v>1452</v>
      </c>
      <c r="R181" s="57" t="s">
        <v>1530</v>
      </c>
      <c r="S181" s="6" t="s">
        <v>1452</v>
      </c>
      <c r="T181" s="6" t="s">
        <v>1268</v>
      </c>
      <c r="U181" s="6" t="n">
        <v>11944.1</v>
      </c>
      <c r="V181" s="6" t="n">
        <v>72</v>
      </c>
      <c r="W181" s="6" t="n">
        <v>87</v>
      </c>
    </row>
    <row r="182" customFormat="false" ht="12.75" hidden="false" customHeight="false" outlineLevel="0" collapsed="false">
      <c r="A182" s="0" t="s">
        <v>1251</v>
      </c>
      <c r="B182" s="0" t="s">
        <v>1258</v>
      </c>
      <c r="C182" s="0" t="s">
        <v>1474</v>
      </c>
      <c r="D182" s="0" t="s">
        <v>1651</v>
      </c>
      <c r="E182" s="0" t="s">
        <v>1652</v>
      </c>
      <c r="F182" s="0" t="s">
        <v>54</v>
      </c>
      <c r="G182" s="0" t="n">
        <v>10293.0530973451</v>
      </c>
      <c r="H182" s="0" t="n">
        <v>113</v>
      </c>
      <c r="I182" s="0" t="n">
        <v>113</v>
      </c>
      <c r="K182" s="0" t="n">
        <f aca="false">SUMIF(F182,"=ng",H182)</f>
        <v>113</v>
      </c>
      <c r="O182" s="6" t="s">
        <v>1282</v>
      </c>
      <c r="P182" s="6" t="s">
        <v>1306</v>
      </c>
      <c r="Q182" s="6" t="s">
        <v>1490</v>
      </c>
      <c r="R182" s="57" t="s">
        <v>1531</v>
      </c>
      <c r="S182" s="6" t="s">
        <v>1490</v>
      </c>
      <c r="T182" s="6" t="s">
        <v>1268</v>
      </c>
      <c r="U182" s="6" t="n">
        <v>12000</v>
      </c>
      <c r="V182" s="6" t="n">
        <v>6</v>
      </c>
      <c r="W182" s="6" t="n">
        <v>6</v>
      </c>
    </row>
    <row r="183" customFormat="false" ht="12.75" hidden="false" customHeight="false" outlineLevel="0" collapsed="false">
      <c r="A183" s="0" t="s">
        <v>1251</v>
      </c>
      <c r="B183" s="0" t="s">
        <v>1277</v>
      </c>
      <c r="C183" s="0" t="s">
        <v>1488</v>
      </c>
      <c r="D183" s="0" t="s">
        <v>1684</v>
      </c>
      <c r="E183" s="0" t="s">
        <v>1624</v>
      </c>
      <c r="F183" s="0" t="s">
        <v>54</v>
      </c>
      <c r="G183" s="0" t="n">
        <v>10574.0224719101</v>
      </c>
      <c r="H183" s="0" t="n">
        <v>79</v>
      </c>
      <c r="I183" s="0" t="n">
        <v>89</v>
      </c>
      <c r="K183" s="0" t="n">
        <f aca="false">SUMIF(F183,"=ng",H183)</f>
        <v>79</v>
      </c>
      <c r="O183" s="6" t="s">
        <v>1282</v>
      </c>
      <c r="P183" s="6" t="s">
        <v>1306</v>
      </c>
      <c r="Q183" s="6" t="s">
        <v>1490</v>
      </c>
      <c r="R183" s="57" t="s">
        <v>1532</v>
      </c>
      <c r="S183" s="6" t="s">
        <v>1490</v>
      </c>
      <c r="T183" s="6" t="s">
        <v>1268</v>
      </c>
      <c r="U183" s="6" t="n">
        <v>12000</v>
      </c>
      <c r="V183" s="6" t="n">
        <v>19</v>
      </c>
      <c r="W183" s="6" t="n">
        <v>19</v>
      </c>
    </row>
    <row r="184" customFormat="false" ht="12.75" hidden="false" customHeight="false" outlineLevel="0" collapsed="false">
      <c r="A184" s="0" t="s">
        <v>1251</v>
      </c>
      <c r="B184" s="0" t="s">
        <v>1277</v>
      </c>
      <c r="C184" s="0" t="s">
        <v>1488</v>
      </c>
      <c r="D184" s="0" t="s">
        <v>1686</v>
      </c>
      <c r="E184" s="0" t="s">
        <v>1624</v>
      </c>
      <c r="F184" s="0" t="s">
        <v>54</v>
      </c>
      <c r="G184" s="0" t="n">
        <v>10575.1460674157</v>
      </c>
      <c r="H184" s="0" t="n">
        <v>79</v>
      </c>
      <c r="I184" s="0" t="n">
        <v>89</v>
      </c>
      <c r="K184" s="0" t="n">
        <f aca="false">SUMIF(F184,"=ng",H184)</f>
        <v>79</v>
      </c>
      <c r="O184" s="6" t="s">
        <v>1282</v>
      </c>
      <c r="P184" s="6" t="s">
        <v>1258</v>
      </c>
      <c r="Q184" s="6" t="s">
        <v>1472</v>
      </c>
      <c r="R184" s="57" t="s">
        <v>1533</v>
      </c>
      <c r="S184" s="6" t="s">
        <v>1449</v>
      </c>
      <c r="T184" s="6" t="s">
        <v>1268</v>
      </c>
      <c r="U184" s="6" t="n">
        <v>12000</v>
      </c>
      <c r="V184" s="6" t="n">
        <v>85</v>
      </c>
      <c r="W184" s="6" t="n">
        <v>85</v>
      </c>
    </row>
    <row r="185" customFormat="false" ht="12.75" hidden="false" customHeight="false" outlineLevel="0" collapsed="false">
      <c r="A185" s="0" t="s">
        <v>1251</v>
      </c>
      <c r="B185" s="0" t="s">
        <v>1277</v>
      </c>
      <c r="C185" s="0" t="s">
        <v>1488</v>
      </c>
      <c r="D185" s="0" t="s">
        <v>1688</v>
      </c>
      <c r="E185" s="0" t="s">
        <v>1624</v>
      </c>
      <c r="F185" s="0" t="s">
        <v>54</v>
      </c>
      <c r="G185" s="0" t="n">
        <v>10575.1460674157</v>
      </c>
      <c r="H185" s="0" t="n">
        <v>79</v>
      </c>
      <c r="I185" s="0" t="n">
        <v>89</v>
      </c>
      <c r="K185" s="0" t="n">
        <f aca="false">SUMIF(F185,"=ng",H185)</f>
        <v>79</v>
      </c>
      <c r="O185" s="6" t="s">
        <v>1282</v>
      </c>
      <c r="P185" s="6" t="s">
        <v>1258</v>
      </c>
      <c r="Q185" s="6" t="s">
        <v>1472</v>
      </c>
      <c r="R185" s="57" t="s">
        <v>1534</v>
      </c>
      <c r="S185" s="6" t="s">
        <v>1449</v>
      </c>
      <c r="T185" s="6" t="s">
        <v>1268</v>
      </c>
      <c r="U185" s="6" t="n">
        <v>12000</v>
      </c>
      <c r="V185" s="6" t="n">
        <v>85</v>
      </c>
      <c r="W185" s="6" t="n">
        <v>85</v>
      </c>
    </row>
    <row r="186" customFormat="false" ht="12.75" hidden="false" customHeight="false" outlineLevel="0" collapsed="false">
      <c r="A186" s="0" t="s">
        <v>1251</v>
      </c>
      <c r="B186" s="0" t="s">
        <v>1277</v>
      </c>
      <c r="C186" s="0" t="s">
        <v>1488</v>
      </c>
      <c r="D186" s="0" t="s">
        <v>1690</v>
      </c>
      <c r="E186" s="0" t="s">
        <v>1624</v>
      </c>
      <c r="F186" s="0" t="s">
        <v>54</v>
      </c>
      <c r="G186" s="0" t="n">
        <v>10575.1460674157</v>
      </c>
      <c r="H186" s="0" t="n">
        <v>79</v>
      </c>
      <c r="I186" s="0" t="n">
        <v>89</v>
      </c>
      <c r="K186" s="0" t="n">
        <f aca="false">SUMIF(F186,"=ng",H186)</f>
        <v>79</v>
      </c>
      <c r="O186" s="6" t="s">
        <v>1282</v>
      </c>
      <c r="P186" s="6" t="s">
        <v>1306</v>
      </c>
      <c r="Q186" s="6" t="s">
        <v>1517</v>
      </c>
      <c r="R186" s="57" t="s">
        <v>1536</v>
      </c>
      <c r="S186" s="6" t="s">
        <v>1517</v>
      </c>
      <c r="T186" s="6" t="s">
        <v>1268</v>
      </c>
      <c r="U186" s="6" t="n">
        <v>12000</v>
      </c>
      <c r="V186" s="6" t="n">
        <v>20</v>
      </c>
      <c r="W186" s="6" t="n">
        <v>20</v>
      </c>
    </row>
    <row r="187" customFormat="false" ht="12.75" hidden="false" customHeight="false" outlineLevel="0" collapsed="false">
      <c r="A187" s="0" t="s">
        <v>1251</v>
      </c>
      <c r="B187" s="0" t="s">
        <v>1258</v>
      </c>
      <c r="C187" s="0" t="s">
        <v>1474</v>
      </c>
      <c r="D187" s="0" t="s">
        <v>1742</v>
      </c>
      <c r="E187" s="0" t="s">
        <v>1652</v>
      </c>
      <c r="F187" s="0" t="s">
        <v>54</v>
      </c>
      <c r="G187" s="0" t="n">
        <v>12000</v>
      </c>
      <c r="H187" s="0" t="n">
        <v>2</v>
      </c>
      <c r="I187" s="0" t="n">
        <v>2</v>
      </c>
      <c r="K187" s="0" t="n">
        <f aca="false">SUMIF(F187,"=ng",H187)</f>
        <v>2</v>
      </c>
      <c r="O187" s="6" t="s">
        <v>1282</v>
      </c>
      <c r="P187" s="6" t="s">
        <v>1258</v>
      </c>
      <c r="Q187" s="6" t="s">
        <v>1472</v>
      </c>
      <c r="R187" s="57" t="s">
        <v>1538</v>
      </c>
      <c r="S187" s="6" t="s">
        <v>1449</v>
      </c>
      <c r="T187" s="6" t="s">
        <v>1268</v>
      </c>
      <c r="U187" s="6" t="n">
        <v>12000</v>
      </c>
      <c r="V187" s="6" t="n">
        <v>45</v>
      </c>
      <c r="W187" s="6" t="n">
        <v>45</v>
      </c>
    </row>
    <row r="188" customFormat="false" ht="12.75" hidden="false" customHeight="false" outlineLevel="0" collapsed="false">
      <c r="A188" s="0" t="s">
        <v>1251</v>
      </c>
      <c r="B188" s="0" t="s">
        <v>1277</v>
      </c>
      <c r="C188" s="0" t="s">
        <v>1488</v>
      </c>
      <c r="D188" s="0" t="s">
        <v>1743</v>
      </c>
      <c r="E188" s="0" t="s">
        <v>1448</v>
      </c>
      <c r="F188" s="0" t="s">
        <v>54</v>
      </c>
      <c r="G188" s="0" t="n">
        <v>12000</v>
      </c>
      <c r="H188" s="0" t="n">
        <v>80</v>
      </c>
      <c r="I188" s="0" t="n">
        <v>80</v>
      </c>
      <c r="K188" s="0" t="n">
        <f aca="false">SUMIF(F188,"=ng",H188)</f>
        <v>80</v>
      </c>
      <c r="O188" s="6" t="s">
        <v>1282</v>
      </c>
      <c r="P188" s="6" t="s">
        <v>1258</v>
      </c>
      <c r="Q188" s="6" t="s">
        <v>1472</v>
      </c>
      <c r="R188" s="57" t="s">
        <v>1539</v>
      </c>
      <c r="S188" s="6" t="s">
        <v>1449</v>
      </c>
      <c r="T188" s="6" t="s">
        <v>1268</v>
      </c>
      <c r="U188" s="6" t="n">
        <v>12000</v>
      </c>
      <c r="V188" s="6" t="n">
        <v>90</v>
      </c>
      <c r="W188" s="6" t="n">
        <v>90</v>
      </c>
    </row>
    <row r="189" customFormat="false" ht="12.75" hidden="false" customHeight="false" outlineLevel="0" collapsed="false">
      <c r="A189" s="0" t="s">
        <v>1251</v>
      </c>
      <c r="B189" s="0" t="s">
        <v>1277</v>
      </c>
      <c r="C189" s="0" t="s">
        <v>1488</v>
      </c>
      <c r="D189" s="0" t="s">
        <v>1744</v>
      </c>
      <c r="E189" s="0" t="s">
        <v>1448</v>
      </c>
      <c r="F189" s="0" t="s">
        <v>54</v>
      </c>
      <c r="G189" s="0" t="n">
        <v>12000</v>
      </c>
      <c r="H189" s="0" t="n">
        <v>60</v>
      </c>
      <c r="I189" s="0" t="n">
        <v>60</v>
      </c>
      <c r="K189" s="0" t="n">
        <f aca="false">SUMIF(F189,"=ng",H189)</f>
        <v>60</v>
      </c>
      <c r="O189" s="6" t="s">
        <v>1282</v>
      </c>
      <c r="P189" s="6" t="s">
        <v>1258</v>
      </c>
      <c r="Q189" s="6" t="s">
        <v>1472</v>
      </c>
      <c r="R189" s="57" t="s">
        <v>1540</v>
      </c>
      <c r="S189" s="6" t="s">
        <v>1474</v>
      </c>
      <c r="T189" s="6" t="s">
        <v>1268</v>
      </c>
      <c r="U189" s="6" t="n">
        <v>12000</v>
      </c>
      <c r="V189" s="6" t="n">
        <v>210</v>
      </c>
      <c r="W189" s="6" t="n">
        <v>210</v>
      </c>
    </row>
    <row r="190" customFormat="false" ht="12.75" hidden="false" customHeight="false" outlineLevel="0" collapsed="false">
      <c r="A190" s="0" t="s">
        <v>1251</v>
      </c>
      <c r="B190" s="0" t="s">
        <v>1258</v>
      </c>
      <c r="C190" s="0" t="s">
        <v>1474</v>
      </c>
      <c r="D190" s="0" t="s">
        <v>1745</v>
      </c>
      <c r="E190" s="0" t="s">
        <v>1652</v>
      </c>
      <c r="F190" s="0" t="s">
        <v>54</v>
      </c>
      <c r="G190" s="0" t="n">
        <v>12178.4905660377</v>
      </c>
      <c r="H190" s="0" t="n">
        <v>53</v>
      </c>
      <c r="I190" s="0" t="n">
        <v>53</v>
      </c>
      <c r="K190" s="0" t="n">
        <f aca="false">SUMIF(F190,"=ng",H190)</f>
        <v>53</v>
      </c>
      <c r="O190" s="6" t="s">
        <v>1282</v>
      </c>
      <c r="P190" s="6" t="s">
        <v>1283</v>
      </c>
      <c r="Q190" s="6" t="s">
        <v>1493</v>
      </c>
      <c r="R190" s="57" t="s">
        <v>1542</v>
      </c>
      <c r="S190" s="6" t="s">
        <v>1493</v>
      </c>
      <c r="T190" s="6" t="s">
        <v>1268</v>
      </c>
      <c r="U190" s="6" t="n">
        <v>12000</v>
      </c>
      <c r="V190" s="6" t="n">
        <v>240</v>
      </c>
      <c r="W190" s="6" t="n">
        <v>294</v>
      </c>
    </row>
    <row r="191" customFormat="false" ht="12.75" hidden="false" customHeight="false" outlineLevel="0" collapsed="false">
      <c r="A191" s="0" t="s">
        <v>1251</v>
      </c>
      <c r="B191" s="0" t="s">
        <v>1258</v>
      </c>
      <c r="C191" s="0" t="s">
        <v>1474</v>
      </c>
      <c r="D191" s="0" t="s">
        <v>1746</v>
      </c>
      <c r="E191" s="0" t="s">
        <v>1652</v>
      </c>
      <c r="F191" s="0" t="s">
        <v>54</v>
      </c>
      <c r="G191" s="0" t="n">
        <v>12187.5</v>
      </c>
      <c r="H191" s="0" t="n">
        <v>113</v>
      </c>
      <c r="I191" s="0" t="n">
        <v>113</v>
      </c>
      <c r="K191" s="0" t="n">
        <f aca="false">SUMIF(F191,"=ng",H191)</f>
        <v>113</v>
      </c>
      <c r="O191" s="6" t="s">
        <v>1572</v>
      </c>
      <c r="P191" s="6" t="s">
        <v>1343</v>
      </c>
      <c r="Q191" s="6" t="s">
        <v>1631</v>
      </c>
      <c r="R191" s="57" t="s">
        <v>1632</v>
      </c>
      <c r="S191" s="6" t="s">
        <v>1633</v>
      </c>
      <c r="T191" s="6" t="s">
        <v>1268</v>
      </c>
      <c r="U191" s="6" t="n">
        <v>12000</v>
      </c>
      <c r="V191" s="6" t="n">
        <v>13</v>
      </c>
      <c r="W191" s="6" t="n">
        <v>13</v>
      </c>
    </row>
    <row r="192" customFormat="false" ht="12.75" hidden="false" customHeight="false" outlineLevel="0" collapsed="false">
      <c r="A192" s="0" t="s">
        <v>1251</v>
      </c>
      <c r="B192" s="0" t="s">
        <v>1396</v>
      </c>
      <c r="C192" s="0" t="s">
        <v>1589</v>
      </c>
      <c r="D192" s="0" t="s">
        <v>1747</v>
      </c>
      <c r="E192" s="0" t="s">
        <v>1591</v>
      </c>
      <c r="F192" s="0" t="s">
        <v>54</v>
      </c>
      <c r="G192" s="0" t="n">
        <v>12227.6288659794</v>
      </c>
      <c r="H192" s="0" t="n">
        <v>68</v>
      </c>
      <c r="I192" s="0" t="n">
        <v>88</v>
      </c>
      <c r="K192" s="0" t="n">
        <f aca="false">SUMIF(F192,"=ng",H192)</f>
        <v>68</v>
      </c>
      <c r="O192" s="6" t="s">
        <v>1572</v>
      </c>
      <c r="P192" s="6" t="s">
        <v>1343</v>
      </c>
      <c r="Q192" s="6" t="s">
        <v>1631</v>
      </c>
      <c r="R192" s="57" t="s">
        <v>1635</v>
      </c>
      <c r="S192" s="6" t="s">
        <v>1636</v>
      </c>
      <c r="T192" s="6" t="s">
        <v>1268</v>
      </c>
      <c r="U192" s="6" t="n">
        <v>12000</v>
      </c>
      <c r="V192" s="6" t="n">
        <v>6</v>
      </c>
      <c r="W192" s="6" t="n">
        <v>6</v>
      </c>
    </row>
    <row r="193" customFormat="false" ht="12.75" hidden="false" customHeight="false" outlineLevel="0" collapsed="false">
      <c r="A193" s="0" t="s">
        <v>1251</v>
      </c>
      <c r="B193" s="0" t="s">
        <v>1396</v>
      </c>
      <c r="C193" s="0" t="s">
        <v>1589</v>
      </c>
      <c r="D193" s="0" t="s">
        <v>1748</v>
      </c>
      <c r="E193" s="0" t="s">
        <v>1591</v>
      </c>
      <c r="F193" s="0" t="s">
        <v>54</v>
      </c>
      <c r="G193" s="0" t="n">
        <v>12227.6288659794</v>
      </c>
      <c r="H193" s="0" t="n">
        <v>68</v>
      </c>
      <c r="I193" s="0" t="n">
        <v>88</v>
      </c>
      <c r="K193" s="0" t="n">
        <f aca="false">SUMIF(F193,"=ng",H193)</f>
        <v>68</v>
      </c>
      <c r="O193" s="6" t="s">
        <v>1572</v>
      </c>
      <c r="P193" s="6" t="s">
        <v>1343</v>
      </c>
      <c r="Q193" s="6" t="s">
        <v>1631</v>
      </c>
      <c r="R193" s="57" t="s">
        <v>1638</v>
      </c>
      <c r="S193" s="6" t="s">
        <v>1636</v>
      </c>
      <c r="T193" s="6" t="s">
        <v>1268</v>
      </c>
      <c r="U193" s="6" t="n">
        <v>12000</v>
      </c>
      <c r="V193" s="6" t="n">
        <v>6</v>
      </c>
      <c r="W193" s="6" t="n">
        <v>6</v>
      </c>
    </row>
    <row r="194" customFormat="false" ht="12.75" hidden="false" customHeight="false" outlineLevel="0" collapsed="false">
      <c r="A194" s="0" t="s">
        <v>1251</v>
      </c>
      <c r="B194" s="0" t="s">
        <v>1258</v>
      </c>
      <c r="C194" s="0" t="s">
        <v>1474</v>
      </c>
      <c r="D194" s="0" t="s">
        <v>1749</v>
      </c>
      <c r="E194" s="0" t="s">
        <v>1652</v>
      </c>
      <c r="F194" s="0" t="s">
        <v>54</v>
      </c>
      <c r="G194" s="0" t="n">
        <v>12850</v>
      </c>
      <c r="H194" s="0" t="n">
        <v>83</v>
      </c>
      <c r="I194" s="0" t="n">
        <v>83</v>
      </c>
      <c r="K194" s="0" t="n">
        <f aca="false">SUMIF(F194,"=ng",H194)</f>
        <v>83</v>
      </c>
      <c r="O194" s="6" t="s">
        <v>1572</v>
      </c>
      <c r="P194" s="6" t="s">
        <v>1252</v>
      </c>
      <c r="Q194" s="6" t="s">
        <v>1446</v>
      </c>
      <c r="R194" s="57" t="s">
        <v>1640</v>
      </c>
      <c r="S194" s="6" t="s">
        <v>1448</v>
      </c>
      <c r="T194" s="6" t="s">
        <v>1268</v>
      </c>
      <c r="U194" s="6" t="n">
        <v>12000</v>
      </c>
      <c r="V194" s="6" t="n">
        <v>13</v>
      </c>
      <c r="W194" s="6" t="n">
        <v>13</v>
      </c>
    </row>
    <row r="195" customFormat="false" ht="12.75" hidden="false" customHeight="false" outlineLevel="0" collapsed="false">
      <c r="A195" s="0" t="s">
        <v>1251</v>
      </c>
      <c r="B195" s="0" t="s">
        <v>1258</v>
      </c>
      <c r="C195" s="0" t="s">
        <v>1474</v>
      </c>
      <c r="D195" s="0" t="s">
        <v>1750</v>
      </c>
      <c r="E195" s="0" t="s">
        <v>1652</v>
      </c>
      <c r="F195" s="0" t="s">
        <v>54</v>
      </c>
      <c r="G195" s="0" t="n">
        <v>12850</v>
      </c>
      <c r="H195" s="0" t="n">
        <v>108</v>
      </c>
      <c r="I195" s="0" t="n">
        <v>108</v>
      </c>
      <c r="K195" s="0" t="n">
        <f aca="false">SUMIF(F195,"=ng",H195)</f>
        <v>108</v>
      </c>
      <c r="O195" s="6" t="s">
        <v>1204</v>
      </c>
      <c r="P195" s="6" t="s">
        <v>1273</v>
      </c>
      <c r="Q195" s="6" t="s">
        <v>1578</v>
      </c>
      <c r="R195" s="57" t="s">
        <v>1680</v>
      </c>
      <c r="S195" s="6" t="s">
        <v>1578</v>
      </c>
      <c r="T195" s="6" t="s">
        <v>1268</v>
      </c>
      <c r="U195" s="6" t="n">
        <v>12000</v>
      </c>
      <c r="V195" s="6" t="n">
        <v>50</v>
      </c>
      <c r="W195" s="6" t="n">
        <v>50</v>
      </c>
    </row>
    <row r="196" customFormat="false" ht="12.75" hidden="false" customHeight="false" outlineLevel="0" collapsed="false">
      <c r="A196" s="0" t="s">
        <v>1251</v>
      </c>
      <c r="B196" s="0" t="s">
        <v>1258</v>
      </c>
      <c r="C196" s="0" t="s">
        <v>1474</v>
      </c>
      <c r="D196" s="0" t="s">
        <v>1751</v>
      </c>
      <c r="E196" s="0" t="s">
        <v>1652</v>
      </c>
      <c r="F196" s="0" t="s">
        <v>54</v>
      </c>
      <c r="G196" s="0" t="n">
        <v>17000</v>
      </c>
      <c r="H196" s="0" t="n">
        <v>12</v>
      </c>
      <c r="I196" s="0" t="n">
        <v>15</v>
      </c>
      <c r="K196" s="0" t="n">
        <f aca="false">SUMIF(F196,"=ng",H196)</f>
        <v>12</v>
      </c>
      <c r="O196" s="6" t="s">
        <v>1204</v>
      </c>
      <c r="P196" s="6" t="s">
        <v>1273</v>
      </c>
      <c r="Q196" s="6" t="s">
        <v>1682</v>
      </c>
      <c r="R196" s="57" t="s">
        <v>1683</v>
      </c>
      <c r="S196" s="6" t="s">
        <v>1682</v>
      </c>
      <c r="T196" s="6" t="s">
        <v>1268</v>
      </c>
      <c r="U196" s="6" t="n">
        <v>12000</v>
      </c>
      <c r="V196" s="6" t="n">
        <v>6</v>
      </c>
      <c r="W196" s="6" t="n">
        <v>6</v>
      </c>
    </row>
    <row r="197" customFormat="false" ht="12.75" hidden="false" customHeight="false" outlineLevel="0" collapsed="false">
      <c r="A197" s="0" t="s">
        <v>1251</v>
      </c>
      <c r="B197" s="0" t="s">
        <v>1258</v>
      </c>
      <c r="C197" s="0" t="s">
        <v>1474</v>
      </c>
      <c r="D197" s="0" t="s">
        <v>1752</v>
      </c>
      <c r="E197" s="0" t="s">
        <v>1652</v>
      </c>
      <c r="F197" s="0" t="s">
        <v>54</v>
      </c>
      <c r="G197" s="0" t="n">
        <v>17981.8181818182</v>
      </c>
      <c r="H197" s="0" t="n">
        <v>148</v>
      </c>
      <c r="I197" s="0" t="n">
        <v>166</v>
      </c>
      <c r="K197" s="9" t="n">
        <f aca="false">SUMIF(F197,"=ng",H197)</f>
        <v>148</v>
      </c>
      <c r="O197" s="6" t="s">
        <v>1204</v>
      </c>
      <c r="P197" s="6" t="s">
        <v>1273</v>
      </c>
      <c r="Q197" s="6" t="s">
        <v>1682</v>
      </c>
      <c r="R197" s="57" t="s">
        <v>1685</v>
      </c>
      <c r="S197" s="6" t="s">
        <v>1682</v>
      </c>
      <c r="T197" s="6" t="s">
        <v>1268</v>
      </c>
      <c r="U197" s="6" t="n">
        <v>12000</v>
      </c>
      <c r="V197" s="6" t="n">
        <v>2</v>
      </c>
      <c r="W197" s="6" t="n">
        <v>2</v>
      </c>
    </row>
    <row r="198" customFormat="false" ht="12.75" hidden="false" customHeight="false" outlineLevel="0" collapsed="false">
      <c r="H198" s="0" t="n">
        <f aca="false">SUM(H170:H197)</f>
        <v>3294</v>
      </c>
      <c r="I198" s="0" t="n">
        <f aca="false">SUM(I170:I197)</f>
        <v>3498</v>
      </c>
      <c r="K198" s="10" t="n">
        <f aca="false">SUM(K170:K197)</f>
        <v>3294</v>
      </c>
      <c r="O198" s="6" t="s">
        <v>1251</v>
      </c>
      <c r="P198" s="6" t="s">
        <v>1258</v>
      </c>
      <c r="Q198" s="6" t="s">
        <v>1474</v>
      </c>
      <c r="R198" s="57" t="s">
        <v>1742</v>
      </c>
      <c r="S198" s="6" t="s">
        <v>1652</v>
      </c>
      <c r="T198" s="6" t="s">
        <v>54</v>
      </c>
      <c r="U198" s="6" t="n">
        <v>12000</v>
      </c>
      <c r="V198" s="6" t="n">
        <v>2</v>
      </c>
      <c r="W198" s="6" t="n">
        <v>2</v>
      </c>
    </row>
    <row r="199" customFormat="false" ht="12.75" hidden="false" customHeight="false" outlineLevel="0" collapsed="false">
      <c r="O199" s="6" t="s">
        <v>1251</v>
      </c>
      <c r="P199" s="6" t="s">
        <v>1277</v>
      </c>
      <c r="Q199" s="6" t="s">
        <v>1488</v>
      </c>
      <c r="R199" s="57" t="s">
        <v>1743</v>
      </c>
      <c r="S199" s="6" t="s">
        <v>1448</v>
      </c>
      <c r="T199" s="6" t="s">
        <v>54</v>
      </c>
      <c r="U199" s="6" t="n">
        <v>12000</v>
      </c>
      <c r="V199" s="6" t="n">
        <v>80</v>
      </c>
      <c r="W199" s="6" t="n">
        <v>80</v>
      </c>
    </row>
    <row r="200" customFormat="false" ht="12.75" hidden="false" customHeight="false" outlineLevel="0" collapsed="false">
      <c r="D200" s="0" t="s">
        <v>1621</v>
      </c>
      <c r="G200" s="0" t="s">
        <v>1285</v>
      </c>
      <c r="H200" s="0" t="n">
        <f aca="false">SUMIF(G170:G197,"&lt;=9000",H170:H197)</f>
        <v>1274</v>
      </c>
      <c r="O200" s="6" t="s">
        <v>1251</v>
      </c>
      <c r="P200" s="6" t="s">
        <v>1277</v>
      </c>
      <c r="Q200" s="6" t="s">
        <v>1488</v>
      </c>
      <c r="R200" s="57" t="s">
        <v>1744</v>
      </c>
      <c r="S200" s="6" t="s">
        <v>1448</v>
      </c>
      <c r="T200" s="6" t="s">
        <v>54</v>
      </c>
      <c r="U200" s="6" t="n">
        <v>12000</v>
      </c>
      <c r="V200" s="6" t="n">
        <v>60</v>
      </c>
      <c r="W200" s="6" t="n">
        <v>60</v>
      </c>
    </row>
    <row r="201" customFormat="false" ht="12.75" hidden="false" customHeight="false" outlineLevel="0" collapsed="false">
      <c r="G201" s="11" t="s">
        <v>1287</v>
      </c>
      <c r="H201" s="0" t="n">
        <f aca="false">(SUMIF(G170:G197,"&lt;11000",H170:H197))-H200</f>
        <v>1225</v>
      </c>
      <c r="O201" s="6" t="s">
        <v>1322</v>
      </c>
      <c r="P201" s="6" t="s">
        <v>1323</v>
      </c>
      <c r="Q201" s="6" t="s">
        <v>1498</v>
      </c>
      <c r="R201" s="57" t="s">
        <v>1753</v>
      </c>
      <c r="S201" s="6" t="s">
        <v>1449</v>
      </c>
      <c r="T201" s="6" t="s">
        <v>1268</v>
      </c>
      <c r="U201" s="6" t="n">
        <v>12000</v>
      </c>
      <c r="V201" s="6" t="n">
        <v>68</v>
      </c>
      <c r="W201" s="6" t="n">
        <v>68</v>
      </c>
    </row>
    <row r="202" customFormat="false" ht="12.75" hidden="false" customHeight="false" outlineLevel="0" collapsed="false">
      <c r="G202" s="0" t="s">
        <v>1288</v>
      </c>
      <c r="H202" s="0" t="n">
        <f aca="false">SUMIF(G170:G197,"&gt;=11000",H170:H197)</f>
        <v>795</v>
      </c>
      <c r="O202" s="6" t="s">
        <v>1322</v>
      </c>
      <c r="P202" s="6" t="s">
        <v>1323</v>
      </c>
      <c r="Q202" s="6" t="s">
        <v>1498</v>
      </c>
      <c r="R202" s="57" t="s">
        <v>1754</v>
      </c>
      <c r="S202" s="6" t="s">
        <v>1449</v>
      </c>
      <c r="T202" s="6" t="s">
        <v>1268</v>
      </c>
      <c r="U202" s="6" t="n">
        <v>12000</v>
      </c>
      <c r="V202" s="6" t="n">
        <v>50</v>
      </c>
      <c r="W202" s="6" t="n">
        <v>50</v>
      </c>
    </row>
    <row r="203" customFormat="false" ht="12.75" hidden="false" customHeight="false" outlineLevel="0" collapsed="false">
      <c r="O203" s="6" t="s">
        <v>1322</v>
      </c>
      <c r="P203" s="6" t="s">
        <v>1323</v>
      </c>
      <c r="Q203" s="6" t="s">
        <v>1498</v>
      </c>
      <c r="R203" s="57" t="s">
        <v>1755</v>
      </c>
      <c r="S203" s="6" t="s">
        <v>1498</v>
      </c>
      <c r="T203" s="6" t="s">
        <v>1268</v>
      </c>
      <c r="U203" s="6" t="n">
        <v>12000</v>
      </c>
      <c r="V203" s="6" t="n">
        <v>6</v>
      </c>
      <c r="W203" s="6" t="n">
        <v>6</v>
      </c>
    </row>
    <row r="204" customFormat="false" ht="12.75" hidden="false" customHeight="false" outlineLevel="0" collapsed="false">
      <c r="A204" s="56" t="s">
        <v>1240</v>
      </c>
      <c r="B204" s="56" t="s">
        <v>5</v>
      </c>
      <c r="C204" s="56" t="s">
        <v>1438</v>
      </c>
      <c r="D204" s="56" t="s">
        <v>1439</v>
      </c>
      <c r="E204" s="56" t="s">
        <v>1440</v>
      </c>
      <c r="F204" s="56" t="s">
        <v>1244</v>
      </c>
      <c r="G204" s="56" t="s">
        <v>1245</v>
      </c>
      <c r="H204" s="56" t="s">
        <v>1441</v>
      </c>
      <c r="I204" s="56" t="s">
        <v>1442</v>
      </c>
      <c r="O204" s="6" t="s">
        <v>1322</v>
      </c>
      <c r="P204" s="6" t="s">
        <v>1323</v>
      </c>
      <c r="Q204" s="6" t="s">
        <v>1756</v>
      </c>
      <c r="R204" s="57" t="s">
        <v>1757</v>
      </c>
      <c r="S204" s="6" t="s">
        <v>1756</v>
      </c>
      <c r="T204" s="6" t="s">
        <v>1268</v>
      </c>
      <c r="U204" s="6" t="n">
        <v>12000</v>
      </c>
      <c r="V204" s="6" t="n">
        <v>20</v>
      </c>
      <c r="W204" s="6" t="n">
        <v>20</v>
      </c>
    </row>
    <row r="205" customFormat="false" ht="12.75" hidden="false" customHeight="false" outlineLevel="0" collapsed="false">
      <c r="A205" s="0" t="s">
        <v>1322</v>
      </c>
      <c r="B205" s="0" t="s">
        <v>1323</v>
      </c>
      <c r="C205" s="0" t="s">
        <v>1498</v>
      </c>
      <c r="D205" s="0" t="s">
        <v>1499</v>
      </c>
      <c r="E205" s="0" t="s">
        <v>1449</v>
      </c>
      <c r="F205" s="0" t="s">
        <v>1268</v>
      </c>
      <c r="G205" s="0" t="n">
        <v>8311</v>
      </c>
      <c r="H205" s="0" t="n">
        <v>32</v>
      </c>
      <c r="I205" s="0" t="n">
        <v>32</v>
      </c>
      <c r="K205" s="0" t="n">
        <f aca="false">SUMIF(F205,"=ng",H205)</f>
        <v>32</v>
      </c>
      <c r="O205" s="6" t="s">
        <v>1322</v>
      </c>
      <c r="P205" s="6" t="s">
        <v>1323</v>
      </c>
      <c r="Q205" s="6" t="s">
        <v>1498</v>
      </c>
      <c r="R205" s="57" t="s">
        <v>1758</v>
      </c>
      <c r="S205" s="6" t="s">
        <v>1498</v>
      </c>
      <c r="T205" s="6" t="s">
        <v>1268</v>
      </c>
      <c r="U205" s="6" t="n">
        <v>12000</v>
      </c>
      <c r="V205" s="6" t="n">
        <v>122</v>
      </c>
      <c r="W205" s="6" t="n">
        <v>122</v>
      </c>
    </row>
    <row r="206" customFormat="false" ht="12.75" hidden="false" customHeight="false" outlineLevel="0" collapsed="false">
      <c r="A206" s="0" t="s">
        <v>1322</v>
      </c>
      <c r="B206" s="0" t="s">
        <v>1323</v>
      </c>
      <c r="C206" s="0" t="s">
        <v>1498</v>
      </c>
      <c r="D206" s="0" t="s">
        <v>112</v>
      </c>
      <c r="E206" s="0" t="s">
        <v>1498</v>
      </c>
      <c r="F206" s="0" t="s">
        <v>1268</v>
      </c>
      <c r="G206" s="0" t="n">
        <v>9170</v>
      </c>
      <c r="H206" s="0" t="n">
        <v>80</v>
      </c>
      <c r="I206" s="0" t="n">
        <v>80</v>
      </c>
      <c r="K206" s="0" t="n">
        <f aca="false">SUMIF(F206,"=ng",H206)</f>
        <v>80</v>
      </c>
      <c r="O206" s="6" t="s">
        <v>1322</v>
      </c>
      <c r="P206" s="6" t="s">
        <v>1323</v>
      </c>
      <c r="Q206" s="6" t="s">
        <v>1498</v>
      </c>
      <c r="R206" s="57" t="s">
        <v>1759</v>
      </c>
      <c r="S206" s="6" t="s">
        <v>1449</v>
      </c>
      <c r="T206" s="6" t="s">
        <v>1268</v>
      </c>
      <c r="U206" s="6" t="n">
        <v>12000</v>
      </c>
      <c r="V206" s="6" t="n">
        <v>10</v>
      </c>
      <c r="W206" s="6" t="n">
        <v>10</v>
      </c>
    </row>
    <row r="207" customFormat="false" ht="12.75" hidden="false" customHeight="false" outlineLevel="0" collapsed="false">
      <c r="A207" s="0" t="s">
        <v>1322</v>
      </c>
      <c r="B207" s="0" t="s">
        <v>1323</v>
      </c>
      <c r="C207" s="0" t="s">
        <v>1498</v>
      </c>
      <c r="D207" s="0" t="s">
        <v>1519</v>
      </c>
      <c r="E207" s="0" t="s">
        <v>1498</v>
      </c>
      <c r="F207" s="0" t="s">
        <v>1268</v>
      </c>
      <c r="G207" s="0" t="n">
        <v>9351.76923076923</v>
      </c>
      <c r="H207" s="0" t="n">
        <v>14</v>
      </c>
      <c r="I207" s="0" t="n">
        <v>17</v>
      </c>
      <c r="K207" s="0" t="n">
        <f aca="false">SUMIF(F207,"=ng",H207)</f>
        <v>14</v>
      </c>
      <c r="O207" s="6" t="s">
        <v>1322</v>
      </c>
      <c r="P207" s="6" t="s">
        <v>1323</v>
      </c>
      <c r="Q207" s="6" t="s">
        <v>1498</v>
      </c>
      <c r="R207" s="57" t="s">
        <v>1760</v>
      </c>
      <c r="S207" s="6" t="s">
        <v>1449</v>
      </c>
      <c r="T207" s="6" t="s">
        <v>1268</v>
      </c>
      <c r="U207" s="6" t="n">
        <v>12000</v>
      </c>
      <c r="V207" s="6" t="n">
        <v>1</v>
      </c>
      <c r="W207" s="6" t="n">
        <v>1</v>
      </c>
    </row>
    <row r="208" customFormat="false" ht="12.75" hidden="false" customHeight="false" outlineLevel="0" collapsed="false">
      <c r="A208" s="0" t="s">
        <v>1322</v>
      </c>
      <c r="B208" s="0" t="s">
        <v>1323</v>
      </c>
      <c r="C208" s="0" t="s">
        <v>1498</v>
      </c>
      <c r="D208" s="0" t="s">
        <v>1521</v>
      </c>
      <c r="E208" s="0" t="s">
        <v>1498</v>
      </c>
      <c r="F208" s="0" t="s">
        <v>1268</v>
      </c>
      <c r="G208" s="0" t="n">
        <v>9351.76923076923</v>
      </c>
      <c r="H208" s="0" t="n">
        <v>16</v>
      </c>
      <c r="I208" s="0" t="n">
        <v>19</v>
      </c>
      <c r="K208" s="0" t="n">
        <f aca="false">SUMIF(F208,"=ng",H208)</f>
        <v>16</v>
      </c>
      <c r="O208" s="6" t="s">
        <v>1272</v>
      </c>
      <c r="P208" s="6" t="s">
        <v>1273</v>
      </c>
      <c r="Q208" s="6" t="s">
        <v>1495</v>
      </c>
      <c r="R208" s="57" t="s">
        <v>1761</v>
      </c>
      <c r="S208" s="6" t="s">
        <v>1762</v>
      </c>
      <c r="T208" s="6" t="s">
        <v>1268</v>
      </c>
      <c r="U208" s="6" t="n">
        <v>12000</v>
      </c>
      <c r="V208" s="6" t="n">
        <v>100</v>
      </c>
      <c r="W208" s="6" t="n">
        <v>100</v>
      </c>
    </row>
    <row r="209" customFormat="false" ht="12.75" hidden="false" customHeight="false" outlineLevel="0" collapsed="false">
      <c r="A209" s="0" t="s">
        <v>1322</v>
      </c>
      <c r="B209" s="0" t="s">
        <v>1323</v>
      </c>
      <c r="C209" s="0" t="s">
        <v>1498</v>
      </c>
      <c r="D209" s="0" t="s">
        <v>1593</v>
      </c>
      <c r="E209" s="0" t="s">
        <v>1449</v>
      </c>
      <c r="F209" s="0" t="s">
        <v>1268</v>
      </c>
      <c r="G209" s="0" t="n">
        <v>10000</v>
      </c>
      <c r="H209" s="0" t="n">
        <v>3</v>
      </c>
      <c r="I209" s="0" t="n">
        <v>3</v>
      </c>
      <c r="K209" s="0" t="n">
        <f aca="false">SUMIF(F209,"=ng",H209)</f>
        <v>3</v>
      </c>
      <c r="O209" s="6" t="s">
        <v>1272</v>
      </c>
      <c r="P209" s="6" t="s">
        <v>1273</v>
      </c>
      <c r="Q209" s="6" t="s">
        <v>1481</v>
      </c>
      <c r="R209" s="57" t="s">
        <v>1763</v>
      </c>
      <c r="S209" s="6" t="s">
        <v>1449</v>
      </c>
      <c r="T209" s="6" t="s">
        <v>1268</v>
      </c>
      <c r="U209" s="6" t="n">
        <v>12000</v>
      </c>
      <c r="V209" s="6" t="n">
        <v>29</v>
      </c>
      <c r="W209" s="6" t="n">
        <v>29</v>
      </c>
    </row>
    <row r="210" customFormat="false" ht="12.75" hidden="false" customHeight="false" outlineLevel="0" collapsed="false">
      <c r="A210" s="0" t="s">
        <v>1322</v>
      </c>
      <c r="B210" s="0" t="s">
        <v>1323</v>
      </c>
      <c r="C210" s="0" t="s">
        <v>1498</v>
      </c>
      <c r="D210" s="0" t="s">
        <v>1133</v>
      </c>
      <c r="E210" s="0" t="s">
        <v>1498</v>
      </c>
      <c r="F210" s="0" t="s">
        <v>1268</v>
      </c>
      <c r="G210" s="0" t="n">
        <v>10117</v>
      </c>
      <c r="H210" s="0" t="n">
        <v>37</v>
      </c>
      <c r="I210" s="0" t="n">
        <v>37</v>
      </c>
      <c r="K210" s="0" t="n">
        <f aca="false">SUMIF(F210,"=ng",H210)</f>
        <v>37</v>
      </c>
      <c r="O210" s="6" t="s">
        <v>1272</v>
      </c>
      <c r="P210" s="6" t="s">
        <v>1273</v>
      </c>
      <c r="Q210" s="6" t="s">
        <v>1481</v>
      </c>
      <c r="R210" s="57" t="s">
        <v>1764</v>
      </c>
      <c r="S210" s="6" t="s">
        <v>1449</v>
      </c>
      <c r="T210" s="6" t="s">
        <v>1268</v>
      </c>
      <c r="U210" s="6" t="n">
        <v>12000</v>
      </c>
      <c r="V210" s="6" t="n">
        <v>8</v>
      </c>
      <c r="W210" s="6" t="n">
        <v>8</v>
      </c>
    </row>
    <row r="211" customFormat="false" ht="12.75" hidden="false" customHeight="false" outlineLevel="0" collapsed="false">
      <c r="A211" s="0" t="s">
        <v>1322</v>
      </c>
      <c r="B211" s="0" t="s">
        <v>1252</v>
      </c>
      <c r="C211" s="0" t="s">
        <v>1446</v>
      </c>
      <c r="D211" s="0" t="s">
        <v>1717</v>
      </c>
      <c r="E211" s="0" t="s">
        <v>1446</v>
      </c>
      <c r="F211" s="0" t="s">
        <v>1268</v>
      </c>
      <c r="G211" s="0" t="n">
        <v>10674</v>
      </c>
      <c r="H211" s="0" t="n">
        <v>40</v>
      </c>
      <c r="I211" s="0" t="n">
        <v>40</v>
      </c>
      <c r="K211" s="0" t="n">
        <f aca="false">SUMIF(F211,"=ng",H211)</f>
        <v>40</v>
      </c>
      <c r="O211" s="6" t="s">
        <v>1272</v>
      </c>
      <c r="P211" s="6" t="s">
        <v>1273</v>
      </c>
      <c r="Q211" s="6" t="s">
        <v>1568</v>
      </c>
      <c r="R211" s="57" t="s">
        <v>1765</v>
      </c>
      <c r="S211" s="6" t="s">
        <v>1568</v>
      </c>
      <c r="T211" s="6" t="s">
        <v>1268</v>
      </c>
      <c r="U211" s="6" t="n">
        <v>12000</v>
      </c>
      <c r="V211" s="6" t="n">
        <v>21</v>
      </c>
      <c r="W211" s="6" t="n">
        <v>21</v>
      </c>
    </row>
    <row r="212" customFormat="false" ht="12.75" hidden="false" customHeight="false" outlineLevel="0" collapsed="false">
      <c r="A212" s="0" t="s">
        <v>1322</v>
      </c>
      <c r="B212" s="0" t="s">
        <v>1323</v>
      </c>
      <c r="C212" s="0" t="s">
        <v>1498</v>
      </c>
      <c r="D212" s="0" t="s">
        <v>1723</v>
      </c>
      <c r="E212" s="0" t="s">
        <v>1498</v>
      </c>
      <c r="F212" s="0" t="s">
        <v>1268</v>
      </c>
      <c r="G212" s="0" t="n">
        <v>11000</v>
      </c>
      <c r="H212" s="0" t="n">
        <v>240</v>
      </c>
      <c r="I212" s="0" t="n">
        <v>240</v>
      </c>
      <c r="K212" s="0" t="n">
        <f aca="false">SUMIF(F212,"=ng",H212)</f>
        <v>240</v>
      </c>
      <c r="O212" s="6" t="s">
        <v>1272</v>
      </c>
      <c r="P212" s="6" t="s">
        <v>1273</v>
      </c>
      <c r="Q212" s="6" t="s">
        <v>1568</v>
      </c>
      <c r="R212" s="57" t="s">
        <v>1766</v>
      </c>
      <c r="S212" s="6" t="s">
        <v>1568</v>
      </c>
      <c r="T212" s="6" t="s">
        <v>1268</v>
      </c>
      <c r="U212" s="6" t="n">
        <v>12000</v>
      </c>
      <c r="V212" s="6" t="n">
        <v>32</v>
      </c>
      <c r="W212" s="6" t="n">
        <v>31.5</v>
      </c>
    </row>
    <row r="213" customFormat="false" ht="12.75" hidden="false" customHeight="false" outlineLevel="0" collapsed="false">
      <c r="A213" s="0" t="s">
        <v>1322</v>
      </c>
      <c r="B213" s="0" t="s">
        <v>1323</v>
      </c>
      <c r="C213" s="0" t="s">
        <v>1724</v>
      </c>
      <c r="D213" s="0" t="s">
        <v>1725</v>
      </c>
      <c r="E213" s="0" t="s">
        <v>1724</v>
      </c>
      <c r="F213" s="0" t="s">
        <v>1268</v>
      </c>
      <c r="G213" s="0" t="n">
        <v>11172.7272727273</v>
      </c>
      <c r="H213" s="0" t="n">
        <v>11</v>
      </c>
      <c r="I213" s="0" t="n">
        <v>11</v>
      </c>
      <c r="K213" s="0" t="n">
        <f aca="false">SUMIF(F213,"=ng",H213)</f>
        <v>11</v>
      </c>
      <c r="O213" s="6" t="s">
        <v>1272</v>
      </c>
      <c r="P213" s="6" t="s">
        <v>1273</v>
      </c>
      <c r="Q213" s="6" t="s">
        <v>1568</v>
      </c>
      <c r="R213" s="57" t="s">
        <v>1767</v>
      </c>
      <c r="S213" s="6" t="s">
        <v>1568</v>
      </c>
      <c r="T213" s="6" t="s">
        <v>1268</v>
      </c>
      <c r="U213" s="6" t="n">
        <v>12000</v>
      </c>
      <c r="V213" s="6" t="n">
        <v>22</v>
      </c>
      <c r="W213" s="6" t="n">
        <v>21.7</v>
      </c>
    </row>
    <row r="214" customFormat="false" ht="12.75" hidden="false" customHeight="false" outlineLevel="0" collapsed="false">
      <c r="A214" s="0" t="s">
        <v>1322</v>
      </c>
      <c r="B214" s="0" t="s">
        <v>1323</v>
      </c>
      <c r="C214" s="0" t="s">
        <v>1498</v>
      </c>
      <c r="D214" s="0" t="s">
        <v>1738</v>
      </c>
      <c r="E214" s="0" t="s">
        <v>1498</v>
      </c>
      <c r="F214" s="0" t="s">
        <v>1268</v>
      </c>
      <c r="G214" s="0" t="n">
        <v>11500</v>
      </c>
      <c r="H214" s="0" t="n">
        <v>127</v>
      </c>
      <c r="I214" s="0" t="n">
        <v>141</v>
      </c>
      <c r="K214" s="0" t="n">
        <f aca="false">SUMIF(F214,"=ng",H214)</f>
        <v>127</v>
      </c>
      <c r="O214" s="6" t="s">
        <v>1272</v>
      </c>
      <c r="P214" s="6" t="s">
        <v>1273</v>
      </c>
      <c r="Q214" s="6" t="s">
        <v>1495</v>
      </c>
      <c r="R214" s="57" t="s">
        <v>1768</v>
      </c>
      <c r="S214" s="6" t="s">
        <v>1449</v>
      </c>
      <c r="T214" s="6" t="s">
        <v>1268</v>
      </c>
      <c r="U214" s="6" t="n">
        <v>12000</v>
      </c>
      <c r="V214" s="6" t="n">
        <v>206</v>
      </c>
      <c r="W214" s="6" t="n">
        <v>206</v>
      </c>
    </row>
    <row r="215" customFormat="false" ht="12.75" hidden="false" customHeight="false" outlineLevel="0" collapsed="false">
      <c r="A215" s="0" t="s">
        <v>1322</v>
      </c>
      <c r="B215" s="0" t="s">
        <v>1323</v>
      </c>
      <c r="C215" s="0" t="s">
        <v>1498</v>
      </c>
      <c r="D215" s="0" t="s">
        <v>1753</v>
      </c>
      <c r="E215" s="0" t="s">
        <v>1449</v>
      </c>
      <c r="F215" s="0" t="s">
        <v>1268</v>
      </c>
      <c r="G215" s="0" t="n">
        <v>12000</v>
      </c>
      <c r="H215" s="0" t="n">
        <v>68</v>
      </c>
      <c r="I215" s="0" t="n">
        <v>68</v>
      </c>
      <c r="K215" s="0" t="n">
        <f aca="false">SUMIF(F215,"=ng",H215)</f>
        <v>68</v>
      </c>
      <c r="O215" s="6" t="s">
        <v>1272</v>
      </c>
      <c r="P215" s="6" t="s">
        <v>1273</v>
      </c>
      <c r="Q215" s="6" t="s">
        <v>1495</v>
      </c>
      <c r="R215" s="57" t="s">
        <v>1769</v>
      </c>
      <c r="S215" s="6" t="s">
        <v>1449</v>
      </c>
      <c r="T215" s="6" t="s">
        <v>1268</v>
      </c>
      <c r="U215" s="6" t="n">
        <v>12000</v>
      </c>
      <c r="V215" s="6" t="n">
        <v>300</v>
      </c>
      <c r="W215" s="6" t="n">
        <v>300</v>
      </c>
    </row>
    <row r="216" customFormat="false" ht="12.75" hidden="false" customHeight="false" outlineLevel="0" collapsed="false">
      <c r="A216" s="0" t="s">
        <v>1322</v>
      </c>
      <c r="B216" s="0" t="s">
        <v>1323</v>
      </c>
      <c r="C216" s="0" t="s">
        <v>1498</v>
      </c>
      <c r="D216" s="0" t="s">
        <v>1754</v>
      </c>
      <c r="E216" s="0" t="s">
        <v>1449</v>
      </c>
      <c r="F216" s="0" t="s">
        <v>1268</v>
      </c>
      <c r="G216" s="0" t="n">
        <v>12000</v>
      </c>
      <c r="H216" s="0" t="n">
        <v>50</v>
      </c>
      <c r="I216" s="0" t="n">
        <v>50</v>
      </c>
      <c r="K216" s="0" t="n">
        <f aca="false">SUMIF(F216,"=ng",H216)</f>
        <v>50</v>
      </c>
      <c r="O216" s="6" t="s">
        <v>1272</v>
      </c>
      <c r="P216" s="6" t="s">
        <v>1273</v>
      </c>
      <c r="Q216" s="6" t="s">
        <v>1481</v>
      </c>
      <c r="R216" s="57" t="s">
        <v>1770</v>
      </c>
      <c r="S216" s="6" t="s">
        <v>1449</v>
      </c>
      <c r="T216" s="6" t="s">
        <v>1268</v>
      </c>
      <c r="U216" s="6" t="n">
        <v>12000</v>
      </c>
      <c r="V216" s="6" t="n">
        <v>39</v>
      </c>
      <c r="W216" s="6" t="n">
        <v>39</v>
      </c>
    </row>
    <row r="217" customFormat="false" ht="12.75" hidden="false" customHeight="false" outlineLevel="0" collapsed="false">
      <c r="A217" s="0" t="s">
        <v>1322</v>
      </c>
      <c r="B217" s="0" t="s">
        <v>1323</v>
      </c>
      <c r="C217" s="0" t="s">
        <v>1498</v>
      </c>
      <c r="D217" s="0" t="s">
        <v>1755</v>
      </c>
      <c r="E217" s="0" t="s">
        <v>1498</v>
      </c>
      <c r="F217" s="0" t="s">
        <v>1268</v>
      </c>
      <c r="G217" s="0" t="n">
        <v>12000</v>
      </c>
      <c r="H217" s="0" t="n">
        <v>6</v>
      </c>
      <c r="I217" s="0" t="n">
        <v>6</v>
      </c>
      <c r="K217" s="0" t="n">
        <f aca="false">SUMIF(F217,"=ng",H217)</f>
        <v>6</v>
      </c>
      <c r="O217" s="6" t="s">
        <v>1272</v>
      </c>
      <c r="P217" s="6" t="s">
        <v>1273</v>
      </c>
      <c r="Q217" s="6" t="s">
        <v>1481</v>
      </c>
      <c r="R217" s="57" t="s">
        <v>1771</v>
      </c>
      <c r="S217" s="6" t="s">
        <v>1449</v>
      </c>
      <c r="T217" s="6" t="s">
        <v>1268</v>
      </c>
      <c r="U217" s="6" t="n">
        <v>12000</v>
      </c>
      <c r="V217" s="6" t="n">
        <v>28</v>
      </c>
      <c r="W217" s="6" t="n">
        <v>28</v>
      </c>
    </row>
    <row r="218" customFormat="false" ht="12.75" hidden="false" customHeight="false" outlineLevel="0" collapsed="false">
      <c r="A218" s="0" t="s">
        <v>1322</v>
      </c>
      <c r="B218" s="0" t="s">
        <v>1323</v>
      </c>
      <c r="C218" s="0" t="s">
        <v>1756</v>
      </c>
      <c r="D218" s="0" t="s">
        <v>1757</v>
      </c>
      <c r="E218" s="0" t="s">
        <v>1756</v>
      </c>
      <c r="F218" s="0" t="s">
        <v>1268</v>
      </c>
      <c r="G218" s="0" t="n">
        <v>12000</v>
      </c>
      <c r="H218" s="0" t="n">
        <v>20</v>
      </c>
      <c r="I218" s="0" t="n">
        <v>20</v>
      </c>
      <c r="K218" s="0" t="n">
        <f aca="false">SUMIF(F218,"=ng",H218)</f>
        <v>20</v>
      </c>
      <c r="O218" s="6" t="s">
        <v>1272</v>
      </c>
      <c r="P218" s="6" t="s">
        <v>1273</v>
      </c>
      <c r="Q218" s="6" t="s">
        <v>1481</v>
      </c>
      <c r="R218" s="57" t="s">
        <v>1772</v>
      </c>
      <c r="S218" s="6" t="s">
        <v>1449</v>
      </c>
      <c r="T218" s="6" t="s">
        <v>1268</v>
      </c>
      <c r="U218" s="6" t="n">
        <v>12000</v>
      </c>
      <c r="V218" s="6" t="n">
        <v>46</v>
      </c>
      <c r="W218" s="6" t="n">
        <v>46</v>
      </c>
    </row>
    <row r="219" customFormat="false" ht="12.75" hidden="false" customHeight="false" outlineLevel="0" collapsed="false">
      <c r="A219" s="0" t="s">
        <v>1322</v>
      </c>
      <c r="B219" s="0" t="s">
        <v>1323</v>
      </c>
      <c r="C219" s="0" t="s">
        <v>1498</v>
      </c>
      <c r="D219" s="0" t="s">
        <v>1758</v>
      </c>
      <c r="E219" s="0" t="s">
        <v>1498</v>
      </c>
      <c r="F219" s="0" t="s">
        <v>1268</v>
      </c>
      <c r="G219" s="0" t="n">
        <v>12000</v>
      </c>
      <c r="H219" s="0" t="n">
        <v>122</v>
      </c>
      <c r="I219" s="0" t="n">
        <v>122</v>
      </c>
      <c r="K219" s="0" t="n">
        <f aca="false">SUMIF(F219,"=ng",H219)</f>
        <v>122</v>
      </c>
      <c r="O219" s="6" t="s">
        <v>1272</v>
      </c>
      <c r="P219" s="6" t="s">
        <v>1273</v>
      </c>
      <c r="Q219" s="6" t="s">
        <v>1481</v>
      </c>
      <c r="R219" s="57" t="s">
        <v>1773</v>
      </c>
      <c r="S219" s="6" t="s">
        <v>1449</v>
      </c>
      <c r="T219" s="6" t="s">
        <v>1268</v>
      </c>
      <c r="U219" s="6" t="n">
        <v>12000</v>
      </c>
      <c r="V219" s="6" t="n">
        <v>8</v>
      </c>
      <c r="W219" s="6" t="n">
        <v>8</v>
      </c>
    </row>
    <row r="220" customFormat="false" ht="12.75" hidden="false" customHeight="false" outlineLevel="0" collapsed="false">
      <c r="A220" s="0" t="s">
        <v>1322</v>
      </c>
      <c r="B220" s="0" t="s">
        <v>1323</v>
      </c>
      <c r="C220" s="0" t="s">
        <v>1498</v>
      </c>
      <c r="D220" s="0" t="s">
        <v>1759</v>
      </c>
      <c r="E220" s="0" t="s">
        <v>1449</v>
      </c>
      <c r="F220" s="0" t="s">
        <v>1268</v>
      </c>
      <c r="G220" s="0" t="n">
        <v>12000</v>
      </c>
      <c r="H220" s="0" t="n">
        <v>10</v>
      </c>
      <c r="I220" s="0" t="n">
        <v>10</v>
      </c>
      <c r="K220" s="0" t="n">
        <f aca="false">SUMIF(F220,"=ng",H220)</f>
        <v>10</v>
      </c>
      <c r="O220" s="6" t="s">
        <v>1272</v>
      </c>
      <c r="P220" s="6" t="s">
        <v>1273</v>
      </c>
      <c r="Q220" s="6" t="s">
        <v>1774</v>
      </c>
      <c r="R220" s="57" t="s">
        <v>1775</v>
      </c>
      <c r="S220" s="6" t="s">
        <v>1774</v>
      </c>
      <c r="T220" s="6" t="s">
        <v>1268</v>
      </c>
      <c r="U220" s="6" t="n">
        <v>12000</v>
      </c>
      <c r="V220" s="6" t="n">
        <v>10</v>
      </c>
      <c r="W220" s="6" t="n">
        <v>10</v>
      </c>
    </row>
    <row r="221" customFormat="false" ht="12.75" hidden="false" customHeight="false" outlineLevel="0" collapsed="false">
      <c r="A221" s="0" t="s">
        <v>1322</v>
      </c>
      <c r="B221" s="0" t="s">
        <v>1323</v>
      </c>
      <c r="C221" s="0" t="s">
        <v>1498</v>
      </c>
      <c r="D221" s="0" t="s">
        <v>1760</v>
      </c>
      <c r="E221" s="0" t="s">
        <v>1449</v>
      </c>
      <c r="F221" s="0" t="s">
        <v>1268</v>
      </c>
      <c r="G221" s="0" t="n">
        <v>12000</v>
      </c>
      <c r="H221" s="0" t="n">
        <v>1</v>
      </c>
      <c r="I221" s="0" t="n">
        <v>1</v>
      </c>
      <c r="K221" s="0" t="n">
        <f aca="false">SUMIF(F221,"=ng",H221)</f>
        <v>1</v>
      </c>
      <c r="O221" s="6" t="s">
        <v>1272</v>
      </c>
      <c r="P221" s="6" t="s">
        <v>1273</v>
      </c>
      <c r="Q221" s="6" t="s">
        <v>1558</v>
      </c>
      <c r="R221" s="57" t="s">
        <v>1776</v>
      </c>
      <c r="S221" s="6" t="s">
        <v>1558</v>
      </c>
      <c r="T221" s="6" t="s">
        <v>1268</v>
      </c>
      <c r="U221" s="6" t="n">
        <v>12000</v>
      </c>
      <c r="V221" s="6" t="n">
        <v>50</v>
      </c>
      <c r="W221" s="6" t="n">
        <v>50</v>
      </c>
    </row>
    <row r="222" customFormat="false" ht="12.75" hidden="false" customHeight="false" outlineLevel="0" collapsed="false">
      <c r="A222" s="0" t="s">
        <v>1322</v>
      </c>
      <c r="B222" s="0" t="s">
        <v>1323</v>
      </c>
      <c r="C222" s="0" t="s">
        <v>1498</v>
      </c>
      <c r="D222" s="0" t="s">
        <v>1777</v>
      </c>
      <c r="E222" s="0" t="s">
        <v>1498</v>
      </c>
      <c r="F222" s="0" t="s">
        <v>1268</v>
      </c>
      <c r="G222" s="0" t="n">
        <v>12640.5128205128</v>
      </c>
      <c r="H222" s="0" t="n">
        <v>39</v>
      </c>
      <c r="I222" s="0" t="n">
        <v>39</v>
      </c>
      <c r="K222" s="0" t="n">
        <f aca="false">SUMIF(F222,"=ng",H222)</f>
        <v>39</v>
      </c>
      <c r="O222" s="6" t="s">
        <v>1272</v>
      </c>
      <c r="P222" s="6" t="s">
        <v>1273</v>
      </c>
      <c r="Q222" s="6" t="s">
        <v>1481</v>
      </c>
      <c r="R222" s="57" t="s">
        <v>1778</v>
      </c>
      <c r="S222" s="6" t="s">
        <v>1481</v>
      </c>
      <c r="T222" s="6" t="s">
        <v>1268</v>
      </c>
      <c r="U222" s="6" t="n">
        <v>12025</v>
      </c>
      <c r="V222" s="6" t="n">
        <v>222</v>
      </c>
      <c r="W222" s="6" t="n">
        <v>222</v>
      </c>
    </row>
    <row r="223" customFormat="false" ht="12.75" hidden="false" customHeight="false" outlineLevel="0" collapsed="false">
      <c r="A223" s="0" t="s">
        <v>1322</v>
      </c>
      <c r="B223" s="0" t="s">
        <v>1323</v>
      </c>
      <c r="C223" s="0" t="s">
        <v>1724</v>
      </c>
      <c r="D223" s="0" t="s">
        <v>1779</v>
      </c>
      <c r="E223" s="0" t="s">
        <v>1724</v>
      </c>
      <c r="F223" s="0" t="s">
        <v>1268</v>
      </c>
      <c r="G223" s="0" t="n">
        <v>12643.5294117647</v>
      </c>
      <c r="H223" s="0" t="n">
        <v>16</v>
      </c>
      <c r="I223" s="0" t="n">
        <v>16</v>
      </c>
      <c r="K223" s="0" t="n">
        <f aca="false">SUMIF(F223,"=ng",H223)</f>
        <v>16</v>
      </c>
      <c r="O223" s="6" t="s">
        <v>1572</v>
      </c>
      <c r="P223" s="6" t="s">
        <v>1343</v>
      </c>
      <c r="Q223" s="6" t="s">
        <v>1446</v>
      </c>
      <c r="R223" s="57" t="s">
        <v>1642</v>
      </c>
      <c r="S223" s="6" t="s">
        <v>1627</v>
      </c>
      <c r="T223" s="6" t="s">
        <v>1268</v>
      </c>
      <c r="U223" s="6" t="n">
        <v>12057.9428571429</v>
      </c>
      <c r="V223" s="6" t="n">
        <v>60</v>
      </c>
      <c r="W223" s="6" t="n">
        <v>60</v>
      </c>
    </row>
    <row r="224" customFormat="false" ht="12.75" hidden="false" customHeight="false" outlineLevel="0" collapsed="false">
      <c r="A224" s="0" t="s">
        <v>1322</v>
      </c>
      <c r="B224" s="0" t="s">
        <v>1323</v>
      </c>
      <c r="C224" s="0" t="s">
        <v>1724</v>
      </c>
      <c r="D224" s="0" t="s">
        <v>1780</v>
      </c>
      <c r="E224" s="0" t="s">
        <v>1724</v>
      </c>
      <c r="F224" s="0" t="s">
        <v>1268</v>
      </c>
      <c r="G224" s="0" t="n">
        <v>12643.5294117647</v>
      </c>
      <c r="H224" s="0" t="n">
        <v>17</v>
      </c>
      <c r="I224" s="0" t="n">
        <v>17</v>
      </c>
      <c r="K224" s="0" t="n">
        <f aca="false">SUMIF(F224,"=ng",H224)</f>
        <v>17</v>
      </c>
      <c r="O224" s="6" t="s">
        <v>1282</v>
      </c>
      <c r="P224" s="6" t="s">
        <v>1283</v>
      </c>
      <c r="Q224" s="6" t="s">
        <v>1452</v>
      </c>
      <c r="R224" s="57" t="s">
        <v>1544</v>
      </c>
      <c r="S224" s="6" t="s">
        <v>1452</v>
      </c>
      <c r="T224" s="6" t="s">
        <v>1268</v>
      </c>
      <c r="U224" s="6" t="n">
        <v>12121.2321428571</v>
      </c>
      <c r="V224" s="6" t="n">
        <v>51</v>
      </c>
      <c r="W224" s="6" t="n">
        <v>61</v>
      </c>
    </row>
    <row r="225" customFormat="false" ht="12.75" hidden="false" customHeight="false" outlineLevel="0" collapsed="false">
      <c r="A225" s="0" t="s">
        <v>1322</v>
      </c>
      <c r="B225" s="0" t="s">
        <v>1323</v>
      </c>
      <c r="C225" s="0" t="s">
        <v>1498</v>
      </c>
      <c r="D225" s="0" t="s">
        <v>1781</v>
      </c>
      <c r="E225" s="0" t="s">
        <v>1498</v>
      </c>
      <c r="F225" s="0" t="s">
        <v>1268</v>
      </c>
      <c r="G225" s="0" t="n">
        <v>12643.5294117647</v>
      </c>
      <c r="H225" s="0" t="n">
        <v>68</v>
      </c>
      <c r="I225" s="0" t="n">
        <v>68</v>
      </c>
      <c r="K225" s="0" t="n">
        <f aca="false">SUMIF(F225,"=ng",H225)</f>
        <v>68</v>
      </c>
      <c r="O225" s="6" t="s">
        <v>1282</v>
      </c>
      <c r="P225" s="6" t="s">
        <v>1283</v>
      </c>
      <c r="Q225" s="6" t="s">
        <v>1452</v>
      </c>
      <c r="R225" s="57" t="s">
        <v>1546</v>
      </c>
      <c r="S225" s="6" t="s">
        <v>1452</v>
      </c>
      <c r="T225" s="6" t="s">
        <v>1268</v>
      </c>
      <c r="U225" s="6" t="n">
        <v>12121.2321428571</v>
      </c>
      <c r="V225" s="6" t="n">
        <v>50</v>
      </c>
      <c r="W225" s="6" t="n">
        <v>60</v>
      </c>
    </row>
    <row r="226" customFormat="false" ht="12.75" hidden="false" customHeight="false" outlineLevel="0" collapsed="false">
      <c r="A226" s="0" t="s">
        <v>1322</v>
      </c>
      <c r="B226" s="0" t="s">
        <v>1323</v>
      </c>
      <c r="C226" s="0" t="s">
        <v>1724</v>
      </c>
      <c r="D226" s="0" t="s">
        <v>1782</v>
      </c>
      <c r="E226" s="0" t="s">
        <v>1724</v>
      </c>
      <c r="F226" s="0" t="s">
        <v>1268</v>
      </c>
      <c r="G226" s="0" t="n">
        <v>12646.0869565217</v>
      </c>
      <c r="H226" s="0" t="n">
        <v>23</v>
      </c>
      <c r="I226" s="0" t="n">
        <v>23</v>
      </c>
      <c r="K226" s="0" t="n">
        <f aca="false">SUMIF(F226,"=ng",H226)</f>
        <v>23</v>
      </c>
      <c r="O226" s="6" t="s">
        <v>1251</v>
      </c>
      <c r="P226" s="6" t="s">
        <v>1258</v>
      </c>
      <c r="Q226" s="6" t="s">
        <v>1474</v>
      </c>
      <c r="R226" s="57" t="s">
        <v>1745</v>
      </c>
      <c r="S226" s="6" t="s">
        <v>1652</v>
      </c>
      <c r="T226" s="6" t="s">
        <v>54</v>
      </c>
      <c r="U226" s="6" t="n">
        <v>12178.4905660377</v>
      </c>
      <c r="V226" s="6" t="n">
        <v>53</v>
      </c>
      <c r="W226" s="6" t="n">
        <v>53</v>
      </c>
    </row>
    <row r="227" customFormat="false" ht="12.75" hidden="false" customHeight="false" outlineLevel="0" collapsed="false">
      <c r="A227" s="0" t="s">
        <v>1322</v>
      </c>
      <c r="B227" s="0" t="s">
        <v>1323</v>
      </c>
      <c r="C227" s="0" t="s">
        <v>1498</v>
      </c>
      <c r="D227" s="0" t="s">
        <v>1783</v>
      </c>
      <c r="E227" s="0" t="s">
        <v>1498</v>
      </c>
      <c r="F227" s="0" t="s">
        <v>1268</v>
      </c>
      <c r="G227" s="0" t="n">
        <v>12650.1886792453</v>
      </c>
      <c r="H227" s="0" t="n">
        <v>44</v>
      </c>
      <c r="I227" s="0" t="n">
        <v>53</v>
      </c>
      <c r="K227" s="0" t="n">
        <f aca="false">SUMIF(F227,"=ng",H227)</f>
        <v>44</v>
      </c>
      <c r="O227" s="6" t="s">
        <v>1251</v>
      </c>
      <c r="P227" s="6" t="s">
        <v>1258</v>
      </c>
      <c r="Q227" s="6" t="s">
        <v>1474</v>
      </c>
      <c r="R227" s="57" t="s">
        <v>1746</v>
      </c>
      <c r="S227" s="6" t="s">
        <v>1652</v>
      </c>
      <c r="T227" s="6" t="s">
        <v>54</v>
      </c>
      <c r="U227" s="6" t="n">
        <v>12187.5</v>
      </c>
      <c r="V227" s="6" t="n">
        <v>113</v>
      </c>
      <c r="W227" s="6" t="n">
        <v>113</v>
      </c>
    </row>
    <row r="228" customFormat="false" ht="12.75" hidden="false" customHeight="false" outlineLevel="0" collapsed="false">
      <c r="A228" s="0" t="s">
        <v>1322</v>
      </c>
      <c r="B228" s="0" t="s">
        <v>1323</v>
      </c>
      <c r="C228" s="0" t="s">
        <v>1498</v>
      </c>
      <c r="D228" s="0" t="s">
        <v>1784</v>
      </c>
      <c r="E228" s="0" t="s">
        <v>1498</v>
      </c>
      <c r="F228" s="0" t="s">
        <v>1268</v>
      </c>
      <c r="G228" s="0" t="n">
        <v>12650.985915493</v>
      </c>
      <c r="H228" s="0" t="n">
        <v>69</v>
      </c>
      <c r="I228" s="0" t="n">
        <v>76</v>
      </c>
      <c r="K228" s="0" t="n">
        <f aca="false">SUMIF(F228,"=ng",H228)</f>
        <v>69</v>
      </c>
      <c r="O228" s="6" t="s">
        <v>1282</v>
      </c>
      <c r="P228" s="6" t="s">
        <v>1283</v>
      </c>
      <c r="Q228" s="6" t="s">
        <v>1452</v>
      </c>
      <c r="R228" s="57" t="s">
        <v>1548</v>
      </c>
      <c r="S228" s="6" t="s">
        <v>1452</v>
      </c>
      <c r="T228" s="6" t="s">
        <v>1268</v>
      </c>
      <c r="U228" s="6" t="n">
        <v>12207.0588235294</v>
      </c>
      <c r="V228" s="6" t="n">
        <v>34</v>
      </c>
      <c r="W228" s="6" t="n">
        <v>34</v>
      </c>
    </row>
    <row r="229" customFormat="false" ht="12.75" hidden="false" customHeight="false" outlineLevel="0" collapsed="false">
      <c r="A229" s="0" t="s">
        <v>1322</v>
      </c>
      <c r="B229" s="0" t="s">
        <v>1323</v>
      </c>
      <c r="C229" s="0" t="s">
        <v>1498</v>
      </c>
      <c r="D229" s="0" t="s">
        <v>1785</v>
      </c>
      <c r="E229" s="0" t="s">
        <v>1498</v>
      </c>
      <c r="F229" s="0" t="s">
        <v>1268</v>
      </c>
      <c r="G229" s="0" t="n">
        <v>12657.5</v>
      </c>
      <c r="H229" s="0" t="n">
        <v>81</v>
      </c>
      <c r="I229" s="0" t="n">
        <v>85</v>
      </c>
      <c r="K229" s="0" t="n">
        <f aca="false">SUMIF(F229,"=ng",H229)</f>
        <v>81</v>
      </c>
      <c r="O229" s="6" t="s">
        <v>1282</v>
      </c>
      <c r="P229" s="6" t="s">
        <v>1283</v>
      </c>
      <c r="Q229" s="6" t="s">
        <v>1452</v>
      </c>
      <c r="R229" s="57" t="s">
        <v>1551</v>
      </c>
      <c r="S229" s="6" t="s">
        <v>1452</v>
      </c>
      <c r="T229" s="6" t="s">
        <v>1268</v>
      </c>
      <c r="U229" s="6" t="n">
        <v>12217.0277777778</v>
      </c>
      <c r="V229" s="6" t="n">
        <v>70</v>
      </c>
      <c r="W229" s="6" t="n">
        <v>75</v>
      </c>
    </row>
    <row r="230" customFormat="false" ht="12.75" hidden="false" customHeight="false" outlineLevel="0" collapsed="false">
      <c r="A230" s="0" t="s">
        <v>1322</v>
      </c>
      <c r="B230" s="0" t="s">
        <v>1323</v>
      </c>
      <c r="C230" s="0" t="s">
        <v>1498</v>
      </c>
      <c r="D230" s="0" t="s">
        <v>1786</v>
      </c>
      <c r="E230" s="0" t="s">
        <v>1498</v>
      </c>
      <c r="F230" s="0" t="s">
        <v>1268</v>
      </c>
      <c r="G230" s="0" t="n">
        <v>12660</v>
      </c>
      <c r="H230" s="0" t="n">
        <v>40</v>
      </c>
      <c r="I230" s="0" t="n">
        <v>50</v>
      </c>
      <c r="K230" s="0" t="n">
        <f aca="false">SUMIF(F230,"=ng",H230)</f>
        <v>40</v>
      </c>
      <c r="O230" s="6" t="s">
        <v>1282</v>
      </c>
      <c r="P230" s="6" t="s">
        <v>1283</v>
      </c>
      <c r="Q230" s="6" t="s">
        <v>1452</v>
      </c>
      <c r="R230" s="57" t="s">
        <v>1553</v>
      </c>
      <c r="S230" s="6" t="s">
        <v>1452</v>
      </c>
      <c r="T230" s="6" t="s">
        <v>1268</v>
      </c>
      <c r="U230" s="6" t="n">
        <v>12217.0277777778</v>
      </c>
      <c r="V230" s="6" t="n">
        <v>70</v>
      </c>
      <c r="W230" s="6" t="n">
        <v>75</v>
      </c>
    </row>
    <row r="231" customFormat="false" ht="12.75" hidden="false" customHeight="false" outlineLevel="0" collapsed="false">
      <c r="A231" s="0" t="s">
        <v>1322</v>
      </c>
      <c r="B231" s="0" t="s">
        <v>1323</v>
      </c>
      <c r="C231" s="0" t="s">
        <v>1498</v>
      </c>
      <c r="D231" s="0" t="s">
        <v>1787</v>
      </c>
      <c r="E231" s="0" t="s">
        <v>1498</v>
      </c>
      <c r="F231" s="0" t="s">
        <v>1268</v>
      </c>
      <c r="G231" s="0" t="n">
        <v>12660</v>
      </c>
      <c r="H231" s="0" t="n">
        <v>40</v>
      </c>
      <c r="I231" s="0" t="n">
        <v>50</v>
      </c>
      <c r="K231" s="0" t="n">
        <f aca="false">SUMIF(F231,"=ng",H231)</f>
        <v>40</v>
      </c>
      <c r="O231" s="6" t="s">
        <v>1204</v>
      </c>
      <c r="P231" s="6" t="s">
        <v>1273</v>
      </c>
      <c r="Q231" s="6" t="s">
        <v>1549</v>
      </c>
      <c r="R231" s="57" t="s">
        <v>1687</v>
      </c>
      <c r="S231" s="6" t="s">
        <v>1549</v>
      </c>
      <c r="T231" s="6" t="s">
        <v>1268</v>
      </c>
      <c r="U231" s="6" t="n">
        <v>12223.2452830189</v>
      </c>
      <c r="V231" s="6" t="n">
        <v>53</v>
      </c>
      <c r="W231" s="6" t="n">
        <v>53</v>
      </c>
    </row>
    <row r="232" customFormat="false" ht="12.75" hidden="false" customHeight="false" outlineLevel="0" collapsed="false">
      <c r="A232" s="0" t="s">
        <v>1322</v>
      </c>
      <c r="B232" s="0" t="s">
        <v>1323</v>
      </c>
      <c r="C232" s="0" t="s">
        <v>1498</v>
      </c>
      <c r="D232" s="0" t="s">
        <v>1788</v>
      </c>
      <c r="E232" s="0" t="s">
        <v>1449</v>
      </c>
      <c r="F232" s="0" t="s">
        <v>1268</v>
      </c>
      <c r="G232" s="0" t="n">
        <v>12660</v>
      </c>
      <c r="H232" s="0" t="n">
        <v>150</v>
      </c>
      <c r="I232" s="0" t="n">
        <v>150</v>
      </c>
      <c r="K232" s="0" t="n">
        <f aca="false">SUMIF(F232,"=ng",H232)</f>
        <v>150</v>
      </c>
      <c r="O232" s="6" t="s">
        <v>1251</v>
      </c>
      <c r="P232" s="6" t="s">
        <v>1396</v>
      </c>
      <c r="Q232" s="6" t="s">
        <v>1589</v>
      </c>
      <c r="R232" s="57" t="s">
        <v>1747</v>
      </c>
      <c r="S232" s="6" t="s">
        <v>1591</v>
      </c>
      <c r="T232" s="6" t="s">
        <v>54</v>
      </c>
      <c r="U232" s="6" t="n">
        <v>12227.6288659794</v>
      </c>
      <c r="V232" s="6" t="n">
        <v>68</v>
      </c>
      <c r="W232" s="6" t="n">
        <v>88</v>
      </c>
    </row>
    <row r="233" customFormat="false" ht="12.75" hidden="false" customHeight="false" outlineLevel="0" collapsed="false">
      <c r="A233" s="0" t="s">
        <v>1322</v>
      </c>
      <c r="B233" s="0" t="s">
        <v>1323</v>
      </c>
      <c r="C233" s="0" t="s">
        <v>1498</v>
      </c>
      <c r="D233" s="0" t="s">
        <v>1789</v>
      </c>
      <c r="E233" s="0" t="s">
        <v>1498</v>
      </c>
      <c r="F233" s="0" t="s">
        <v>1268</v>
      </c>
      <c r="G233" s="0" t="n">
        <v>12670</v>
      </c>
      <c r="H233" s="0" t="n">
        <v>17</v>
      </c>
      <c r="I233" s="0" t="n">
        <v>20</v>
      </c>
      <c r="K233" s="0" t="n">
        <f aca="false">SUMIF(F233,"=ng",H233)</f>
        <v>17</v>
      </c>
      <c r="O233" s="6" t="s">
        <v>1251</v>
      </c>
      <c r="P233" s="6" t="s">
        <v>1396</v>
      </c>
      <c r="Q233" s="6" t="s">
        <v>1589</v>
      </c>
      <c r="R233" s="57" t="s">
        <v>1748</v>
      </c>
      <c r="S233" s="6" t="s">
        <v>1591</v>
      </c>
      <c r="T233" s="6" t="s">
        <v>54</v>
      </c>
      <c r="U233" s="6" t="n">
        <v>12227.6288659794</v>
      </c>
      <c r="V233" s="6" t="n">
        <v>68</v>
      </c>
      <c r="W233" s="6" t="n">
        <v>88</v>
      </c>
    </row>
    <row r="234" customFormat="false" ht="12.75" hidden="false" customHeight="false" outlineLevel="0" collapsed="false">
      <c r="A234" s="0" t="s">
        <v>1322</v>
      </c>
      <c r="B234" s="0" t="s">
        <v>1323</v>
      </c>
      <c r="C234" s="0" t="s">
        <v>1498</v>
      </c>
      <c r="D234" s="0" t="s">
        <v>1790</v>
      </c>
      <c r="E234" s="0" t="s">
        <v>1498</v>
      </c>
      <c r="F234" s="0" t="s">
        <v>1268</v>
      </c>
      <c r="G234" s="0" t="n">
        <v>13000</v>
      </c>
      <c r="H234" s="0" t="n">
        <v>12</v>
      </c>
      <c r="I234" s="0" t="n">
        <v>12</v>
      </c>
      <c r="K234" s="9" t="n">
        <f aca="false">SUMIF(F234,"=ng",H234)</f>
        <v>12</v>
      </c>
      <c r="O234" s="6" t="s">
        <v>1282</v>
      </c>
      <c r="P234" s="6" t="s">
        <v>1283</v>
      </c>
      <c r="Q234" s="6" t="s">
        <v>1556</v>
      </c>
      <c r="R234" s="57" t="s">
        <v>1557</v>
      </c>
      <c r="S234" s="6" t="s">
        <v>1556</v>
      </c>
      <c r="T234" s="6" t="s">
        <v>1268</v>
      </c>
      <c r="U234" s="6" t="n">
        <v>12247.5285171103</v>
      </c>
      <c r="V234" s="6" t="n">
        <v>24</v>
      </c>
      <c r="W234" s="6" t="n">
        <v>24</v>
      </c>
    </row>
    <row r="235" customFormat="false" ht="12.75" hidden="false" customHeight="false" outlineLevel="0" collapsed="false">
      <c r="H235" s="0" t="n">
        <f aca="false">SUM(H205:H234)</f>
        <v>1493</v>
      </c>
      <c r="I235" s="0" t="n">
        <f aca="false">SUM(I205:I234)</f>
        <v>1556</v>
      </c>
      <c r="K235" s="10" t="n">
        <f aca="false">SUM(K205:K234)</f>
        <v>1493</v>
      </c>
      <c r="O235" s="6" t="s">
        <v>1272</v>
      </c>
      <c r="P235" s="6" t="s">
        <v>1273</v>
      </c>
      <c r="Q235" s="6" t="s">
        <v>1481</v>
      </c>
      <c r="R235" s="57" t="s">
        <v>1791</v>
      </c>
      <c r="S235" s="6" t="s">
        <v>1481</v>
      </c>
      <c r="T235" s="6" t="s">
        <v>1268</v>
      </c>
      <c r="U235" s="6" t="n">
        <v>12279</v>
      </c>
      <c r="V235" s="6" t="n">
        <v>179</v>
      </c>
      <c r="W235" s="6" t="n">
        <v>179</v>
      </c>
    </row>
    <row r="236" customFormat="false" ht="12.75" hidden="false" customHeight="false" outlineLevel="0" collapsed="false">
      <c r="O236" s="6" t="s">
        <v>1282</v>
      </c>
      <c r="P236" s="6" t="s">
        <v>1283</v>
      </c>
      <c r="Q236" s="6" t="s">
        <v>1556</v>
      </c>
      <c r="R236" s="57" t="s">
        <v>1560</v>
      </c>
      <c r="S236" s="6" t="s">
        <v>1556</v>
      </c>
      <c r="T236" s="6" t="s">
        <v>1268</v>
      </c>
      <c r="U236" s="6" t="n">
        <v>12336.5758754864</v>
      </c>
      <c r="V236" s="6" t="n">
        <v>23</v>
      </c>
      <c r="W236" s="6" t="n">
        <v>23</v>
      </c>
    </row>
    <row r="237" customFormat="false" ht="12.75" hidden="false" customHeight="false" outlineLevel="0" collapsed="false">
      <c r="D237" s="0" t="s">
        <v>1621</v>
      </c>
      <c r="G237" s="0" t="s">
        <v>1285</v>
      </c>
      <c r="H237" s="0" t="n">
        <f aca="false">SUMIF(G205:G234,"&lt;=9000",H205:H234)</f>
        <v>32</v>
      </c>
      <c r="O237" s="6" t="s">
        <v>1282</v>
      </c>
      <c r="P237" s="6" t="s">
        <v>1283</v>
      </c>
      <c r="Q237" s="6" t="s">
        <v>1562</v>
      </c>
      <c r="R237" s="57" t="s">
        <v>1563</v>
      </c>
      <c r="S237" s="6" t="s">
        <v>1562</v>
      </c>
      <c r="T237" s="6" t="s">
        <v>1268</v>
      </c>
      <c r="U237" s="6" t="n">
        <v>12339</v>
      </c>
      <c r="V237" s="6" t="n">
        <v>10</v>
      </c>
      <c r="W237" s="6" t="n">
        <v>10</v>
      </c>
    </row>
    <row r="238" customFormat="false" ht="12.75" hidden="false" customHeight="false" outlineLevel="0" collapsed="false">
      <c r="G238" s="11" t="s">
        <v>1287</v>
      </c>
      <c r="H238" s="0" t="n">
        <f aca="false">(SUMIF(G205:G234,"&lt;11000",H205:H234))-H237</f>
        <v>190</v>
      </c>
      <c r="O238" s="6" t="s">
        <v>1282</v>
      </c>
      <c r="P238" s="6" t="s">
        <v>1283</v>
      </c>
      <c r="Q238" s="6" t="s">
        <v>1556</v>
      </c>
      <c r="R238" s="57" t="s">
        <v>1565</v>
      </c>
      <c r="S238" s="6" t="s">
        <v>1556</v>
      </c>
      <c r="T238" s="6" t="s">
        <v>1268</v>
      </c>
      <c r="U238" s="6" t="n">
        <v>12390.9090909091</v>
      </c>
      <c r="V238" s="6" t="n">
        <v>25</v>
      </c>
      <c r="W238" s="6" t="n">
        <v>25</v>
      </c>
    </row>
    <row r="239" customFormat="false" ht="12.75" hidden="false" customHeight="false" outlineLevel="0" collapsed="false">
      <c r="G239" s="0" t="s">
        <v>1288</v>
      </c>
      <c r="H239" s="0" t="n">
        <f aca="false">SUMIF(G205:G234,"&gt;=11000",H205:H234)</f>
        <v>1271</v>
      </c>
      <c r="O239" s="6" t="s">
        <v>1272</v>
      </c>
      <c r="P239" s="6" t="s">
        <v>1273</v>
      </c>
      <c r="Q239" s="6" t="s">
        <v>1481</v>
      </c>
      <c r="R239" s="57" t="s">
        <v>1792</v>
      </c>
      <c r="S239" s="6" t="s">
        <v>1481</v>
      </c>
      <c r="T239" s="6" t="s">
        <v>1268</v>
      </c>
      <c r="U239" s="6" t="n">
        <v>12394</v>
      </c>
      <c r="V239" s="6" t="n">
        <v>179</v>
      </c>
      <c r="W239" s="6" t="n">
        <v>179</v>
      </c>
    </row>
    <row r="240" customFormat="false" ht="12.75" hidden="false" customHeight="false" outlineLevel="0" collapsed="false">
      <c r="O240" s="6" t="s">
        <v>1272</v>
      </c>
      <c r="P240" s="6" t="s">
        <v>1273</v>
      </c>
      <c r="Q240" s="6" t="s">
        <v>1495</v>
      </c>
      <c r="R240" s="57" t="s">
        <v>1793</v>
      </c>
      <c r="S240" s="6" t="s">
        <v>1605</v>
      </c>
      <c r="T240" s="6" t="s">
        <v>1268</v>
      </c>
      <c r="U240" s="6" t="n">
        <v>12398.231292517</v>
      </c>
      <c r="V240" s="6" t="n">
        <v>133</v>
      </c>
      <c r="W240" s="6" t="n">
        <v>147</v>
      </c>
    </row>
    <row r="241" customFormat="false" ht="12.75" hidden="false" customHeight="false" outlineLevel="0" collapsed="false">
      <c r="A241" s="56" t="s">
        <v>1240</v>
      </c>
      <c r="B241" s="56" t="s">
        <v>5</v>
      </c>
      <c r="C241" s="56" t="s">
        <v>1438</v>
      </c>
      <c r="D241" s="56" t="s">
        <v>1439</v>
      </c>
      <c r="E241" s="56" t="s">
        <v>1440</v>
      </c>
      <c r="F241" s="56" t="s">
        <v>1244</v>
      </c>
      <c r="G241" s="56" t="s">
        <v>1245</v>
      </c>
      <c r="H241" s="56" t="s">
        <v>1441</v>
      </c>
      <c r="I241" s="56" t="s">
        <v>1442</v>
      </c>
      <c r="O241" s="6" t="s">
        <v>1282</v>
      </c>
      <c r="P241" s="6" t="s">
        <v>1306</v>
      </c>
      <c r="Q241" s="6" t="s">
        <v>1517</v>
      </c>
      <c r="R241" s="57" t="s">
        <v>1567</v>
      </c>
      <c r="S241" s="6" t="s">
        <v>1517</v>
      </c>
      <c r="T241" s="6" t="s">
        <v>1268</v>
      </c>
      <c r="U241" s="6" t="n">
        <v>12407</v>
      </c>
      <c r="V241" s="6" t="n">
        <v>132</v>
      </c>
      <c r="W241" s="6" t="n">
        <v>132</v>
      </c>
    </row>
    <row r="242" customFormat="false" ht="12.75" hidden="false" customHeight="false" outlineLevel="0" collapsed="false">
      <c r="A242" s="0" t="s">
        <v>1272</v>
      </c>
      <c r="B242" s="0" t="s">
        <v>1273</v>
      </c>
      <c r="C242" s="0" t="s">
        <v>1481</v>
      </c>
      <c r="D242" s="0" t="s">
        <v>1482</v>
      </c>
      <c r="E242" s="0" t="s">
        <v>1481</v>
      </c>
      <c r="F242" s="0" t="s">
        <v>1268</v>
      </c>
      <c r="G242" s="0" t="n">
        <v>8150</v>
      </c>
      <c r="H242" s="0" t="n">
        <v>80</v>
      </c>
      <c r="I242" s="0" t="n">
        <v>80</v>
      </c>
      <c r="K242" s="0" t="n">
        <f aca="false">SUMIF(F242,"=ng",H242)</f>
        <v>80</v>
      </c>
      <c r="O242" s="6" t="s">
        <v>1204</v>
      </c>
      <c r="P242" s="6" t="s">
        <v>1273</v>
      </c>
      <c r="Q242" s="6" t="s">
        <v>1549</v>
      </c>
      <c r="R242" s="57" t="s">
        <v>1689</v>
      </c>
      <c r="S242" s="6" t="s">
        <v>1549</v>
      </c>
      <c r="T242" s="6" t="s">
        <v>1268</v>
      </c>
      <c r="U242" s="6" t="n">
        <v>12449.6730769231</v>
      </c>
      <c r="V242" s="6" t="n">
        <v>52</v>
      </c>
      <c r="W242" s="6" t="n">
        <v>52</v>
      </c>
    </row>
    <row r="243" customFormat="false" ht="12.75" hidden="false" customHeight="false" outlineLevel="0" collapsed="false">
      <c r="A243" s="0" t="s">
        <v>1272</v>
      </c>
      <c r="B243" s="0" t="s">
        <v>1273</v>
      </c>
      <c r="C243" s="0" t="s">
        <v>1481</v>
      </c>
      <c r="D243" s="0" t="s">
        <v>1484</v>
      </c>
      <c r="E243" s="0" t="s">
        <v>1481</v>
      </c>
      <c r="F243" s="0" t="s">
        <v>1268</v>
      </c>
      <c r="G243" s="0" t="n">
        <v>8150</v>
      </c>
      <c r="H243" s="0" t="n">
        <v>80</v>
      </c>
      <c r="I243" s="0" t="n">
        <v>80</v>
      </c>
      <c r="K243" s="0" t="n">
        <f aca="false">SUMIF(F243,"=ng",H243)</f>
        <v>80</v>
      </c>
      <c r="O243" s="6" t="s">
        <v>1282</v>
      </c>
      <c r="P243" s="6" t="s">
        <v>1283</v>
      </c>
      <c r="Q243" s="6" t="s">
        <v>1556</v>
      </c>
      <c r="R243" s="57" t="s">
        <v>1570</v>
      </c>
      <c r="S243" s="6" t="s">
        <v>1556</v>
      </c>
      <c r="T243" s="6" t="s">
        <v>1268</v>
      </c>
      <c r="U243" s="6" t="n">
        <v>12450.9293680297</v>
      </c>
      <c r="V243" s="6" t="n">
        <v>25</v>
      </c>
      <c r="W243" s="6" t="n">
        <v>25</v>
      </c>
    </row>
    <row r="244" customFormat="false" ht="12.75" hidden="false" customHeight="false" outlineLevel="0" collapsed="false">
      <c r="A244" s="0" t="s">
        <v>1272</v>
      </c>
      <c r="B244" s="0" t="s">
        <v>1273</v>
      </c>
      <c r="C244" s="0" t="s">
        <v>1481</v>
      </c>
      <c r="D244" s="0" t="s">
        <v>1486</v>
      </c>
      <c r="E244" s="0" t="s">
        <v>1481</v>
      </c>
      <c r="F244" s="0" t="s">
        <v>1268</v>
      </c>
      <c r="G244" s="0" t="n">
        <v>8150</v>
      </c>
      <c r="H244" s="0" t="n">
        <v>80</v>
      </c>
      <c r="I244" s="0" t="n">
        <v>80</v>
      </c>
      <c r="K244" s="0" t="n">
        <f aca="false">SUMIF(F244,"=ng",H244)</f>
        <v>80</v>
      </c>
      <c r="O244" s="6" t="s">
        <v>1282</v>
      </c>
      <c r="P244" s="6" t="s">
        <v>1283</v>
      </c>
      <c r="Q244" s="6" t="s">
        <v>1556</v>
      </c>
      <c r="R244" s="57" t="s">
        <v>1571</v>
      </c>
      <c r="S244" s="6" t="s">
        <v>1556</v>
      </c>
      <c r="T244" s="6" t="s">
        <v>1268</v>
      </c>
      <c r="U244" s="6" t="n">
        <v>12450.9293680297</v>
      </c>
      <c r="V244" s="6" t="n">
        <v>25</v>
      </c>
      <c r="W244" s="6" t="n">
        <v>25</v>
      </c>
    </row>
    <row r="245" customFormat="false" ht="12.75" hidden="false" customHeight="false" outlineLevel="0" collapsed="false">
      <c r="A245" s="0" t="s">
        <v>1272</v>
      </c>
      <c r="B245" s="0" t="s">
        <v>1273</v>
      </c>
      <c r="C245" s="0" t="s">
        <v>1495</v>
      </c>
      <c r="D245" s="0" t="s">
        <v>1496</v>
      </c>
      <c r="E245" s="0" t="s">
        <v>1449</v>
      </c>
      <c r="F245" s="0" t="s">
        <v>1268</v>
      </c>
      <c r="G245" s="0" t="n">
        <v>8200</v>
      </c>
      <c r="H245" s="0" t="n">
        <v>340</v>
      </c>
      <c r="I245" s="0" t="n">
        <v>340</v>
      </c>
      <c r="K245" s="0" t="n">
        <f aca="false">SUMIF(F245,"=ng",H245)</f>
        <v>340</v>
      </c>
      <c r="O245" s="6" t="s">
        <v>1282</v>
      </c>
      <c r="P245" s="6" t="s">
        <v>1283</v>
      </c>
      <c r="Q245" s="6" t="s">
        <v>1556</v>
      </c>
      <c r="R245" s="57" t="s">
        <v>1574</v>
      </c>
      <c r="S245" s="6" t="s">
        <v>1556</v>
      </c>
      <c r="T245" s="6" t="s">
        <v>1268</v>
      </c>
      <c r="U245" s="6" t="n">
        <v>12450.9293680297</v>
      </c>
      <c r="V245" s="6" t="n">
        <v>25</v>
      </c>
      <c r="W245" s="6" t="n">
        <v>25</v>
      </c>
    </row>
    <row r="246" customFormat="false" ht="12.75" hidden="false" customHeight="false" outlineLevel="0" collapsed="false">
      <c r="A246" s="0" t="s">
        <v>1272</v>
      </c>
      <c r="B246" s="0" t="s">
        <v>1273</v>
      </c>
      <c r="C246" s="0" t="s">
        <v>1495</v>
      </c>
      <c r="D246" s="0" t="s">
        <v>1507</v>
      </c>
      <c r="E246" s="0" t="s">
        <v>1449</v>
      </c>
      <c r="F246" s="0" t="s">
        <v>1268</v>
      </c>
      <c r="G246" s="0" t="n">
        <v>8500</v>
      </c>
      <c r="H246" s="0" t="n">
        <v>257</v>
      </c>
      <c r="I246" s="0" t="n">
        <v>257</v>
      </c>
      <c r="K246" s="0" t="n">
        <f aca="false">SUMIF(F246,"=ng",H246)</f>
        <v>257</v>
      </c>
      <c r="O246" s="6" t="s">
        <v>1282</v>
      </c>
      <c r="P246" s="6" t="s">
        <v>1283</v>
      </c>
      <c r="Q246" s="6" t="s">
        <v>1556</v>
      </c>
      <c r="R246" s="57" t="s">
        <v>1577</v>
      </c>
      <c r="S246" s="6" t="s">
        <v>1556</v>
      </c>
      <c r="T246" s="6" t="s">
        <v>1268</v>
      </c>
      <c r="U246" s="6" t="n">
        <v>12450.9293680297</v>
      </c>
      <c r="V246" s="6" t="n">
        <v>25</v>
      </c>
      <c r="W246" s="6" t="n">
        <v>25</v>
      </c>
    </row>
    <row r="247" customFormat="false" ht="12.75" hidden="false" customHeight="false" outlineLevel="0" collapsed="false">
      <c r="A247" s="0" t="s">
        <v>1272</v>
      </c>
      <c r="B247" s="0" t="s">
        <v>1273</v>
      </c>
      <c r="C247" s="0" t="s">
        <v>1558</v>
      </c>
      <c r="D247" s="0" t="s">
        <v>1559</v>
      </c>
      <c r="E247" s="0" t="s">
        <v>1558</v>
      </c>
      <c r="F247" s="0" t="s">
        <v>1268</v>
      </c>
      <c r="G247" s="0" t="n">
        <v>9950</v>
      </c>
      <c r="H247" s="0" t="n">
        <v>143</v>
      </c>
      <c r="I247" s="0" t="n">
        <v>143</v>
      </c>
      <c r="K247" s="0" t="n">
        <f aca="false">SUMIF(F247,"=ng",H247)</f>
        <v>143</v>
      </c>
      <c r="O247" s="6" t="s">
        <v>1204</v>
      </c>
      <c r="P247" s="6" t="s">
        <v>1273</v>
      </c>
      <c r="Q247" s="6" t="s">
        <v>1549</v>
      </c>
      <c r="R247" s="57" t="s">
        <v>1691</v>
      </c>
      <c r="S247" s="6" t="s">
        <v>1549</v>
      </c>
      <c r="T247" s="6" t="s">
        <v>1268</v>
      </c>
      <c r="U247" s="6" t="n">
        <v>12467.9252336449</v>
      </c>
      <c r="V247" s="6" t="n">
        <v>107</v>
      </c>
      <c r="W247" s="6" t="n">
        <v>107</v>
      </c>
    </row>
    <row r="248" customFormat="false" ht="12.75" hidden="false" customHeight="false" outlineLevel="0" collapsed="false">
      <c r="A248" s="0" t="s">
        <v>1272</v>
      </c>
      <c r="B248" s="0" t="s">
        <v>1273</v>
      </c>
      <c r="C248" s="0" t="s">
        <v>1558</v>
      </c>
      <c r="D248" s="0" t="s">
        <v>1561</v>
      </c>
      <c r="E248" s="0" t="s">
        <v>1558</v>
      </c>
      <c r="F248" s="0" t="s">
        <v>1268</v>
      </c>
      <c r="G248" s="0" t="n">
        <v>9950</v>
      </c>
      <c r="H248" s="0" t="n">
        <v>150</v>
      </c>
      <c r="I248" s="0" t="n">
        <v>150</v>
      </c>
      <c r="K248" s="0" t="n">
        <f aca="false">SUMIF(F248,"=ng",H248)</f>
        <v>150</v>
      </c>
      <c r="O248" s="6" t="s">
        <v>1204</v>
      </c>
      <c r="P248" s="6" t="s">
        <v>1273</v>
      </c>
      <c r="Q248" s="6" t="s">
        <v>1549</v>
      </c>
      <c r="R248" s="57" t="s">
        <v>1693</v>
      </c>
      <c r="S248" s="6" t="s">
        <v>1549</v>
      </c>
      <c r="T248" s="6" t="s">
        <v>1268</v>
      </c>
      <c r="U248" s="6" t="n">
        <v>12580.9252336449</v>
      </c>
      <c r="V248" s="6" t="n">
        <v>107</v>
      </c>
      <c r="W248" s="6" t="n">
        <v>107</v>
      </c>
    </row>
    <row r="249" customFormat="false" ht="12.75" hidden="false" customHeight="false" outlineLevel="0" collapsed="false">
      <c r="A249" s="0" t="s">
        <v>1272</v>
      </c>
      <c r="B249" s="0" t="s">
        <v>1273</v>
      </c>
      <c r="C249" s="0" t="s">
        <v>1558</v>
      </c>
      <c r="D249" s="0" t="s">
        <v>1564</v>
      </c>
      <c r="E249" s="0" t="s">
        <v>1558</v>
      </c>
      <c r="F249" s="0" t="s">
        <v>1268</v>
      </c>
      <c r="G249" s="0" t="n">
        <v>9950</v>
      </c>
      <c r="H249" s="0" t="n">
        <v>175</v>
      </c>
      <c r="I249" s="0" t="n">
        <v>175</v>
      </c>
      <c r="K249" s="0" t="n">
        <f aca="false">SUMIF(F249,"=ng",H249)</f>
        <v>175</v>
      </c>
      <c r="O249" s="6" t="s">
        <v>1272</v>
      </c>
      <c r="P249" s="6" t="s">
        <v>1273</v>
      </c>
      <c r="Q249" s="6" t="s">
        <v>1794</v>
      </c>
      <c r="R249" s="57" t="s">
        <v>1795</v>
      </c>
      <c r="S249" s="6" t="s">
        <v>1794</v>
      </c>
      <c r="T249" s="6" t="s">
        <v>1268</v>
      </c>
      <c r="U249" s="6" t="n">
        <v>12597.7777777778</v>
      </c>
      <c r="V249" s="6" t="n">
        <v>9</v>
      </c>
      <c r="W249" s="6" t="n">
        <v>9</v>
      </c>
    </row>
    <row r="250" customFormat="false" ht="12.75" hidden="false" customHeight="false" outlineLevel="0" collapsed="false">
      <c r="A250" s="0" t="s">
        <v>1272</v>
      </c>
      <c r="B250" s="0" t="s">
        <v>1273</v>
      </c>
      <c r="C250" s="0" t="s">
        <v>1558</v>
      </c>
      <c r="D250" s="0" t="s">
        <v>1566</v>
      </c>
      <c r="E250" s="0" t="s">
        <v>1558</v>
      </c>
      <c r="F250" s="0" t="s">
        <v>1268</v>
      </c>
      <c r="G250" s="0" t="n">
        <v>9950</v>
      </c>
      <c r="H250" s="0" t="n">
        <v>222</v>
      </c>
      <c r="I250" s="0" t="n">
        <v>222</v>
      </c>
      <c r="K250" s="0" t="n">
        <f aca="false">SUMIF(F250,"=ng",H250)</f>
        <v>222</v>
      </c>
      <c r="O250" s="6" t="s">
        <v>1572</v>
      </c>
      <c r="P250" s="6" t="s">
        <v>1343</v>
      </c>
      <c r="Q250" s="6" t="s">
        <v>1446</v>
      </c>
      <c r="R250" s="57" t="s">
        <v>1644</v>
      </c>
      <c r="S250" s="6" t="s">
        <v>1627</v>
      </c>
      <c r="T250" s="6" t="s">
        <v>1268</v>
      </c>
      <c r="U250" s="6" t="n">
        <v>12620</v>
      </c>
      <c r="V250" s="6" t="n">
        <v>14</v>
      </c>
      <c r="W250" s="6" t="n">
        <v>14</v>
      </c>
    </row>
    <row r="251" customFormat="false" ht="12.75" hidden="false" customHeight="false" outlineLevel="0" collapsed="false">
      <c r="A251" s="0" t="s">
        <v>1272</v>
      </c>
      <c r="B251" s="0" t="s">
        <v>1273</v>
      </c>
      <c r="C251" s="0" t="s">
        <v>1568</v>
      </c>
      <c r="D251" s="0" t="s">
        <v>1569</v>
      </c>
      <c r="E251" s="0" t="s">
        <v>1568</v>
      </c>
      <c r="F251" s="0" t="s">
        <v>1268</v>
      </c>
      <c r="G251" s="0" t="n">
        <v>9999</v>
      </c>
      <c r="H251" s="0" t="n">
        <v>10</v>
      </c>
      <c r="I251" s="0" t="n">
        <v>10</v>
      </c>
      <c r="K251" s="0" t="n">
        <f aca="false">SUMIF(F251,"=ng",H251)</f>
        <v>10</v>
      </c>
      <c r="O251" s="6" t="s">
        <v>1272</v>
      </c>
      <c r="P251" s="6" t="s">
        <v>1273</v>
      </c>
      <c r="Q251" s="6" t="s">
        <v>1794</v>
      </c>
      <c r="R251" s="57" t="s">
        <v>1796</v>
      </c>
      <c r="S251" s="6" t="s">
        <v>1794</v>
      </c>
      <c r="T251" s="6" t="s">
        <v>1268</v>
      </c>
      <c r="U251" s="6" t="n">
        <v>12620</v>
      </c>
      <c r="V251" s="6" t="n">
        <v>18</v>
      </c>
      <c r="W251" s="6" t="n">
        <v>18</v>
      </c>
    </row>
    <row r="252" customFormat="false" ht="12.75" hidden="false" customHeight="false" outlineLevel="0" collapsed="false">
      <c r="A252" s="0" t="s">
        <v>1272</v>
      </c>
      <c r="B252" s="0" t="s">
        <v>1273</v>
      </c>
      <c r="C252" s="0" t="s">
        <v>1595</v>
      </c>
      <c r="D252" s="0" t="s">
        <v>1596</v>
      </c>
      <c r="E252" s="0" t="s">
        <v>1595</v>
      </c>
      <c r="F252" s="0" t="s">
        <v>1268</v>
      </c>
      <c r="G252" s="0" t="n">
        <v>10000</v>
      </c>
      <c r="H252" s="0" t="n">
        <v>46</v>
      </c>
      <c r="I252" s="0" t="n">
        <v>48</v>
      </c>
      <c r="K252" s="0" t="n">
        <f aca="false">SUMIF(F252,"=ng",H252)</f>
        <v>46</v>
      </c>
      <c r="O252" s="6" t="s">
        <v>1322</v>
      </c>
      <c r="P252" s="6" t="s">
        <v>1323</v>
      </c>
      <c r="Q252" s="6" t="s">
        <v>1498</v>
      </c>
      <c r="R252" s="57" t="s">
        <v>1777</v>
      </c>
      <c r="S252" s="6" t="s">
        <v>1498</v>
      </c>
      <c r="T252" s="6" t="s">
        <v>1268</v>
      </c>
      <c r="U252" s="6" t="n">
        <v>12640.5128205128</v>
      </c>
      <c r="V252" s="6" t="n">
        <v>39</v>
      </c>
      <c r="W252" s="6" t="n">
        <v>39</v>
      </c>
    </row>
    <row r="253" customFormat="false" ht="12.75" hidden="false" customHeight="false" outlineLevel="0" collapsed="false">
      <c r="A253" s="0" t="s">
        <v>1272</v>
      </c>
      <c r="B253" s="0" t="s">
        <v>1273</v>
      </c>
      <c r="C253" s="0" t="s">
        <v>1558</v>
      </c>
      <c r="D253" s="0" t="s">
        <v>1598</v>
      </c>
      <c r="E253" s="0" t="s">
        <v>1449</v>
      </c>
      <c r="F253" s="0" t="s">
        <v>1268</v>
      </c>
      <c r="G253" s="0" t="n">
        <v>10000</v>
      </c>
      <c r="H253" s="0" t="n">
        <v>102</v>
      </c>
      <c r="I253" s="0" t="n">
        <v>102</v>
      </c>
      <c r="K253" s="0" t="n">
        <f aca="false">SUMIF(F253,"=ng",H253)</f>
        <v>102</v>
      </c>
      <c r="O253" s="6" t="s">
        <v>1322</v>
      </c>
      <c r="P253" s="6" t="s">
        <v>1323</v>
      </c>
      <c r="Q253" s="6" t="s">
        <v>1724</v>
      </c>
      <c r="R253" s="57" t="s">
        <v>1779</v>
      </c>
      <c r="S253" s="6" t="s">
        <v>1724</v>
      </c>
      <c r="T253" s="6" t="s">
        <v>1268</v>
      </c>
      <c r="U253" s="6" t="n">
        <v>12643.5294117647</v>
      </c>
      <c r="V253" s="6" t="n">
        <v>16</v>
      </c>
      <c r="W253" s="6" t="n">
        <v>16</v>
      </c>
    </row>
    <row r="254" customFormat="false" ht="12.75" hidden="false" customHeight="false" outlineLevel="0" collapsed="false">
      <c r="A254" s="0" t="s">
        <v>1272</v>
      </c>
      <c r="B254" s="0" t="s">
        <v>1273</v>
      </c>
      <c r="C254" s="0" t="s">
        <v>1558</v>
      </c>
      <c r="D254" s="0" t="s">
        <v>1600</v>
      </c>
      <c r="E254" s="0" t="s">
        <v>1449</v>
      </c>
      <c r="F254" s="0" t="s">
        <v>1268</v>
      </c>
      <c r="G254" s="0" t="n">
        <v>10000</v>
      </c>
      <c r="H254" s="0" t="n">
        <v>10</v>
      </c>
      <c r="I254" s="0" t="n">
        <v>10</v>
      </c>
      <c r="K254" s="0" t="n">
        <f aca="false">SUMIF(F254,"=ng",H254)</f>
        <v>10</v>
      </c>
      <c r="O254" s="6" t="s">
        <v>1322</v>
      </c>
      <c r="P254" s="6" t="s">
        <v>1323</v>
      </c>
      <c r="Q254" s="6" t="s">
        <v>1724</v>
      </c>
      <c r="R254" s="57" t="s">
        <v>1780</v>
      </c>
      <c r="S254" s="6" t="s">
        <v>1724</v>
      </c>
      <c r="T254" s="6" t="s">
        <v>1268</v>
      </c>
      <c r="U254" s="6" t="n">
        <v>12643.5294117647</v>
      </c>
      <c r="V254" s="6" t="n">
        <v>17</v>
      </c>
      <c r="W254" s="6" t="n">
        <v>17</v>
      </c>
    </row>
    <row r="255" customFormat="false" ht="12.75" hidden="false" customHeight="false" outlineLevel="0" collapsed="false">
      <c r="A255" s="0" t="s">
        <v>1272</v>
      </c>
      <c r="B255" s="0" t="s">
        <v>1273</v>
      </c>
      <c r="C255" s="0" t="s">
        <v>1558</v>
      </c>
      <c r="D255" s="0" t="s">
        <v>1602</v>
      </c>
      <c r="E255" s="0" t="s">
        <v>1558</v>
      </c>
      <c r="F255" s="0" t="s">
        <v>1268</v>
      </c>
      <c r="G255" s="0" t="n">
        <v>10000</v>
      </c>
      <c r="H255" s="0" t="n">
        <v>50</v>
      </c>
      <c r="I255" s="0" t="n">
        <v>49.9</v>
      </c>
      <c r="K255" s="0" t="n">
        <f aca="false">SUMIF(F255,"=ng",H255)</f>
        <v>50</v>
      </c>
      <c r="O255" s="6" t="s">
        <v>1322</v>
      </c>
      <c r="P255" s="6" t="s">
        <v>1323</v>
      </c>
      <c r="Q255" s="6" t="s">
        <v>1498</v>
      </c>
      <c r="R255" s="57" t="s">
        <v>1781</v>
      </c>
      <c r="S255" s="6" t="s">
        <v>1498</v>
      </c>
      <c r="T255" s="6" t="s">
        <v>1268</v>
      </c>
      <c r="U255" s="6" t="n">
        <v>12643.5294117647</v>
      </c>
      <c r="V255" s="6" t="n">
        <v>68</v>
      </c>
      <c r="W255" s="6" t="n">
        <v>68</v>
      </c>
    </row>
    <row r="256" customFormat="false" ht="12.75" hidden="false" customHeight="false" outlineLevel="0" collapsed="false">
      <c r="A256" s="0" t="s">
        <v>1272</v>
      </c>
      <c r="B256" s="0" t="s">
        <v>1273</v>
      </c>
      <c r="C256" s="0" t="s">
        <v>1495</v>
      </c>
      <c r="D256" s="0" t="s">
        <v>1604</v>
      </c>
      <c r="E256" s="0" t="s">
        <v>1605</v>
      </c>
      <c r="F256" s="0" t="s">
        <v>1268</v>
      </c>
      <c r="G256" s="0" t="n">
        <v>10000</v>
      </c>
      <c r="H256" s="0" t="n">
        <v>215</v>
      </c>
      <c r="I256" s="0" t="n">
        <v>215</v>
      </c>
      <c r="K256" s="0" t="n">
        <f aca="false">SUMIF(F256,"=ng",H256)</f>
        <v>215</v>
      </c>
      <c r="O256" s="6" t="s">
        <v>1322</v>
      </c>
      <c r="P256" s="6" t="s">
        <v>1323</v>
      </c>
      <c r="Q256" s="6" t="s">
        <v>1724</v>
      </c>
      <c r="R256" s="57" t="s">
        <v>1782</v>
      </c>
      <c r="S256" s="6" t="s">
        <v>1724</v>
      </c>
      <c r="T256" s="6" t="s">
        <v>1268</v>
      </c>
      <c r="U256" s="6" t="n">
        <v>12646.0869565217</v>
      </c>
      <c r="V256" s="6" t="n">
        <v>23</v>
      </c>
      <c r="W256" s="6" t="n">
        <v>23</v>
      </c>
    </row>
    <row r="257" customFormat="false" ht="12.75" hidden="false" customHeight="false" outlineLevel="0" collapsed="false">
      <c r="A257" s="0" t="s">
        <v>1272</v>
      </c>
      <c r="B257" s="0" t="s">
        <v>1273</v>
      </c>
      <c r="C257" s="0" t="s">
        <v>1495</v>
      </c>
      <c r="D257" s="0" t="s">
        <v>1607</v>
      </c>
      <c r="E257" s="0" t="s">
        <v>1605</v>
      </c>
      <c r="F257" s="0" t="s">
        <v>1268</v>
      </c>
      <c r="G257" s="0" t="n">
        <v>10000</v>
      </c>
      <c r="H257" s="0" t="n">
        <v>215</v>
      </c>
      <c r="I257" s="0" t="n">
        <v>215</v>
      </c>
      <c r="K257" s="0" t="n">
        <f aca="false">SUMIF(F257,"=ng",H257)</f>
        <v>215</v>
      </c>
      <c r="O257" s="6" t="s">
        <v>1272</v>
      </c>
      <c r="P257" s="6" t="s">
        <v>1273</v>
      </c>
      <c r="Q257" s="6" t="s">
        <v>1712</v>
      </c>
      <c r="R257" s="57" t="s">
        <v>1797</v>
      </c>
      <c r="S257" s="6" t="s">
        <v>1712</v>
      </c>
      <c r="T257" s="6" t="s">
        <v>1268</v>
      </c>
      <c r="U257" s="6" t="n">
        <v>12646.6666666667</v>
      </c>
      <c r="V257" s="6" t="n">
        <v>50</v>
      </c>
      <c r="W257" s="6" t="n">
        <v>50</v>
      </c>
    </row>
    <row r="258" customFormat="false" ht="12.75" hidden="false" customHeight="false" outlineLevel="0" collapsed="false">
      <c r="A258" s="0" t="s">
        <v>1272</v>
      </c>
      <c r="B258" s="0" t="s">
        <v>1273</v>
      </c>
      <c r="C258" s="0" t="s">
        <v>1495</v>
      </c>
      <c r="D258" s="0" t="s">
        <v>1609</v>
      </c>
      <c r="E258" s="0" t="s">
        <v>1495</v>
      </c>
      <c r="F258" s="0" t="s">
        <v>1268</v>
      </c>
      <c r="G258" s="0" t="n">
        <v>10000</v>
      </c>
      <c r="H258" s="0" t="n">
        <v>228</v>
      </c>
      <c r="I258" s="0" t="n">
        <v>240</v>
      </c>
      <c r="K258" s="0" t="n">
        <f aca="false">SUMIF(F258,"=ng",H258)</f>
        <v>228</v>
      </c>
      <c r="O258" s="6" t="s">
        <v>1282</v>
      </c>
      <c r="P258" s="6" t="s">
        <v>1283</v>
      </c>
      <c r="Q258" s="6" t="s">
        <v>1556</v>
      </c>
      <c r="R258" s="57" t="s">
        <v>1580</v>
      </c>
      <c r="S258" s="6" t="s">
        <v>1556</v>
      </c>
      <c r="T258" s="6" t="s">
        <v>1268</v>
      </c>
      <c r="U258" s="6" t="n">
        <v>12649.7872340426</v>
      </c>
      <c r="V258" s="6" t="n">
        <v>47</v>
      </c>
      <c r="W258" s="6" t="n">
        <v>47</v>
      </c>
    </row>
    <row r="259" customFormat="false" ht="12.75" hidden="false" customHeight="false" outlineLevel="0" collapsed="false">
      <c r="A259" s="0" t="s">
        <v>1272</v>
      </c>
      <c r="B259" s="0" t="s">
        <v>1273</v>
      </c>
      <c r="C259" s="0" t="s">
        <v>1495</v>
      </c>
      <c r="D259" s="0" t="s">
        <v>1611</v>
      </c>
      <c r="E259" s="0" t="s">
        <v>1495</v>
      </c>
      <c r="F259" s="0" t="s">
        <v>1268</v>
      </c>
      <c r="G259" s="0" t="n">
        <v>10000</v>
      </c>
      <c r="H259" s="0" t="n">
        <v>77</v>
      </c>
      <c r="I259" s="0" t="n">
        <v>80</v>
      </c>
      <c r="K259" s="0" t="n">
        <f aca="false">SUMIF(F259,"=ng",H259)</f>
        <v>77</v>
      </c>
      <c r="O259" s="6" t="s">
        <v>1322</v>
      </c>
      <c r="P259" s="6" t="s">
        <v>1323</v>
      </c>
      <c r="Q259" s="6" t="s">
        <v>1498</v>
      </c>
      <c r="R259" s="57" t="s">
        <v>1783</v>
      </c>
      <c r="S259" s="6" t="s">
        <v>1498</v>
      </c>
      <c r="T259" s="6" t="s">
        <v>1268</v>
      </c>
      <c r="U259" s="6" t="n">
        <v>12650.1886792453</v>
      </c>
      <c r="V259" s="6" t="n">
        <v>44</v>
      </c>
      <c r="W259" s="6" t="n">
        <v>53</v>
      </c>
    </row>
    <row r="260" customFormat="false" ht="12.75" hidden="false" customHeight="false" outlineLevel="0" collapsed="false">
      <c r="A260" s="0" t="s">
        <v>1272</v>
      </c>
      <c r="B260" s="0" t="s">
        <v>1273</v>
      </c>
      <c r="C260" s="0" t="s">
        <v>1495</v>
      </c>
      <c r="D260" s="0" t="s">
        <v>1613</v>
      </c>
      <c r="E260" s="0" t="s">
        <v>1495</v>
      </c>
      <c r="F260" s="0" t="s">
        <v>1268</v>
      </c>
      <c r="G260" s="0" t="n">
        <v>10000</v>
      </c>
      <c r="H260" s="0" t="n">
        <v>171</v>
      </c>
      <c r="I260" s="0" t="n">
        <v>180</v>
      </c>
      <c r="K260" s="0" t="n">
        <f aca="false">SUMIF(F260,"=ng",H260)</f>
        <v>171</v>
      </c>
      <c r="O260" s="6" t="s">
        <v>1322</v>
      </c>
      <c r="P260" s="6" t="s">
        <v>1323</v>
      </c>
      <c r="Q260" s="6" t="s">
        <v>1498</v>
      </c>
      <c r="R260" s="57" t="s">
        <v>1784</v>
      </c>
      <c r="S260" s="6" t="s">
        <v>1498</v>
      </c>
      <c r="T260" s="6" t="s">
        <v>1268</v>
      </c>
      <c r="U260" s="6" t="n">
        <v>12650.985915493</v>
      </c>
      <c r="V260" s="6" t="n">
        <v>69</v>
      </c>
      <c r="W260" s="6" t="n">
        <v>76</v>
      </c>
    </row>
    <row r="261" customFormat="false" ht="12.75" hidden="false" customHeight="false" outlineLevel="0" collapsed="false">
      <c r="A261" s="0" t="s">
        <v>1272</v>
      </c>
      <c r="B261" s="0" t="s">
        <v>1273</v>
      </c>
      <c r="C261" s="0" t="s">
        <v>1495</v>
      </c>
      <c r="D261" s="0" t="s">
        <v>1615</v>
      </c>
      <c r="E261" s="0" t="s">
        <v>1495</v>
      </c>
      <c r="F261" s="0" t="s">
        <v>1268</v>
      </c>
      <c r="G261" s="0" t="n">
        <v>10000</v>
      </c>
      <c r="H261" s="0" t="n">
        <v>58</v>
      </c>
      <c r="I261" s="0" t="n">
        <v>60</v>
      </c>
      <c r="K261" s="0" t="n">
        <f aca="false">SUMIF(F261,"=ng",H261)</f>
        <v>58</v>
      </c>
      <c r="O261" s="6" t="s">
        <v>1272</v>
      </c>
      <c r="P261" s="6" t="s">
        <v>1273</v>
      </c>
      <c r="Q261" s="6" t="s">
        <v>1794</v>
      </c>
      <c r="R261" s="57" t="s">
        <v>1798</v>
      </c>
      <c r="S261" s="6" t="s">
        <v>1794</v>
      </c>
      <c r="T261" s="6" t="s">
        <v>1268</v>
      </c>
      <c r="U261" s="6" t="n">
        <v>12653.3333333333</v>
      </c>
      <c r="V261" s="6" t="n">
        <v>18</v>
      </c>
      <c r="W261" s="6" t="n">
        <v>18</v>
      </c>
    </row>
    <row r="262" customFormat="false" ht="12.75" hidden="false" customHeight="false" outlineLevel="0" collapsed="false">
      <c r="A262" s="0" t="s">
        <v>1272</v>
      </c>
      <c r="B262" s="0" t="s">
        <v>1273</v>
      </c>
      <c r="C262" s="0" t="s">
        <v>1495</v>
      </c>
      <c r="D262" s="0" t="s">
        <v>1617</v>
      </c>
      <c r="E262" s="0" t="s">
        <v>1495</v>
      </c>
      <c r="F262" s="0" t="s">
        <v>1268</v>
      </c>
      <c r="G262" s="0" t="n">
        <v>10000</v>
      </c>
      <c r="H262" s="0" t="n">
        <v>215</v>
      </c>
      <c r="I262" s="0" t="n">
        <v>215</v>
      </c>
      <c r="K262" s="0" t="n">
        <f aca="false">SUMIF(F262,"=ng",H262)</f>
        <v>215</v>
      </c>
      <c r="O262" s="6" t="s">
        <v>1204</v>
      </c>
      <c r="P262" s="6" t="s">
        <v>1273</v>
      </c>
      <c r="Q262" s="6" t="s">
        <v>1475</v>
      </c>
      <c r="R262" s="57" t="s">
        <v>1695</v>
      </c>
      <c r="S262" s="6" t="s">
        <v>1475</v>
      </c>
      <c r="T262" s="6" t="s">
        <v>1268</v>
      </c>
      <c r="U262" s="6" t="n">
        <v>12653.3333333333</v>
      </c>
      <c r="V262" s="6" t="n">
        <v>24</v>
      </c>
      <c r="W262" s="6" t="n">
        <v>24</v>
      </c>
    </row>
    <row r="263" customFormat="false" ht="12.75" hidden="false" customHeight="false" outlineLevel="0" collapsed="false">
      <c r="A263" s="0" t="s">
        <v>1272</v>
      </c>
      <c r="B263" s="0" t="s">
        <v>1273</v>
      </c>
      <c r="C263" s="0" t="s">
        <v>1495</v>
      </c>
      <c r="D263" s="0" t="s">
        <v>1618</v>
      </c>
      <c r="E263" s="0" t="s">
        <v>1495</v>
      </c>
      <c r="F263" s="0" t="s">
        <v>1268</v>
      </c>
      <c r="G263" s="0" t="n">
        <v>10000</v>
      </c>
      <c r="H263" s="0" t="n">
        <v>215</v>
      </c>
      <c r="I263" s="0" t="n">
        <v>215</v>
      </c>
      <c r="K263" s="0" t="n">
        <f aca="false">SUMIF(F263,"=ng",H263)</f>
        <v>215</v>
      </c>
      <c r="O263" s="6" t="s">
        <v>1204</v>
      </c>
      <c r="P263" s="6" t="s">
        <v>1273</v>
      </c>
      <c r="Q263" s="6" t="s">
        <v>1475</v>
      </c>
      <c r="R263" s="57" t="s">
        <v>1696</v>
      </c>
      <c r="S263" s="6" t="s">
        <v>1475</v>
      </c>
      <c r="T263" s="6" t="s">
        <v>1268</v>
      </c>
      <c r="U263" s="6" t="n">
        <v>12653.3333333333</v>
      </c>
      <c r="V263" s="6" t="n">
        <v>24</v>
      </c>
      <c r="W263" s="6" t="n">
        <v>24</v>
      </c>
    </row>
    <row r="264" customFormat="false" ht="12.75" hidden="false" customHeight="false" outlineLevel="0" collapsed="false">
      <c r="A264" s="0" t="s">
        <v>1272</v>
      </c>
      <c r="B264" s="0" t="s">
        <v>1273</v>
      </c>
      <c r="C264" s="0" t="s">
        <v>1495</v>
      </c>
      <c r="D264" s="0" t="s">
        <v>1620</v>
      </c>
      <c r="E264" s="0" t="s">
        <v>1449</v>
      </c>
      <c r="F264" s="0" t="s">
        <v>1268</v>
      </c>
      <c r="G264" s="0" t="n">
        <v>10000</v>
      </c>
      <c r="H264" s="0" t="n">
        <v>818</v>
      </c>
      <c r="I264" s="0" t="n">
        <v>818</v>
      </c>
      <c r="K264" s="0" t="n">
        <f aca="false">SUMIF(F264,"=ng",H264)</f>
        <v>818</v>
      </c>
      <c r="O264" s="6" t="s">
        <v>1272</v>
      </c>
      <c r="P264" s="6" t="s">
        <v>1273</v>
      </c>
      <c r="Q264" s="6" t="s">
        <v>1794</v>
      </c>
      <c r="R264" s="57" t="s">
        <v>1799</v>
      </c>
      <c r="S264" s="6" t="s">
        <v>1794</v>
      </c>
      <c r="T264" s="6" t="s">
        <v>1268</v>
      </c>
      <c r="U264" s="6" t="n">
        <v>12653.3333333333</v>
      </c>
      <c r="V264" s="6" t="n">
        <v>44</v>
      </c>
      <c r="W264" s="6" t="n">
        <v>44</v>
      </c>
    </row>
    <row r="265" customFormat="false" ht="12.75" hidden="false" customHeight="false" outlineLevel="0" collapsed="false">
      <c r="A265" s="0" t="s">
        <v>1272</v>
      </c>
      <c r="B265" s="0" t="s">
        <v>1273</v>
      </c>
      <c r="C265" s="0" t="s">
        <v>1481</v>
      </c>
      <c r="D265" s="0" t="s">
        <v>1622</v>
      </c>
      <c r="E265" s="0" t="s">
        <v>1449</v>
      </c>
      <c r="F265" s="0" t="s">
        <v>1268</v>
      </c>
      <c r="G265" s="0" t="n">
        <v>10000</v>
      </c>
      <c r="H265" s="0" t="n">
        <v>20</v>
      </c>
      <c r="I265" s="0" t="n">
        <v>20</v>
      </c>
      <c r="K265" s="0" t="n">
        <f aca="false">SUMIF(F265,"=ng",H265)</f>
        <v>20</v>
      </c>
      <c r="O265" s="6" t="s">
        <v>1272</v>
      </c>
      <c r="P265" s="6" t="s">
        <v>1273</v>
      </c>
      <c r="Q265" s="6" t="s">
        <v>1794</v>
      </c>
      <c r="R265" s="57" t="s">
        <v>1800</v>
      </c>
      <c r="S265" s="6" t="s">
        <v>1794</v>
      </c>
      <c r="T265" s="6" t="s">
        <v>1268</v>
      </c>
      <c r="U265" s="6" t="n">
        <v>12653.3333333333</v>
      </c>
      <c r="V265" s="6" t="n">
        <v>42</v>
      </c>
      <c r="W265" s="6" t="n">
        <v>42</v>
      </c>
    </row>
    <row r="266" customFormat="false" ht="12.75" hidden="false" customHeight="false" outlineLevel="0" collapsed="false">
      <c r="A266" s="0" t="s">
        <v>1272</v>
      </c>
      <c r="B266" s="0" t="s">
        <v>1273</v>
      </c>
      <c r="C266" s="0" t="s">
        <v>1495</v>
      </c>
      <c r="D266" s="0" t="s">
        <v>1628</v>
      </c>
      <c r="E266" s="0" t="s">
        <v>1605</v>
      </c>
      <c r="F266" s="0" t="s">
        <v>1268</v>
      </c>
      <c r="G266" s="0" t="n">
        <v>10152</v>
      </c>
      <c r="H266" s="0" t="n">
        <v>175</v>
      </c>
      <c r="I266" s="0" t="n">
        <v>175</v>
      </c>
      <c r="K266" s="0" t="n">
        <f aca="false">SUMIF(F266,"=ng",H266)</f>
        <v>175</v>
      </c>
      <c r="O266" s="6" t="s">
        <v>1272</v>
      </c>
      <c r="P266" s="6" t="s">
        <v>1273</v>
      </c>
      <c r="Q266" s="6" t="s">
        <v>1794</v>
      </c>
      <c r="R266" s="57" t="s">
        <v>1801</v>
      </c>
      <c r="S266" s="6" t="s">
        <v>1794</v>
      </c>
      <c r="T266" s="6" t="s">
        <v>1268</v>
      </c>
      <c r="U266" s="6" t="n">
        <v>12656.0655737705</v>
      </c>
      <c r="V266" s="6" t="n">
        <v>68</v>
      </c>
      <c r="W266" s="6" t="n">
        <v>68</v>
      </c>
    </row>
    <row r="267" customFormat="false" ht="12.75" hidden="false" customHeight="false" outlineLevel="0" collapsed="false">
      <c r="A267" s="0" t="s">
        <v>1272</v>
      </c>
      <c r="B267" s="0" t="s">
        <v>1273</v>
      </c>
      <c r="C267" s="0" t="s">
        <v>1495</v>
      </c>
      <c r="D267" s="0" t="s">
        <v>1630</v>
      </c>
      <c r="E267" s="0" t="s">
        <v>1605</v>
      </c>
      <c r="F267" s="0" t="s">
        <v>1268</v>
      </c>
      <c r="G267" s="0" t="n">
        <v>10152</v>
      </c>
      <c r="H267" s="0" t="n">
        <v>175</v>
      </c>
      <c r="I267" s="0" t="n">
        <v>175</v>
      </c>
      <c r="K267" s="0" t="n">
        <f aca="false">SUMIF(F267,"=ng",H267)</f>
        <v>175</v>
      </c>
      <c r="O267" s="6" t="s">
        <v>1322</v>
      </c>
      <c r="P267" s="6" t="s">
        <v>1323</v>
      </c>
      <c r="Q267" s="6" t="s">
        <v>1498</v>
      </c>
      <c r="R267" s="57" t="s">
        <v>1785</v>
      </c>
      <c r="S267" s="6" t="s">
        <v>1498</v>
      </c>
      <c r="T267" s="6" t="s">
        <v>1268</v>
      </c>
      <c r="U267" s="6" t="n">
        <v>12657.5</v>
      </c>
      <c r="V267" s="6" t="n">
        <v>81</v>
      </c>
      <c r="W267" s="6" t="n">
        <v>85</v>
      </c>
    </row>
    <row r="268" customFormat="false" ht="12.75" hidden="false" customHeight="false" outlineLevel="0" collapsed="false">
      <c r="A268" s="0" t="s">
        <v>1272</v>
      </c>
      <c r="B268" s="0" t="s">
        <v>1273</v>
      </c>
      <c r="C268" s="0" t="s">
        <v>1495</v>
      </c>
      <c r="D268" s="0" t="s">
        <v>1634</v>
      </c>
      <c r="E268" s="0" t="s">
        <v>1605</v>
      </c>
      <c r="F268" s="0" t="s">
        <v>1268</v>
      </c>
      <c r="G268" s="0" t="n">
        <v>10152</v>
      </c>
      <c r="H268" s="0" t="n">
        <v>320</v>
      </c>
      <c r="I268" s="0" t="n">
        <v>320</v>
      </c>
      <c r="K268" s="0" t="n">
        <f aca="false">SUMIF(F268,"=ng",H268)</f>
        <v>320</v>
      </c>
      <c r="O268" s="6" t="s">
        <v>1272</v>
      </c>
      <c r="P268" s="6" t="s">
        <v>1273</v>
      </c>
      <c r="Q268" s="6" t="s">
        <v>1568</v>
      </c>
      <c r="R268" s="57" t="s">
        <v>1802</v>
      </c>
      <c r="S268" s="6" t="s">
        <v>1568</v>
      </c>
      <c r="T268" s="6" t="s">
        <v>1268</v>
      </c>
      <c r="U268" s="6" t="n">
        <v>12658.7096774194</v>
      </c>
      <c r="V268" s="6" t="n">
        <v>31</v>
      </c>
      <c r="W268" s="6" t="n">
        <v>32</v>
      </c>
    </row>
    <row r="269" customFormat="false" ht="12.75" hidden="false" customHeight="false" outlineLevel="0" collapsed="false">
      <c r="A269" s="0" t="s">
        <v>1272</v>
      </c>
      <c r="B269" s="0" t="s">
        <v>1273</v>
      </c>
      <c r="C269" s="0" t="s">
        <v>1495</v>
      </c>
      <c r="D269" s="0" t="s">
        <v>1637</v>
      </c>
      <c r="E269" s="0" t="s">
        <v>1605</v>
      </c>
      <c r="F269" s="0" t="s">
        <v>1268</v>
      </c>
      <c r="G269" s="0" t="n">
        <v>10152</v>
      </c>
      <c r="H269" s="0" t="n">
        <v>320</v>
      </c>
      <c r="I269" s="0" t="n">
        <v>320</v>
      </c>
      <c r="K269" s="0" t="n">
        <f aca="false">SUMIF(F269,"=ng",H269)</f>
        <v>320</v>
      </c>
      <c r="O269" s="6" t="s">
        <v>1204</v>
      </c>
      <c r="P269" s="6" t="s">
        <v>1273</v>
      </c>
      <c r="Q269" s="6" t="s">
        <v>1682</v>
      </c>
      <c r="R269" s="57" t="s">
        <v>1697</v>
      </c>
      <c r="S269" s="6" t="s">
        <v>1682</v>
      </c>
      <c r="T269" s="6" t="s">
        <v>1268</v>
      </c>
      <c r="U269" s="6" t="n">
        <v>12660</v>
      </c>
      <c r="V269" s="6" t="n">
        <v>25</v>
      </c>
      <c r="W269" s="6" t="n">
        <v>25</v>
      </c>
    </row>
    <row r="270" customFormat="false" ht="12.75" hidden="false" customHeight="false" outlineLevel="0" collapsed="false">
      <c r="A270" s="0" t="s">
        <v>1272</v>
      </c>
      <c r="B270" s="0" t="s">
        <v>1273</v>
      </c>
      <c r="C270" s="0" t="s">
        <v>1495</v>
      </c>
      <c r="D270" s="0" t="s">
        <v>1639</v>
      </c>
      <c r="E270" s="0" t="s">
        <v>1605</v>
      </c>
      <c r="F270" s="0" t="s">
        <v>1268</v>
      </c>
      <c r="G270" s="0" t="n">
        <v>10152</v>
      </c>
      <c r="H270" s="0" t="n">
        <v>480</v>
      </c>
      <c r="I270" s="0" t="n">
        <v>480</v>
      </c>
      <c r="K270" s="0" t="n">
        <f aca="false">SUMIF(F270,"=ng",H270)</f>
        <v>480</v>
      </c>
      <c r="O270" s="6" t="s">
        <v>1204</v>
      </c>
      <c r="P270" s="6" t="s">
        <v>1273</v>
      </c>
      <c r="Q270" s="6" t="s">
        <v>1682</v>
      </c>
      <c r="R270" s="57" t="s">
        <v>1700</v>
      </c>
      <c r="S270" s="6" t="s">
        <v>1682</v>
      </c>
      <c r="T270" s="6" t="s">
        <v>1268</v>
      </c>
      <c r="U270" s="6" t="n">
        <v>12660</v>
      </c>
      <c r="V270" s="6" t="n">
        <v>25</v>
      </c>
      <c r="W270" s="6" t="n">
        <v>25</v>
      </c>
    </row>
    <row r="271" customFormat="false" ht="12.75" hidden="false" customHeight="false" outlineLevel="0" collapsed="false">
      <c r="A271" s="0" t="s">
        <v>1272</v>
      </c>
      <c r="B271" s="0" t="s">
        <v>1273</v>
      </c>
      <c r="C271" s="0" t="s">
        <v>1495</v>
      </c>
      <c r="D271" s="0" t="s">
        <v>1641</v>
      </c>
      <c r="E271" s="0" t="s">
        <v>1605</v>
      </c>
      <c r="F271" s="0" t="s">
        <v>1268</v>
      </c>
      <c r="G271" s="0" t="n">
        <v>10152</v>
      </c>
      <c r="H271" s="0" t="n">
        <v>480</v>
      </c>
      <c r="I271" s="0" t="n">
        <v>480</v>
      </c>
      <c r="K271" s="0" t="n">
        <f aca="false">SUMIF(F271,"=ng",H271)</f>
        <v>480</v>
      </c>
      <c r="O271" s="6" t="s">
        <v>1322</v>
      </c>
      <c r="P271" s="6" t="s">
        <v>1323</v>
      </c>
      <c r="Q271" s="6" t="s">
        <v>1498</v>
      </c>
      <c r="R271" s="57" t="s">
        <v>1786</v>
      </c>
      <c r="S271" s="6" t="s">
        <v>1498</v>
      </c>
      <c r="T271" s="6" t="s">
        <v>1268</v>
      </c>
      <c r="U271" s="6" t="n">
        <v>12660</v>
      </c>
      <c r="V271" s="6" t="n">
        <v>40</v>
      </c>
      <c r="W271" s="6" t="n">
        <v>50</v>
      </c>
    </row>
    <row r="272" customFormat="false" ht="12.75" hidden="false" customHeight="false" outlineLevel="0" collapsed="false">
      <c r="A272" s="0" t="s">
        <v>1272</v>
      </c>
      <c r="B272" s="0" t="s">
        <v>1273</v>
      </c>
      <c r="C272" s="0" t="s">
        <v>1495</v>
      </c>
      <c r="D272" s="0" t="s">
        <v>1643</v>
      </c>
      <c r="E272" s="0" t="s">
        <v>1605</v>
      </c>
      <c r="F272" s="0" t="s">
        <v>1268</v>
      </c>
      <c r="G272" s="0" t="n">
        <v>10168.1714285714</v>
      </c>
      <c r="H272" s="0" t="n">
        <v>175</v>
      </c>
      <c r="I272" s="0" t="n">
        <v>175</v>
      </c>
      <c r="K272" s="0" t="n">
        <f aca="false">SUMIF(F272,"=ng",H272)</f>
        <v>175</v>
      </c>
      <c r="O272" s="6" t="s">
        <v>1322</v>
      </c>
      <c r="P272" s="6" t="s">
        <v>1323</v>
      </c>
      <c r="Q272" s="6" t="s">
        <v>1498</v>
      </c>
      <c r="R272" s="57" t="s">
        <v>1787</v>
      </c>
      <c r="S272" s="6" t="s">
        <v>1498</v>
      </c>
      <c r="T272" s="6" t="s">
        <v>1268</v>
      </c>
      <c r="U272" s="6" t="n">
        <v>12660</v>
      </c>
      <c r="V272" s="6" t="n">
        <v>40</v>
      </c>
      <c r="W272" s="6" t="n">
        <v>50</v>
      </c>
    </row>
    <row r="273" customFormat="false" ht="12.75" hidden="false" customHeight="false" outlineLevel="0" collapsed="false">
      <c r="A273" s="0" t="s">
        <v>1272</v>
      </c>
      <c r="B273" s="0" t="s">
        <v>1273</v>
      </c>
      <c r="C273" s="0" t="s">
        <v>1481</v>
      </c>
      <c r="D273" s="0" t="s">
        <v>1650</v>
      </c>
      <c r="E273" s="0" t="s">
        <v>1481</v>
      </c>
      <c r="F273" s="0" t="s">
        <v>1268</v>
      </c>
      <c r="G273" s="0" t="n">
        <v>10272</v>
      </c>
      <c r="H273" s="0" t="n">
        <v>445</v>
      </c>
      <c r="I273" s="0" t="n">
        <v>445</v>
      </c>
      <c r="K273" s="0" t="n">
        <f aca="false">SUMIF(F273,"=ng",H273)</f>
        <v>445</v>
      </c>
      <c r="O273" s="6" t="s">
        <v>1322</v>
      </c>
      <c r="P273" s="6" t="s">
        <v>1323</v>
      </c>
      <c r="Q273" s="6" t="s">
        <v>1498</v>
      </c>
      <c r="R273" s="57" t="s">
        <v>1788</v>
      </c>
      <c r="S273" s="6" t="s">
        <v>1449</v>
      </c>
      <c r="T273" s="6" t="s">
        <v>1268</v>
      </c>
      <c r="U273" s="6" t="n">
        <v>12660</v>
      </c>
      <c r="V273" s="6" t="n">
        <v>150</v>
      </c>
      <c r="W273" s="6" t="n">
        <v>150</v>
      </c>
    </row>
    <row r="274" customFormat="false" ht="12.75" hidden="false" customHeight="false" outlineLevel="0" collapsed="false">
      <c r="A274" s="0" t="s">
        <v>1272</v>
      </c>
      <c r="B274" s="0" t="s">
        <v>1273</v>
      </c>
      <c r="C274" s="0" t="s">
        <v>1495</v>
      </c>
      <c r="D274" s="0" t="s">
        <v>1664</v>
      </c>
      <c r="E274" s="0" t="s">
        <v>1495</v>
      </c>
      <c r="F274" s="0" t="s">
        <v>1268</v>
      </c>
      <c r="G274" s="0" t="n">
        <v>10500</v>
      </c>
      <c r="H274" s="0" t="n">
        <v>32</v>
      </c>
      <c r="I274" s="0" t="n">
        <v>32</v>
      </c>
      <c r="K274" s="0" t="n">
        <f aca="false">SUMIF(F274,"=ng",H274)</f>
        <v>32</v>
      </c>
      <c r="O274" s="6" t="s">
        <v>1272</v>
      </c>
      <c r="P274" s="6" t="s">
        <v>1273</v>
      </c>
      <c r="Q274" s="6" t="s">
        <v>1794</v>
      </c>
      <c r="R274" s="57" t="s">
        <v>1803</v>
      </c>
      <c r="S274" s="6" t="s">
        <v>1794</v>
      </c>
      <c r="T274" s="6" t="s">
        <v>1268</v>
      </c>
      <c r="U274" s="6" t="n">
        <v>12662.1052631579</v>
      </c>
      <c r="V274" s="6" t="n">
        <v>19</v>
      </c>
      <c r="W274" s="6" t="n">
        <v>19</v>
      </c>
    </row>
    <row r="275" customFormat="false" ht="12.75" hidden="false" customHeight="false" outlineLevel="0" collapsed="false">
      <c r="A275" s="0" t="s">
        <v>1272</v>
      </c>
      <c r="B275" s="0" t="s">
        <v>1273</v>
      </c>
      <c r="C275" s="0" t="s">
        <v>1495</v>
      </c>
      <c r="D275" s="0" t="s">
        <v>1665</v>
      </c>
      <c r="E275" s="0" t="s">
        <v>1495</v>
      </c>
      <c r="F275" s="0" t="s">
        <v>1268</v>
      </c>
      <c r="G275" s="0" t="n">
        <v>10500</v>
      </c>
      <c r="H275" s="0" t="n">
        <v>33</v>
      </c>
      <c r="I275" s="0" t="n">
        <v>33</v>
      </c>
      <c r="K275" s="0" t="n">
        <f aca="false">SUMIF(F275,"=ng",H275)</f>
        <v>33</v>
      </c>
      <c r="O275" s="6" t="s">
        <v>1272</v>
      </c>
      <c r="P275" s="6" t="s">
        <v>1273</v>
      </c>
      <c r="Q275" s="6" t="s">
        <v>1731</v>
      </c>
      <c r="R275" s="57" t="s">
        <v>1804</v>
      </c>
      <c r="S275" s="6" t="s">
        <v>1731</v>
      </c>
      <c r="T275" s="6" t="s">
        <v>1268</v>
      </c>
      <c r="U275" s="6" t="n">
        <v>12666.1538461538</v>
      </c>
      <c r="V275" s="6" t="n">
        <v>26</v>
      </c>
      <c r="W275" s="6" t="n">
        <v>26</v>
      </c>
    </row>
    <row r="276" customFormat="false" ht="12.75" hidden="false" customHeight="false" outlineLevel="0" collapsed="false">
      <c r="A276" s="0" t="s">
        <v>1272</v>
      </c>
      <c r="B276" s="0" t="s">
        <v>1273</v>
      </c>
      <c r="C276" s="0" t="s">
        <v>1495</v>
      </c>
      <c r="D276" s="0" t="s">
        <v>1666</v>
      </c>
      <c r="E276" s="0" t="s">
        <v>1495</v>
      </c>
      <c r="F276" s="0" t="s">
        <v>1268</v>
      </c>
      <c r="G276" s="0" t="n">
        <v>10500</v>
      </c>
      <c r="H276" s="0" t="n">
        <v>44</v>
      </c>
      <c r="I276" s="0" t="n">
        <v>44</v>
      </c>
      <c r="K276" s="0" t="n">
        <f aca="false">SUMIF(F276,"=ng",H276)</f>
        <v>44</v>
      </c>
      <c r="O276" s="6" t="s">
        <v>1272</v>
      </c>
      <c r="P276" s="6" t="s">
        <v>1273</v>
      </c>
      <c r="Q276" s="6" t="s">
        <v>1731</v>
      </c>
      <c r="R276" s="57" t="s">
        <v>1805</v>
      </c>
      <c r="S276" s="6" t="s">
        <v>1731</v>
      </c>
      <c r="T276" s="6" t="s">
        <v>1268</v>
      </c>
      <c r="U276" s="6" t="n">
        <v>12666.1538461538</v>
      </c>
      <c r="V276" s="6" t="n">
        <v>26</v>
      </c>
      <c r="W276" s="6" t="n">
        <v>26</v>
      </c>
    </row>
    <row r="277" customFormat="false" ht="12.75" hidden="false" customHeight="false" outlineLevel="0" collapsed="false">
      <c r="A277" s="0" t="s">
        <v>1272</v>
      </c>
      <c r="B277" s="0" t="s">
        <v>1273</v>
      </c>
      <c r="C277" s="0" t="s">
        <v>1495</v>
      </c>
      <c r="D277" s="0" t="s">
        <v>1667</v>
      </c>
      <c r="E277" s="0" t="s">
        <v>1495</v>
      </c>
      <c r="F277" s="0" t="s">
        <v>1268</v>
      </c>
      <c r="G277" s="0" t="n">
        <v>10500</v>
      </c>
      <c r="H277" s="0" t="n">
        <v>45</v>
      </c>
      <c r="I277" s="0" t="n">
        <v>45</v>
      </c>
      <c r="K277" s="0" t="n">
        <f aca="false">SUMIF(F277,"=ng",H277)</f>
        <v>45</v>
      </c>
      <c r="O277" s="6" t="s">
        <v>1322</v>
      </c>
      <c r="P277" s="6" t="s">
        <v>1323</v>
      </c>
      <c r="Q277" s="6" t="s">
        <v>1498</v>
      </c>
      <c r="R277" s="57" t="s">
        <v>1789</v>
      </c>
      <c r="S277" s="6" t="s">
        <v>1498</v>
      </c>
      <c r="T277" s="6" t="s">
        <v>1268</v>
      </c>
      <c r="U277" s="6" t="n">
        <v>12670</v>
      </c>
      <c r="V277" s="6" t="n">
        <v>17</v>
      </c>
      <c r="W277" s="6" t="n">
        <v>20</v>
      </c>
    </row>
    <row r="278" customFormat="false" ht="12.75" hidden="false" customHeight="false" outlineLevel="0" collapsed="false">
      <c r="A278" s="0" t="s">
        <v>1272</v>
      </c>
      <c r="B278" s="0" t="s">
        <v>1273</v>
      </c>
      <c r="C278" s="0" t="s">
        <v>1495</v>
      </c>
      <c r="D278" s="0" t="s">
        <v>1668</v>
      </c>
      <c r="E278" s="0" t="s">
        <v>1451</v>
      </c>
      <c r="F278" s="0" t="s">
        <v>1268</v>
      </c>
      <c r="G278" s="0" t="n">
        <v>10500</v>
      </c>
      <c r="H278" s="0" t="n">
        <v>750</v>
      </c>
      <c r="I278" s="0" t="n">
        <v>750</v>
      </c>
      <c r="K278" s="0" t="n">
        <f aca="false">SUMIF(F278,"=ng",H278)</f>
        <v>750</v>
      </c>
      <c r="O278" s="6" t="s">
        <v>1272</v>
      </c>
      <c r="P278" s="6" t="s">
        <v>1273</v>
      </c>
      <c r="Q278" s="6" t="s">
        <v>1794</v>
      </c>
      <c r="R278" s="57" t="s">
        <v>1806</v>
      </c>
      <c r="S278" s="6" t="s">
        <v>1794</v>
      </c>
      <c r="T278" s="6" t="s">
        <v>1268</v>
      </c>
      <c r="U278" s="6" t="n">
        <v>12670</v>
      </c>
      <c r="V278" s="6" t="n">
        <v>21</v>
      </c>
      <c r="W278" s="6" t="n">
        <v>21</v>
      </c>
    </row>
    <row r="279" customFormat="false" ht="12.75" hidden="false" customHeight="false" outlineLevel="0" collapsed="false">
      <c r="A279" s="0" t="s">
        <v>1272</v>
      </c>
      <c r="B279" s="0" t="s">
        <v>1273</v>
      </c>
      <c r="C279" s="0" t="s">
        <v>1495</v>
      </c>
      <c r="D279" s="0" t="s">
        <v>1669</v>
      </c>
      <c r="E279" s="0" t="s">
        <v>1451</v>
      </c>
      <c r="F279" s="0" t="s">
        <v>1268</v>
      </c>
      <c r="G279" s="0" t="n">
        <v>10500</v>
      </c>
      <c r="H279" s="0" t="n">
        <v>750</v>
      </c>
      <c r="I279" s="0" t="n">
        <v>750</v>
      </c>
      <c r="K279" s="0" t="n">
        <f aca="false">SUMIF(F279,"=ng",H279)</f>
        <v>750</v>
      </c>
      <c r="O279" s="6" t="s">
        <v>1572</v>
      </c>
      <c r="P279" s="6" t="s">
        <v>1343</v>
      </c>
      <c r="Q279" s="6" t="s">
        <v>1631</v>
      </c>
      <c r="R279" s="57" t="s">
        <v>1646</v>
      </c>
      <c r="S279" s="6" t="s">
        <v>1636</v>
      </c>
      <c r="T279" s="6" t="s">
        <v>1268</v>
      </c>
      <c r="U279" s="6" t="n">
        <v>12677.1428571429</v>
      </c>
      <c r="V279" s="6" t="n">
        <v>14</v>
      </c>
      <c r="W279" s="6" t="n">
        <v>14</v>
      </c>
    </row>
    <row r="280" customFormat="false" ht="12.75" hidden="false" customHeight="false" outlineLevel="0" collapsed="false">
      <c r="A280" s="0" t="s">
        <v>1272</v>
      </c>
      <c r="B280" s="0" t="s">
        <v>1273</v>
      </c>
      <c r="C280" s="0" t="s">
        <v>1495</v>
      </c>
      <c r="D280" s="0" t="s">
        <v>1670</v>
      </c>
      <c r="E280" s="0" t="s">
        <v>1605</v>
      </c>
      <c r="F280" s="0" t="s">
        <v>1268</v>
      </c>
      <c r="G280" s="0" t="n">
        <v>10500</v>
      </c>
      <c r="H280" s="0" t="n">
        <v>480</v>
      </c>
      <c r="I280" s="0" t="n">
        <v>480</v>
      </c>
      <c r="K280" s="0" t="n">
        <f aca="false">SUMIF(F280,"=ng",H280)</f>
        <v>480</v>
      </c>
      <c r="O280" s="6" t="s">
        <v>1572</v>
      </c>
      <c r="P280" s="6" t="s">
        <v>1343</v>
      </c>
      <c r="Q280" s="6" t="s">
        <v>1631</v>
      </c>
      <c r="R280" s="57" t="s">
        <v>1647</v>
      </c>
      <c r="S280" s="6" t="s">
        <v>1636</v>
      </c>
      <c r="T280" s="6" t="s">
        <v>1268</v>
      </c>
      <c r="U280" s="6" t="n">
        <v>12677.1428571429</v>
      </c>
      <c r="V280" s="6" t="n">
        <v>6</v>
      </c>
      <c r="W280" s="6" t="n">
        <v>4</v>
      </c>
    </row>
    <row r="281" customFormat="false" ht="12.75" hidden="false" customHeight="false" outlineLevel="0" collapsed="false">
      <c r="A281" s="0" t="s">
        <v>1272</v>
      </c>
      <c r="B281" s="0" t="s">
        <v>1273</v>
      </c>
      <c r="C281" s="0" t="s">
        <v>1495</v>
      </c>
      <c r="D281" s="0" t="s">
        <v>1671</v>
      </c>
      <c r="E281" s="0" t="s">
        <v>1605</v>
      </c>
      <c r="F281" s="0" t="s">
        <v>1268</v>
      </c>
      <c r="G281" s="0" t="n">
        <v>10500</v>
      </c>
      <c r="H281" s="0" t="n">
        <v>480</v>
      </c>
      <c r="I281" s="0" t="n">
        <v>480</v>
      </c>
      <c r="K281" s="0" t="n">
        <f aca="false">SUMIF(F281,"=ng",H281)</f>
        <v>480</v>
      </c>
      <c r="O281" s="6" t="s">
        <v>1572</v>
      </c>
      <c r="P281" s="6" t="s">
        <v>1343</v>
      </c>
      <c r="Q281" s="6" t="s">
        <v>1631</v>
      </c>
      <c r="R281" s="57" t="s">
        <v>1649</v>
      </c>
      <c r="S281" s="6" t="s">
        <v>1636</v>
      </c>
      <c r="T281" s="6" t="s">
        <v>1268</v>
      </c>
      <c r="U281" s="6" t="n">
        <v>12677.1428571429</v>
      </c>
      <c r="V281" s="6" t="n">
        <v>14</v>
      </c>
      <c r="W281" s="6" t="n">
        <v>14</v>
      </c>
    </row>
    <row r="282" customFormat="false" ht="12.75" hidden="false" customHeight="false" outlineLevel="0" collapsed="false">
      <c r="A282" s="0" t="s">
        <v>1272</v>
      </c>
      <c r="B282" s="0" t="s">
        <v>1273</v>
      </c>
      <c r="C282" s="0" t="s">
        <v>1495</v>
      </c>
      <c r="D282" s="0" t="s">
        <v>1672</v>
      </c>
      <c r="E282" s="0" t="s">
        <v>1605</v>
      </c>
      <c r="F282" s="0" t="s">
        <v>1268</v>
      </c>
      <c r="G282" s="0" t="n">
        <v>10500</v>
      </c>
      <c r="H282" s="0" t="n">
        <v>63</v>
      </c>
      <c r="I282" s="0" t="n">
        <v>63</v>
      </c>
      <c r="K282" s="0" t="n">
        <f aca="false">SUMIF(F282,"=ng",H282)</f>
        <v>63</v>
      </c>
      <c r="O282" s="6" t="s">
        <v>1369</v>
      </c>
      <c r="P282" s="6" t="s">
        <v>1262</v>
      </c>
      <c r="Q282" s="6" t="s">
        <v>1655</v>
      </c>
      <c r="R282" s="57" t="s">
        <v>1729</v>
      </c>
      <c r="S282" s="6" t="s">
        <v>1657</v>
      </c>
      <c r="T282" s="6" t="s">
        <v>1268</v>
      </c>
      <c r="U282" s="6" t="n">
        <v>12700</v>
      </c>
      <c r="V282" s="6" t="n">
        <v>46</v>
      </c>
      <c r="W282" s="6" t="n">
        <v>46</v>
      </c>
    </row>
    <row r="283" customFormat="false" ht="12.75" hidden="false" customHeight="false" outlineLevel="0" collapsed="false">
      <c r="A283" s="0" t="s">
        <v>1272</v>
      </c>
      <c r="B283" s="0" t="s">
        <v>1273</v>
      </c>
      <c r="C283" s="0" t="s">
        <v>1495</v>
      </c>
      <c r="D283" s="0" t="s">
        <v>1673</v>
      </c>
      <c r="E283" s="0" t="s">
        <v>1605</v>
      </c>
      <c r="F283" s="0" t="s">
        <v>1268</v>
      </c>
      <c r="G283" s="0" t="n">
        <v>10500</v>
      </c>
      <c r="H283" s="0" t="n">
        <v>63</v>
      </c>
      <c r="I283" s="0" t="n">
        <v>63</v>
      </c>
      <c r="K283" s="0" t="n">
        <f aca="false">SUMIF(F283,"=ng",H283)</f>
        <v>63</v>
      </c>
      <c r="O283" s="6" t="s">
        <v>1272</v>
      </c>
      <c r="P283" s="6" t="s">
        <v>1273</v>
      </c>
      <c r="Q283" s="6" t="s">
        <v>1712</v>
      </c>
      <c r="R283" s="57" t="s">
        <v>1612</v>
      </c>
      <c r="S283" s="6" t="s">
        <v>1712</v>
      </c>
      <c r="T283" s="6" t="s">
        <v>1268</v>
      </c>
      <c r="U283" s="6" t="n">
        <v>12707</v>
      </c>
      <c r="V283" s="6" t="n">
        <v>50</v>
      </c>
      <c r="W283" s="6" t="n">
        <v>50</v>
      </c>
    </row>
    <row r="284" customFormat="false" ht="12.75" hidden="false" customHeight="false" outlineLevel="0" collapsed="false">
      <c r="A284" s="0" t="s">
        <v>1272</v>
      </c>
      <c r="B284" s="0" t="s">
        <v>1273</v>
      </c>
      <c r="C284" s="0" t="s">
        <v>1495</v>
      </c>
      <c r="D284" s="0" t="s">
        <v>1675</v>
      </c>
      <c r="E284" s="0" t="s">
        <v>1451</v>
      </c>
      <c r="F284" s="0" t="s">
        <v>1268</v>
      </c>
      <c r="G284" s="0" t="n">
        <v>10534</v>
      </c>
      <c r="H284" s="0" t="n">
        <v>105</v>
      </c>
      <c r="I284" s="0" t="n">
        <v>110</v>
      </c>
      <c r="K284" s="0" t="n">
        <f aca="false">SUMIF(F284,"=ng",H284)</f>
        <v>105</v>
      </c>
      <c r="O284" s="6" t="s">
        <v>1251</v>
      </c>
      <c r="P284" s="6" t="s">
        <v>1258</v>
      </c>
      <c r="Q284" s="6" t="s">
        <v>1474</v>
      </c>
      <c r="R284" s="57" t="s">
        <v>1749</v>
      </c>
      <c r="S284" s="6" t="s">
        <v>1652</v>
      </c>
      <c r="T284" s="6" t="s">
        <v>54</v>
      </c>
      <c r="U284" s="6" t="n">
        <v>12850</v>
      </c>
      <c r="V284" s="6" t="n">
        <v>83</v>
      </c>
      <c r="W284" s="6" t="n">
        <v>83</v>
      </c>
    </row>
    <row r="285" customFormat="false" ht="12.75" hidden="false" customHeight="false" outlineLevel="0" collapsed="false">
      <c r="A285" s="0" t="s">
        <v>1272</v>
      </c>
      <c r="B285" s="0" t="s">
        <v>1273</v>
      </c>
      <c r="C285" s="0" t="s">
        <v>1495</v>
      </c>
      <c r="D285" s="0" t="s">
        <v>1676</v>
      </c>
      <c r="E285" s="0" t="s">
        <v>1451</v>
      </c>
      <c r="F285" s="0" t="s">
        <v>1268</v>
      </c>
      <c r="G285" s="0" t="n">
        <v>10534</v>
      </c>
      <c r="H285" s="0" t="n">
        <v>136</v>
      </c>
      <c r="I285" s="0" t="n">
        <v>146</v>
      </c>
      <c r="K285" s="0" t="n">
        <f aca="false">SUMIF(F285,"=ng",H285)</f>
        <v>136</v>
      </c>
      <c r="O285" s="6" t="s">
        <v>1251</v>
      </c>
      <c r="P285" s="6" t="s">
        <v>1258</v>
      </c>
      <c r="Q285" s="6" t="s">
        <v>1474</v>
      </c>
      <c r="R285" s="57" t="s">
        <v>1750</v>
      </c>
      <c r="S285" s="6" t="s">
        <v>1652</v>
      </c>
      <c r="T285" s="6" t="s">
        <v>54</v>
      </c>
      <c r="U285" s="6" t="n">
        <v>12850</v>
      </c>
      <c r="V285" s="6" t="n">
        <v>108</v>
      </c>
      <c r="W285" s="6" t="n">
        <v>108</v>
      </c>
    </row>
    <row r="286" customFormat="false" ht="12.75" hidden="false" customHeight="false" outlineLevel="0" collapsed="false">
      <c r="A286" s="0" t="s">
        <v>1272</v>
      </c>
      <c r="B286" s="0" t="s">
        <v>1273</v>
      </c>
      <c r="C286" s="0" t="s">
        <v>1495</v>
      </c>
      <c r="D286" s="0" t="s">
        <v>1677</v>
      </c>
      <c r="E286" s="0" t="s">
        <v>1451</v>
      </c>
      <c r="F286" s="0" t="s">
        <v>1268</v>
      </c>
      <c r="G286" s="0" t="n">
        <v>10534</v>
      </c>
      <c r="H286" s="0" t="n">
        <v>105</v>
      </c>
      <c r="I286" s="0" t="n">
        <v>110</v>
      </c>
      <c r="K286" s="0" t="n">
        <f aca="false">SUMIF(F286,"=ng",H286)</f>
        <v>105</v>
      </c>
      <c r="O286" s="6" t="s">
        <v>1282</v>
      </c>
      <c r="P286" s="6" t="s">
        <v>1283</v>
      </c>
      <c r="Q286" s="6" t="s">
        <v>1556</v>
      </c>
      <c r="R286" s="57" t="s">
        <v>1582</v>
      </c>
      <c r="S286" s="6" t="s">
        <v>1556</v>
      </c>
      <c r="T286" s="6" t="s">
        <v>1268</v>
      </c>
      <c r="U286" s="6" t="n">
        <v>12896</v>
      </c>
      <c r="V286" s="6" t="n">
        <v>105</v>
      </c>
      <c r="W286" s="6" t="n">
        <v>105</v>
      </c>
    </row>
    <row r="287" customFormat="false" ht="12.75" hidden="false" customHeight="false" outlineLevel="0" collapsed="false">
      <c r="A287" s="0" t="s">
        <v>1272</v>
      </c>
      <c r="B287" s="0" t="s">
        <v>1273</v>
      </c>
      <c r="C287" s="0" t="s">
        <v>1495</v>
      </c>
      <c r="D287" s="0" t="s">
        <v>1679</v>
      </c>
      <c r="E287" s="0" t="s">
        <v>1451</v>
      </c>
      <c r="F287" s="0" t="s">
        <v>1268</v>
      </c>
      <c r="G287" s="0" t="n">
        <v>10534</v>
      </c>
      <c r="H287" s="0" t="n">
        <v>136</v>
      </c>
      <c r="I287" s="0" t="n">
        <v>146</v>
      </c>
      <c r="K287" s="0" t="n">
        <f aca="false">SUMIF(F287,"=ng",H287)</f>
        <v>136</v>
      </c>
      <c r="O287" s="6" t="s">
        <v>1282</v>
      </c>
      <c r="P287" s="6" t="s">
        <v>1283</v>
      </c>
      <c r="Q287" s="6" t="s">
        <v>1452</v>
      </c>
      <c r="R287" s="57" t="s">
        <v>1584</v>
      </c>
      <c r="S287" s="6" t="s">
        <v>1452</v>
      </c>
      <c r="T287" s="6" t="s">
        <v>1268</v>
      </c>
      <c r="U287" s="6" t="n">
        <v>12944.6271186441</v>
      </c>
      <c r="V287" s="6" t="n">
        <v>57</v>
      </c>
      <c r="W287" s="6" t="n">
        <v>69</v>
      </c>
    </row>
    <row r="288" customFormat="false" ht="12.75" hidden="false" customHeight="false" outlineLevel="0" collapsed="false">
      <c r="A288" s="0" t="s">
        <v>1272</v>
      </c>
      <c r="B288" s="0" t="s">
        <v>1273</v>
      </c>
      <c r="C288" s="0" t="s">
        <v>1495</v>
      </c>
      <c r="D288" s="0" t="s">
        <v>1681</v>
      </c>
      <c r="E288" s="0" t="s">
        <v>1605</v>
      </c>
      <c r="F288" s="0" t="s">
        <v>1268</v>
      </c>
      <c r="G288" s="0" t="n">
        <v>10535.6</v>
      </c>
      <c r="H288" s="0" t="n">
        <v>175</v>
      </c>
      <c r="I288" s="0" t="n">
        <v>175</v>
      </c>
      <c r="K288" s="0" t="n">
        <f aca="false">SUMIF(F288,"=ng",H288)</f>
        <v>175</v>
      </c>
      <c r="O288" s="6" t="s">
        <v>1282</v>
      </c>
      <c r="P288" s="6" t="s">
        <v>1258</v>
      </c>
      <c r="Q288" s="6" t="s">
        <v>1472</v>
      </c>
      <c r="R288" s="57" t="s">
        <v>1586</v>
      </c>
      <c r="S288" s="6" t="s">
        <v>1474</v>
      </c>
      <c r="T288" s="6" t="s">
        <v>1268</v>
      </c>
      <c r="U288" s="6" t="n">
        <v>12946.7368421053</v>
      </c>
      <c r="V288" s="6" t="n">
        <v>69</v>
      </c>
      <c r="W288" s="6" t="n">
        <v>76</v>
      </c>
    </row>
    <row r="289" customFormat="false" ht="12.75" hidden="false" customHeight="false" outlineLevel="0" collapsed="false">
      <c r="A289" s="0" t="s">
        <v>1272</v>
      </c>
      <c r="B289" s="0" t="s">
        <v>1273</v>
      </c>
      <c r="C289" s="0" t="s">
        <v>1495</v>
      </c>
      <c r="D289" s="0" t="s">
        <v>1692</v>
      </c>
      <c r="E289" s="0" t="s">
        <v>1451</v>
      </c>
      <c r="F289" s="0" t="s">
        <v>1268</v>
      </c>
      <c r="G289" s="0" t="n">
        <v>10580</v>
      </c>
      <c r="H289" s="0" t="n">
        <v>65</v>
      </c>
      <c r="I289" s="0" t="n">
        <v>65</v>
      </c>
      <c r="K289" s="0" t="n">
        <f aca="false">SUMIF(F289,"=ng",H289)</f>
        <v>65</v>
      </c>
      <c r="O289" s="6" t="s">
        <v>1322</v>
      </c>
      <c r="P289" s="6" t="s">
        <v>1323</v>
      </c>
      <c r="Q289" s="6" t="s">
        <v>1498</v>
      </c>
      <c r="R289" s="57" t="s">
        <v>1790</v>
      </c>
      <c r="S289" s="6" t="s">
        <v>1498</v>
      </c>
      <c r="T289" s="6" t="s">
        <v>1268</v>
      </c>
      <c r="U289" s="6" t="n">
        <v>13000</v>
      </c>
      <c r="V289" s="6" t="n">
        <v>12</v>
      </c>
      <c r="W289" s="6" t="n">
        <v>12</v>
      </c>
    </row>
    <row r="290" customFormat="false" ht="12.75" hidden="false" customHeight="false" outlineLevel="0" collapsed="false">
      <c r="A290" s="0" t="s">
        <v>1272</v>
      </c>
      <c r="B290" s="0" t="s">
        <v>1273</v>
      </c>
      <c r="C290" s="0" t="s">
        <v>1495</v>
      </c>
      <c r="D290" s="0" t="s">
        <v>1694</v>
      </c>
      <c r="E290" s="0" t="s">
        <v>1451</v>
      </c>
      <c r="F290" s="0" t="s">
        <v>1268</v>
      </c>
      <c r="G290" s="0" t="n">
        <v>10580</v>
      </c>
      <c r="H290" s="0" t="n">
        <v>81</v>
      </c>
      <c r="I290" s="0" t="n">
        <v>81</v>
      </c>
      <c r="K290" s="0" t="n">
        <f aca="false">SUMIF(F290,"=ng",H290)</f>
        <v>81</v>
      </c>
      <c r="O290" s="6" t="s">
        <v>1282</v>
      </c>
      <c r="P290" s="6" t="s">
        <v>1283</v>
      </c>
      <c r="Q290" s="6" t="s">
        <v>1556</v>
      </c>
      <c r="R290" s="57" t="s">
        <v>1588</v>
      </c>
      <c r="S290" s="6" t="s">
        <v>1556</v>
      </c>
      <c r="T290" s="6" t="s">
        <v>1268</v>
      </c>
      <c r="U290" s="6" t="n">
        <v>13133.3333333333</v>
      </c>
      <c r="V290" s="6" t="n">
        <v>81</v>
      </c>
      <c r="W290" s="6" t="n">
        <v>81</v>
      </c>
    </row>
    <row r="291" customFormat="false" ht="12.75" hidden="false" customHeight="false" outlineLevel="0" collapsed="false">
      <c r="A291" s="0" t="s">
        <v>1272</v>
      </c>
      <c r="B291" s="0" t="s">
        <v>1273</v>
      </c>
      <c r="C291" s="0" t="s">
        <v>1558</v>
      </c>
      <c r="D291" s="0" t="s">
        <v>1698</v>
      </c>
      <c r="E291" s="0" t="s">
        <v>1699</v>
      </c>
      <c r="F291" s="0" t="s">
        <v>1268</v>
      </c>
      <c r="G291" s="0" t="n">
        <v>10617</v>
      </c>
      <c r="H291" s="0" t="n">
        <v>107</v>
      </c>
      <c r="I291" s="0" t="n">
        <v>107</v>
      </c>
      <c r="K291" s="0" t="n">
        <f aca="false">SUMIF(F291,"=ng",H291)</f>
        <v>107</v>
      </c>
      <c r="O291" s="6" t="s">
        <v>1282</v>
      </c>
      <c r="P291" s="6" t="s">
        <v>1258</v>
      </c>
      <c r="Q291" s="6" t="s">
        <v>1472</v>
      </c>
      <c r="R291" s="57" t="s">
        <v>1592</v>
      </c>
      <c r="S291" s="6" t="s">
        <v>1474</v>
      </c>
      <c r="T291" s="6" t="s">
        <v>1268</v>
      </c>
      <c r="U291" s="6" t="n">
        <v>13147.906779661</v>
      </c>
      <c r="V291" s="6" t="n">
        <v>50</v>
      </c>
      <c r="W291" s="6" t="n">
        <v>59</v>
      </c>
    </row>
    <row r="292" customFormat="false" ht="12.75" hidden="false" customHeight="false" outlineLevel="0" collapsed="false">
      <c r="A292" s="0" t="s">
        <v>1272</v>
      </c>
      <c r="B292" s="0" t="s">
        <v>1273</v>
      </c>
      <c r="C292" s="0" t="s">
        <v>1558</v>
      </c>
      <c r="D292" s="0" t="s">
        <v>1701</v>
      </c>
      <c r="E292" s="0" t="s">
        <v>1699</v>
      </c>
      <c r="F292" s="0" t="s">
        <v>1268</v>
      </c>
      <c r="G292" s="0" t="n">
        <v>10617</v>
      </c>
      <c r="H292" s="0" t="n">
        <v>104</v>
      </c>
      <c r="I292" s="0" t="n">
        <v>104</v>
      </c>
      <c r="K292" s="0" t="n">
        <f aca="false">SUMIF(F292,"=ng",H292)</f>
        <v>104</v>
      </c>
      <c r="O292" s="6" t="s">
        <v>1272</v>
      </c>
      <c r="P292" s="6" t="s">
        <v>1273</v>
      </c>
      <c r="Q292" s="6" t="s">
        <v>1481</v>
      </c>
      <c r="R292" s="57" t="s">
        <v>1807</v>
      </c>
      <c r="S292" s="6" t="s">
        <v>1481</v>
      </c>
      <c r="T292" s="6" t="s">
        <v>1268</v>
      </c>
      <c r="U292" s="6" t="n">
        <v>13159</v>
      </c>
      <c r="V292" s="6" t="n">
        <v>341</v>
      </c>
      <c r="W292" s="6" t="n">
        <v>341</v>
      </c>
    </row>
    <row r="293" customFormat="false" ht="12.75" hidden="false" customHeight="false" outlineLevel="0" collapsed="false">
      <c r="A293" s="0" t="s">
        <v>1272</v>
      </c>
      <c r="B293" s="0" t="s">
        <v>1273</v>
      </c>
      <c r="C293" s="0" t="s">
        <v>1558</v>
      </c>
      <c r="D293" s="0" t="s">
        <v>1703</v>
      </c>
      <c r="E293" s="0" t="s">
        <v>1699</v>
      </c>
      <c r="F293" s="0" t="s">
        <v>1268</v>
      </c>
      <c r="G293" s="0" t="n">
        <v>10617</v>
      </c>
      <c r="H293" s="0" t="n">
        <v>110</v>
      </c>
      <c r="I293" s="0" t="n">
        <v>110</v>
      </c>
      <c r="K293" s="0" t="n">
        <f aca="false">SUMIF(F293,"=ng",H293)</f>
        <v>110</v>
      </c>
      <c r="O293" s="6" t="s">
        <v>1272</v>
      </c>
      <c r="P293" s="6" t="s">
        <v>1273</v>
      </c>
      <c r="Q293" s="6" t="s">
        <v>1481</v>
      </c>
      <c r="R293" s="57" t="s">
        <v>1808</v>
      </c>
      <c r="S293" s="6" t="s">
        <v>1481</v>
      </c>
      <c r="T293" s="6" t="s">
        <v>1268</v>
      </c>
      <c r="U293" s="6" t="n">
        <v>13534</v>
      </c>
      <c r="V293" s="6" t="n">
        <v>222</v>
      </c>
      <c r="W293" s="6" t="n">
        <v>222</v>
      </c>
    </row>
    <row r="294" customFormat="false" ht="12.75" hidden="false" customHeight="false" outlineLevel="0" collapsed="false">
      <c r="A294" s="0" t="s">
        <v>1272</v>
      </c>
      <c r="B294" s="0" t="s">
        <v>1273</v>
      </c>
      <c r="C294" s="0" t="s">
        <v>1558</v>
      </c>
      <c r="D294" s="0" t="s">
        <v>1705</v>
      </c>
      <c r="E294" s="0" t="s">
        <v>1699</v>
      </c>
      <c r="F294" s="0" t="s">
        <v>1268</v>
      </c>
      <c r="G294" s="0" t="n">
        <v>10617</v>
      </c>
      <c r="H294" s="0" t="n">
        <v>300</v>
      </c>
      <c r="I294" s="0" t="n">
        <v>300</v>
      </c>
      <c r="K294" s="0" t="n">
        <f aca="false">SUMIF(F294,"=ng",H294)</f>
        <v>300</v>
      </c>
      <c r="O294" s="6" t="s">
        <v>1272</v>
      </c>
      <c r="P294" s="6" t="s">
        <v>1273</v>
      </c>
      <c r="Q294" s="6" t="s">
        <v>1558</v>
      </c>
      <c r="R294" s="57" t="s">
        <v>1809</v>
      </c>
      <c r="S294" s="6" t="s">
        <v>1558</v>
      </c>
      <c r="T294" s="6" t="s">
        <v>1268</v>
      </c>
      <c r="U294" s="6" t="n">
        <v>13571</v>
      </c>
      <c r="V294" s="6" t="n">
        <v>23</v>
      </c>
      <c r="W294" s="6" t="n">
        <v>29</v>
      </c>
    </row>
    <row r="295" customFormat="false" ht="12.75" hidden="false" customHeight="false" outlineLevel="0" collapsed="false">
      <c r="A295" s="0" t="s">
        <v>1272</v>
      </c>
      <c r="B295" s="0" t="s">
        <v>1273</v>
      </c>
      <c r="C295" s="0" t="s">
        <v>1558</v>
      </c>
      <c r="D295" s="0" t="s">
        <v>1708</v>
      </c>
      <c r="E295" s="0" t="s">
        <v>1699</v>
      </c>
      <c r="F295" s="0" t="s">
        <v>1268</v>
      </c>
      <c r="G295" s="0" t="n">
        <v>10617</v>
      </c>
      <c r="H295" s="0" t="n">
        <v>330</v>
      </c>
      <c r="I295" s="0" t="n">
        <v>330</v>
      </c>
      <c r="K295" s="0" t="n">
        <f aca="false">SUMIF(F295,"=ng",H295)</f>
        <v>330</v>
      </c>
      <c r="O295" s="6" t="s">
        <v>1282</v>
      </c>
      <c r="P295" s="6" t="s">
        <v>1283</v>
      </c>
      <c r="Q295" s="6" t="s">
        <v>1493</v>
      </c>
      <c r="R295" s="57" t="s">
        <v>1594</v>
      </c>
      <c r="S295" s="6" t="s">
        <v>1493</v>
      </c>
      <c r="T295" s="6" t="s">
        <v>1268</v>
      </c>
      <c r="U295" s="6" t="n">
        <v>13574.8571428571</v>
      </c>
      <c r="V295" s="6" t="n">
        <v>54</v>
      </c>
      <c r="W295" s="6" t="n">
        <v>67</v>
      </c>
    </row>
    <row r="296" customFormat="false" ht="12.75" hidden="false" customHeight="false" outlineLevel="0" collapsed="false">
      <c r="A296" s="0" t="s">
        <v>1272</v>
      </c>
      <c r="B296" s="0" t="s">
        <v>1273</v>
      </c>
      <c r="C296" s="0" t="s">
        <v>1558</v>
      </c>
      <c r="D296" s="0" t="s">
        <v>1710</v>
      </c>
      <c r="E296" s="0" t="s">
        <v>1699</v>
      </c>
      <c r="F296" s="0" t="s">
        <v>1268</v>
      </c>
      <c r="G296" s="0" t="n">
        <v>10617</v>
      </c>
      <c r="H296" s="0" t="n">
        <v>16</v>
      </c>
      <c r="I296" s="0" t="n">
        <v>18</v>
      </c>
      <c r="K296" s="0" t="n">
        <f aca="false">SUMIF(F296,"=ng",H296)</f>
        <v>16</v>
      </c>
      <c r="O296" s="6" t="s">
        <v>1282</v>
      </c>
      <c r="P296" s="6" t="s">
        <v>1283</v>
      </c>
      <c r="Q296" s="6" t="s">
        <v>1493</v>
      </c>
      <c r="R296" s="57" t="s">
        <v>1597</v>
      </c>
      <c r="S296" s="6" t="s">
        <v>1493</v>
      </c>
      <c r="T296" s="6" t="s">
        <v>1268</v>
      </c>
      <c r="U296" s="6" t="n">
        <v>13574.8571428571</v>
      </c>
      <c r="V296" s="6" t="n">
        <v>49</v>
      </c>
      <c r="W296" s="6" t="n">
        <v>67</v>
      </c>
    </row>
    <row r="297" customFormat="false" ht="12.75" hidden="false" customHeight="false" outlineLevel="0" collapsed="false">
      <c r="A297" s="0" t="s">
        <v>1272</v>
      </c>
      <c r="B297" s="0" t="s">
        <v>1273</v>
      </c>
      <c r="C297" s="0" t="s">
        <v>1712</v>
      </c>
      <c r="D297" s="0" t="s">
        <v>1713</v>
      </c>
      <c r="E297" s="0" t="s">
        <v>1712</v>
      </c>
      <c r="F297" s="0" t="s">
        <v>1268</v>
      </c>
      <c r="G297" s="0" t="n">
        <v>10670</v>
      </c>
      <c r="H297" s="0" t="n">
        <v>37</v>
      </c>
      <c r="I297" s="0" t="n">
        <v>37</v>
      </c>
      <c r="K297" s="0" t="n">
        <f aca="false">SUMIF(F297,"=ng",H297)</f>
        <v>37</v>
      </c>
      <c r="O297" s="6" t="s">
        <v>1282</v>
      </c>
      <c r="P297" s="6" t="s">
        <v>1283</v>
      </c>
      <c r="Q297" s="6" t="s">
        <v>1493</v>
      </c>
      <c r="R297" s="57" t="s">
        <v>1599</v>
      </c>
      <c r="S297" s="6" t="s">
        <v>1493</v>
      </c>
      <c r="T297" s="6" t="s">
        <v>1268</v>
      </c>
      <c r="U297" s="6" t="n">
        <v>13574.8571428571</v>
      </c>
      <c r="V297" s="6" t="n">
        <v>94</v>
      </c>
      <c r="W297" s="6" t="n">
        <v>134</v>
      </c>
    </row>
    <row r="298" customFormat="false" ht="12.75" hidden="false" customHeight="false" outlineLevel="0" collapsed="false">
      <c r="A298" s="0" t="s">
        <v>1272</v>
      </c>
      <c r="B298" s="0" t="s">
        <v>1273</v>
      </c>
      <c r="C298" s="0" t="s">
        <v>1712</v>
      </c>
      <c r="D298" s="0" t="s">
        <v>1714</v>
      </c>
      <c r="E298" s="0" t="s">
        <v>1712</v>
      </c>
      <c r="F298" s="0" t="s">
        <v>1268</v>
      </c>
      <c r="G298" s="0" t="n">
        <v>10670</v>
      </c>
      <c r="H298" s="0" t="n">
        <v>78</v>
      </c>
      <c r="I298" s="0" t="n">
        <v>78</v>
      </c>
      <c r="K298" s="0" t="n">
        <f aca="false">SUMIF(F298,"=ng",H298)</f>
        <v>78</v>
      </c>
      <c r="O298" s="6" t="s">
        <v>1282</v>
      </c>
      <c r="P298" s="6" t="s">
        <v>1283</v>
      </c>
      <c r="Q298" s="6" t="s">
        <v>1556</v>
      </c>
      <c r="R298" s="57" t="s">
        <v>1601</v>
      </c>
      <c r="S298" s="6" t="s">
        <v>1556</v>
      </c>
      <c r="T298" s="6" t="s">
        <v>1268</v>
      </c>
      <c r="U298" s="6" t="n">
        <v>13580.3086419753</v>
      </c>
      <c r="V298" s="6" t="n">
        <v>81</v>
      </c>
      <c r="W298" s="6" t="n">
        <v>81</v>
      </c>
    </row>
    <row r="299" customFormat="false" ht="12.75" hidden="false" customHeight="false" outlineLevel="0" collapsed="false">
      <c r="A299" s="0" t="s">
        <v>1272</v>
      </c>
      <c r="B299" s="0" t="s">
        <v>1273</v>
      </c>
      <c r="C299" s="0" t="s">
        <v>1712</v>
      </c>
      <c r="D299" s="0" t="s">
        <v>1715</v>
      </c>
      <c r="E299" s="0" t="s">
        <v>1712</v>
      </c>
      <c r="F299" s="0" t="s">
        <v>1268</v>
      </c>
      <c r="G299" s="0" t="n">
        <v>10670</v>
      </c>
      <c r="H299" s="0" t="n">
        <v>48</v>
      </c>
      <c r="I299" s="0" t="n">
        <v>48</v>
      </c>
      <c r="K299" s="0" t="n">
        <f aca="false">SUMIF(F299,"=ng",H299)</f>
        <v>48</v>
      </c>
      <c r="O299" s="6" t="s">
        <v>1282</v>
      </c>
      <c r="P299" s="6" t="s">
        <v>1283</v>
      </c>
      <c r="Q299" s="6" t="s">
        <v>1493</v>
      </c>
      <c r="R299" s="57" t="s">
        <v>1603</v>
      </c>
      <c r="S299" s="6" t="s">
        <v>1493</v>
      </c>
      <c r="T299" s="6" t="s">
        <v>1268</v>
      </c>
      <c r="U299" s="6" t="n">
        <v>13615.4181818182</v>
      </c>
      <c r="V299" s="6" t="n">
        <v>47</v>
      </c>
      <c r="W299" s="6" t="n">
        <v>64</v>
      </c>
    </row>
    <row r="300" customFormat="false" ht="12.75" hidden="false" customHeight="false" outlineLevel="0" collapsed="false">
      <c r="A300" s="0" t="s">
        <v>1272</v>
      </c>
      <c r="B300" s="0" t="s">
        <v>1273</v>
      </c>
      <c r="C300" s="0" t="s">
        <v>1712</v>
      </c>
      <c r="D300" s="0" t="s">
        <v>1716</v>
      </c>
      <c r="E300" s="0" t="s">
        <v>1712</v>
      </c>
      <c r="F300" s="0" t="s">
        <v>1268</v>
      </c>
      <c r="G300" s="0" t="n">
        <v>10670</v>
      </c>
      <c r="H300" s="0" t="n">
        <v>80</v>
      </c>
      <c r="I300" s="0" t="n">
        <v>80</v>
      </c>
      <c r="K300" s="0" t="n">
        <f aca="false">SUMIF(F300,"=ng",H300)</f>
        <v>80</v>
      </c>
      <c r="O300" s="6" t="s">
        <v>1282</v>
      </c>
      <c r="P300" s="6" t="s">
        <v>1283</v>
      </c>
      <c r="Q300" s="6" t="s">
        <v>1493</v>
      </c>
      <c r="R300" s="57" t="s">
        <v>1606</v>
      </c>
      <c r="S300" s="6" t="s">
        <v>1493</v>
      </c>
      <c r="T300" s="6" t="s">
        <v>1268</v>
      </c>
      <c r="U300" s="6" t="n">
        <v>13615.4181818182</v>
      </c>
      <c r="V300" s="6" t="n">
        <v>47</v>
      </c>
      <c r="W300" s="6" t="n">
        <v>64</v>
      </c>
    </row>
    <row r="301" customFormat="false" ht="12.75" hidden="false" customHeight="false" outlineLevel="0" collapsed="false">
      <c r="A301" s="0" t="s">
        <v>1272</v>
      </c>
      <c r="B301" s="0" t="s">
        <v>1273</v>
      </c>
      <c r="C301" s="0" t="s">
        <v>1495</v>
      </c>
      <c r="D301" s="0" t="s">
        <v>1718</v>
      </c>
      <c r="E301" s="0" t="s">
        <v>1699</v>
      </c>
      <c r="F301" s="0" t="s">
        <v>1268</v>
      </c>
      <c r="G301" s="0" t="n">
        <v>10818</v>
      </c>
      <c r="H301" s="0" t="n">
        <v>175</v>
      </c>
      <c r="I301" s="0" t="n">
        <v>175</v>
      </c>
      <c r="K301" s="0" t="n">
        <f aca="false">SUMIF(F301,"=ng",H301)</f>
        <v>175</v>
      </c>
      <c r="O301" s="6" t="s">
        <v>1282</v>
      </c>
      <c r="P301" s="6" t="s">
        <v>1283</v>
      </c>
      <c r="Q301" s="6" t="s">
        <v>1493</v>
      </c>
      <c r="R301" s="57" t="s">
        <v>1608</v>
      </c>
      <c r="S301" s="6" t="s">
        <v>1493</v>
      </c>
      <c r="T301" s="6" t="s">
        <v>1268</v>
      </c>
      <c r="U301" s="6" t="n">
        <v>13615.4181818182</v>
      </c>
      <c r="V301" s="6" t="n">
        <v>49</v>
      </c>
      <c r="W301" s="6" t="n">
        <v>67</v>
      </c>
    </row>
    <row r="302" customFormat="false" ht="12.75" hidden="false" customHeight="false" outlineLevel="0" collapsed="false">
      <c r="A302" s="0" t="s">
        <v>1272</v>
      </c>
      <c r="B302" s="0" t="s">
        <v>1273</v>
      </c>
      <c r="C302" s="0" t="s">
        <v>1495</v>
      </c>
      <c r="D302" s="0" t="s">
        <v>1720</v>
      </c>
      <c r="E302" s="0" t="s">
        <v>1699</v>
      </c>
      <c r="F302" s="0" t="s">
        <v>1268</v>
      </c>
      <c r="G302" s="0" t="n">
        <v>10818</v>
      </c>
      <c r="H302" s="0" t="n">
        <v>175</v>
      </c>
      <c r="I302" s="0" t="n">
        <v>175</v>
      </c>
      <c r="K302" s="0" t="n">
        <f aca="false">SUMIF(F302,"=ng",H302)</f>
        <v>175</v>
      </c>
      <c r="O302" s="6" t="s">
        <v>1282</v>
      </c>
      <c r="P302" s="6" t="s">
        <v>1283</v>
      </c>
      <c r="Q302" s="6" t="s">
        <v>1493</v>
      </c>
      <c r="R302" s="57" t="s">
        <v>1610</v>
      </c>
      <c r="S302" s="6" t="s">
        <v>1493</v>
      </c>
      <c r="T302" s="6" t="s">
        <v>1268</v>
      </c>
      <c r="U302" s="6" t="n">
        <v>13615.4181818182</v>
      </c>
      <c r="V302" s="6" t="n">
        <v>49</v>
      </c>
      <c r="W302" s="6" t="n">
        <v>67</v>
      </c>
    </row>
    <row r="303" customFormat="false" ht="12.75" hidden="false" customHeight="false" outlineLevel="0" collapsed="false">
      <c r="A303" s="0" t="s">
        <v>1272</v>
      </c>
      <c r="B303" s="0" t="s">
        <v>1273</v>
      </c>
      <c r="C303" s="0" t="s">
        <v>1495</v>
      </c>
      <c r="D303" s="0" t="s">
        <v>1721</v>
      </c>
      <c r="E303" s="0" t="s">
        <v>1699</v>
      </c>
      <c r="F303" s="0" t="s">
        <v>1268</v>
      </c>
      <c r="G303" s="0" t="n">
        <v>10818</v>
      </c>
      <c r="H303" s="0" t="n">
        <v>335</v>
      </c>
      <c r="I303" s="0" t="n">
        <v>335</v>
      </c>
      <c r="K303" s="0" t="n">
        <f aca="false">SUMIF(F303,"=ng",H303)</f>
        <v>335</v>
      </c>
      <c r="O303" s="6" t="s">
        <v>1282</v>
      </c>
      <c r="P303" s="6" t="s">
        <v>1283</v>
      </c>
      <c r="Q303" s="6" t="s">
        <v>1493</v>
      </c>
      <c r="R303" s="57" t="s">
        <v>1612</v>
      </c>
      <c r="S303" s="6" t="s">
        <v>1493</v>
      </c>
      <c r="T303" s="6" t="s">
        <v>1268</v>
      </c>
      <c r="U303" s="6" t="n">
        <v>13775.9074074074</v>
      </c>
      <c r="V303" s="6" t="n">
        <v>25</v>
      </c>
      <c r="W303" s="6" t="n">
        <v>25</v>
      </c>
    </row>
    <row r="304" customFormat="false" ht="12.75" hidden="false" customHeight="false" outlineLevel="0" collapsed="false">
      <c r="A304" s="0" t="s">
        <v>1272</v>
      </c>
      <c r="B304" s="0" t="s">
        <v>1273</v>
      </c>
      <c r="C304" s="0" t="s">
        <v>1495</v>
      </c>
      <c r="D304" s="0" t="s">
        <v>1722</v>
      </c>
      <c r="E304" s="0" t="s">
        <v>1699</v>
      </c>
      <c r="F304" s="0" t="s">
        <v>1268</v>
      </c>
      <c r="G304" s="0" t="n">
        <v>10818</v>
      </c>
      <c r="H304" s="0" t="n">
        <v>335</v>
      </c>
      <c r="I304" s="0" t="n">
        <v>335</v>
      </c>
      <c r="K304" s="0" t="n">
        <f aca="false">SUMIF(F304,"=ng",H304)</f>
        <v>335</v>
      </c>
      <c r="O304" s="6" t="s">
        <v>1272</v>
      </c>
      <c r="P304" s="6" t="s">
        <v>1273</v>
      </c>
      <c r="Q304" s="6" t="s">
        <v>1481</v>
      </c>
      <c r="R304" s="57" t="s">
        <v>1810</v>
      </c>
      <c r="S304" s="6" t="s">
        <v>1481</v>
      </c>
      <c r="T304" s="6" t="s">
        <v>1268</v>
      </c>
      <c r="U304" s="6" t="n">
        <v>13788</v>
      </c>
      <c r="V304" s="6" t="n">
        <v>222</v>
      </c>
      <c r="W304" s="6" t="n">
        <v>222</v>
      </c>
    </row>
    <row r="305" customFormat="false" ht="12.75" hidden="false" customHeight="false" outlineLevel="0" collapsed="false">
      <c r="A305" s="0" t="s">
        <v>1272</v>
      </c>
      <c r="B305" s="0" t="s">
        <v>1273</v>
      </c>
      <c r="C305" s="0" t="s">
        <v>1495</v>
      </c>
      <c r="D305" s="0" t="s">
        <v>1726</v>
      </c>
      <c r="E305" s="0" t="s">
        <v>1451</v>
      </c>
      <c r="F305" s="0" t="s">
        <v>1268</v>
      </c>
      <c r="G305" s="0" t="n">
        <v>11189</v>
      </c>
      <c r="H305" s="0" t="n">
        <v>132</v>
      </c>
      <c r="I305" s="0" t="n">
        <v>132</v>
      </c>
      <c r="K305" s="0" t="n">
        <f aca="false">SUMIF(F305,"=ng",H305)</f>
        <v>132</v>
      </c>
      <c r="O305" s="6" t="s">
        <v>1272</v>
      </c>
      <c r="P305" s="6" t="s">
        <v>1273</v>
      </c>
      <c r="Q305" s="6" t="s">
        <v>1481</v>
      </c>
      <c r="R305" s="57" t="s">
        <v>1811</v>
      </c>
      <c r="S305" s="6" t="s">
        <v>1481</v>
      </c>
      <c r="T305" s="6" t="s">
        <v>1268</v>
      </c>
      <c r="U305" s="6" t="n">
        <v>13882</v>
      </c>
      <c r="V305" s="6" t="n">
        <v>160</v>
      </c>
      <c r="W305" s="6" t="n">
        <v>160</v>
      </c>
    </row>
    <row r="306" customFormat="false" ht="12.75" hidden="false" customHeight="false" outlineLevel="0" collapsed="false">
      <c r="A306" s="0" t="s">
        <v>1272</v>
      </c>
      <c r="B306" s="0" t="s">
        <v>1273</v>
      </c>
      <c r="C306" s="0" t="s">
        <v>1495</v>
      </c>
      <c r="D306" s="0" t="s">
        <v>1727</v>
      </c>
      <c r="E306" s="0" t="s">
        <v>1451</v>
      </c>
      <c r="F306" s="0" t="s">
        <v>1268</v>
      </c>
      <c r="G306" s="0" t="n">
        <v>11189</v>
      </c>
      <c r="H306" s="0" t="n">
        <v>132</v>
      </c>
      <c r="I306" s="0" t="n">
        <v>132</v>
      </c>
      <c r="K306" s="0" t="n">
        <f aca="false">SUMIF(F306,"=ng",H306)</f>
        <v>132</v>
      </c>
      <c r="O306" s="6" t="s">
        <v>1272</v>
      </c>
      <c r="P306" s="6" t="s">
        <v>1273</v>
      </c>
      <c r="Q306" s="6" t="s">
        <v>1481</v>
      </c>
      <c r="R306" s="57" t="s">
        <v>1812</v>
      </c>
      <c r="S306" s="6" t="s">
        <v>1481</v>
      </c>
      <c r="T306" s="6" t="s">
        <v>1268</v>
      </c>
      <c r="U306" s="6" t="n">
        <v>13953</v>
      </c>
      <c r="V306" s="6" t="n">
        <v>163</v>
      </c>
      <c r="W306" s="6" t="n">
        <v>163</v>
      </c>
    </row>
    <row r="307" customFormat="false" ht="12.75" hidden="false" customHeight="false" outlineLevel="0" collapsed="false">
      <c r="A307" s="0" t="s">
        <v>1272</v>
      </c>
      <c r="B307" s="0" t="s">
        <v>1273</v>
      </c>
      <c r="C307" s="0" t="s">
        <v>1495</v>
      </c>
      <c r="D307" s="0" t="s">
        <v>1728</v>
      </c>
      <c r="E307" s="0" t="s">
        <v>1451</v>
      </c>
      <c r="F307" s="0" t="s">
        <v>1268</v>
      </c>
      <c r="G307" s="0" t="n">
        <v>11189</v>
      </c>
      <c r="H307" s="0" t="n">
        <v>320</v>
      </c>
      <c r="I307" s="0" t="n">
        <v>320</v>
      </c>
      <c r="K307" s="0" t="n">
        <f aca="false">SUMIF(F307,"=ng",H307)</f>
        <v>320</v>
      </c>
      <c r="O307" s="6" t="s">
        <v>1272</v>
      </c>
      <c r="P307" s="6" t="s">
        <v>1273</v>
      </c>
      <c r="Q307" s="6" t="s">
        <v>1481</v>
      </c>
      <c r="R307" s="57" t="s">
        <v>1813</v>
      </c>
      <c r="S307" s="6" t="s">
        <v>1449</v>
      </c>
      <c r="T307" s="6" t="s">
        <v>1268</v>
      </c>
      <c r="U307" s="6" t="n">
        <v>14000.2433333333</v>
      </c>
      <c r="V307" s="6" t="n">
        <v>6</v>
      </c>
      <c r="W307" s="6" t="n">
        <v>6</v>
      </c>
    </row>
    <row r="308" customFormat="false" ht="12.75" hidden="false" customHeight="false" outlineLevel="0" collapsed="false">
      <c r="A308" s="0" t="s">
        <v>1272</v>
      </c>
      <c r="B308" s="0" t="s">
        <v>1273</v>
      </c>
      <c r="C308" s="0" t="s">
        <v>1495</v>
      </c>
      <c r="D308" s="0" t="s">
        <v>1730</v>
      </c>
      <c r="E308" s="0" t="s">
        <v>1451</v>
      </c>
      <c r="F308" s="0" t="s">
        <v>1268</v>
      </c>
      <c r="G308" s="0" t="n">
        <v>11189</v>
      </c>
      <c r="H308" s="0" t="n">
        <v>320</v>
      </c>
      <c r="I308" s="0" t="n">
        <v>320</v>
      </c>
      <c r="K308" s="0" t="n">
        <f aca="false">SUMIF(F308,"=ng",H308)</f>
        <v>320</v>
      </c>
      <c r="O308" s="6" t="s">
        <v>1272</v>
      </c>
      <c r="P308" s="6" t="s">
        <v>1273</v>
      </c>
      <c r="Q308" s="6" t="s">
        <v>1481</v>
      </c>
      <c r="R308" s="57" t="s">
        <v>1814</v>
      </c>
      <c r="S308" s="6" t="s">
        <v>1449</v>
      </c>
      <c r="T308" s="6" t="s">
        <v>1268</v>
      </c>
      <c r="U308" s="6" t="n">
        <v>14000.402786994</v>
      </c>
      <c r="V308" s="6" t="n">
        <v>19</v>
      </c>
      <c r="W308" s="6" t="n">
        <v>19</v>
      </c>
    </row>
    <row r="309" customFormat="false" ht="12.75" hidden="false" customHeight="false" outlineLevel="0" collapsed="false">
      <c r="A309" s="0" t="s">
        <v>1272</v>
      </c>
      <c r="B309" s="0" t="s">
        <v>1273</v>
      </c>
      <c r="C309" s="0" t="s">
        <v>1731</v>
      </c>
      <c r="D309" s="0" t="s">
        <v>1732</v>
      </c>
      <c r="E309" s="0" t="s">
        <v>1731</v>
      </c>
      <c r="F309" s="0" t="s">
        <v>1268</v>
      </c>
      <c r="G309" s="0" t="n">
        <v>11195.7746478873</v>
      </c>
      <c r="H309" s="0" t="n">
        <v>66</v>
      </c>
      <c r="I309" s="0" t="n">
        <v>66</v>
      </c>
      <c r="K309" s="0" t="n">
        <f aca="false">SUMIF(F309,"=ng",H309)</f>
        <v>66</v>
      </c>
      <c r="O309" s="6" t="s">
        <v>1282</v>
      </c>
      <c r="P309" s="6" t="s">
        <v>1283</v>
      </c>
      <c r="Q309" s="6" t="s">
        <v>1493</v>
      </c>
      <c r="R309" s="57" t="s">
        <v>1614</v>
      </c>
      <c r="S309" s="6" t="s">
        <v>1493</v>
      </c>
      <c r="T309" s="6" t="s">
        <v>1268</v>
      </c>
      <c r="U309" s="6" t="n">
        <v>14171.9473684211</v>
      </c>
      <c r="V309" s="6" t="n">
        <v>16</v>
      </c>
      <c r="W309" s="6" t="n">
        <v>22</v>
      </c>
    </row>
    <row r="310" customFormat="false" ht="12.75" hidden="false" customHeight="false" outlineLevel="0" collapsed="false">
      <c r="A310" s="0" t="s">
        <v>1272</v>
      </c>
      <c r="B310" s="0" t="s">
        <v>1273</v>
      </c>
      <c r="C310" s="0" t="s">
        <v>1568</v>
      </c>
      <c r="D310" s="0" t="s">
        <v>1733</v>
      </c>
      <c r="E310" s="0" t="s">
        <v>1568</v>
      </c>
      <c r="F310" s="0" t="s">
        <v>1268</v>
      </c>
      <c r="G310" s="0" t="n">
        <v>11200</v>
      </c>
      <c r="H310" s="0" t="n">
        <v>60</v>
      </c>
      <c r="I310" s="0" t="n">
        <v>60</v>
      </c>
      <c r="K310" s="0" t="n">
        <f aca="false">SUMIF(F310,"=ng",H310)</f>
        <v>60</v>
      </c>
      <c r="O310" s="6" t="s">
        <v>1282</v>
      </c>
      <c r="P310" s="6" t="s">
        <v>1283</v>
      </c>
      <c r="Q310" s="6" t="s">
        <v>1493</v>
      </c>
      <c r="R310" s="57" t="s">
        <v>1616</v>
      </c>
      <c r="S310" s="6" t="s">
        <v>1493</v>
      </c>
      <c r="T310" s="6" t="s">
        <v>1268</v>
      </c>
      <c r="U310" s="6" t="n">
        <v>14171.9473684211</v>
      </c>
      <c r="V310" s="6" t="n">
        <v>16</v>
      </c>
      <c r="W310" s="6" t="n">
        <v>22</v>
      </c>
    </row>
    <row r="311" customFormat="false" ht="12.75" hidden="false" customHeight="false" outlineLevel="0" collapsed="false">
      <c r="A311" s="0" t="s">
        <v>1272</v>
      </c>
      <c r="B311" s="0" t="s">
        <v>1273</v>
      </c>
      <c r="C311" s="0" t="s">
        <v>1568</v>
      </c>
      <c r="D311" s="0" t="s">
        <v>1734</v>
      </c>
      <c r="E311" s="0" t="s">
        <v>1568</v>
      </c>
      <c r="F311" s="0" t="s">
        <v>1268</v>
      </c>
      <c r="G311" s="0" t="n">
        <v>11209.5238095238</v>
      </c>
      <c r="H311" s="0" t="n">
        <v>46</v>
      </c>
      <c r="I311" s="0" t="n">
        <v>46.2</v>
      </c>
      <c r="K311" s="0" t="n">
        <f aca="false">SUMIF(F311,"=ng",H311)</f>
        <v>46</v>
      </c>
      <c r="O311" s="6" t="s">
        <v>1272</v>
      </c>
      <c r="P311" s="6" t="s">
        <v>1273</v>
      </c>
      <c r="Q311" s="6" t="s">
        <v>1481</v>
      </c>
      <c r="R311" s="57" t="s">
        <v>1815</v>
      </c>
      <c r="S311" s="6" t="s">
        <v>1481</v>
      </c>
      <c r="T311" s="6" t="s">
        <v>1268</v>
      </c>
      <c r="U311" s="6" t="n">
        <v>14365</v>
      </c>
      <c r="V311" s="6" t="n">
        <v>341</v>
      </c>
      <c r="W311" s="6" t="n">
        <v>341</v>
      </c>
    </row>
    <row r="312" customFormat="false" ht="12.75" hidden="false" customHeight="false" outlineLevel="0" collapsed="false">
      <c r="A312" s="0" t="s">
        <v>1272</v>
      </c>
      <c r="B312" s="0" t="s">
        <v>1273</v>
      </c>
      <c r="C312" s="0" t="s">
        <v>1731</v>
      </c>
      <c r="D312" s="0" t="s">
        <v>1735</v>
      </c>
      <c r="E312" s="0" t="s">
        <v>1731</v>
      </c>
      <c r="F312" s="0" t="s">
        <v>1268</v>
      </c>
      <c r="G312" s="0" t="n">
        <v>11211.1111111111</v>
      </c>
      <c r="H312" s="0" t="n">
        <v>42</v>
      </c>
      <c r="I312" s="0" t="n">
        <v>42</v>
      </c>
      <c r="K312" s="0" t="n">
        <f aca="false">SUMIF(F312,"=ng",H312)</f>
        <v>42</v>
      </c>
      <c r="O312" s="6" t="s">
        <v>1272</v>
      </c>
      <c r="P312" s="6" t="s">
        <v>1273</v>
      </c>
      <c r="Q312" s="6" t="s">
        <v>1481</v>
      </c>
      <c r="R312" s="57" t="s">
        <v>1816</v>
      </c>
      <c r="S312" s="6" t="s">
        <v>1449</v>
      </c>
      <c r="T312" s="6" t="s">
        <v>1268</v>
      </c>
      <c r="U312" s="6" t="n">
        <v>14491</v>
      </c>
      <c r="V312" s="6" t="n">
        <v>20</v>
      </c>
      <c r="W312" s="6" t="n">
        <v>20</v>
      </c>
    </row>
    <row r="313" customFormat="false" ht="12.75" hidden="false" customHeight="false" outlineLevel="0" collapsed="false">
      <c r="A313" s="0" t="s">
        <v>1272</v>
      </c>
      <c r="B313" s="0" t="s">
        <v>1273</v>
      </c>
      <c r="C313" s="0" t="s">
        <v>1731</v>
      </c>
      <c r="D313" s="0" t="s">
        <v>1736</v>
      </c>
      <c r="E313" s="0" t="s">
        <v>1731</v>
      </c>
      <c r="F313" s="0" t="s">
        <v>1268</v>
      </c>
      <c r="G313" s="0" t="n">
        <v>11211.1111111111</v>
      </c>
      <c r="H313" s="0" t="n">
        <v>42</v>
      </c>
      <c r="I313" s="0" t="n">
        <v>42</v>
      </c>
      <c r="K313" s="0" t="n">
        <f aca="false">SUMIF(F313,"=ng",H313)</f>
        <v>42</v>
      </c>
      <c r="O313" s="6" t="s">
        <v>1272</v>
      </c>
      <c r="P313" s="6" t="s">
        <v>1273</v>
      </c>
      <c r="Q313" s="6" t="s">
        <v>1481</v>
      </c>
      <c r="R313" s="57" t="s">
        <v>1817</v>
      </c>
      <c r="S313" s="6" t="s">
        <v>1449</v>
      </c>
      <c r="T313" s="6" t="s">
        <v>1268</v>
      </c>
      <c r="U313" s="6" t="n">
        <v>14491</v>
      </c>
      <c r="V313" s="6" t="n">
        <v>18</v>
      </c>
      <c r="W313" s="6" t="n">
        <v>18</v>
      </c>
    </row>
    <row r="314" customFormat="false" ht="12.75" hidden="false" customHeight="false" outlineLevel="0" collapsed="false">
      <c r="A314" s="0" t="s">
        <v>1272</v>
      </c>
      <c r="B314" s="0" t="s">
        <v>1273</v>
      </c>
      <c r="C314" s="0" t="s">
        <v>1481</v>
      </c>
      <c r="D314" s="0" t="s">
        <v>1737</v>
      </c>
      <c r="E314" s="0" t="s">
        <v>1481</v>
      </c>
      <c r="F314" s="0" t="s">
        <v>1268</v>
      </c>
      <c r="G314" s="0" t="n">
        <v>11466</v>
      </c>
      <c r="H314" s="0" t="n">
        <v>222</v>
      </c>
      <c r="I314" s="0" t="n">
        <v>222</v>
      </c>
      <c r="K314" s="0" t="n">
        <f aca="false">SUMIF(F314,"=ng",H314)</f>
        <v>222</v>
      </c>
      <c r="O314" s="6" t="s">
        <v>1272</v>
      </c>
      <c r="P314" s="6" t="s">
        <v>1273</v>
      </c>
      <c r="Q314" s="6" t="s">
        <v>1558</v>
      </c>
      <c r="R314" s="57" t="s">
        <v>1818</v>
      </c>
      <c r="S314" s="6" t="s">
        <v>1558</v>
      </c>
      <c r="T314" s="6" t="s">
        <v>1268</v>
      </c>
      <c r="U314" s="6" t="n">
        <v>14626</v>
      </c>
      <c r="V314" s="6" t="n">
        <v>16</v>
      </c>
      <c r="W314" s="6" t="n">
        <v>20</v>
      </c>
    </row>
    <row r="315" customFormat="false" ht="12.75" hidden="false" customHeight="false" outlineLevel="0" collapsed="false">
      <c r="A315" s="0" t="s">
        <v>1272</v>
      </c>
      <c r="B315" s="0" t="s">
        <v>1273</v>
      </c>
      <c r="C315" s="0" t="s">
        <v>1568</v>
      </c>
      <c r="D315" s="0" t="s">
        <v>1739</v>
      </c>
      <c r="E315" s="0" t="s">
        <v>1568</v>
      </c>
      <c r="F315" s="0" t="s">
        <v>1268</v>
      </c>
      <c r="G315" s="0" t="n">
        <v>11560.7142857143</v>
      </c>
      <c r="H315" s="0" t="n">
        <v>24</v>
      </c>
      <c r="I315" s="0" t="n">
        <v>23.5</v>
      </c>
      <c r="K315" s="0" t="n">
        <f aca="false">SUMIF(F315,"=ng",H315)</f>
        <v>24</v>
      </c>
      <c r="O315" s="6" t="s">
        <v>1272</v>
      </c>
      <c r="P315" s="6" t="s">
        <v>1273</v>
      </c>
      <c r="Q315" s="6" t="s">
        <v>1495</v>
      </c>
      <c r="R315" s="57" t="s">
        <v>1819</v>
      </c>
      <c r="S315" s="6" t="s">
        <v>1451</v>
      </c>
      <c r="T315" s="6" t="s">
        <v>1268</v>
      </c>
      <c r="U315" s="6" t="n">
        <v>14769</v>
      </c>
      <c r="V315" s="6" t="n">
        <v>48</v>
      </c>
      <c r="W315" s="6" t="n">
        <v>53</v>
      </c>
    </row>
    <row r="316" customFormat="false" ht="12.75" hidden="false" customHeight="false" outlineLevel="0" collapsed="false">
      <c r="A316" s="0" t="s">
        <v>1272</v>
      </c>
      <c r="B316" s="0" t="s">
        <v>1273</v>
      </c>
      <c r="C316" s="0" t="s">
        <v>1481</v>
      </c>
      <c r="D316" s="0" t="s">
        <v>1740</v>
      </c>
      <c r="E316" s="0" t="s">
        <v>1449</v>
      </c>
      <c r="F316" s="0" t="s">
        <v>1268</v>
      </c>
      <c r="G316" s="0" t="n">
        <v>11822.8915662651</v>
      </c>
      <c r="H316" s="0" t="n">
        <v>60</v>
      </c>
      <c r="I316" s="0" t="n">
        <v>60</v>
      </c>
      <c r="K316" s="0" t="n">
        <f aca="false">SUMIF(F316,"=ng",H316)</f>
        <v>60</v>
      </c>
      <c r="O316" s="6" t="s">
        <v>1272</v>
      </c>
      <c r="P316" s="6" t="s">
        <v>1273</v>
      </c>
      <c r="Q316" s="6" t="s">
        <v>1558</v>
      </c>
      <c r="R316" s="57" t="s">
        <v>1820</v>
      </c>
      <c r="S316" s="6" t="s">
        <v>1558</v>
      </c>
      <c r="T316" s="6" t="s">
        <v>1268</v>
      </c>
      <c r="U316" s="6" t="n">
        <v>15878</v>
      </c>
      <c r="V316" s="6" t="n">
        <v>39</v>
      </c>
      <c r="W316" s="6" t="n">
        <v>47</v>
      </c>
    </row>
    <row r="317" customFormat="false" ht="12.75" hidden="false" customHeight="false" outlineLevel="0" collapsed="false">
      <c r="A317" s="0" t="s">
        <v>1272</v>
      </c>
      <c r="B317" s="0" t="s">
        <v>1273</v>
      </c>
      <c r="C317" s="0" t="s">
        <v>1481</v>
      </c>
      <c r="D317" s="0" t="s">
        <v>1741</v>
      </c>
      <c r="E317" s="0" t="s">
        <v>1449</v>
      </c>
      <c r="F317" s="0" t="s">
        <v>1268</v>
      </c>
      <c r="G317" s="0" t="n">
        <v>11822.8915662651</v>
      </c>
      <c r="H317" s="0" t="n">
        <v>23</v>
      </c>
      <c r="I317" s="0" t="n">
        <v>23</v>
      </c>
      <c r="K317" s="0" t="n">
        <f aca="false">SUMIF(F317,"=ng",H317)</f>
        <v>23</v>
      </c>
      <c r="O317" s="6" t="s">
        <v>1272</v>
      </c>
      <c r="P317" s="6" t="s">
        <v>1273</v>
      </c>
      <c r="Q317" s="6" t="s">
        <v>1558</v>
      </c>
      <c r="R317" s="57" t="s">
        <v>1821</v>
      </c>
      <c r="S317" s="6" t="s">
        <v>1558</v>
      </c>
      <c r="T317" s="6" t="s">
        <v>1268</v>
      </c>
      <c r="U317" s="6" t="n">
        <v>15898</v>
      </c>
      <c r="V317" s="6" t="n">
        <v>19</v>
      </c>
      <c r="W317" s="6" t="n">
        <v>22</v>
      </c>
    </row>
    <row r="318" customFormat="false" ht="12.75" hidden="false" customHeight="false" outlineLevel="0" collapsed="false">
      <c r="A318" s="0" t="s">
        <v>1272</v>
      </c>
      <c r="B318" s="0" t="s">
        <v>1273</v>
      </c>
      <c r="C318" s="0" t="s">
        <v>1495</v>
      </c>
      <c r="D318" s="0" t="s">
        <v>1761</v>
      </c>
      <c r="E318" s="0" t="s">
        <v>1762</v>
      </c>
      <c r="F318" s="0" t="s">
        <v>1268</v>
      </c>
      <c r="G318" s="0" t="n">
        <v>12000</v>
      </c>
      <c r="H318" s="0" t="n">
        <v>100</v>
      </c>
      <c r="I318" s="0" t="n">
        <v>100</v>
      </c>
      <c r="K318" s="0" t="n">
        <f aca="false">SUMIF(F318,"=ng",H318)</f>
        <v>100</v>
      </c>
      <c r="O318" s="6" t="s">
        <v>1272</v>
      </c>
      <c r="P318" s="6" t="s">
        <v>1273</v>
      </c>
      <c r="Q318" s="6" t="s">
        <v>1558</v>
      </c>
      <c r="R318" s="57" t="s">
        <v>1822</v>
      </c>
      <c r="S318" s="6" t="s">
        <v>1558</v>
      </c>
      <c r="T318" s="6" t="s">
        <v>1268</v>
      </c>
      <c r="U318" s="6" t="n">
        <v>15898</v>
      </c>
      <c r="V318" s="6" t="n">
        <v>19</v>
      </c>
      <c r="W318" s="6" t="n">
        <v>22</v>
      </c>
    </row>
    <row r="319" customFormat="false" ht="12.75" hidden="false" customHeight="false" outlineLevel="0" collapsed="false">
      <c r="A319" s="0" t="s">
        <v>1272</v>
      </c>
      <c r="B319" s="0" t="s">
        <v>1273</v>
      </c>
      <c r="C319" s="0" t="s">
        <v>1481</v>
      </c>
      <c r="D319" s="0" t="s">
        <v>1763</v>
      </c>
      <c r="E319" s="0" t="s">
        <v>1449</v>
      </c>
      <c r="F319" s="0" t="s">
        <v>1268</v>
      </c>
      <c r="G319" s="0" t="n">
        <v>12000</v>
      </c>
      <c r="H319" s="0" t="n">
        <v>29</v>
      </c>
      <c r="I319" s="0" t="n">
        <v>29</v>
      </c>
      <c r="K319" s="0" t="n">
        <f aca="false">SUMIF(F319,"=ng",H319)</f>
        <v>29</v>
      </c>
      <c r="O319" s="6" t="s">
        <v>1272</v>
      </c>
      <c r="P319" s="6" t="s">
        <v>1273</v>
      </c>
      <c r="Q319" s="6" t="s">
        <v>1558</v>
      </c>
      <c r="R319" s="57" t="s">
        <v>1823</v>
      </c>
      <c r="S319" s="6" t="s">
        <v>1558</v>
      </c>
      <c r="T319" s="6" t="s">
        <v>1268</v>
      </c>
      <c r="U319" s="6" t="n">
        <v>16191</v>
      </c>
      <c r="V319" s="6" t="n">
        <v>17</v>
      </c>
      <c r="W319" s="6" t="n">
        <v>20</v>
      </c>
    </row>
    <row r="320" customFormat="false" ht="12.75" hidden="false" customHeight="false" outlineLevel="0" collapsed="false">
      <c r="A320" s="0" t="s">
        <v>1272</v>
      </c>
      <c r="B320" s="0" t="s">
        <v>1273</v>
      </c>
      <c r="C320" s="0" t="s">
        <v>1481</v>
      </c>
      <c r="D320" s="0" t="s">
        <v>1764</v>
      </c>
      <c r="E320" s="0" t="s">
        <v>1449</v>
      </c>
      <c r="F320" s="0" t="s">
        <v>1268</v>
      </c>
      <c r="G320" s="0" t="n">
        <v>12000</v>
      </c>
      <c r="H320" s="0" t="n">
        <v>8</v>
      </c>
      <c r="I320" s="0" t="n">
        <v>8</v>
      </c>
      <c r="K320" s="0" t="n">
        <f aca="false">SUMIF(F320,"=ng",H320)</f>
        <v>8</v>
      </c>
      <c r="O320" s="6" t="s">
        <v>1272</v>
      </c>
      <c r="P320" s="6" t="s">
        <v>1273</v>
      </c>
      <c r="Q320" s="6" t="s">
        <v>1558</v>
      </c>
      <c r="R320" s="57" t="s">
        <v>1824</v>
      </c>
      <c r="S320" s="6" t="s">
        <v>1558</v>
      </c>
      <c r="T320" s="6" t="s">
        <v>1268</v>
      </c>
      <c r="U320" s="6" t="n">
        <v>16191</v>
      </c>
      <c r="V320" s="6" t="n">
        <v>66</v>
      </c>
      <c r="W320" s="6" t="n">
        <v>78</v>
      </c>
    </row>
    <row r="321" customFormat="false" ht="12.75" hidden="false" customHeight="false" outlineLevel="0" collapsed="false">
      <c r="A321" s="0" t="s">
        <v>1272</v>
      </c>
      <c r="B321" s="0" t="s">
        <v>1273</v>
      </c>
      <c r="C321" s="0" t="s">
        <v>1568</v>
      </c>
      <c r="D321" s="0" t="s">
        <v>1765</v>
      </c>
      <c r="E321" s="0" t="s">
        <v>1568</v>
      </c>
      <c r="F321" s="0" t="s">
        <v>1268</v>
      </c>
      <c r="G321" s="0" t="n">
        <v>12000</v>
      </c>
      <c r="H321" s="0" t="n">
        <v>21</v>
      </c>
      <c r="I321" s="0" t="n">
        <v>21</v>
      </c>
      <c r="K321" s="0" t="n">
        <f aca="false">SUMIF(F321,"=ng",H321)</f>
        <v>21</v>
      </c>
      <c r="O321" s="6" t="s">
        <v>1272</v>
      </c>
      <c r="P321" s="6" t="s">
        <v>1273</v>
      </c>
      <c r="Q321" s="6" t="s">
        <v>1558</v>
      </c>
      <c r="R321" s="57" t="s">
        <v>1825</v>
      </c>
      <c r="S321" s="6" t="s">
        <v>1558</v>
      </c>
      <c r="T321" s="6" t="s">
        <v>1268</v>
      </c>
      <c r="U321" s="6" t="n">
        <v>16191</v>
      </c>
      <c r="V321" s="6" t="n">
        <v>66</v>
      </c>
      <c r="W321" s="6" t="n">
        <v>78</v>
      </c>
    </row>
    <row r="322" customFormat="false" ht="12.75" hidden="false" customHeight="false" outlineLevel="0" collapsed="false">
      <c r="A322" s="0" t="s">
        <v>1272</v>
      </c>
      <c r="B322" s="0" t="s">
        <v>1273</v>
      </c>
      <c r="C322" s="0" t="s">
        <v>1568</v>
      </c>
      <c r="D322" s="0" t="s">
        <v>1766</v>
      </c>
      <c r="E322" s="0" t="s">
        <v>1568</v>
      </c>
      <c r="F322" s="0" t="s">
        <v>1268</v>
      </c>
      <c r="G322" s="0" t="n">
        <v>12000</v>
      </c>
      <c r="H322" s="0" t="n">
        <v>32</v>
      </c>
      <c r="I322" s="0" t="n">
        <v>31.5</v>
      </c>
      <c r="K322" s="0" t="n">
        <f aca="false">SUMIF(F322,"=ng",H322)</f>
        <v>32</v>
      </c>
      <c r="O322" s="6" t="s">
        <v>1272</v>
      </c>
      <c r="P322" s="6" t="s">
        <v>1273</v>
      </c>
      <c r="Q322" s="6" t="s">
        <v>1558</v>
      </c>
      <c r="R322" s="57" t="s">
        <v>1826</v>
      </c>
      <c r="S322" s="6" t="s">
        <v>1558</v>
      </c>
      <c r="T322" s="6" t="s">
        <v>1268</v>
      </c>
      <c r="U322" s="6" t="n">
        <v>16294</v>
      </c>
      <c r="V322" s="6" t="n">
        <v>16</v>
      </c>
      <c r="W322" s="6" t="n">
        <v>20</v>
      </c>
    </row>
    <row r="323" customFormat="false" ht="12.75" hidden="false" customHeight="false" outlineLevel="0" collapsed="false">
      <c r="A323" s="0" t="s">
        <v>1272</v>
      </c>
      <c r="B323" s="0" t="s">
        <v>1273</v>
      </c>
      <c r="C323" s="0" t="s">
        <v>1568</v>
      </c>
      <c r="D323" s="0" t="s">
        <v>1767</v>
      </c>
      <c r="E323" s="0" t="s">
        <v>1568</v>
      </c>
      <c r="F323" s="0" t="s">
        <v>1268</v>
      </c>
      <c r="G323" s="0" t="n">
        <v>12000</v>
      </c>
      <c r="H323" s="0" t="n">
        <v>22</v>
      </c>
      <c r="I323" s="0" t="n">
        <v>21.7</v>
      </c>
      <c r="K323" s="0" t="n">
        <f aca="false">SUMIF(F323,"=ng",H323)</f>
        <v>22</v>
      </c>
      <c r="O323" s="6" t="s">
        <v>1272</v>
      </c>
      <c r="P323" s="6" t="s">
        <v>1273</v>
      </c>
      <c r="Q323" s="6" t="s">
        <v>1481</v>
      </c>
      <c r="R323" s="57" t="s">
        <v>1827</v>
      </c>
      <c r="S323" s="6" t="s">
        <v>1481</v>
      </c>
      <c r="T323" s="6" t="s">
        <v>1268</v>
      </c>
      <c r="U323" s="6" t="n">
        <v>16352.6315789474</v>
      </c>
      <c r="V323" s="6" t="n">
        <v>19</v>
      </c>
      <c r="W323" s="6" t="n">
        <v>19</v>
      </c>
    </row>
    <row r="324" customFormat="false" ht="12.75" hidden="false" customHeight="false" outlineLevel="0" collapsed="false">
      <c r="A324" s="0" t="s">
        <v>1272</v>
      </c>
      <c r="B324" s="0" t="s">
        <v>1273</v>
      </c>
      <c r="C324" s="0" t="s">
        <v>1495</v>
      </c>
      <c r="D324" s="0" t="s">
        <v>1768</v>
      </c>
      <c r="E324" s="0" t="s">
        <v>1449</v>
      </c>
      <c r="F324" s="0" t="s">
        <v>1268</v>
      </c>
      <c r="G324" s="0" t="n">
        <v>12000</v>
      </c>
      <c r="H324" s="0" t="n">
        <v>206</v>
      </c>
      <c r="I324" s="0" t="n">
        <v>206</v>
      </c>
      <c r="K324" s="0" t="n">
        <f aca="false">SUMIF(F324,"=ng",H324)</f>
        <v>206</v>
      </c>
      <c r="O324" s="6" t="s">
        <v>1272</v>
      </c>
      <c r="P324" s="6" t="s">
        <v>1273</v>
      </c>
      <c r="Q324" s="6" t="s">
        <v>1481</v>
      </c>
      <c r="R324" s="57" t="s">
        <v>1828</v>
      </c>
      <c r="S324" s="6" t="s">
        <v>1481</v>
      </c>
      <c r="T324" s="6" t="s">
        <v>1268</v>
      </c>
      <c r="U324" s="6" t="n">
        <v>16352.6315789474</v>
      </c>
      <c r="V324" s="6" t="n">
        <v>19</v>
      </c>
      <c r="W324" s="6" t="n">
        <v>19</v>
      </c>
    </row>
    <row r="325" customFormat="false" ht="12.75" hidden="false" customHeight="false" outlineLevel="0" collapsed="false">
      <c r="A325" s="0" t="s">
        <v>1272</v>
      </c>
      <c r="B325" s="0" t="s">
        <v>1273</v>
      </c>
      <c r="C325" s="0" t="s">
        <v>1495</v>
      </c>
      <c r="D325" s="0" t="s">
        <v>1769</v>
      </c>
      <c r="E325" s="0" t="s">
        <v>1449</v>
      </c>
      <c r="F325" s="0" t="s">
        <v>1268</v>
      </c>
      <c r="G325" s="0" t="n">
        <v>12000</v>
      </c>
      <c r="H325" s="0" t="n">
        <v>300</v>
      </c>
      <c r="I325" s="0" t="n">
        <v>300</v>
      </c>
      <c r="K325" s="0" t="n">
        <f aca="false">SUMIF(F325,"=ng",H325)</f>
        <v>300</v>
      </c>
      <c r="O325" s="6" t="s">
        <v>1272</v>
      </c>
      <c r="P325" s="6" t="s">
        <v>1273</v>
      </c>
      <c r="Q325" s="6" t="s">
        <v>1481</v>
      </c>
      <c r="R325" s="57" t="s">
        <v>1829</v>
      </c>
      <c r="S325" s="6" t="s">
        <v>1481</v>
      </c>
      <c r="T325" s="6" t="s">
        <v>1268</v>
      </c>
      <c r="U325" s="6" t="n">
        <v>16352.6315789474</v>
      </c>
      <c r="V325" s="6" t="n">
        <v>19</v>
      </c>
      <c r="W325" s="6" t="n">
        <v>19</v>
      </c>
    </row>
    <row r="326" customFormat="false" ht="12.75" hidden="false" customHeight="false" outlineLevel="0" collapsed="false">
      <c r="A326" s="0" t="s">
        <v>1272</v>
      </c>
      <c r="B326" s="0" t="s">
        <v>1273</v>
      </c>
      <c r="C326" s="0" t="s">
        <v>1481</v>
      </c>
      <c r="D326" s="0" t="s">
        <v>1770</v>
      </c>
      <c r="E326" s="0" t="s">
        <v>1449</v>
      </c>
      <c r="F326" s="0" t="s">
        <v>1268</v>
      </c>
      <c r="G326" s="0" t="n">
        <v>12000</v>
      </c>
      <c r="H326" s="0" t="n">
        <v>39</v>
      </c>
      <c r="I326" s="0" t="n">
        <v>39</v>
      </c>
      <c r="K326" s="0" t="n">
        <f aca="false">SUMIF(F326,"=ng",H326)</f>
        <v>39</v>
      </c>
      <c r="O326" s="6" t="s">
        <v>1272</v>
      </c>
      <c r="P326" s="6" t="s">
        <v>1273</v>
      </c>
      <c r="Q326" s="6" t="s">
        <v>1481</v>
      </c>
      <c r="R326" s="57" t="s">
        <v>1830</v>
      </c>
      <c r="S326" s="6" t="s">
        <v>1481</v>
      </c>
      <c r="T326" s="6" t="s">
        <v>1268</v>
      </c>
      <c r="U326" s="6" t="n">
        <v>16352.6315789474</v>
      </c>
      <c r="V326" s="6" t="n">
        <v>19</v>
      </c>
      <c r="W326" s="6" t="n">
        <v>19</v>
      </c>
    </row>
    <row r="327" customFormat="false" ht="12.75" hidden="false" customHeight="false" outlineLevel="0" collapsed="false">
      <c r="A327" s="0" t="s">
        <v>1272</v>
      </c>
      <c r="B327" s="0" t="s">
        <v>1273</v>
      </c>
      <c r="C327" s="0" t="s">
        <v>1481</v>
      </c>
      <c r="D327" s="0" t="s">
        <v>1771</v>
      </c>
      <c r="E327" s="0" t="s">
        <v>1449</v>
      </c>
      <c r="F327" s="0" t="s">
        <v>1268</v>
      </c>
      <c r="G327" s="0" t="n">
        <v>12000</v>
      </c>
      <c r="H327" s="0" t="n">
        <v>28</v>
      </c>
      <c r="I327" s="0" t="n">
        <v>28</v>
      </c>
      <c r="K327" s="0" t="n">
        <f aca="false">SUMIF(F327,"=ng",H327)</f>
        <v>28</v>
      </c>
      <c r="O327" s="6" t="s">
        <v>1204</v>
      </c>
      <c r="P327" s="6" t="s">
        <v>1273</v>
      </c>
      <c r="Q327" s="6" t="s">
        <v>1554</v>
      </c>
      <c r="R327" s="57" t="s">
        <v>1702</v>
      </c>
      <c r="S327" s="6" t="s">
        <v>1554</v>
      </c>
      <c r="T327" s="6" t="s">
        <v>1268</v>
      </c>
      <c r="U327" s="6" t="n">
        <v>16568</v>
      </c>
      <c r="V327" s="6" t="n">
        <v>61</v>
      </c>
      <c r="W327" s="6" t="n">
        <v>61</v>
      </c>
    </row>
    <row r="328" customFormat="false" ht="12.75" hidden="false" customHeight="false" outlineLevel="0" collapsed="false">
      <c r="A328" s="0" t="s">
        <v>1272</v>
      </c>
      <c r="B328" s="0" t="s">
        <v>1273</v>
      </c>
      <c r="C328" s="0" t="s">
        <v>1481</v>
      </c>
      <c r="D328" s="0" t="s">
        <v>1772</v>
      </c>
      <c r="E328" s="0" t="s">
        <v>1449</v>
      </c>
      <c r="F328" s="0" t="s">
        <v>1268</v>
      </c>
      <c r="G328" s="0" t="n">
        <v>12000</v>
      </c>
      <c r="H328" s="0" t="n">
        <v>46</v>
      </c>
      <c r="I328" s="0" t="n">
        <v>46</v>
      </c>
      <c r="K328" s="0" t="n">
        <f aca="false">SUMIF(F328,"=ng",H328)</f>
        <v>46</v>
      </c>
      <c r="O328" s="6" t="s">
        <v>1204</v>
      </c>
      <c r="P328" s="6" t="s">
        <v>1273</v>
      </c>
      <c r="Q328" s="6" t="s">
        <v>1554</v>
      </c>
      <c r="R328" s="57" t="s">
        <v>1704</v>
      </c>
      <c r="S328" s="6" t="s">
        <v>1554</v>
      </c>
      <c r="T328" s="6" t="s">
        <v>1268</v>
      </c>
      <c r="U328" s="6" t="n">
        <v>16568</v>
      </c>
      <c r="V328" s="6" t="n">
        <v>61</v>
      </c>
      <c r="W328" s="6" t="n">
        <v>61</v>
      </c>
    </row>
    <row r="329" customFormat="false" ht="12.75" hidden="false" customHeight="false" outlineLevel="0" collapsed="false">
      <c r="A329" s="0" t="s">
        <v>1272</v>
      </c>
      <c r="B329" s="0" t="s">
        <v>1273</v>
      </c>
      <c r="C329" s="0" t="s">
        <v>1481</v>
      </c>
      <c r="D329" s="0" t="s">
        <v>1773</v>
      </c>
      <c r="E329" s="0" t="s">
        <v>1449</v>
      </c>
      <c r="F329" s="0" t="s">
        <v>1268</v>
      </c>
      <c r="G329" s="0" t="n">
        <v>12000</v>
      </c>
      <c r="H329" s="0" t="n">
        <v>8</v>
      </c>
      <c r="I329" s="0" t="n">
        <v>8</v>
      </c>
      <c r="K329" s="0" t="n">
        <f aca="false">SUMIF(F329,"=ng",H329)</f>
        <v>8</v>
      </c>
      <c r="O329" s="6" t="s">
        <v>1204</v>
      </c>
      <c r="P329" s="6" t="s">
        <v>1273</v>
      </c>
      <c r="Q329" s="6" t="s">
        <v>1706</v>
      </c>
      <c r="R329" s="57" t="s">
        <v>1707</v>
      </c>
      <c r="S329" s="6" t="s">
        <v>1706</v>
      </c>
      <c r="T329" s="6" t="s">
        <v>1268</v>
      </c>
      <c r="U329" s="6" t="n">
        <v>16672</v>
      </c>
      <c r="V329" s="6" t="n">
        <v>50</v>
      </c>
      <c r="W329" s="6" t="n">
        <v>50</v>
      </c>
    </row>
    <row r="330" customFormat="false" ht="12.75" hidden="false" customHeight="false" outlineLevel="0" collapsed="false">
      <c r="A330" s="0" t="s">
        <v>1272</v>
      </c>
      <c r="B330" s="0" t="s">
        <v>1273</v>
      </c>
      <c r="C330" s="0" t="s">
        <v>1774</v>
      </c>
      <c r="D330" s="0" t="s">
        <v>1775</v>
      </c>
      <c r="E330" s="0" t="s">
        <v>1774</v>
      </c>
      <c r="F330" s="0" t="s">
        <v>1268</v>
      </c>
      <c r="G330" s="0" t="n">
        <v>12000</v>
      </c>
      <c r="H330" s="0" t="n">
        <v>10</v>
      </c>
      <c r="I330" s="0" t="n">
        <v>10</v>
      </c>
      <c r="K330" s="0" t="n">
        <f aca="false">SUMIF(F330,"=ng",H330)</f>
        <v>10</v>
      </c>
      <c r="O330" s="6" t="s">
        <v>1204</v>
      </c>
      <c r="P330" s="6" t="s">
        <v>1273</v>
      </c>
      <c r="Q330" s="6" t="s">
        <v>1706</v>
      </c>
      <c r="R330" s="57" t="s">
        <v>1709</v>
      </c>
      <c r="S330" s="6" t="s">
        <v>1706</v>
      </c>
      <c r="T330" s="6" t="s">
        <v>1268</v>
      </c>
      <c r="U330" s="6" t="n">
        <v>16672</v>
      </c>
      <c r="V330" s="6" t="n">
        <v>25</v>
      </c>
      <c r="W330" s="6" t="n">
        <v>25</v>
      </c>
    </row>
    <row r="331" customFormat="false" ht="12.75" hidden="false" customHeight="false" outlineLevel="0" collapsed="false">
      <c r="A331" s="0" t="s">
        <v>1272</v>
      </c>
      <c r="B331" s="0" t="s">
        <v>1273</v>
      </c>
      <c r="C331" s="0" t="s">
        <v>1558</v>
      </c>
      <c r="D331" s="0" t="s">
        <v>1776</v>
      </c>
      <c r="E331" s="0" t="s">
        <v>1558</v>
      </c>
      <c r="F331" s="0" t="s">
        <v>1268</v>
      </c>
      <c r="G331" s="0" t="n">
        <v>12000</v>
      </c>
      <c r="H331" s="0" t="n">
        <v>50</v>
      </c>
      <c r="I331" s="0" t="n">
        <v>50</v>
      </c>
      <c r="K331" s="0" t="n">
        <f aca="false">SUMIF(F331,"=ng",H331)</f>
        <v>50</v>
      </c>
      <c r="O331" s="6" t="s">
        <v>1204</v>
      </c>
      <c r="P331" s="6" t="s">
        <v>1273</v>
      </c>
      <c r="Q331" s="6" t="s">
        <v>1706</v>
      </c>
      <c r="R331" s="57" t="s">
        <v>1711</v>
      </c>
      <c r="S331" s="6" t="s">
        <v>1706</v>
      </c>
      <c r="T331" s="6" t="s">
        <v>1268</v>
      </c>
      <c r="U331" s="6" t="n">
        <v>16672</v>
      </c>
      <c r="V331" s="6" t="n">
        <v>50</v>
      </c>
      <c r="W331" s="6" t="n">
        <v>50</v>
      </c>
    </row>
    <row r="332" customFormat="false" ht="12.75" hidden="false" customHeight="false" outlineLevel="0" collapsed="false">
      <c r="A332" s="0" t="s">
        <v>1272</v>
      </c>
      <c r="B332" s="0" t="s">
        <v>1273</v>
      </c>
      <c r="C332" s="0" t="s">
        <v>1481</v>
      </c>
      <c r="D332" s="0" t="s">
        <v>1778</v>
      </c>
      <c r="E332" s="0" t="s">
        <v>1481</v>
      </c>
      <c r="F332" s="0" t="s">
        <v>1268</v>
      </c>
      <c r="G332" s="0" t="n">
        <v>12025</v>
      </c>
      <c r="H332" s="0" t="n">
        <v>222</v>
      </c>
      <c r="I332" s="0" t="n">
        <v>222</v>
      </c>
      <c r="K332" s="0" t="n">
        <f aca="false">SUMIF(F332,"=ng",H332)</f>
        <v>222</v>
      </c>
      <c r="O332" s="6" t="s">
        <v>1251</v>
      </c>
      <c r="P332" s="6" t="s">
        <v>1258</v>
      </c>
      <c r="Q332" s="6" t="s">
        <v>1474</v>
      </c>
      <c r="R332" s="57" t="s">
        <v>1751</v>
      </c>
      <c r="S332" s="6" t="s">
        <v>1652</v>
      </c>
      <c r="T332" s="6" t="s">
        <v>54</v>
      </c>
      <c r="U332" s="6" t="n">
        <v>17000</v>
      </c>
      <c r="V332" s="6" t="n">
        <v>12</v>
      </c>
      <c r="W332" s="6" t="n">
        <v>15</v>
      </c>
    </row>
    <row r="333" customFormat="false" ht="12.75" hidden="false" customHeight="false" outlineLevel="0" collapsed="false">
      <c r="A333" s="0" t="s">
        <v>1272</v>
      </c>
      <c r="B333" s="0" t="s">
        <v>1273</v>
      </c>
      <c r="C333" s="0" t="s">
        <v>1481</v>
      </c>
      <c r="D333" s="0" t="s">
        <v>1791</v>
      </c>
      <c r="E333" s="0" t="s">
        <v>1481</v>
      </c>
      <c r="F333" s="0" t="s">
        <v>1268</v>
      </c>
      <c r="G333" s="0" t="n">
        <v>12279</v>
      </c>
      <c r="H333" s="0" t="n">
        <v>179</v>
      </c>
      <c r="I333" s="0" t="n">
        <v>179</v>
      </c>
      <c r="K333" s="0" t="n">
        <f aca="false">SUMIF(F333,"=ng",H333)</f>
        <v>179</v>
      </c>
      <c r="O333" s="6" t="s">
        <v>1251</v>
      </c>
      <c r="P333" s="6" t="s">
        <v>1258</v>
      </c>
      <c r="Q333" s="6" t="s">
        <v>1474</v>
      </c>
      <c r="R333" s="57" t="s">
        <v>1752</v>
      </c>
      <c r="S333" s="6" t="s">
        <v>1652</v>
      </c>
      <c r="T333" s="6" t="s">
        <v>54</v>
      </c>
      <c r="U333" s="6" t="n">
        <v>17981.8181818182</v>
      </c>
      <c r="V333" s="6" t="n">
        <v>148</v>
      </c>
      <c r="W333" s="6" t="n">
        <v>166</v>
      </c>
    </row>
    <row r="334" customFormat="false" ht="12.75" hidden="false" customHeight="false" outlineLevel="0" collapsed="false">
      <c r="A334" s="0" t="s">
        <v>1272</v>
      </c>
      <c r="B334" s="0" t="s">
        <v>1273</v>
      </c>
      <c r="C334" s="0" t="s">
        <v>1481</v>
      </c>
      <c r="D334" s="0" t="s">
        <v>1792</v>
      </c>
      <c r="E334" s="0" t="s">
        <v>1481</v>
      </c>
      <c r="F334" s="0" t="s">
        <v>1268</v>
      </c>
      <c r="G334" s="0" t="n">
        <v>12394</v>
      </c>
      <c r="H334" s="0" t="n">
        <v>179</v>
      </c>
      <c r="I334" s="0" t="n">
        <v>179</v>
      </c>
      <c r="K334" s="0" t="n">
        <f aca="false">SUMIF(F334,"=ng",H334)</f>
        <v>179</v>
      </c>
      <c r="O334" s="6" t="s">
        <v>1272</v>
      </c>
      <c r="P334" s="6" t="s">
        <v>1273</v>
      </c>
      <c r="Q334" s="6" t="s">
        <v>1495</v>
      </c>
      <c r="R334" s="57" t="s">
        <v>1831</v>
      </c>
      <c r="S334" s="6" t="s">
        <v>1451</v>
      </c>
      <c r="T334" s="6" t="s">
        <v>1268</v>
      </c>
      <c r="U334" s="6" t="n">
        <v>18160</v>
      </c>
      <c r="V334" s="6" t="n">
        <v>126</v>
      </c>
      <c r="W334" s="6" t="n">
        <v>142</v>
      </c>
    </row>
    <row r="335" customFormat="false" ht="12.75" hidden="false" customHeight="false" outlineLevel="0" collapsed="false">
      <c r="A335" s="0" t="s">
        <v>1272</v>
      </c>
      <c r="B335" s="0" t="s">
        <v>1273</v>
      </c>
      <c r="C335" s="0" t="s">
        <v>1495</v>
      </c>
      <c r="D335" s="0" t="s">
        <v>1793</v>
      </c>
      <c r="E335" s="0" t="s">
        <v>1605</v>
      </c>
      <c r="F335" s="0" t="s">
        <v>1268</v>
      </c>
      <c r="G335" s="0" t="n">
        <v>12398.231292517</v>
      </c>
      <c r="H335" s="0" t="n">
        <v>133</v>
      </c>
      <c r="I335" s="0" t="n">
        <v>147</v>
      </c>
      <c r="K335" s="0" t="n">
        <f aca="false">SUMIF(F335,"=ng",H335)</f>
        <v>133</v>
      </c>
      <c r="O335" s="6" t="s">
        <v>1272</v>
      </c>
      <c r="P335" s="6" t="s">
        <v>1273</v>
      </c>
      <c r="Q335" s="6" t="s">
        <v>1495</v>
      </c>
      <c r="R335" s="57" t="s">
        <v>1832</v>
      </c>
      <c r="S335" s="6" t="s">
        <v>1605</v>
      </c>
      <c r="T335" s="6" t="s">
        <v>1268</v>
      </c>
      <c r="U335" s="6" t="n">
        <v>19318</v>
      </c>
      <c r="V335" s="6" t="n">
        <v>133</v>
      </c>
      <c r="W335" s="6" t="n">
        <v>147</v>
      </c>
    </row>
    <row r="336" customFormat="false" ht="12.75" hidden="false" customHeight="false" outlineLevel="0" collapsed="false">
      <c r="A336" s="0" t="s">
        <v>1272</v>
      </c>
      <c r="B336" s="0" t="s">
        <v>1273</v>
      </c>
      <c r="C336" s="0" t="s">
        <v>1794</v>
      </c>
      <c r="D336" s="0" t="s">
        <v>1795</v>
      </c>
      <c r="E336" s="0" t="s">
        <v>1794</v>
      </c>
      <c r="F336" s="0" t="s">
        <v>1268</v>
      </c>
      <c r="G336" s="0" t="n">
        <v>12597.7777777778</v>
      </c>
      <c r="H336" s="0" t="n">
        <v>9</v>
      </c>
      <c r="I336" s="0" t="n">
        <v>9</v>
      </c>
      <c r="K336" s="0" t="n">
        <f aca="false">SUMIF(F336,"=ng",H336)</f>
        <v>9</v>
      </c>
      <c r="V336" s="26" t="n">
        <f aca="false">SUM(V2:V335)</f>
        <v>39321</v>
      </c>
    </row>
    <row r="337" customFormat="false" ht="12.75" hidden="false" customHeight="false" outlineLevel="0" collapsed="false">
      <c r="A337" s="0" t="s">
        <v>1272</v>
      </c>
      <c r="B337" s="0" t="s">
        <v>1273</v>
      </c>
      <c r="C337" s="0" t="s">
        <v>1794</v>
      </c>
      <c r="D337" s="0" t="s">
        <v>1796</v>
      </c>
      <c r="E337" s="0" t="s">
        <v>1794</v>
      </c>
      <c r="F337" s="0" t="s">
        <v>1268</v>
      </c>
      <c r="G337" s="0" t="n">
        <v>12620</v>
      </c>
      <c r="H337" s="0" t="n">
        <v>18</v>
      </c>
      <c r="I337" s="0" t="n">
        <v>18</v>
      </c>
      <c r="K337" s="0" t="n">
        <f aca="false">SUMIF(F337,"=ng",H337)</f>
        <v>18</v>
      </c>
    </row>
    <row r="338" customFormat="false" ht="12.75" hidden="false" customHeight="false" outlineLevel="0" collapsed="false">
      <c r="A338" s="0" t="s">
        <v>1272</v>
      </c>
      <c r="B338" s="0" t="s">
        <v>1273</v>
      </c>
      <c r="C338" s="0" t="s">
        <v>1712</v>
      </c>
      <c r="D338" s="0" t="s">
        <v>1797</v>
      </c>
      <c r="E338" s="0" t="s">
        <v>1712</v>
      </c>
      <c r="F338" s="0" t="s">
        <v>1268</v>
      </c>
      <c r="G338" s="0" t="n">
        <v>12646.6666666667</v>
      </c>
      <c r="H338" s="0" t="n">
        <v>50</v>
      </c>
      <c r="I338" s="0" t="n">
        <v>50</v>
      </c>
      <c r="K338" s="0" t="n">
        <f aca="false">SUMIF(F338,"=ng",H338)</f>
        <v>50</v>
      </c>
    </row>
    <row r="339" customFormat="false" ht="12.75" hidden="false" customHeight="false" outlineLevel="0" collapsed="false">
      <c r="A339" s="0" t="s">
        <v>1272</v>
      </c>
      <c r="B339" s="0" t="s">
        <v>1273</v>
      </c>
      <c r="C339" s="0" t="s">
        <v>1794</v>
      </c>
      <c r="D339" s="0" t="s">
        <v>1798</v>
      </c>
      <c r="E339" s="0" t="s">
        <v>1794</v>
      </c>
      <c r="F339" s="0" t="s">
        <v>1268</v>
      </c>
      <c r="G339" s="0" t="n">
        <v>12653.3333333333</v>
      </c>
      <c r="H339" s="0" t="n">
        <v>18</v>
      </c>
      <c r="I339" s="0" t="n">
        <v>18</v>
      </c>
      <c r="K339" s="0" t="n">
        <f aca="false">SUMIF(F339,"=ng",H339)</f>
        <v>18</v>
      </c>
      <c r="O339" s="6" t="s">
        <v>53</v>
      </c>
      <c r="P339" s="6"/>
      <c r="Q339" s="6"/>
      <c r="R339" s="6"/>
      <c r="S339" s="6"/>
      <c r="T339" s="6"/>
      <c r="U339" s="12"/>
      <c r="V339" s="13"/>
      <c r="W339" s="13"/>
    </row>
    <row r="340" customFormat="false" ht="13.5" hidden="false" customHeight="false" outlineLevel="0" collapsed="false">
      <c r="A340" s="0" t="s">
        <v>1272</v>
      </c>
      <c r="B340" s="0" t="s">
        <v>1273</v>
      </c>
      <c r="C340" s="0" t="s">
        <v>1794</v>
      </c>
      <c r="D340" s="0" t="s">
        <v>1799</v>
      </c>
      <c r="E340" s="0" t="s">
        <v>1794</v>
      </c>
      <c r="F340" s="0" t="s">
        <v>1268</v>
      </c>
      <c r="G340" s="0" t="n">
        <v>12653.3333333333</v>
      </c>
      <c r="H340" s="0" t="n">
        <v>44</v>
      </c>
      <c r="I340" s="0" t="n">
        <v>44</v>
      </c>
      <c r="K340" s="0" t="n">
        <f aca="false">SUMIF(F340,"=ng",H340)</f>
        <v>44</v>
      </c>
      <c r="O340" s="14"/>
      <c r="P340" s="15" t="s">
        <v>61</v>
      </c>
      <c r="Q340" s="15" t="s">
        <v>31</v>
      </c>
      <c r="R340" s="15" t="s">
        <v>117</v>
      </c>
      <c r="S340" s="15" t="s">
        <v>20</v>
      </c>
      <c r="T340" s="15" t="s">
        <v>27</v>
      </c>
      <c r="U340" s="15" t="s">
        <v>1291</v>
      </c>
      <c r="V340" s="16" t="s">
        <v>1292</v>
      </c>
      <c r="W340" s="27" t="s">
        <v>1318</v>
      </c>
    </row>
    <row r="341" customFormat="false" ht="12.75" hidden="false" customHeight="false" outlineLevel="0" collapsed="false">
      <c r="A341" s="0" t="s">
        <v>1272</v>
      </c>
      <c r="B341" s="0" t="s">
        <v>1273</v>
      </c>
      <c r="C341" s="0" t="s">
        <v>1794</v>
      </c>
      <c r="D341" s="0" t="s">
        <v>1800</v>
      </c>
      <c r="E341" s="0" t="s">
        <v>1794</v>
      </c>
      <c r="F341" s="0" t="s">
        <v>1268</v>
      </c>
      <c r="G341" s="0" t="n">
        <v>12653.3333333333</v>
      </c>
      <c r="H341" s="0" t="n">
        <v>42</v>
      </c>
      <c r="I341" s="0" t="n">
        <v>42</v>
      </c>
      <c r="K341" s="0" t="n">
        <f aca="false">SUMIF(F341,"=ng",H341)</f>
        <v>42</v>
      </c>
      <c r="O341" s="17" t="s">
        <v>1285</v>
      </c>
      <c r="P341" s="6" t="n">
        <f aca="false">SUMIF($O$2:$O$27,"=dsw",$V$2:$V$27)</f>
        <v>840</v>
      </c>
      <c r="Q341" s="6" t="n">
        <f aca="false">SUMIF($O$2:$O$27,"=sp15",$V$2:$V$27)</f>
        <v>837</v>
      </c>
      <c r="R341" s="6" t="n">
        <f aca="false">SUMIF($O$2:$O$27,"=zp26",$V$2:$V$27)</f>
        <v>0</v>
      </c>
      <c r="S341" s="6" t="n">
        <f aca="false">SUMIF($O$2:$O$27,"=np15",$V$2:$V$27)</f>
        <v>788</v>
      </c>
      <c r="T341" s="6" t="n">
        <f aca="false">SUMIF($O$2:$O$27,"=pnw",$V$2:$V$27)+SUMIF($O$2:$O$27,"=imw",$V$2:$V$27)</f>
        <v>1274</v>
      </c>
      <c r="U341" s="6" t="n">
        <f aca="false">SUMIF($O$2:$O$27,"=ro",$V$2:$V$27)</f>
        <v>32</v>
      </c>
      <c r="V341" s="18" t="n">
        <f aca="false">SUMIF($O$2:$O$27,"=can",$V$2:$V$27)</f>
        <v>466</v>
      </c>
      <c r="W341" s="28" t="n">
        <f aca="false">SUM(P341:V341)</f>
        <v>4237</v>
      </c>
    </row>
    <row r="342" customFormat="false" ht="12.75" hidden="false" customHeight="false" outlineLevel="0" collapsed="false">
      <c r="A342" s="0" t="s">
        <v>1272</v>
      </c>
      <c r="B342" s="0" t="s">
        <v>1273</v>
      </c>
      <c r="C342" s="0" t="s">
        <v>1794</v>
      </c>
      <c r="D342" s="0" t="s">
        <v>1801</v>
      </c>
      <c r="E342" s="0" t="s">
        <v>1794</v>
      </c>
      <c r="F342" s="0" t="s">
        <v>1268</v>
      </c>
      <c r="G342" s="0" t="n">
        <v>12656.0655737705</v>
      </c>
      <c r="H342" s="0" t="n">
        <v>68</v>
      </c>
      <c r="I342" s="0" t="n">
        <v>68</v>
      </c>
      <c r="K342" s="0" t="n">
        <f aca="false">SUMIF(F342,"=ng",H342)</f>
        <v>68</v>
      </c>
      <c r="O342" s="17" t="s">
        <v>1355</v>
      </c>
      <c r="P342" s="6" t="n">
        <f aca="false">SUMIF($O$28:$O$157,"=dsw",$V$28:$V$157)</f>
        <v>2247</v>
      </c>
      <c r="Q342" s="6" t="n">
        <f aca="false">SUMIF($O$28:$O$157,"=sp15",$V$28:$V$157)</f>
        <v>11483</v>
      </c>
      <c r="R342" s="6" t="n">
        <f aca="false">SUMIF($O$28:$O$157,"=zp26",$V$28:$V$157)</f>
        <v>1394</v>
      </c>
      <c r="S342" s="6" t="n">
        <f aca="false">SUMIF($O$28:$O$157,"=np15",$V$28:$V$157)</f>
        <v>5844</v>
      </c>
      <c r="T342" s="6" t="n">
        <f aca="false">SUMIF($O$28:$O$157,"=pnw",$V$28:$V$157)+SUMIF($O$28:$O$157,"=imw",$V$28:$V$157)</f>
        <v>1357</v>
      </c>
      <c r="U342" s="6" t="n">
        <f aca="false">SUMIF($O$28:$O$157,"=ro",$V$28:$V$157)</f>
        <v>430</v>
      </c>
      <c r="V342" s="18" t="n">
        <f aca="false">SUMIF($O$28:$O$157,"=can",$V$28:$V$157)</f>
        <v>1038</v>
      </c>
      <c r="W342" s="29" t="n">
        <f aca="false">SUM(P342:V342)</f>
        <v>23793</v>
      </c>
    </row>
    <row r="343" customFormat="false" ht="12.75" hidden="false" customHeight="false" outlineLevel="0" collapsed="false">
      <c r="A343" s="0" t="s">
        <v>1272</v>
      </c>
      <c r="B343" s="0" t="s">
        <v>1273</v>
      </c>
      <c r="C343" s="0" t="s">
        <v>1568</v>
      </c>
      <c r="D343" s="0" t="s">
        <v>1802</v>
      </c>
      <c r="E343" s="0" t="s">
        <v>1568</v>
      </c>
      <c r="F343" s="0" t="s">
        <v>1268</v>
      </c>
      <c r="G343" s="0" t="n">
        <v>12658.7096774194</v>
      </c>
      <c r="H343" s="0" t="n">
        <v>31</v>
      </c>
      <c r="I343" s="0" t="n">
        <v>32</v>
      </c>
      <c r="K343" s="0" t="n">
        <f aca="false">SUMIF(F343,"=ng",H343)</f>
        <v>31</v>
      </c>
      <c r="O343" s="30" t="s">
        <v>1288</v>
      </c>
      <c r="P343" s="9" t="n">
        <f aca="false">SUMIF($O$158:$O$335,"=dsw",$V$158:$V$335)</f>
        <v>2777</v>
      </c>
      <c r="Q343" s="9" t="n">
        <f aca="false">SUMIF($O$158:$O$335,"=sp15",$V$158:$V$335)</f>
        <v>5699</v>
      </c>
      <c r="R343" s="9" t="n">
        <f aca="false">SUMIF($O$158:$O$335,"=zp26",$V$158:$V$335)</f>
        <v>0</v>
      </c>
      <c r="S343" s="9" t="n">
        <f aca="false">SUMIF($O$158:$O$335,"=np15",$V$158:$V$335)</f>
        <v>722</v>
      </c>
      <c r="T343" s="9" t="n">
        <f aca="false">SUMIF($O$158:$O$335,"=pnw",$V$158:$V$335)+SUMIF($O$158:$O$335,"=imw",$V$158:$V$335)</f>
        <v>1016</v>
      </c>
      <c r="U343" s="9" t="n">
        <f aca="false">SUMIF($O$158:$O$335,"=ro",$V$158:$V$335)</f>
        <v>1031</v>
      </c>
      <c r="V343" s="20" t="n">
        <f aca="false">SUMIF($O$158:$O$335,"=can",$V$158:$V$335)</f>
        <v>46</v>
      </c>
      <c r="W343" s="31" t="n">
        <f aca="false">SUM(P343:V343)</f>
        <v>11291</v>
      </c>
    </row>
    <row r="344" customFormat="false" ht="12.75" hidden="false" customHeight="false" outlineLevel="0" collapsed="false">
      <c r="A344" s="0" t="s">
        <v>1272</v>
      </c>
      <c r="B344" s="0" t="s">
        <v>1273</v>
      </c>
      <c r="C344" s="0" t="s">
        <v>1794</v>
      </c>
      <c r="D344" s="0" t="s">
        <v>1803</v>
      </c>
      <c r="E344" s="0" t="s">
        <v>1794</v>
      </c>
      <c r="F344" s="0" t="s">
        <v>1268</v>
      </c>
      <c r="G344" s="0" t="n">
        <v>12662.1052631579</v>
      </c>
      <c r="H344" s="0" t="n">
        <v>19</v>
      </c>
      <c r="I344" s="0" t="n">
        <v>19</v>
      </c>
      <c r="K344" s="0" t="n">
        <f aca="false">SUMIF(F344,"=ng",H344)</f>
        <v>19</v>
      </c>
      <c r="O344" s="32" t="s">
        <v>1318</v>
      </c>
      <c r="P344" s="24" t="n">
        <f aca="false">SUM(P341:P343)</f>
        <v>5864</v>
      </c>
      <c r="Q344" s="24" t="n">
        <f aca="false">SUM(Q341:Q343)</f>
        <v>18019</v>
      </c>
      <c r="R344" s="24" t="n">
        <f aca="false">SUM(R341:R343)</f>
        <v>1394</v>
      </c>
      <c r="S344" s="24" t="n">
        <f aca="false">SUM(S341:S343)</f>
        <v>7354</v>
      </c>
      <c r="T344" s="24" t="n">
        <f aca="false">SUM(T341:T343)</f>
        <v>3647</v>
      </c>
      <c r="U344" s="24" t="n">
        <f aca="false">SUM(U341:U343)</f>
        <v>1493</v>
      </c>
      <c r="V344" s="24" t="n">
        <f aca="false">SUM(V341:V343)</f>
        <v>1550</v>
      </c>
      <c r="W344" s="33" t="n">
        <f aca="false">SUM(W341:W343)</f>
        <v>39321</v>
      </c>
    </row>
    <row r="345" customFormat="false" ht="12.75" hidden="false" customHeight="false" outlineLevel="0" collapsed="false">
      <c r="A345" s="0" t="s">
        <v>1272</v>
      </c>
      <c r="B345" s="0" t="s">
        <v>1273</v>
      </c>
      <c r="C345" s="0" t="s">
        <v>1731</v>
      </c>
      <c r="D345" s="0" t="s">
        <v>1804</v>
      </c>
      <c r="E345" s="0" t="s">
        <v>1731</v>
      </c>
      <c r="F345" s="0" t="s">
        <v>1268</v>
      </c>
      <c r="G345" s="0" t="n">
        <v>12666.1538461538</v>
      </c>
      <c r="H345" s="0" t="n">
        <v>26</v>
      </c>
      <c r="I345" s="0" t="n">
        <v>26</v>
      </c>
      <c r="K345" s="0" t="n">
        <f aca="false">SUMIF(F345,"=ng",H345)</f>
        <v>26</v>
      </c>
      <c r="U345" s="13"/>
      <c r="V345" s="13"/>
      <c r="W345" s="13"/>
    </row>
    <row r="346" customFormat="false" ht="12.75" hidden="false" customHeight="false" outlineLevel="0" collapsed="false">
      <c r="A346" s="0" t="s">
        <v>1272</v>
      </c>
      <c r="B346" s="0" t="s">
        <v>1273</v>
      </c>
      <c r="C346" s="0" t="s">
        <v>1731</v>
      </c>
      <c r="D346" s="0" t="s">
        <v>1805</v>
      </c>
      <c r="E346" s="0" t="s">
        <v>1731</v>
      </c>
      <c r="F346" s="0" t="s">
        <v>1268</v>
      </c>
      <c r="G346" s="0" t="n">
        <v>12666.1538461538</v>
      </c>
      <c r="H346" s="0" t="n">
        <v>26</v>
      </c>
      <c r="I346" s="0" t="n">
        <v>26</v>
      </c>
      <c r="K346" s="0" t="n">
        <f aca="false">SUMIF(F346,"=ng",H346)</f>
        <v>26</v>
      </c>
      <c r="U346" s="13"/>
      <c r="V346" s="13"/>
      <c r="W346" s="13"/>
    </row>
    <row r="347" customFormat="false" ht="12.75" hidden="false" customHeight="false" outlineLevel="0" collapsed="false">
      <c r="A347" s="0" t="s">
        <v>1272</v>
      </c>
      <c r="B347" s="0" t="s">
        <v>1273</v>
      </c>
      <c r="C347" s="0" t="s">
        <v>1794</v>
      </c>
      <c r="D347" s="0" t="s">
        <v>1806</v>
      </c>
      <c r="E347" s="0" t="s">
        <v>1794</v>
      </c>
      <c r="F347" s="0" t="s">
        <v>1268</v>
      </c>
      <c r="G347" s="0" t="n">
        <v>12670</v>
      </c>
      <c r="H347" s="0" t="n">
        <v>21</v>
      </c>
      <c r="I347" s="0" t="n">
        <v>21</v>
      </c>
      <c r="K347" s="0" t="n">
        <f aca="false">SUMIF(F347,"=ng",H347)</f>
        <v>21</v>
      </c>
      <c r="O347" s="6" t="s">
        <v>1357</v>
      </c>
      <c r="P347" s="6"/>
      <c r="Q347" s="6"/>
      <c r="R347" s="6"/>
      <c r="S347" s="6"/>
      <c r="T347" s="6"/>
      <c r="U347" s="12"/>
      <c r="V347" s="13"/>
      <c r="W347" s="13"/>
    </row>
    <row r="348" customFormat="false" ht="13.5" hidden="false" customHeight="false" outlineLevel="0" collapsed="false">
      <c r="A348" s="0" t="s">
        <v>1272</v>
      </c>
      <c r="B348" s="0" t="s">
        <v>1273</v>
      </c>
      <c r="C348" s="0" t="s">
        <v>1712</v>
      </c>
      <c r="D348" s="0" t="s">
        <v>1612</v>
      </c>
      <c r="E348" s="0" t="s">
        <v>1712</v>
      </c>
      <c r="F348" s="0" t="s">
        <v>1268</v>
      </c>
      <c r="G348" s="0" t="n">
        <v>12707</v>
      </c>
      <c r="H348" s="0" t="n">
        <v>50</v>
      </c>
      <c r="I348" s="0" t="n">
        <v>50</v>
      </c>
      <c r="K348" s="0" t="n">
        <f aca="false">SUMIF(F348,"=ng",H348)</f>
        <v>50</v>
      </c>
      <c r="O348" s="14"/>
      <c r="P348" s="15" t="s">
        <v>61</v>
      </c>
      <c r="Q348" s="15" t="s">
        <v>31</v>
      </c>
      <c r="R348" s="15" t="s">
        <v>117</v>
      </c>
      <c r="S348" s="15" t="s">
        <v>20</v>
      </c>
      <c r="T348" s="15" t="s">
        <v>27</v>
      </c>
      <c r="U348" s="15" t="s">
        <v>1291</v>
      </c>
      <c r="V348" s="15" t="s">
        <v>1292</v>
      </c>
      <c r="W348" s="35" t="s">
        <v>1318</v>
      </c>
    </row>
    <row r="349" customFormat="false" ht="12.75" hidden="false" customHeight="false" outlineLevel="0" collapsed="false">
      <c r="A349" s="0" t="s">
        <v>1272</v>
      </c>
      <c r="B349" s="0" t="s">
        <v>1273</v>
      </c>
      <c r="C349" s="0" t="s">
        <v>1481</v>
      </c>
      <c r="D349" s="0" t="s">
        <v>1807</v>
      </c>
      <c r="E349" s="0" t="s">
        <v>1481</v>
      </c>
      <c r="F349" s="0" t="s">
        <v>1268</v>
      </c>
      <c r="G349" s="0" t="n">
        <v>13159</v>
      </c>
      <c r="H349" s="0" t="n">
        <v>341</v>
      </c>
      <c r="I349" s="0" t="n">
        <v>341</v>
      </c>
      <c r="K349" s="0" t="n">
        <f aca="false">SUMIF(F349,"=ng",H349)</f>
        <v>341</v>
      </c>
      <c r="O349" s="17" t="s">
        <v>1285</v>
      </c>
      <c r="P349" s="36" t="n">
        <f aca="false">P341/$W341</f>
        <v>0.198253481236724</v>
      </c>
      <c r="Q349" s="36" t="n">
        <f aca="false">Q341/$W341</f>
        <v>0.19754543308945</v>
      </c>
      <c r="R349" s="36" t="n">
        <f aca="false">R341/$W341</f>
        <v>0</v>
      </c>
      <c r="S349" s="36" t="n">
        <f aca="false">S341/$W341</f>
        <v>0.185980646683975</v>
      </c>
      <c r="T349" s="36" t="n">
        <f aca="false">T341/$W341</f>
        <v>0.300684446542365</v>
      </c>
      <c r="U349" s="36" t="n">
        <f aca="false">U341/$W341</f>
        <v>0.00755251357092282</v>
      </c>
      <c r="V349" s="36" t="n">
        <f aca="false">V341/$W341</f>
        <v>0.109983478876564</v>
      </c>
      <c r="W349" s="38" t="n">
        <f aca="false">SUM(P349:V349)</f>
        <v>1</v>
      </c>
    </row>
    <row r="350" customFormat="false" ht="12.75" hidden="false" customHeight="false" outlineLevel="0" collapsed="false">
      <c r="A350" s="0" t="s">
        <v>1272</v>
      </c>
      <c r="B350" s="0" t="s">
        <v>1273</v>
      </c>
      <c r="C350" s="0" t="s">
        <v>1481</v>
      </c>
      <c r="D350" s="0" t="s">
        <v>1808</v>
      </c>
      <c r="E350" s="0" t="s">
        <v>1481</v>
      </c>
      <c r="F350" s="0" t="s">
        <v>1268</v>
      </c>
      <c r="G350" s="0" t="n">
        <v>13534</v>
      </c>
      <c r="H350" s="0" t="n">
        <v>222</v>
      </c>
      <c r="I350" s="0" t="n">
        <v>222</v>
      </c>
      <c r="K350" s="0" t="n">
        <f aca="false">SUMIF(F350,"=ng",H350)</f>
        <v>222</v>
      </c>
      <c r="O350" s="17" t="s">
        <v>1355</v>
      </c>
      <c r="P350" s="36" t="n">
        <f aca="false">P342/$W342</f>
        <v>0.0944395410414828</v>
      </c>
      <c r="Q350" s="36" t="n">
        <f aca="false">Q342/$W342</f>
        <v>0.482620938931619</v>
      </c>
      <c r="R350" s="36" t="n">
        <f aca="false">R342/$W342</f>
        <v>0.0585886605304081</v>
      </c>
      <c r="S350" s="36" t="n">
        <f aca="false">S342/$W342</f>
        <v>0.245618459210692</v>
      </c>
      <c r="T350" s="36" t="n">
        <f aca="false">T342/$W342</f>
        <v>0.057033581305426</v>
      </c>
      <c r="U350" s="36" t="n">
        <f aca="false">U342/$W342</f>
        <v>0.018072542344387</v>
      </c>
      <c r="V350" s="36" t="n">
        <f aca="false">V342/$W342</f>
        <v>0.0436262766359854</v>
      </c>
      <c r="W350" s="38" t="n">
        <f aca="false">SUM(P350:V350)</f>
        <v>1</v>
      </c>
    </row>
    <row r="351" customFormat="false" ht="12.75" hidden="false" customHeight="false" outlineLevel="0" collapsed="false">
      <c r="A351" s="0" t="s">
        <v>1272</v>
      </c>
      <c r="B351" s="0" t="s">
        <v>1273</v>
      </c>
      <c r="C351" s="0" t="s">
        <v>1558</v>
      </c>
      <c r="D351" s="0" t="s">
        <v>1809</v>
      </c>
      <c r="E351" s="0" t="s">
        <v>1558</v>
      </c>
      <c r="F351" s="0" t="s">
        <v>1268</v>
      </c>
      <c r="G351" s="0" t="n">
        <v>13571</v>
      </c>
      <c r="H351" s="0" t="n">
        <v>23</v>
      </c>
      <c r="I351" s="0" t="n">
        <v>29</v>
      </c>
      <c r="K351" s="0" t="n">
        <f aca="false">SUMIF(F351,"=ng",H351)</f>
        <v>23</v>
      </c>
      <c r="O351" s="30" t="s">
        <v>1288</v>
      </c>
      <c r="P351" s="40" t="n">
        <f aca="false">P343/$W343</f>
        <v>0.245948100256842</v>
      </c>
      <c r="Q351" s="40" t="n">
        <f aca="false">Q343/$W343</f>
        <v>0.504738287131344</v>
      </c>
      <c r="R351" s="40" t="n">
        <f aca="false">R343/$W343</f>
        <v>0</v>
      </c>
      <c r="S351" s="40" t="n">
        <f aca="false">S343/$W343</f>
        <v>0.0639447347444868</v>
      </c>
      <c r="T351" s="40" t="n">
        <f aca="false">T343/$W343</f>
        <v>0.0899831724382251</v>
      </c>
      <c r="U351" s="40" t="n">
        <f aca="false">U343/$W343</f>
        <v>0.0913116641572934</v>
      </c>
      <c r="V351" s="40" t="n">
        <f aca="false">V343/$W343</f>
        <v>0.00407404127180941</v>
      </c>
      <c r="W351" s="42" t="n">
        <f aca="false">SUM(P351:V351)</f>
        <v>1</v>
      </c>
    </row>
    <row r="352" customFormat="false" ht="12.75" hidden="false" customHeight="false" outlineLevel="0" collapsed="false">
      <c r="A352" s="0" t="s">
        <v>1272</v>
      </c>
      <c r="B352" s="0" t="s">
        <v>1273</v>
      </c>
      <c r="C352" s="0" t="s">
        <v>1481</v>
      </c>
      <c r="D352" s="0" t="s">
        <v>1810</v>
      </c>
      <c r="E352" s="0" t="s">
        <v>1481</v>
      </c>
      <c r="F352" s="0" t="s">
        <v>1268</v>
      </c>
      <c r="G352" s="0" t="n">
        <v>13788</v>
      </c>
      <c r="H352" s="0" t="n">
        <v>222</v>
      </c>
      <c r="I352" s="0" t="n">
        <v>222</v>
      </c>
      <c r="K352" s="0" t="n">
        <f aca="false">SUMIF(F352,"=ng",H352)</f>
        <v>222</v>
      </c>
      <c r="O352" s="30" t="s">
        <v>1318</v>
      </c>
      <c r="P352" s="40" t="n">
        <f aca="false">SUM(P349:P351)</f>
        <v>0.538641122535049</v>
      </c>
      <c r="Q352" s="40" t="n">
        <f aca="false">SUM(Q349:Q351)</f>
        <v>1.18490465915241</v>
      </c>
      <c r="R352" s="40" t="n">
        <f aca="false">SUM(R349:R351)</f>
        <v>0.0585886605304081</v>
      </c>
      <c r="S352" s="40" t="n">
        <f aca="false">SUM(S349:S351)</f>
        <v>0.495543840639154</v>
      </c>
      <c r="T352" s="40" t="n">
        <f aca="false">SUM(T349:T351)</f>
        <v>0.447701200286016</v>
      </c>
      <c r="U352" s="40" t="n">
        <f aca="false">SUM(U349:U351)</f>
        <v>0.116936720072603</v>
      </c>
      <c r="V352" s="40" t="n">
        <f aca="false">SUM(V349:V351)</f>
        <v>0.157683796784358</v>
      </c>
      <c r="W352" s="43" t="n">
        <f aca="false">SUM(W349:W351)</f>
        <v>3</v>
      </c>
      <c r="X352" s="58"/>
    </row>
    <row r="353" customFormat="false" ht="12.75" hidden="false" customHeight="false" outlineLevel="0" collapsed="false">
      <c r="A353" s="0" t="s">
        <v>1272</v>
      </c>
      <c r="B353" s="0" t="s">
        <v>1273</v>
      </c>
      <c r="C353" s="0" t="s">
        <v>1481</v>
      </c>
      <c r="D353" s="0" t="s">
        <v>1811</v>
      </c>
      <c r="E353" s="0" t="s">
        <v>1481</v>
      </c>
      <c r="F353" s="0" t="s">
        <v>1268</v>
      </c>
      <c r="G353" s="0" t="n">
        <v>13882</v>
      </c>
      <c r="H353" s="0" t="n">
        <v>160</v>
      </c>
      <c r="I353" s="0" t="n">
        <v>160</v>
      </c>
      <c r="K353" s="0" t="n">
        <f aca="false">SUMIF(F353,"=ng",H353)</f>
        <v>160</v>
      </c>
    </row>
    <row r="354" customFormat="false" ht="12.75" hidden="false" customHeight="false" outlineLevel="0" collapsed="false">
      <c r="A354" s="0" t="s">
        <v>1272</v>
      </c>
      <c r="B354" s="0" t="s">
        <v>1273</v>
      </c>
      <c r="C354" s="0" t="s">
        <v>1481</v>
      </c>
      <c r="D354" s="0" t="s">
        <v>1812</v>
      </c>
      <c r="E354" s="0" t="s">
        <v>1481</v>
      </c>
      <c r="F354" s="0" t="s">
        <v>1268</v>
      </c>
      <c r="G354" s="0" t="n">
        <v>13953</v>
      </c>
      <c r="H354" s="0" t="n">
        <v>163</v>
      </c>
      <c r="I354" s="0" t="n">
        <v>163</v>
      </c>
      <c r="K354" s="0" t="n">
        <f aca="false">SUMIF(F354,"=ng",H354)</f>
        <v>163</v>
      </c>
      <c r="O354" s="6" t="s">
        <v>1359</v>
      </c>
      <c r="P354" s="6"/>
      <c r="Q354" s="6"/>
      <c r="R354" s="6"/>
      <c r="S354" s="6"/>
      <c r="T354" s="6"/>
      <c r="U354" s="12"/>
      <c r="V354" s="13"/>
      <c r="W354" s="13"/>
    </row>
    <row r="355" customFormat="false" ht="13.5" hidden="false" customHeight="false" outlineLevel="0" collapsed="false">
      <c r="A355" s="0" t="s">
        <v>1272</v>
      </c>
      <c r="B355" s="0" t="s">
        <v>1273</v>
      </c>
      <c r="C355" s="0" t="s">
        <v>1481</v>
      </c>
      <c r="D355" s="0" t="s">
        <v>1813</v>
      </c>
      <c r="E355" s="0" t="s">
        <v>1449</v>
      </c>
      <c r="F355" s="0" t="s">
        <v>1268</v>
      </c>
      <c r="G355" s="0" t="n">
        <v>14000.2433333333</v>
      </c>
      <c r="H355" s="0" t="n">
        <v>6</v>
      </c>
      <c r="I355" s="0" t="n">
        <v>6</v>
      </c>
      <c r="K355" s="0" t="n">
        <f aca="false">SUMIF(F355,"=ng",H355)</f>
        <v>6</v>
      </c>
      <c r="O355" s="14"/>
      <c r="P355" s="15" t="s">
        <v>61</v>
      </c>
      <c r="Q355" s="15" t="s">
        <v>31</v>
      </c>
      <c r="R355" s="15" t="s">
        <v>117</v>
      </c>
      <c r="S355" s="15" t="s">
        <v>20</v>
      </c>
      <c r="T355" s="15" t="s">
        <v>27</v>
      </c>
      <c r="U355" s="15" t="s">
        <v>1291</v>
      </c>
      <c r="V355" s="15" t="s">
        <v>1292</v>
      </c>
      <c r="W355" s="35" t="s">
        <v>1318</v>
      </c>
    </row>
    <row r="356" customFormat="false" ht="12.75" hidden="false" customHeight="false" outlineLevel="0" collapsed="false">
      <c r="A356" s="0" t="s">
        <v>1272</v>
      </c>
      <c r="B356" s="0" t="s">
        <v>1273</v>
      </c>
      <c r="C356" s="0" t="s">
        <v>1481</v>
      </c>
      <c r="D356" s="0" t="s">
        <v>1814</v>
      </c>
      <c r="E356" s="0" t="s">
        <v>1449</v>
      </c>
      <c r="F356" s="0" t="s">
        <v>1268</v>
      </c>
      <c r="G356" s="0" t="n">
        <v>14000.402786994</v>
      </c>
      <c r="H356" s="0" t="n">
        <v>19</v>
      </c>
      <c r="I356" s="0" t="n">
        <v>19</v>
      </c>
      <c r="K356" s="0" t="n">
        <f aca="false">SUMIF(F356,"=ng",H356)</f>
        <v>19</v>
      </c>
      <c r="O356" s="17" t="s">
        <v>1285</v>
      </c>
      <c r="P356" s="36" t="n">
        <f aca="false">P341/$W$344</f>
        <v>0.021362630655375</v>
      </c>
      <c r="Q356" s="36" t="n">
        <f aca="false">Q341/$W$344</f>
        <v>0.0212863355458915</v>
      </c>
      <c r="R356" s="36" t="n">
        <f aca="false">R341/$W$344</f>
        <v>0</v>
      </c>
      <c r="S356" s="36" t="n">
        <f aca="false">S341/$W$344</f>
        <v>0.0200401820909946</v>
      </c>
      <c r="T356" s="36" t="n">
        <f aca="false">T341/$W$344</f>
        <v>0.0323999898273187</v>
      </c>
      <c r="U356" s="36" t="n">
        <f aca="false">U341/$W$344</f>
        <v>0.000813814501157143</v>
      </c>
      <c r="V356" s="36" t="n">
        <f aca="false">V341/$W$344</f>
        <v>0.0118511736731009</v>
      </c>
      <c r="W356" s="38" t="n">
        <f aca="false">SUM(P356:V356)</f>
        <v>0.107754126293838</v>
      </c>
    </row>
    <row r="357" customFormat="false" ht="12.75" hidden="false" customHeight="false" outlineLevel="0" collapsed="false">
      <c r="A357" s="0" t="s">
        <v>1272</v>
      </c>
      <c r="B357" s="0" t="s">
        <v>1273</v>
      </c>
      <c r="C357" s="0" t="s">
        <v>1481</v>
      </c>
      <c r="D357" s="0" t="s">
        <v>1815</v>
      </c>
      <c r="E357" s="0" t="s">
        <v>1481</v>
      </c>
      <c r="F357" s="0" t="s">
        <v>1268</v>
      </c>
      <c r="G357" s="0" t="n">
        <v>14365</v>
      </c>
      <c r="H357" s="0" t="n">
        <v>341</v>
      </c>
      <c r="I357" s="0" t="n">
        <v>341</v>
      </c>
      <c r="K357" s="0" t="n">
        <f aca="false">SUMIF(F357,"=ng",H357)</f>
        <v>341</v>
      </c>
      <c r="O357" s="17" t="s">
        <v>1355</v>
      </c>
      <c r="P357" s="36" t="n">
        <f aca="false">P342/$W$344</f>
        <v>0.0571450370031281</v>
      </c>
      <c r="Q357" s="36" t="n">
        <f aca="false">Q342/$W$344</f>
        <v>0.292032247399608</v>
      </c>
      <c r="R357" s="36" t="n">
        <f aca="false">R342/$W$344</f>
        <v>0.035451794206658</v>
      </c>
      <c r="S357" s="36" t="n">
        <f aca="false">S342/$W$344</f>
        <v>0.148622873273823</v>
      </c>
      <c r="T357" s="36" t="n">
        <f aca="false">T342/$W$344</f>
        <v>0.0345108211896951</v>
      </c>
      <c r="U357" s="36" t="n">
        <f aca="false">U342/$W$344</f>
        <v>0.0109356323592991</v>
      </c>
      <c r="V357" s="36" t="n">
        <f aca="false">V342/$W$344</f>
        <v>0.0263981078812848</v>
      </c>
      <c r="W357" s="38" t="n">
        <f aca="false">SUM(P357:V357)</f>
        <v>0.605096513313497</v>
      </c>
    </row>
    <row r="358" customFormat="false" ht="12.75" hidden="false" customHeight="false" outlineLevel="0" collapsed="false">
      <c r="A358" s="0" t="s">
        <v>1272</v>
      </c>
      <c r="B358" s="0" t="s">
        <v>1273</v>
      </c>
      <c r="C358" s="0" t="s">
        <v>1481</v>
      </c>
      <c r="D358" s="0" t="s">
        <v>1816</v>
      </c>
      <c r="E358" s="0" t="s">
        <v>1449</v>
      </c>
      <c r="F358" s="0" t="s">
        <v>1268</v>
      </c>
      <c r="G358" s="0" t="n">
        <v>14491</v>
      </c>
      <c r="H358" s="0" t="n">
        <v>20</v>
      </c>
      <c r="I358" s="0" t="n">
        <v>20</v>
      </c>
      <c r="K358" s="0" t="n">
        <f aca="false">SUMIF(F358,"=ng",H358)</f>
        <v>20</v>
      </c>
      <c r="O358" s="30" t="s">
        <v>1288</v>
      </c>
      <c r="P358" s="40" t="n">
        <f aca="false">P343/$W$344</f>
        <v>0.0706238396785433</v>
      </c>
      <c r="Q358" s="40" t="n">
        <f aca="false">Q343/$W$344</f>
        <v>0.144935276315455</v>
      </c>
      <c r="R358" s="40" t="n">
        <f aca="false">R343/$W$344</f>
        <v>0</v>
      </c>
      <c r="S358" s="40" t="n">
        <f aca="false">S343/$W$344</f>
        <v>0.018361689682358</v>
      </c>
      <c r="T358" s="40" t="n">
        <f aca="false">T343/$W$344</f>
        <v>0.0258386104117393</v>
      </c>
      <c r="U358" s="40" t="n">
        <f aca="false">U343/$W$344</f>
        <v>0.0262200859591567</v>
      </c>
      <c r="V358" s="40" t="n">
        <f aca="false">V343/$W$344</f>
        <v>0.00116985834541339</v>
      </c>
      <c r="W358" s="42" t="n">
        <f aca="false">SUM(P358:V358)</f>
        <v>0.287149360392666</v>
      </c>
    </row>
    <row r="359" customFormat="false" ht="12.75" hidden="false" customHeight="false" outlineLevel="0" collapsed="false">
      <c r="A359" s="0" t="s">
        <v>1272</v>
      </c>
      <c r="B359" s="0" t="s">
        <v>1273</v>
      </c>
      <c r="C359" s="0" t="s">
        <v>1481</v>
      </c>
      <c r="D359" s="0" t="s">
        <v>1817</v>
      </c>
      <c r="E359" s="0" t="s">
        <v>1449</v>
      </c>
      <c r="F359" s="0" t="s">
        <v>1268</v>
      </c>
      <c r="G359" s="0" t="n">
        <v>14491</v>
      </c>
      <c r="H359" s="0" t="n">
        <v>18</v>
      </c>
      <c r="I359" s="0" t="n">
        <v>18</v>
      </c>
      <c r="K359" s="0" t="n">
        <f aca="false">SUMIF(F359,"=ng",H359)</f>
        <v>18</v>
      </c>
      <c r="O359" s="30" t="s">
        <v>1318</v>
      </c>
      <c r="P359" s="40" t="n">
        <f aca="false">SUM(P356:P358)</f>
        <v>0.149131507337046</v>
      </c>
      <c r="Q359" s="40" t="n">
        <f aca="false">SUM(Q356:Q358)</f>
        <v>0.458253859260955</v>
      </c>
      <c r="R359" s="40" t="n">
        <f aca="false">SUM(R356:R358)</f>
        <v>0.035451794206658</v>
      </c>
      <c r="S359" s="40" t="n">
        <f aca="false">SUM(S356:S358)</f>
        <v>0.187024745047176</v>
      </c>
      <c r="T359" s="40" t="n">
        <f aca="false">SUM(T356:T358)</f>
        <v>0.0927494214287531</v>
      </c>
      <c r="U359" s="40" t="n">
        <f aca="false">SUM(U356:U358)</f>
        <v>0.0379695328196129</v>
      </c>
      <c r="V359" s="40" t="n">
        <f aca="false">SUM(V356:V358)</f>
        <v>0.0394191398997991</v>
      </c>
      <c r="W359" s="43" t="n">
        <f aca="false">SUM(W356:W358)</f>
        <v>1</v>
      </c>
    </row>
    <row r="360" customFormat="false" ht="12.75" hidden="false" customHeight="false" outlineLevel="0" collapsed="false">
      <c r="A360" s="0" t="s">
        <v>1272</v>
      </c>
      <c r="B360" s="0" t="s">
        <v>1273</v>
      </c>
      <c r="C360" s="0" t="s">
        <v>1558</v>
      </c>
      <c r="D360" s="0" t="s">
        <v>1818</v>
      </c>
      <c r="E360" s="0" t="s">
        <v>1558</v>
      </c>
      <c r="F360" s="0" t="s">
        <v>1268</v>
      </c>
      <c r="G360" s="0" t="n">
        <v>14626</v>
      </c>
      <c r="H360" s="0" t="n">
        <v>16</v>
      </c>
      <c r="I360" s="0" t="n">
        <v>20</v>
      </c>
      <c r="K360" s="0" t="n">
        <f aca="false">SUMIF(F360,"=ng",H360)</f>
        <v>16</v>
      </c>
    </row>
    <row r="361" customFormat="false" ht="12.75" hidden="false" customHeight="false" outlineLevel="0" collapsed="false">
      <c r="A361" s="0" t="s">
        <v>1272</v>
      </c>
      <c r="B361" s="0" t="s">
        <v>1273</v>
      </c>
      <c r="C361" s="0" t="s">
        <v>1495</v>
      </c>
      <c r="D361" s="0" t="s">
        <v>1819</v>
      </c>
      <c r="E361" s="0" t="s">
        <v>1451</v>
      </c>
      <c r="F361" s="0" t="s">
        <v>1268</v>
      </c>
      <c r="G361" s="0" t="n">
        <v>14769</v>
      </c>
      <c r="H361" s="0" t="n">
        <v>48</v>
      </c>
      <c r="I361" s="0" t="n">
        <v>53</v>
      </c>
      <c r="K361" s="0" t="n">
        <f aca="false">SUMIF(F361,"=ng",H361)</f>
        <v>48</v>
      </c>
    </row>
    <row r="362" customFormat="false" ht="12.75" hidden="false" customHeight="false" outlineLevel="0" collapsed="false">
      <c r="A362" s="0" t="s">
        <v>1272</v>
      </c>
      <c r="B362" s="0" t="s">
        <v>1273</v>
      </c>
      <c r="C362" s="0" t="s">
        <v>1558</v>
      </c>
      <c r="D362" s="0" t="s">
        <v>1820</v>
      </c>
      <c r="E362" s="0" t="s">
        <v>1558</v>
      </c>
      <c r="F362" s="0" t="s">
        <v>1268</v>
      </c>
      <c r="G362" s="0" t="n">
        <v>15878</v>
      </c>
      <c r="H362" s="0" t="n">
        <v>39</v>
      </c>
      <c r="I362" s="0" t="n">
        <v>47</v>
      </c>
      <c r="K362" s="0" t="n">
        <f aca="false">SUMIF(F362,"=ng",H362)</f>
        <v>39</v>
      </c>
    </row>
    <row r="363" customFormat="false" ht="12.75" hidden="false" customHeight="false" outlineLevel="0" collapsed="false">
      <c r="A363" s="0" t="s">
        <v>1272</v>
      </c>
      <c r="B363" s="0" t="s">
        <v>1273</v>
      </c>
      <c r="C363" s="0" t="s">
        <v>1558</v>
      </c>
      <c r="D363" s="0" t="s">
        <v>1821</v>
      </c>
      <c r="E363" s="0" t="s">
        <v>1558</v>
      </c>
      <c r="F363" s="0" t="s">
        <v>1268</v>
      </c>
      <c r="G363" s="0" t="n">
        <v>15898</v>
      </c>
      <c r="H363" s="0" t="n">
        <v>19</v>
      </c>
      <c r="I363" s="0" t="n">
        <v>22</v>
      </c>
      <c r="K363" s="0" t="n">
        <f aca="false">SUMIF(F363,"=ng",H363)</f>
        <v>19</v>
      </c>
    </row>
    <row r="364" customFormat="false" ht="12.75" hidden="false" customHeight="false" outlineLevel="0" collapsed="false">
      <c r="A364" s="0" t="s">
        <v>1272</v>
      </c>
      <c r="B364" s="0" t="s">
        <v>1273</v>
      </c>
      <c r="C364" s="0" t="s">
        <v>1558</v>
      </c>
      <c r="D364" s="0" t="s">
        <v>1822</v>
      </c>
      <c r="E364" s="0" t="s">
        <v>1558</v>
      </c>
      <c r="F364" s="0" t="s">
        <v>1268</v>
      </c>
      <c r="G364" s="0" t="n">
        <v>15898</v>
      </c>
      <c r="H364" s="0" t="n">
        <v>19</v>
      </c>
      <c r="I364" s="0" t="n">
        <v>22</v>
      </c>
      <c r="K364" s="0" t="n">
        <f aca="false">SUMIF(F364,"=ng",H364)</f>
        <v>19</v>
      </c>
    </row>
    <row r="365" customFormat="false" ht="12.75" hidden="false" customHeight="false" outlineLevel="0" collapsed="false">
      <c r="A365" s="0" t="s">
        <v>1272</v>
      </c>
      <c r="B365" s="0" t="s">
        <v>1273</v>
      </c>
      <c r="C365" s="0" t="s">
        <v>1558</v>
      </c>
      <c r="D365" s="0" t="s">
        <v>1823</v>
      </c>
      <c r="E365" s="0" t="s">
        <v>1558</v>
      </c>
      <c r="F365" s="0" t="s">
        <v>1268</v>
      </c>
      <c r="G365" s="0" t="n">
        <v>16191</v>
      </c>
      <c r="H365" s="0" t="n">
        <v>17</v>
      </c>
      <c r="I365" s="0" t="n">
        <v>20</v>
      </c>
      <c r="K365" s="0" t="n">
        <f aca="false">SUMIF(F365,"=ng",H365)</f>
        <v>17</v>
      </c>
    </row>
    <row r="366" customFormat="false" ht="12.75" hidden="false" customHeight="false" outlineLevel="0" collapsed="false">
      <c r="A366" s="0" t="s">
        <v>1272</v>
      </c>
      <c r="B366" s="0" t="s">
        <v>1273</v>
      </c>
      <c r="C366" s="0" t="s">
        <v>1558</v>
      </c>
      <c r="D366" s="0" t="s">
        <v>1824</v>
      </c>
      <c r="E366" s="0" t="s">
        <v>1558</v>
      </c>
      <c r="F366" s="0" t="s">
        <v>1268</v>
      </c>
      <c r="G366" s="0" t="n">
        <v>16191</v>
      </c>
      <c r="H366" s="0" t="n">
        <v>66</v>
      </c>
      <c r="I366" s="0" t="n">
        <v>78</v>
      </c>
      <c r="K366" s="0" t="n">
        <f aca="false">SUMIF(F366,"=ng",H366)</f>
        <v>66</v>
      </c>
    </row>
    <row r="367" customFormat="false" ht="12.75" hidden="false" customHeight="false" outlineLevel="0" collapsed="false">
      <c r="A367" s="0" t="s">
        <v>1272</v>
      </c>
      <c r="B367" s="0" t="s">
        <v>1273</v>
      </c>
      <c r="C367" s="0" t="s">
        <v>1558</v>
      </c>
      <c r="D367" s="0" t="s">
        <v>1825</v>
      </c>
      <c r="E367" s="0" t="s">
        <v>1558</v>
      </c>
      <c r="F367" s="0" t="s">
        <v>1268</v>
      </c>
      <c r="G367" s="0" t="n">
        <v>16191</v>
      </c>
      <c r="H367" s="0" t="n">
        <v>66</v>
      </c>
      <c r="I367" s="0" t="n">
        <v>78</v>
      </c>
      <c r="K367" s="0" t="n">
        <f aca="false">SUMIF(F367,"=ng",H367)</f>
        <v>66</v>
      </c>
    </row>
    <row r="368" customFormat="false" ht="12.75" hidden="false" customHeight="false" outlineLevel="0" collapsed="false">
      <c r="A368" s="0" t="s">
        <v>1272</v>
      </c>
      <c r="B368" s="0" t="s">
        <v>1273</v>
      </c>
      <c r="C368" s="0" t="s">
        <v>1558</v>
      </c>
      <c r="D368" s="0" t="s">
        <v>1826</v>
      </c>
      <c r="E368" s="0" t="s">
        <v>1558</v>
      </c>
      <c r="F368" s="0" t="s">
        <v>1268</v>
      </c>
      <c r="G368" s="0" t="n">
        <v>16294</v>
      </c>
      <c r="H368" s="0" t="n">
        <v>16</v>
      </c>
      <c r="I368" s="0" t="n">
        <v>20</v>
      </c>
      <c r="K368" s="0" t="n">
        <f aca="false">SUMIF(F368,"=ng",H368)</f>
        <v>16</v>
      </c>
    </row>
    <row r="369" customFormat="false" ht="12.75" hidden="false" customHeight="false" outlineLevel="0" collapsed="false">
      <c r="A369" s="0" t="s">
        <v>1272</v>
      </c>
      <c r="B369" s="0" t="s">
        <v>1273</v>
      </c>
      <c r="C369" s="0" t="s">
        <v>1481</v>
      </c>
      <c r="D369" s="0" t="s">
        <v>1827</v>
      </c>
      <c r="E369" s="0" t="s">
        <v>1481</v>
      </c>
      <c r="F369" s="0" t="s">
        <v>1268</v>
      </c>
      <c r="G369" s="0" t="n">
        <v>16352.6315789474</v>
      </c>
      <c r="H369" s="0" t="n">
        <v>19</v>
      </c>
      <c r="I369" s="0" t="n">
        <v>19</v>
      </c>
      <c r="K369" s="0" t="n">
        <f aca="false">SUMIF(F369,"=ng",H369)</f>
        <v>19</v>
      </c>
    </row>
    <row r="370" customFormat="false" ht="12.75" hidden="false" customHeight="false" outlineLevel="0" collapsed="false">
      <c r="A370" s="0" t="s">
        <v>1272</v>
      </c>
      <c r="B370" s="0" t="s">
        <v>1273</v>
      </c>
      <c r="C370" s="0" t="s">
        <v>1481</v>
      </c>
      <c r="D370" s="0" t="s">
        <v>1828</v>
      </c>
      <c r="E370" s="0" t="s">
        <v>1481</v>
      </c>
      <c r="F370" s="0" t="s">
        <v>1268</v>
      </c>
      <c r="G370" s="0" t="n">
        <v>16352.6315789474</v>
      </c>
      <c r="H370" s="0" t="n">
        <v>19</v>
      </c>
      <c r="I370" s="0" t="n">
        <v>19</v>
      </c>
      <c r="K370" s="0" t="n">
        <f aca="false">SUMIF(F370,"=ng",H370)</f>
        <v>19</v>
      </c>
    </row>
    <row r="371" customFormat="false" ht="12.75" hidden="false" customHeight="false" outlineLevel="0" collapsed="false">
      <c r="A371" s="0" t="s">
        <v>1272</v>
      </c>
      <c r="B371" s="0" t="s">
        <v>1273</v>
      </c>
      <c r="C371" s="0" t="s">
        <v>1481</v>
      </c>
      <c r="D371" s="0" t="s">
        <v>1829</v>
      </c>
      <c r="E371" s="0" t="s">
        <v>1481</v>
      </c>
      <c r="F371" s="0" t="s">
        <v>1268</v>
      </c>
      <c r="G371" s="0" t="n">
        <v>16352.6315789474</v>
      </c>
      <c r="H371" s="0" t="n">
        <v>19</v>
      </c>
      <c r="I371" s="0" t="n">
        <v>19</v>
      </c>
      <c r="K371" s="0" t="n">
        <f aca="false">SUMIF(F371,"=ng",H371)</f>
        <v>19</v>
      </c>
    </row>
    <row r="372" customFormat="false" ht="12.75" hidden="false" customHeight="false" outlineLevel="0" collapsed="false">
      <c r="A372" s="0" t="s">
        <v>1272</v>
      </c>
      <c r="B372" s="0" t="s">
        <v>1273</v>
      </c>
      <c r="C372" s="0" t="s">
        <v>1481</v>
      </c>
      <c r="D372" s="0" t="s">
        <v>1830</v>
      </c>
      <c r="E372" s="0" t="s">
        <v>1481</v>
      </c>
      <c r="F372" s="0" t="s">
        <v>1268</v>
      </c>
      <c r="G372" s="0" t="n">
        <v>16352.6315789474</v>
      </c>
      <c r="H372" s="0" t="n">
        <v>19</v>
      </c>
      <c r="I372" s="0" t="n">
        <v>19</v>
      </c>
      <c r="K372" s="0" t="n">
        <f aca="false">SUMIF(F372,"=ng",H372)</f>
        <v>19</v>
      </c>
    </row>
    <row r="373" customFormat="false" ht="12.75" hidden="false" customHeight="false" outlineLevel="0" collapsed="false">
      <c r="A373" s="0" t="s">
        <v>1272</v>
      </c>
      <c r="B373" s="0" t="s">
        <v>1273</v>
      </c>
      <c r="C373" s="0" t="s">
        <v>1495</v>
      </c>
      <c r="D373" s="0" t="s">
        <v>1831</v>
      </c>
      <c r="E373" s="0" t="s">
        <v>1451</v>
      </c>
      <c r="F373" s="0" t="s">
        <v>1268</v>
      </c>
      <c r="G373" s="0" t="n">
        <v>18160</v>
      </c>
      <c r="H373" s="0" t="n">
        <v>126</v>
      </c>
      <c r="I373" s="0" t="n">
        <v>142</v>
      </c>
      <c r="K373" s="0" t="n">
        <f aca="false">SUMIF(F373,"=ng",H373)</f>
        <v>126</v>
      </c>
    </row>
    <row r="374" customFormat="false" ht="12.75" hidden="false" customHeight="false" outlineLevel="0" collapsed="false">
      <c r="A374" s="0" t="s">
        <v>1272</v>
      </c>
      <c r="B374" s="0" t="s">
        <v>1273</v>
      </c>
      <c r="C374" s="0" t="s">
        <v>1495</v>
      </c>
      <c r="D374" s="0" t="s">
        <v>1832</v>
      </c>
      <c r="E374" s="0" t="s">
        <v>1605</v>
      </c>
      <c r="F374" s="0" t="s">
        <v>1268</v>
      </c>
      <c r="G374" s="0" t="n">
        <v>19318</v>
      </c>
      <c r="H374" s="0" t="n">
        <v>133</v>
      </c>
      <c r="I374" s="0" t="n">
        <v>147</v>
      </c>
      <c r="K374" s="9" t="n">
        <f aca="false">SUMIF(F374,"=ng",H374)</f>
        <v>133</v>
      </c>
    </row>
    <row r="375" customFormat="false" ht="12.75" hidden="false" customHeight="false" outlineLevel="0" collapsed="false">
      <c r="H375" s="0" t="n">
        <f aca="false">SUM(H242:H374)</f>
        <v>18019</v>
      </c>
      <c r="I375" s="0" t="n">
        <f aca="false">SUM(I242:I374)</f>
        <v>18182.8</v>
      </c>
      <c r="K375" s="10" t="n">
        <f aca="false">SUM(K242:K374)</f>
        <v>18019</v>
      </c>
    </row>
    <row r="377" customFormat="false" ht="12.75" hidden="false" customHeight="false" outlineLevel="0" collapsed="false">
      <c r="D377" s="0" t="s">
        <v>1621</v>
      </c>
      <c r="G377" s="0" t="s">
        <v>1285</v>
      </c>
      <c r="H377" s="0" t="n">
        <f aca="false">SUMIF(G242:G374,"&lt;=9000",H242:H374)</f>
        <v>837</v>
      </c>
    </row>
    <row r="378" customFormat="false" ht="12.75" hidden="false" customHeight="false" outlineLevel="0" collapsed="false">
      <c r="G378" s="11" t="s">
        <v>1287</v>
      </c>
      <c r="H378" s="0" t="n">
        <f aca="false">(SUMIF(G242:G374,"&lt;11000",H242:H374))-H377</f>
        <v>11483</v>
      </c>
    </row>
    <row r="379" customFormat="false" ht="12.75" hidden="false" customHeight="false" outlineLevel="0" collapsed="false">
      <c r="G379" s="0" t="s">
        <v>1288</v>
      </c>
      <c r="H379" s="0" t="n">
        <f aca="false">SUMIF(G242:G374,"&gt;=11000",H242:H374)</f>
        <v>5699</v>
      </c>
    </row>
    <row r="381" customFormat="false" ht="12.75" hidden="false" customHeight="false" outlineLevel="0" collapsed="false">
      <c r="A381" s="56" t="s">
        <v>1240</v>
      </c>
      <c r="B381" s="56" t="s">
        <v>5</v>
      </c>
      <c r="C381" s="56" t="s">
        <v>1438</v>
      </c>
      <c r="D381" s="56" t="s">
        <v>1439</v>
      </c>
      <c r="E381" s="56" t="s">
        <v>1440</v>
      </c>
      <c r="F381" s="56" t="s">
        <v>1244</v>
      </c>
      <c r="G381" s="56" t="s">
        <v>1245</v>
      </c>
      <c r="H381" s="56" t="s">
        <v>1441</v>
      </c>
      <c r="I381" s="56" t="s">
        <v>1442</v>
      </c>
    </row>
    <row r="382" customFormat="false" ht="12.75" hidden="false" customHeight="false" outlineLevel="0" collapsed="false">
      <c r="A382" s="0" t="s">
        <v>1328</v>
      </c>
      <c r="B382" s="0" t="s">
        <v>1273</v>
      </c>
      <c r="C382" s="0" t="s">
        <v>1510</v>
      </c>
      <c r="D382" s="0" t="s">
        <v>1525</v>
      </c>
      <c r="E382" s="0" t="s">
        <v>1526</v>
      </c>
      <c r="F382" s="0" t="s">
        <v>54</v>
      </c>
      <c r="G382" s="0" t="n">
        <v>9542.91124260355</v>
      </c>
      <c r="H382" s="0" t="n">
        <v>338</v>
      </c>
      <c r="I382" s="0" t="n">
        <v>338</v>
      </c>
      <c r="K382" s="0" t="n">
        <f aca="false">SUMIF(F382,"=ng",H382)</f>
        <v>338</v>
      </c>
    </row>
    <row r="383" customFormat="false" ht="12.75" hidden="false" customHeight="false" outlineLevel="0" collapsed="false">
      <c r="A383" s="0" t="s">
        <v>1328</v>
      </c>
      <c r="B383" s="0" t="s">
        <v>1273</v>
      </c>
      <c r="C383" s="0" t="s">
        <v>1510</v>
      </c>
      <c r="D383" s="0" t="s">
        <v>1552</v>
      </c>
      <c r="E383" s="0" t="s">
        <v>1526</v>
      </c>
      <c r="F383" s="0" t="s">
        <v>54</v>
      </c>
      <c r="G383" s="0" t="n">
        <v>9916.2426035503</v>
      </c>
      <c r="H383" s="0" t="n">
        <v>338</v>
      </c>
      <c r="I383" s="0" t="n">
        <v>338</v>
      </c>
      <c r="K383" s="0" t="n">
        <f aca="false">SUMIF(F383,"=ng",H383)</f>
        <v>338</v>
      </c>
    </row>
    <row r="384" customFormat="false" ht="12.75" hidden="false" customHeight="false" outlineLevel="0" collapsed="false">
      <c r="A384" s="0" t="s">
        <v>1328</v>
      </c>
      <c r="B384" s="0" t="s">
        <v>1273</v>
      </c>
      <c r="C384" s="0" t="s">
        <v>1549</v>
      </c>
      <c r="D384" s="0" t="s">
        <v>1585</v>
      </c>
      <c r="E384" s="0" t="s">
        <v>1448</v>
      </c>
      <c r="F384" s="0" t="s">
        <v>54</v>
      </c>
      <c r="G384" s="0" t="n">
        <v>10000</v>
      </c>
      <c r="H384" s="0" t="n">
        <v>392</v>
      </c>
      <c r="I384" s="0" t="n">
        <v>392</v>
      </c>
      <c r="K384" s="0" t="n">
        <f aca="false">SUMIF(F384,"=ng",H384)</f>
        <v>392</v>
      </c>
    </row>
    <row r="385" customFormat="false" ht="12.75" hidden="false" customHeight="false" outlineLevel="0" collapsed="false">
      <c r="A385" s="0" t="s">
        <v>1328</v>
      </c>
      <c r="B385" s="0" t="s">
        <v>1273</v>
      </c>
      <c r="C385" s="0" t="s">
        <v>1510</v>
      </c>
      <c r="D385" s="0" t="s">
        <v>1645</v>
      </c>
      <c r="E385" s="0" t="s">
        <v>1526</v>
      </c>
      <c r="F385" s="0" t="s">
        <v>54</v>
      </c>
      <c r="G385" s="0" t="n">
        <v>10182.3312883436</v>
      </c>
      <c r="H385" s="0" t="n">
        <v>163</v>
      </c>
      <c r="I385" s="0" t="n">
        <v>163</v>
      </c>
      <c r="K385" s="0" t="n">
        <f aca="false">SUMIF(F385,"=ng",H385)</f>
        <v>163</v>
      </c>
    </row>
    <row r="386" customFormat="false" ht="12.75" hidden="false" customHeight="false" outlineLevel="0" collapsed="false">
      <c r="A386" s="0" t="s">
        <v>1328</v>
      </c>
      <c r="B386" s="0" t="s">
        <v>1273</v>
      </c>
      <c r="C386" s="0" t="s">
        <v>1510</v>
      </c>
      <c r="D386" s="0" t="s">
        <v>1654</v>
      </c>
      <c r="E386" s="0" t="s">
        <v>1526</v>
      </c>
      <c r="F386" s="0" t="s">
        <v>54</v>
      </c>
      <c r="G386" s="0" t="n">
        <v>10399.245398773</v>
      </c>
      <c r="H386" s="0" t="n">
        <v>163</v>
      </c>
      <c r="I386" s="0" t="n">
        <v>163</v>
      </c>
      <c r="K386" s="9" t="n">
        <f aca="false">SUMIF(F386,"=ng",H386)</f>
        <v>163</v>
      </c>
    </row>
    <row r="387" customFormat="false" ht="12.75" hidden="false" customHeight="false" outlineLevel="0" collapsed="false">
      <c r="H387" s="0" t="n">
        <f aca="false">SUM(H382:H386)</f>
        <v>1394</v>
      </c>
      <c r="I387" s="0" t="n">
        <f aca="false">SUM(I382:I386)</f>
        <v>1394</v>
      </c>
      <c r="K387" s="10" t="n">
        <f aca="false">SUM(K382:K386)</f>
        <v>1394</v>
      </c>
    </row>
    <row r="389" customFormat="false" ht="12.75" hidden="false" customHeight="false" outlineLevel="0" collapsed="false">
      <c r="D389" s="0" t="s">
        <v>1621</v>
      </c>
      <c r="G389" s="0" t="s">
        <v>1285</v>
      </c>
      <c r="H389" s="0" t="n">
        <f aca="false">SUMIF(G382:G386,"&lt;=9000",H382:H386)</f>
        <v>0</v>
      </c>
    </row>
    <row r="390" customFormat="false" ht="12.75" hidden="false" customHeight="false" outlineLevel="0" collapsed="false">
      <c r="G390" s="11" t="s">
        <v>1287</v>
      </c>
      <c r="H390" s="0" t="n">
        <f aca="false">(SUMIF(G382:G386,"&lt;11000",H382:H386))-H389</f>
        <v>1394</v>
      </c>
      <c r="K390" s="44" t="s">
        <v>1833</v>
      </c>
    </row>
    <row r="391" customFormat="false" ht="12.75" hidden="false" customHeight="false" outlineLevel="0" collapsed="false">
      <c r="G391" s="0" t="s">
        <v>1288</v>
      </c>
      <c r="H391" s="0" t="n">
        <f aca="false">SUMIF(G382:G386,"&gt;=11000",H382:H386)</f>
        <v>0</v>
      </c>
      <c r="K391" s="44" t="n">
        <f aca="false">SUM(K387+K375+K235+K198+K163+K141+K98+K79)</f>
        <v>39321</v>
      </c>
    </row>
    <row r="393" customFormat="false" ht="12.75" hidden="false" customHeight="false" outlineLevel="0" collapsed="false">
      <c r="I393" s="0" t="s">
        <v>1361</v>
      </c>
      <c r="K393" s="0" t="n">
        <f aca="false">H81+H100+H143+H165+H200+H237+H377+H389</f>
        <v>4237</v>
      </c>
    </row>
    <row r="394" customFormat="false" ht="12.75" hidden="false" customHeight="false" outlineLevel="0" collapsed="false">
      <c r="I394" s="0" t="s">
        <v>1362</v>
      </c>
      <c r="K394" s="0" t="n">
        <f aca="false">H82+H101+H144+H166+H201+H238+H378+H390</f>
        <v>23137</v>
      </c>
    </row>
    <row r="395" customFormat="false" ht="12.75" hidden="false" customHeight="false" outlineLevel="0" collapsed="false">
      <c r="I395" s="0" t="s">
        <v>1363</v>
      </c>
      <c r="K395" s="0" t="n">
        <f aca="false">H83+H102+H145+H167+H202+H239+H379+H391</f>
        <v>11947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6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L4" activeCellId="0" sqref="L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5.41"/>
    <col collapsed="false" customWidth="true" hidden="false" outlineLevel="0" max="4" min="4" style="0" width="8.14"/>
    <col collapsed="false" customWidth="true" hidden="false" outlineLevel="0" max="5" min="5" style="0" width="6.56"/>
    <col collapsed="false" customWidth="true" hidden="false" outlineLevel="0" max="6" min="6" style="0" width="8.56"/>
    <col collapsed="false" customWidth="true" hidden="false" outlineLevel="0" max="7" min="7" style="0" width="10.56"/>
    <col collapsed="false" customWidth="true" hidden="false" outlineLevel="0" max="8" min="8" style="0" width="10.28"/>
    <col collapsed="false" customWidth="true" hidden="false" outlineLevel="0" max="16" min="9" style="0" width="10.56"/>
    <col collapsed="false" customWidth="true" hidden="false" outlineLevel="0" max="39" min="39" style="0" width="9.85"/>
  </cols>
  <sheetData>
    <row r="1" customFormat="false" ht="12.75" hidden="false" customHeight="false" outlineLevel="0" collapsed="false">
      <c r="A1" s="59" t="s">
        <v>1834</v>
      </c>
      <c r="H1" s="60" t="s">
        <v>1245</v>
      </c>
      <c r="I1" s="61" t="n">
        <v>10000</v>
      </c>
      <c r="J1" s="61" t="n">
        <v>10000</v>
      </c>
      <c r="K1" s="61" t="n">
        <v>10000</v>
      </c>
      <c r="L1" s="61" t="n">
        <v>10000</v>
      </c>
      <c r="M1" s="61" t="n">
        <v>10000</v>
      </c>
      <c r="N1" s="61" t="n">
        <v>10000</v>
      </c>
      <c r="O1" s="61" t="n">
        <v>10000</v>
      </c>
      <c r="P1" s="61" t="n">
        <v>10000</v>
      </c>
      <c r="Q1" s="61" t="n">
        <v>10000</v>
      </c>
      <c r="R1" s="61" t="n">
        <v>10000</v>
      </c>
      <c r="S1" s="61" t="n">
        <v>10000</v>
      </c>
      <c r="T1" s="61" t="n">
        <v>10000</v>
      </c>
      <c r="U1" s="61" t="n">
        <v>10000</v>
      </c>
      <c r="V1" s="61" t="n">
        <v>10000</v>
      </c>
      <c r="W1" s="61" t="n">
        <v>10000</v>
      </c>
      <c r="X1" s="61" t="n">
        <v>10000</v>
      </c>
      <c r="Y1" s="61" t="n">
        <v>10000</v>
      </c>
      <c r="Z1" s="61" t="n">
        <v>10000</v>
      </c>
      <c r="AA1" s="61" t="n">
        <v>10000</v>
      </c>
      <c r="AB1" s="61" t="n">
        <v>10000</v>
      </c>
      <c r="AC1" s="61" t="n">
        <v>10000</v>
      </c>
      <c r="AD1" s="61" t="n">
        <v>10000</v>
      </c>
      <c r="AE1" s="61" t="n">
        <v>10000</v>
      </c>
      <c r="AF1" s="61" t="n">
        <v>10000</v>
      </c>
      <c r="AG1" s="61" t="n">
        <v>10000</v>
      </c>
      <c r="AH1" s="61" t="n">
        <v>10000</v>
      </c>
      <c r="AI1" s="61" t="n">
        <v>10000</v>
      </c>
      <c r="AJ1" s="61" t="n">
        <v>10000</v>
      </c>
      <c r="AK1" s="61" t="n">
        <v>10000</v>
      </c>
      <c r="AL1" s="61" t="n">
        <v>10000</v>
      </c>
      <c r="AM1" s="61" t="n">
        <v>10000</v>
      </c>
      <c r="AN1" s="61" t="n">
        <v>10000</v>
      </c>
      <c r="AO1" s="61" t="n">
        <v>10000</v>
      </c>
      <c r="AP1" s="61" t="n">
        <v>10000</v>
      </c>
      <c r="AQ1" s="61" t="n">
        <v>10000</v>
      </c>
      <c r="AR1" s="61" t="n">
        <v>10000</v>
      </c>
      <c r="AS1" s="61" t="n">
        <v>10000</v>
      </c>
      <c r="AT1" s="61" t="n">
        <v>10000</v>
      </c>
      <c r="AU1" s="61" t="n">
        <v>10000</v>
      </c>
      <c r="AV1" s="61" t="n">
        <v>10000</v>
      </c>
      <c r="AW1" s="61" t="n">
        <v>10000</v>
      </c>
      <c r="AX1" s="61" t="n">
        <v>10000</v>
      </c>
      <c r="AY1" s="61" t="n">
        <v>10000</v>
      </c>
      <c r="AZ1" s="61" t="n">
        <v>10000</v>
      </c>
      <c r="BA1" s="61" t="n">
        <v>10000</v>
      </c>
      <c r="BB1" s="61" t="n">
        <v>10000</v>
      </c>
      <c r="BC1" s="61" t="n">
        <v>10000</v>
      </c>
      <c r="BD1" s="61" t="n">
        <v>10000</v>
      </c>
    </row>
    <row r="2" customFormat="false" ht="12.75" hidden="false" customHeight="false" outlineLevel="0" collapsed="false">
      <c r="A2" s="0" t="s">
        <v>1835</v>
      </c>
      <c r="H2" s="60" t="s">
        <v>1836</v>
      </c>
      <c r="I2" s="62" t="n">
        <v>0.4</v>
      </c>
      <c r="J2" s="62" t="n">
        <v>0.4</v>
      </c>
      <c r="K2" s="62" t="n">
        <v>0.4</v>
      </c>
      <c r="L2" s="62" t="n">
        <v>0.4</v>
      </c>
      <c r="M2" s="62" t="n">
        <v>0.4</v>
      </c>
      <c r="N2" s="62" t="n">
        <v>0.4</v>
      </c>
      <c r="O2" s="62" t="n">
        <v>0.4</v>
      </c>
      <c r="P2" s="62" t="n">
        <v>0.4</v>
      </c>
      <c r="Q2" s="62" t="n">
        <v>0.4</v>
      </c>
      <c r="R2" s="62" t="n">
        <v>0.4</v>
      </c>
      <c r="S2" s="62" t="n">
        <v>0.4</v>
      </c>
      <c r="T2" s="62" t="n">
        <v>0.4</v>
      </c>
      <c r="U2" s="62" t="n">
        <v>0.4</v>
      </c>
      <c r="V2" s="62" t="n">
        <v>0.4</v>
      </c>
      <c r="W2" s="62" t="n">
        <v>0.4</v>
      </c>
      <c r="X2" s="62" t="n">
        <v>0.4</v>
      </c>
      <c r="Y2" s="62" t="n">
        <v>0.4</v>
      </c>
      <c r="Z2" s="62" t="n">
        <v>0.4</v>
      </c>
      <c r="AA2" s="62" t="n">
        <v>0.4</v>
      </c>
      <c r="AB2" s="62" t="n">
        <v>0.4</v>
      </c>
      <c r="AC2" s="62" t="n">
        <v>0.4</v>
      </c>
      <c r="AD2" s="62" t="n">
        <v>0.4</v>
      </c>
      <c r="AE2" s="62" t="n">
        <v>0.4</v>
      </c>
      <c r="AF2" s="62" t="n">
        <v>0.4</v>
      </c>
      <c r="AG2" s="62" t="n">
        <v>0.4</v>
      </c>
      <c r="AH2" s="62" t="n">
        <v>0.4</v>
      </c>
      <c r="AI2" s="62" t="n">
        <v>0.4</v>
      </c>
      <c r="AJ2" s="62" t="n">
        <v>0.4</v>
      </c>
      <c r="AK2" s="62" t="n">
        <v>0.4</v>
      </c>
      <c r="AL2" s="62" t="n">
        <v>0.4</v>
      </c>
      <c r="AM2" s="62" t="n">
        <v>0.4</v>
      </c>
      <c r="AN2" s="62" t="n">
        <v>0.4</v>
      </c>
      <c r="AO2" s="62" t="n">
        <v>0.4</v>
      </c>
      <c r="AP2" s="62" t="n">
        <v>0.4</v>
      </c>
      <c r="AQ2" s="62" t="n">
        <v>0.4</v>
      </c>
      <c r="AR2" s="62" t="n">
        <v>0.4</v>
      </c>
      <c r="AS2" s="62" t="n">
        <v>0.4</v>
      </c>
      <c r="AT2" s="62" t="n">
        <v>0.4</v>
      </c>
      <c r="AU2" s="62" t="n">
        <v>0.4</v>
      </c>
      <c r="AV2" s="62" t="n">
        <v>0.4</v>
      </c>
      <c r="AW2" s="62" t="n">
        <v>0.4</v>
      </c>
      <c r="AX2" s="62" t="n">
        <v>0.4</v>
      </c>
      <c r="AY2" s="62" t="n">
        <v>0.4</v>
      </c>
      <c r="AZ2" s="62" t="n">
        <v>0.4</v>
      </c>
      <c r="BA2" s="62" t="n">
        <v>0.4</v>
      </c>
      <c r="BB2" s="62" t="n">
        <v>0.4</v>
      </c>
      <c r="BC2" s="62" t="n">
        <v>0.4</v>
      </c>
      <c r="BD2" s="62" t="n">
        <v>0.4</v>
      </c>
    </row>
    <row r="3" customFormat="false" ht="12.75" hidden="false" customHeight="false" outlineLevel="0" collapsed="false">
      <c r="A3" s="1" t="s">
        <v>1</v>
      </c>
      <c r="B3" s="1" t="s">
        <v>1240</v>
      </c>
      <c r="C3" s="1" t="s">
        <v>5</v>
      </c>
      <c r="D3" s="1" t="s">
        <v>1837</v>
      </c>
      <c r="E3" s="1" t="s">
        <v>1244</v>
      </c>
      <c r="F3" s="1" t="s">
        <v>12</v>
      </c>
      <c r="G3" s="63" t="s">
        <v>16</v>
      </c>
      <c r="H3" s="64"/>
      <c r="I3" s="65" t="n">
        <v>36892</v>
      </c>
      <c r="J3" s="65" t="n">
        <v>36923</v>
      </c>
      <c r="K3" s="65" t="n">
        <v>36951</v>
      </c>
      <c r="L3" s="65" t="n">
        <v>36982</v>
      </c>
      <c r="M3" s="65" t="n">
        <v>37012</v>
      </c>
      <c r="N3" s="65" t="n">
        <v>37043</v>
      </c>
      <c r="O3" s="65" t="n">
        <v>37073</v>
      </c>
      <c r="P3" s="65" t="n">
        <v>37104</v>
      </c>
      <c r="Q3" s="65" t="n">
        <v>37135</v>
      </c>
      <c r="R3" s="65" t="n">
        <v>37165</v>
      </c>
      <c r="S3" s="65" t="n">
        <v>37196</v>
      </c>
      <c r="T3" s="65" t="n">
        <v>37226</v>
      </c>
      <c r="U3" s="65" t="n">
        <v>37257</v>
      </c>
      <c r="V3" s="65" t="n">
        <v>37288</v>
      </c>
      <c r="W3" s="65" t="n">
        <v>37316</v>
      </c>
      <c r="X3" s="65" t="n">
        <v>37347</v>
      </c>
      <c r="Y3" s="65" t="n">
        <v>37377</v>
      </c>
      <c r="Z3" s="65" t="n">
        <v>37408</v>
      </c>
      <c r="AA3" s="65" t="n">
        <v>37438</v>
      </c>
      <c r="AB3" s="65" t="n">
        <v>37469</v>
      </c>
      <c r="AC3" s="65" t="n">
        <v>37500</v>
      </c>
      <c r="AD3" s="65" t="n">
        <v>37530</v>
      </c>
      <c r="AE3" s="65" t="n">
        <v>37561</v>
      </c>
      <c r="AF3" s="65" t="n">
        <v>37591</v>
      </c>
      <c r="AG3" s="65" t="n">
        <v>37622</v>
      </c>
      <c r="AH3" s="65" t="n">
        <v>37653</v>
      </c>
      <c r="AI3" s="65" t="n">
        <v>37681</v>
      </c>
      <c r="AJ3" s="65" t="n">
        <v>37712</v>
      </c>
      <c r="AK3" s="65" t="n">
        <v>37742</v>
      </c>
      <c r="AL3" s="65" t="n">
        <v>37773</v>
      </c>
      <c r="AM3" s="65" t="n">
        <v>37803</v>
      </c>
      <c r="AN3" s="65" t="n">
        <v>37834</v>
      </c>
      <c r="AO3" s="65" t="n">
        <v>37865</v>
      </c>
      <c r="AP3" s="65" t="n">
        <v>37895</v>
      </c>
      <c r="AQ3" s="65" t="n">
        <v>37926</v>
      </c>
      <c r="AR3" s="65" t="n">
        <v>37956</v>
      </c>
      <c r="AS3" s="65" t="n">
        <v>37987</v>
      </c>
      <c r="AT3" s="65" t="n">
        <v>38018</v>
      </c>
      <c r="AU3" s="65" t="n">
        <v>38047</v>
      </c>
      <c r="AV3" s="65" t="n">
        <v>38078</v>
      </c>
      <c r="AW3" s="65" t="n">
        <v>38108</v>
      </c>
      <c r="AX3" s="65" t="n">
        <v>38139</v>
      </c>
      <c r="AY3" s="65" t="n">
        <v>38169</v>
      </c>
      <c r="AZ3" s="65" t="n">
        <v>38200</v>
      </c>
      <c r="BA3" s="65" t="n">
        <v>38231</v>
      </c>
      <c r="BB3" s="65" t="n">
        <v>38261</v>
      </c>
      <c r="BC3" s="65" t="n">
        <v>38292</v>
      </c>
      <c r="BD3" s="65" t="n">
        <v>38322</v>
      </c>
    </row>
    <row r="4" customFormat="false" ht="15.75" hidden="false" customHeight="true" outlineLevel="0" collapsed="false">
      <c r="A4" s="66" t="s">
        <v>1368</v>
      </c>
      <c r="B4" s="66" t="s">
        <v>1369</v>
      </c>
      <c r="C4" s="66" t="s">
        <v>1248</v>
      </c>
      <c r="D4" s="66" t="n">
        <v>1.4</v>
      </c>
      <c r="E4" s="66" t="s">
        <v>1256</v>
      </c>
      <c r="F4" s="67" t="n">
        <v>0</v>
      </c>
      <c r="G4" s="68" t="n">
        <v>36997</v>
      </c>
      <c r="H4" s="64" t="s">
        <v>1260</v>
      </c>
      <c r="I4" s="69" t="n">
        <f aca="false">IF(AND($F4&lt;I$1,$G4&lt;I$3,(DATE(YEAR($G4)+1,MONTH($G4)+1,1))&gt;I$3),$D4*10.56*I$2*(I$1/1000-($F4/1000)),0)</f>
        <v>0</v>
      </c>
      <c r="J4" s="69" t="n">
        <f aca="false">IF(AND($F4&lt;J$1,$G4&lt;J$3,(DATE(YEAR($G4)+1,MONTH($G4)+1,1))&gt;J$3),$D4*10.56*J$2*(J$1/1000-($F4/1000)),0)</f>
        <v>0</v>
      </c>
      <c r="K4" s="69" t="n">
        <f aca="false">IF(AND($F4&lt;K$1,$G4&lt;K$3,(DATE(YEAR($G4)+1,MONTH($G4)+1,1))&gt;K$3),$D4*10.56*K$2*(K$1/1000-($F4/1000)),0)</f>
        <v>0</v>
      </c>
      <c r="L4" s="69" t="n">
        <f aca="false">IF(AND($F4&lt;L$1,$G4&lt;L$3,(DATE(YEAR($G4)+1,MONTH($G4)+1,1))&gt;L$3),$D4*10.56*L$2*(L$1/1000-($F4/1000)),0)</f>
        <v>0</v>
      </c>
      <c r="M4" s="69" t="n">
        <f aca="false">IF(AND($F4&lt;M$1,$G4&lt;M$3,(DATE(YEAR($G4)+1,MONTH($G4)+1,1))&gt;M$3),$D4*10.56*M$2*(M$1/1000-($F4/1000)),0)</f>
        <v>59.136</v>
      </c>
      <c r="N4" s="69" t="n">
        <f aca="false">IF(AND($F4&lt;N$1,$G4&lt;N$3,(DATE(YEAR($G4)+1,MONTH($G4)+1,1))&gt;N$3),$D4*10.56*N$2*(N$1/1000-($F4/1000)),0)</f>
        <v>59.136</v>
      </c>
      <c r="O4" s="69" t="n">
        <f aca="false">IF(AND($F4&lt;O$1,$G4&lt;O$3,(DATE(YEAR($G4)+1,MONTH($G4)+1,1))&gt;O$3),$D4*10.56*O$2*(O$1/1000-($F4/1000)),0)</f>
        <v>59.136</v>
      </c>
      <c r="P4" s="69" t="n">
        <f aca="false">IF(AND($F4&lt;P$1,$G4&lt;P$3,(DATE(YEAR($G4)+1,MONTH($G4)+1,1))&gt;P$3),$D4*10.56*P$2*(P$1/1000-($F4/1000)),0)</f>
        <v>59.136</v>
      </c>
      <c r="Q4" s="69" t="n">
        <f aca="false">IF(AND($F4&lt;Q$1,$G4&lt;Q$3,(DATE(YEAR($G4)+1,MONTH($G4)+1,1))&gt;Q$3),$D4*10.56*Q$2*(Q$1/1000-($F4/1000)),0)</f>
        <v>59.136</v>
      </c>
      <c r="R4" s="69" t="n">
        <f aca="false">IF(AND($F4&lt;R$1,$G4&lt;R$3,(DATE(YEAR($G4)+1,MONTH($G4)+1,1))&gt;R$3),$D4*10.56*R$2*(R$1/1000-($F4/1000)),0)</f>
        <v>59.136</v>
      </c>
      <c r="S4" s="69" t="n">
        <f aca="false">IF(AND($F4&lt;S$1,$G4&lt;S$3,(DATE(YEAR($G4)+1,MONTH($G4)+1,1))&gt;S$3),$D4*10.56*S$2*(S$1/1000-($F4/1000)),0)</f>
        <v>59.136</v>
      </c>
      <c r="T4" s="69" t="n">
        <f aca="false">IF(AND($F4&lt;T$1,$G4&lt;T$3,(DATE(YEAR($G4)+1,MONTH($G4)+1,1))&gt;T$3),$D4*10.56*T$2*(T$1/1000-($F4/1000)),0)</f>
        <v>59.136</v>
      </c>
      <c r="U4" s="69" t="n">
        <f aca="false">IF(AND($F4&lt;U$1,$G4&lt;U$3,(DATE(YEAR($G4)+1,MONTH($G4)+1,1))&gt;U$3),$D4*10.56*U$2*(U$1/1000-($F4/1000)),0)</f>
        <v>59.136</v>
      </c>
      <c r="V4" s="69" t="n">
        <f aca="false">IF(AND($F4&lt;V$1,$G4&lt;V$3,(DATE(YEAR($G4)+1,MONTH($G4)+1,1))&gt;V$3),$D4*10.56*V$2*(V$1/1000-($F4/1000)),0)</f>
        <v>59.136</v>
      </c>
      <c r="W4" s="69" t="n">
        <f aca="false">IF(AND($F4&lt;W$1,$G4&lt;W$3,(DATE(YEAR($G4)+1,MONTH($G4)+1,1))&gt;W$3),$D4*10.56*W$2*(W$1/1000-($F4/1000)),0)</f>
        <v>59.136</v>
      </c>
      <c r="X4" s="69" t="n">
        <f aca="false">IF(AND($F4&lt;X$1,$G4&lt;X$3,(DATE(YEAR($G4)+1,MONTH($G4)+1,1))&gt;X$3),$D4*10.56*X$2*(X$1/1000-($F4/1000)),0)</f>
        <v>59.136</v>
      </c>
      <c r="Y4" s="69" t="n">
        <f aca="false">IF(AND($F4&lt;Y$1,$G4&lt;Y$3,(DATE(YEAR($G4)+1,MONTH($G4)+1,1))&gt;Y$3),$D4*10.56*Y$2*(Y$1/1000-($F4/1000)),0)</f>
        <v>0</v>
      </c>
      <c r="Z4" s="69" t="n">
        <f aca="false">IF(AND($F4&lt;Z$1,$G4&lt;Z$3,(DATE(YEAR($G4)+1,MONTH($G4)+1,1))&gt;Z$3),$D4*10.56*Z$2*(Z$1/1000-($F4/1000)),0)</f>
        <v>0</v>
      </c>
      <c r="AA4" s="69" t="n">
        <f aca="false">IF(AND($F4&lt;AA$1,$G4&lt;AA$3,(DATE(YEAR($G4)+1,MONTH($G4)+1,1))&gt;AA$3),$D4*10.56*AA$2*(AA$1/1000-($F4/1000)),0)</f>
        <v>0</v>
      </c>
      <c r="AB4" s="69" t="n">
        <f aca="false">IF(AND($F4&lt;AB$1,$G4&lt;AB$3,(DATE(YEAR($G4)+1,MONTH($G4)+1,1))&gt;AB$3),$D4*10.56*AB$2*(AB$1/1000-($F4/1000)),0)</f>
        <v>0</v>
      </c>
      <c r="AC4" s="69" t="n">
        <f aca="false">IF(AND($F4&lt;AC$1,$G4&lt;AC$3,(DATE(YEAR($G4)+1,MONTH($G4)+1,1))&gt;AC$3),$D4*10.56*AC$2*(AC$1/1000-($F4/1000)),0)</f>
        <v>0</v>
      </c>
      <c r="AD4" s="69" t="n">
        <f aca="false">IF(AND($F4&lt;AD$1,$G4&lt;AD$3,(DATE(YEAR($G4)+1,MONTH($G4)+1,1))&gt;AD$3),$D4*10.56*AD$2*(AD$1/1000-($F4/1000)),0)</f>
        <v>0</v>
      </c>
      <c r="AE4" s="69" t="n">
        <f aca="false">IF(AND($F4&lt;AE$1,$G4&lt;AE$3,(DATE(YEAR($G4)+1,MONTH($G4)+1,1))&gt;AE$3),$D4*10.56*AE$2*(AE$1/1000-($F4/1000)),0)</f>
        <v>0</v>
      </c>
      <c r="AF4" s="69" t="n">
        <f aca="false">IF(AND($F4&lt;AF$1,$G4&lt;AF$3,(DATE(YEAR($G4)+1,MONTH($G4)+1,1))&gt;AF$3),$D4*10.56*AF$2*(AF$1/1000-($F4/1000)),0)</f>
        <v>0</v>
      </c>
      <c r="AG4" s="69" t="n">
        <f aca="false">IF(AND($F4&lt;AG$1,$G4&lt;AG$3,(DATE(YEAR($G4)+1,MONTH($G4)+1,1))&gt;AG$3),$D4*10.56*AG$2*(AG$1/1000-($F4/1000)),0)</f>
        <v>0</v>
      </c>
      <c r="AH4" s="69" t="n">
        <f aca="false">IF(AND($F4&lt;AH$1,$G4&lt;AH$3,(DATE(YEAR($G4)+1,MONTH($G4)+1,1))&gt;AH$3),$D4*10.56*AH$2*(AH$1/1000-($F4/1000)),0)</f>
        <v>0</v>
      </c>
      <c r="AI4" s="69" t="n">
        <f aca="false">IF(AND($F4&lt;AI$1,$G4&lt;AI$3,(DATE(YEAR($G4)+1,MONTH($G4)+1,1))&gt;AI$3),$D4*10.56*AI$2*(AI$1/1000-($F4/1000)),0)</f>
        <v>0</v>
      </c>
      <c r="AJ4" s="69" t="n">
        <f aca="false">IF(AND($F4&lt;AJ$1,$G4&lt;AJ$3,(DATE(YEAR($G4)+1,MONTH($G4)+1,1))&gt;AJ$3),$D4*10.56*AJ$2*(AJ$1/1000-($F4/1000)),0)</f>
        <v>0</v>
      </c>
      <c r="AK4" s="69" t="n">
        <f aca="false">IF(AND($F4&lt;AK$1,$G4&lt;AK$3,(DATE(YEAR($G4)+1,MONTH($G4)+1,1))&gt;AK$3),$D4*10.56*AK$2*(AK$1/1000-($F4/1000)),0)</f>
        <v>0</v>
      </c>
      <c r="AL4" s="69" t="n">
        <f aca="false">IF(AND($F4&lt;AL$1,$G4&lt;AL$3,(DATE(YEAR($G4)+1,MONTH($G4)+1,1))&gt;AL$3),$D4*10.56*AL$2*(AL$1/1000-($F4/1000)),0)</f>
        <v>0</v>
      </c>
      <c r="AM4" s="69" t="n">
        <f aca="false">IF(AND($F4&lt;AM$1,$G4&lt;AM$3,(DATE(YEAR($G4)+1,MONTH($G4)+1,1))&gt;AM$3),$D4*10.56*AM$2*(AM$1/1000-($F4/1000)),0)</f>
        <v>0</v>
      </c>
      <c r="AN4" s="69" t="n">
        <f aca="false">IF(AND($F4&lt;AN$1,$G4&lt;AN$3,(DATE(YEAR($G4)+1,MONTH($G4)+1,1))&gt;AN$3),$D4*10.56*AN$2*(AN$1/1000-($F4/1000)),0)</f>
        <v>0</v>
      </c>
      <c r="AO4" s="69" t="n">
        <f aca="false">IF(AND($F4&lt;AO$1,$G4&lt;AO$3,(DATE(YEAR($G4)+1,MONTH($G4)+1,1))&gt;AO$3),$D4*10.56*AO$2*(AO$1/1000-($F4/1000)),0)</f>
        <v>0</v>
      </c>
      <c r="AP4" s="69" t="n">
        <f aca="false">IF(AND($F4&lt;AP$1,$G4&lt;AP$3,(DATE(YEAR($G4)+1,MONTH($G4)+1,1))&gt;AP$3),$D4*10.56*AP$2*(AP$1/1000-($F4/1000)),0)</f>
        <v>0</v>
      </c>
      <c r="AQ4" s="69" t="n">
        <f aca="false">IF(AND($F4&lt;AQ$1,$G4&lt;AQ$3,(DATE(YEAR($G4)+1,MONTH($G4)+1,1))&gt;AQ$3),$D4*10.56*AQ$2*(AQ$1/1000-($F4/1000)),0)</f>
        <v>0</v>
      </c>
      <c r="AR4" s="69" t="n">
        <f aca="false">IF(AND($F4&lt;AR$1,$G4&lt;AR$3,(DATE(YEAR($G4)+1,MONTH($G4)+1,1))&gt;AR$3),$D4*10.56*AR$2*(AR$1/1000-($F4/1000)),0)</f>
        <v>0</v>
      </c>
      <c r="AS4" s="69" t="n">
        <f aca="false">IF(AND($F4&lt;AS$1,$G4&lt;AS$3,(DATE(YEAR($G4)+1,MONTH($G4)+1,1))&gt;AS$3),$D4*10.56*AS$2*(AS$1/1000-($F4/1000)),0)</f>
        <v>0</v>
      </c>
      <c r="AT4" s="69" t="n">
        <f aca="false">IF(AND($F4&lt;AT$1,$G4&lt;AT$3,(DATE(YEAR($G4)+1,MONTH($G4)+1,1))&gt;AT$3),$D4*10.56*AT$2*(AT$1/1000-($F4/1000)),0)</f>
        <v>0</v>
      </c>
      <c r="AU4" s="69" t="n">
        <f aca="false">IF(AND($F4&lt;AU$1,$G4&lt;AU$3,(DATE(YEAR($G4)+1,MONTH($G4)+1,1))&gt;AU$3),$D4*10.56*AU$2*(AU$1/1000-($F4/1000)),0)</f>
        <v>0</v>
      </c>
      <c r="AV4" s="69" t="n">
        <f aca="false">IF(AND($F4&lt;AV$1,$G4&lt;AV$3,(DATE(YEAR($G4)+1,MONTH($G4)+1,1))&gt;AV$3),$D4*10.56*AV$2*(AV$1/1000-($F4/1000)),0)</f>
        <v>0</v>
      </c>
      <c r="AW4" s="69" t="n">
        <f aca="false">IF(AND($F4&lt;AW$1,$G4&lt;AW$3,(DATE(YEAR($G4)+1,MONTH($G4)+1,1))&gt;AW$3),$D4*10.56*AW$2*(AW$1/1000-($F4/1000)),0)</f>
        <v>0</v>
      </c>
      <c r="AX4" s="69" t="n">
        <f aca="false">IF(AND($F4&lt;AX$1,$G4&lt;AX$3,(DATE(YEAR($G4)+1,MONTH($G4)+1,1))&gt;AX$3),$D4*10.56*AX$2*(AX$1/1000-($F4/1000)),0)</f>
        <v>0</v>
      </c>
      <c r="AY4" s="69" t="n">
        <f aca="false">IF(AND($F4&lt;AY$1,$G4&lt;AY$3,(DATE(YEAR($G4)+1,MONTH($G4)+1,1))&gt;AY$3),$D4*10.56*AY$2*(AY$1/1000-($F4/1000)),0)</f>
        <v>0</v>
      </c>
      <c r="AZ4" s="69" t="n">
        <f aca="false">IF(AND($F4&lt;AZ$1,$G4&lt;AZ$3,(DATE(YEAR($G4)+1,MONTH($G4)+1,1))&gt;AZ$3),$D4*10.56*AZ$2*(AZ$1/1000-($F4/1000)),0)</f>
        <v>0</v>
      </c>
      <c r="BA4" s="69" t="n">
        <f aca="false">IF(AND($F4&lt;BA$1,$G4&lt;BA$3,(DATE(YEAR($G4)+1,MONTH($G4)+1,1))&gt;BA$3),$D4*10.56*BA$2*(BA$1/1000-($F4/1000)),0)</f>
        <v>0</v>
      </c>
      <c r="BB4" s="69" t="n">
        <f aca="false">IF(AND($F4&lt;BB$1,$G4&lt;BB$3,(DATE(YEAR($G4)+1,MONTH($G4)+1,1))&gt;BB$3),$D4*10.56*BB$2*(BB$1/1000-($F4/1000)),0)</f>
        <v>0</v>
      </c>
      <c r="BC4" s="69" t="n">
        <f aca="false">IF(AND($F4&lt;BC$1,$G4&lt;BC$3,(DATE(YEAR($G4)+1,MONTH($G4)+1,1))&gt;BC$3),$D4*10.56*BC$2*(BC$1/1000-($F4/1000)),0)</f>
        <v>0</v>
      </c>
      <c r="BD4" s="69" t="n">
        <f aca="false">IF(AND($F4&lt;BD$1,$G4&lt;BD$3,(DATE(YEAR($G4)+1,MONTH($G4)+1,1))&gt;BD$3),$D4*10.56*BD$2*(BD$1/1000-($F4/1000)),0)</f>
        <v>0</v>
      </c>
    </row>
    <row r="5" customFormat="false" ht="15.75" hidden="false" customHeight="true" outlineLevel="0" collapsed="false">
      <c r="A5" s="66" t="s">
        <v>1368</v>
      </c>
      <c r="B5" s="66" t="s">
        <v>1369</v>
      </c>
      <c r="C5" s="66" t="s">
        <v>1248</v>
      </c>
      <c r="D5" s="66" t="n">
        <v>3.6</v>
      </c>
      <c r="E5" s="66" t="s">
        <v>1256</v>
      </c>
      <c r="F5" s="67" t="n">
        <v>0</v>
      </c>
      <c r="G5" s="68" t="n">
        <v>37113</v>
      </c>
      <c r="H5" s="64" t="s">
        <v>1260</v>
      </c>
      <c r="I5" s="69" t="n">
        <f aca="false">IF(AND($F5&lt;I$1,$G5&lt;I$3,(DATE(YEAR($G5)+1,MONTH($G5)+1,1))&gt;I$3),$D5*10.56*I$2*(I$1/1000-($F5/1000)),0)</f>
        <v>0</v>
      </c>
      <c r="J5" s="69" t="n">
        <f aca="false">IF(AND($F5&lt;J$1,$G5&lt;J$3,(DATE(YEAR($G5)+1,MONTH($G5)+1,1))&gt;J$3),$D5*10.56*J$2*(J$1/1000-($F5/1000)),0)</f>
        <v>0</v>
      </c>
      <c r="K5" s="69" t="n">
        <f aca="false">IF(AND($F5&lt;K$1,$G5&lt;K$3,(DATE(YEAR($G5)+1,MONTH($G5)+1,1))&gt;K$3),$D5*10.56*K$2*(K$1/1000-($F5/1000)),0)</f>
        <v>0</v>
      </c>
      <c r="L5" s="69" t="n">
        <f aca="false">IF(AND($F5&lt;L$1,$G5&lt;L$3,(DATE(YEAR($G5)+1,MONTH($G5)+1,1))&gt;L$3),$D5*10.56*L$2*(L$1/1000-($F5/1000)),0)</f>
        <v>0</v>
      </c>
      <c r="M5" s="69" t="n">
        <f aca="false">IF(AND($F5&lt;M$1,$G5&lt;M$3,(DATE(YEAR($G5)+1,MONTH($G5)+1,1))&gt;M$3),$D5*10.56*M$2*(M$1/1000-($F5/1000)),0)</f>
        <v>0</v>
      </c>
      <c r="N5" s="69" t="n">
        <f aca="false">IF(AND($F5&lt;N$1,$G5&lt;N$3,(DATE(YEAR($G5)+1,MONTH($G5)+1,1))&gt;N$3),$D5*10.56*N$2*(N$1/1000-($F5/1000)),0)</f>
        <v>0</v>
      </c>
      <c r="O5" s="69" t="n">
        <f aca="false">IF(AND($F5&lt;O$1,$G5&lt;O$3,(DATE(YEAR($G5)+1,MONTH($G5)+1,1))&gt;O$3),$D5*10.56*O$2*(O$1/1000-($F5/1000)),0)</f>
        <v>0</v>
      </c>
      <c r="P5" s="69" t="n">
        <f aca="false">IF(AND($F5&lt;P$1,$G5&lt;P$3,(DATE(YEAR($G5)+1,MONTH($G5)+1,1))&gt;P$3),$D5*10.56*P$2*(P$1/1000-($F5/1000)),0)</f>
        <v>0</v>
      </c>
      <c r="Q5" s="69" t="n">
        <f aca="false">IF(AND($F5&lt;Q$1,$G5&lt;Q$3,(DATE(YEAR($G5)+1,MONTH($G5)+1,1))&gt;Q$3),$D5*10.56*Q$2*(Q$1/1000-($F5/1000)),0)</f>
        <v>152.064</v>
      </c>
      <c r="R5" s="69" t="n">
        <f aca="false">IF(AND($F5&lt;R$1,$G5&lt;R$3,(DATE(YEAR($G5)+1,MONTH($G5)+1,1))&gt;R$3),$D5*10.56*R$2*(R$1/1000-($F5/1000)),0)</f>
        <v>152.064</v>
      </c>
      <c r="S5" s="69" t="n">
        <f aca="false">IF(AND($F5&lt;S$1,$G5&lt;S$3,(DATE(YEAR($G5)+1,MONTH($G5)+1,1))&gt;S$3),$D5*10.56*S$2*(S$1/1000-($F5/1000)),0)</f>
        <v>152.064</v>
      </c>
      <c r="T5" s="69" t="n">
        <f aca="false">IF(AND($F5&lt;T$1,$G5&lt;T$3,(DATE(YEAR($G5)+1,MONTH($G5)+1,1))&gt;T$3),$D5*10.56*T$2*(T$1/1000-($F5/1000)),0)</f>
        <v>152.064</v>
      </c>
      <c r="U5" s="69" t="n">
        <f aca="false">IF(AND($F5&lt;U$1,$G5&lt;U$3,(DATE(YEAR($G5)+1,MONTH($G5)+1,1))&gt;U$3),$D5*10.56*U$2*(U$1/1000-($F5/1000)),0)</f>
        <v>152.064</v>
      </c>
      <c r="V5" s="69" t="n">
        <f aca="false">IF(AND($F5&lt;V$1,$G5&lt;V$3,(DATE(YEAR($G5)+1,MONTH($G5)+1,1))&gt;V$3),$D5*10.56*V$2*(V$1/1000-($F5/1000)),0)</f>
        <v>152.064</v>
      </c>
      <c r="W5" s="69" t="n">
        <f aca="false">IF(AND($F5&lt;W$1,$G5&lt;W$3,(DATE(YEAR($G5)+1,MONTH($G5)+1,1))&gt;W$3),$D5*10.56*W$2*(W$1/1000-($F5/1000)),0)</f>
        <v>152.064</v>
      </c>
      <c r="X5" s="69" t="n">
        <f aca="false">IF(AND($F5&lt;X$1,$G5&lt;X$3,(DATE(YEAR($G5)+1,MONTH($G5)+1,1))&gt;X$3),$D5*10.56*X$2*(X$1/1000-($F5/1000)),0)</f>
        <v>152.064</v>
      </c>
      <c r="Y5" s="69" t="n">
        <f aca="false">IF(AND($F5&lt;Y$1,$G5&lt;Y$3,(DATE(YEAR($G5)+1,MONTH($G5)+1,1))&gt;Y$3),$D5*10.56*Y$2*(Y$1/1000-($F5/1000)),0)</f>
        <v>152.064</v>
      </c>
      <c r="Z5" s="69" t="n">
        <f aca="false">IF(AND($F5&lt;Z$1,$G5&lt;Z$3,(DATE(YEAR($G5)+1,MONTH($G5)+1,1))&gt;Z$3),$D5*10.56*Z$2*(Z$1/1000-($F5/1000)),0)</f>
        <v>152.064</v>
      </c>
      <c r="AA5" s="69" t="n">
        <f aca="false">IF(AND($F5&lt;AA$1,$G5&lt;AA$3,(DATE(YEAR($G5)+1,MONTH($G5)+1,1))&gt;AA$3),$D5*10.56*AA$2*(AA$1/1000-($F5/1000)),0)</f>
        <v>152.064</v>
      </c>
      <c r="AB5" s="69" t="n">
        <f aca="false">IF(AND($F5&lt;AB$1,$G5&lt;AB$3,(DATE(YEAR($G5)+1,MONTH($G5)+1,1))&gt;AB$3),$D5*10.56*AB$2*(AB$1/1000-($F5/1000)),0)</f>
        <v>152.064</v>
      </c>
      <c r="AC5" s="69" t="n">
        <f aca="false">IF(AND($F5&lt;AC$1,$G5&lt;AC$3,(DATE(YEAR($G5)+1,MONTH($G5)+1,1))&gt;AC$3),$D5*10.56*AC$2*(AC$1/1000-($F5/1000)),0)</f>
        <v>0</v>
      </c>
      <c r="AD5" s="69" t="n">
        <f aca="false">IF(AND($F5&lt;AD$1,$G5&lt;AD$3,(DATE(YEAR($G5)+1,MONTH($G5)+1,1))&gt;AD$3),$D5*10.56*AD$2*(AD$1/1000-($F5/1000)),0)</f>
        <v>0</v>
      </c>
      <c r="AE5" s="69" t="n">
        <f aca="false">IF(AND($F5&lt;AE$1,$G5&lt;AE$3,(DATE(YEAR($G5)+1,MONTH($G5)+1,1))&gt;AE$3),$D5*10.56*AE$2*(AE$1/1000-($F5/1000)),0)</f>
        <v>0</v>
      </c>
      <c r="AF5" s="69" t="n">
        <f aca="false">IF(AND($F5&lt;AF$1,$G5&lt;AF$3,(DATE(YEAR($G5)+1,MONTH($G5)+1,1))&gt;AF$3),$D5*10.56*AF$2*(AF$1/1000-($F5/1000)),0)</f>
        <v>0</v>
      </c>
      <c r="AG5" s="69" t="n">
        <f aca="false">IF(AND($F5&lt;AG$1,$G5&lt;AG$3,(DATE(YEAR($G5)+1,MONTH($G5)+1,1))&gt;AG$3),$D5*10.56*AG$2*(AG$1/1000-($F5/1000)),0)</f>
        <v>0</v>
      </c>
      <c r="AH5" s="69" t="n">
        <f aca="false">IF(AND($F5&lt;AH$1,$G5&lt;AH$3,(DATE(YEAR($G5)+1,MONTH($G5)+1,1))&gt;AH$3),$D5*10.56*AH$2*(AH$1/1000-($F5/1000)),0)</f>
        <v>0</v>
      </c>
      <c r="AI5" s="69" t="n">
        <f aca="false">IF(AND($F5&lt;AI$1,$G5&lt;AI$3,(DATE(YEAR($G5)+1,MONTH($G5)+1,1))&gt;AI$3),$D5*10.56*AI$2*(AI$1/1000-($F5/1000)),0)</f>
        <v>0</v>
      </c>
      <c r="AJ5" s="69" t="n">
        <f aca="false">IF(AND($F5&lt;AJ$1,$G5&lt;AJ$3,(DATE(YEAR($G5)+1,MONTH($G5)+1,1))&gt;AJ$3),$D5*10.56*AJ$2*(AJ$1/1000-($F5/1000)),0)</f>
        <v>0</v>
      </c>
      <c r="AK5" s="69" t="n">
        <f aca="false">IF(AND($F5&lt;AK$1,$G5&lt;AK$3,(DATE(YEAR($G5)+1,MONTH($G5)+1,1))&gt;AK$3),$D5*10.56*AK$2*(AK$1/1000-($F5/1000)),0)</f>
        <v>0</v>
      </c>
      <c r="AL5" s="69" t="n">
        <f aca="false">IF(AND($F5&lt;AL$1,$G5&lt;AL$3,(DATE(YEAR($G5)+1,MONTH($G5)+1,1))&gt;AL$3),$D5*10.56*AL$2*(AL$1/1000-($F5/1000)),0)</f>
        <v>0</v>
      </c>
      <c r="AM5" s="69" t="n">
        <f aca="false">IF(AND($F5&lt;AM$1,$G5&lt;AM$3,(DATE(YEAR($G5)+1,MONTH($G5)+1,1))&gt;AM$3),$D5*10.56*AM$2*(AM$1/1000-($F5/1000)),0)</f>
        <v>0</v>
      </c>
      <c r="AN5" s="69" t="n">
        <f aca="false">IF(AND($F5&lt;AN$1,$G5&lt;AN$3,(DATE(YEAR($G5)+1,MONTH($G5)+1,1))&gt;AN$3),$D5*10.56*AN$2*(AN$1/1000-($F5/1000)),0)</f>
        <v>0</v>
      </c>
      <c r="AO5" s="69" t="n">
        <f aca="false">IF(AND($F5&lt;AO$1,$G5&lt;AO$3,(DATE(YEAR($G5)+1,MONTH($G5)+1,1))&gt;AO$3),$D5*10.56*AO$2*(AO$1/1000-($F5/1000)),0)</f>
        <v>0</v>
      </c>
      <c r="AP5" s="69" t="n">
        <f aca="false">IF(AND($F5&lt;AP$1,$G5&lt;AP$3,(DATE(YEAR($G5)+1,MONTH($G5)+1,1))&gt;AP$3),$D5*10.56*AP$2*(AP$1/1000-($F5/1000)),0)</f>
        <v>0</v>
      </c>
      <c r="AQ5" s="69" t="n">
        <f aca="false">IF(AND($F5&lt;AQ$1,$G5&lt;AQ$3,(DATE(YEAR($G5)+1,MONTH($G5)+1,1))&gt;AQ$3),$D5*10.56*AQ$2*(AQ$1/1000-($F5/1000)),0)</f>
        <v>0</v>
      </c>
      <c r="AR5" s="69" t="n">
        <f aca="false">IF(AND($F5&lt;AR$1,$G5&lt;AR$3,(DATE(YEAR($G5)+1,MONTH($G5)+1,1))&gt;AR$3),$D5*10.56*AR$2*(AR$1/1000-($F5/1000)),0)</f>
        <v>0</v>
      </c>
      <c r="AS5" s="69" t="n">
        <f aca="false">IF(AND($F5&lt;AS$1,$G5&lt;AS$3,(DATE(YEAR($G5)+1,MONTH($G5)+1,1))&gt;AS$3),$D5*10.56*AS$2*(AS$1/1000-($F5/1000)),0)</f>
        <v>0</v>
      </c>
      <c r="AT5" s="69" t="n">
        <f aca="false">IF(AND($F5&lt;AT$1,$G5&lt;AT$3,(DATE(YEAR($G5)+1,MONTH($G5)+1,1))&gt;AT$3),$D5*10.56*AT$2*(AT$1/1000-($F5/1000)),0)</f>
        <v>0</v>
      </c>
      <c r="AU5" s="69" t="n">
        <f aca="false">IF(AND($F5&lt;AU$1,$G5&lt;AU$3,(DATE(YEAR($G5)+1,MONTH($G5)+1,1))&gt;AU$3),$D5*10.56*AU$2*(AU$1/1000-($F5/1000)),0)</f>
        <v>0</v>
      </c>
      <c r="AV5" s="69" t="n">
        <f aca="false">IF(AND($F5&lt;AV$1,$G5&lt;AV$3,(DATE(YEAR($G5)+1,MONTH($G5)+1,1))&gt;AV$3),$D5*10.56*AV$2*(AV$1/1000-($F5/1000)),0)</f>
        <v>0</v>
      </c>
      <c r="AW5" s="69" t="n">
        <f aca="false">IF(AND($F5&lt;AW$1,$G5&lt;AW$3,(DATE(YEAR($G5)+1,MONTH($G5)+1,1))&gt;AW$3),$D5*10.56*AW$2*(AW$1/1000-($F5/1000)),0)</f>
        <v>0</v>
      </c>
      <c r="AX5" s="69" t="n">
        <f aca="false">IF(AND($F5&lt;AX$1,$G5&lt;AX$3,(DATE(YEAR($G5)+1,MONTH($G5)+1,1))&gt;AX$3),$D5*10.56*AX$2*(AX$1/1000-($F5/1000)),0)</f>
        <v>0</v>
      </c>
      <c r="AY5" s="69" t="n">
        <f aca="false">IF(AND($F5&lt;AY$1,$G5&lt;AY$3,(DATE(YEAR($G5)+1,MONTH($G5)+1,1))&gt;AY$3),$D5*10.56*AY$2*(AY$1/1000-($F5/1000)),0)</f>
        <v>0</v>
      </c>
      <c r="AZ5" s="69" t="n">
        <f aca="false">IF(AND($F5&lt;AZ$1,$G5&lt;AZ$3,(DATE(YEAR($G5)+1,MONTH($G5)+1,1))&gt;AZ$3),$D5*10.56*AZ$2*(AZ$1/1000-($F5/1000)),0)</f>
        <v>0</v>
      </c>
      <c r="BA5" s="69" t="n">
        <f aca="false">IF(AND($F5&lt;BA$1,$G5&lt;BA$3,(DATE(YEAR($G5)+1,MONTH($G5)+1,1))&gt;BA$3),$D5*10.56*BA$2*(BA$1/1000-($F5/1000)),0)</f>
        <v>0</v>
      </c>
      <c r="BB5" s="69" t="n">
        <f aca="false">IF(AND($F5&lt;BB$1,$G5&lt;BB$3,(DATE(YEAR($G5)+1,MONTH($G5)+1,1))&gt;BB$3),$D5*10.56*BB$2*(BB$1/1000-($F5/1000)),0)</f>
        <v>0</v>
      </c>
      <c r="BC5" s="69" t="n">
        <f aca="false">IF(AND($F5&lt;BC$1,$G5&lt;BC$3,(DATE(YEAR($G5)+1,MONTH($G5)+1,1))&gt;BC$3),$D5*10.56*BC$2*(BC$1/1000-($F5/1000)),0)</f>
        <v>0</v>
      </c>
      <c r="BD5" s="69" t="n">
        <f aca="false">IF(AND($F5&lt;BD$1,$G5&lt;BD$3,(DATE(YEAR($G5)+1,MONTH($G5)+1,1))&gt;BD$3),$D5*10.56*BD$2*(BD$1/1000-($F5/1000)),0)</f>
        <v>0</v>
      </c>
    </row>
    <row r="6" customFormat="false" ht="14.25" hidden="false" customHeight="true" outlineLevel="0" collapsed="false">
      <c r="A6" s="66" t="s">
        <v>1368</v>
      </c>
      <c r="B6" s="66" t="s">
        <v>1369</v>
      </c>
      <c r="C6" s="66" t="s">
        <v>1248</v>
      </c>
      <c r="D6" s="66" t="n">
        <v>3</v>
      </c>
      <c r="E6" s="66" t="s">
        <v>1256</v>
      </c>
      <c r="F6" s="67" t="n">
        <v>0</v>
      </c>
      <c r="G6" s="68" t="n">
        <v>37165</v>
      </c>
      <c r="H6" s="64" t="s">
        <v>1260</v>
      </c>
      <c r="I6" s="69" t="n">
        <f aca="false">IF(AND($F6&lt;I$1,$G6&lt;I$3,(DATE(YEAR($G6)+1,MONTH($G6)+1,1))&gt;I$3),$D6*10.56*I$2*(I$1/1000-($F6/1000)),0)</f>
        <v>0</v>
      </c>
      <c r="J6" s="69" t="n">
        <f aca="false">IF(AND($F6&lt;J$1,$G6&lt;J$3,(DATE(YEAR($G6)+1,MONTH($G6)+1,1))&gt;J$3),$D6*10.56*J$2*(J$1/1000-($F6/1000)),0)</f>
        <v>0</v>
      </c>
      <c r="K6" s="69" t="n">
        <f aca="false">IF(AND($F6&lt;K$1,$G6&lt;K$3,(DATE(YEAR($G6)+1,MONTH($G6)+1,1))&gt;K$3),$D6*10.56*K$2*(K$1/1000-($F6/1000)),0)</f>
        <v>0</v>
      </c>
      <c r="L6" s="69" t="n">
        <f aca="false">IF(AND($F6&lt;L$1,$G6&lt;L$3,(DATE(YEAR($G6)+1,MONTH($G6)+1,1))&gt;L$3),$D6*10.56*L$2*(L$1/1000-($F6/1000)),0)</f>
        <v>0</v>
      </c>
      <c r="M6" s="69" t="n">
        <f aca="false">IF(AND($F6&lt;M$1,$G6&lt;M$3,(DATE(YEAR($G6)+1,MONTH($G6)+1,1))&gt;M$3),$D6*10.56*M$2*(M$1/1000-($F6/1000)),0)</f>
        <v>0</v>
      </c>
      <c r="N6" s="69" t="n">
        <f aca="false">IF(AND($F6&lt;N$1,$G6&lt;N$3,(DATE(YEAR($G6)+1,MONTH($G6)+1,1))&gt;N$3),$D6*10.56*N$2*(N$1/1000-($F6/1000)),0)</f>
        <v>0</v>
      </c>
      <c r="O6" s="69" t="n">
        <f aca="false">IF(AND($F6&lt;O$1,$G6&lt;O$3,(DATE(YEAR($G6)+1,MONTH($G6)+1,1))&gt;O$3),$D6*10.56*O$2*(O$1/1000-($F6/1000)),0)</f>
        <v>0</v>
      </c>
      <c r="P6" s="69" t="n">
        <f aca="false">IF(AND($F6&lt;P$1,$G6&lt;P$3,(DATE(YEAR($G6)+1,MONTH($G6)+1,1))&gt;P$3),$D6*10.56*P$2*(P$1/1000-($F6/1000)),0)</f>
        <v>0</v>
      </c>
      <c r="Q6" s="69" t="n">
        <f aca="false">IF(AND($F6&lt;Q$1,$G6&lt;Q$3,(DATE(YEAR($G6)+1,MONTH($G6)+1,1))&gt;Q$3),$D6*10.56*Q$2*(Q$1/1000-($F6/1000)),0)</f>
        <v>0</v>
      </c>
      <c r="R6" s="69" t="n">
        <f aca="false">IF(AND($F6&lt;R$1,$G6&lt;R$3,(DATE(YEAR($G6)+1,MONTH($G6)+1,1))&gt;R$3),$D6*10.56*R$2*(R$1/1000-($F6/1000)),0)</f>
        <v>0</v>
      </c>
      <c r="S6" s="69" t="n">
        <f aca="false">IF(AND($F6&lt;S$1,$G6&lt;S$3,(DATE(YEAR($G6)+1,MONTH($G6)+1,1))&gt;S$3),$D6*10.56*S$2*(S$1/1000-($F6/1000)),0)</f>
        <v>126.72</v>
      </c>
      <c r="T6" s="69" t="n">
        <f aca="false">IF(AND($F6&lt;T$1,$G6&lt;T$3,(DATE(YEAR($G6)+1,MONTH($G6)+1,1))&gt;T$3),$D6*10.56*T$2*(T$1/1000-($F6/1000)),0)</f>
        <v>126.72</v>
      </c>
      <c r="U6" s="69" t="n">
        <f aca="false">IF(AND($F6&lt;U$1,$G6&lt;U$3,(DATE(YEAR($G6)+1,MONTH($G6)+1,1))&gt;U$3),$D6*10.56*U$2*(U$1/1000-($F6/1000)),0)</f>
        <v>126.72</v>
      </c>
      <c r="V6" s="69" t="n">
        <f aca="false">IF(AND($F6&lt;V$1,$G6&lt;V$3,(DATE(YEAR($G6)+1,MONTH($G6)+1,1))&gt;V$3),$D6*10.56*V$2*(V$1/1000-($F6/1000)),0)</f>
        <v>126.72</v>
      </c>
      <c r="W6" s="69" t="n">
        <f aca="false">IF(AND($F6&lt;W$1,$G6&lt;W$3,(DATE(YEAR($G6)+1,MONTH($G6)+1,1))&gt;W$3),$D6*10.56*W$2*(W$1/1000-($F6/1000)),0)</f>
        <v>126.72</v>
      </c>
      <c r="X6" s="69" t="n">
        <f aca="false">IF(AND($F6&lt;X$1,$G6&lt;X$3,(DATE(YEAR($G6)+1,MONTH($G6)+1,1))&gt;X$3),$D6*10.56*X$2*(X$1/1000-($F6/1000)),0)</f>
        <v>126.72</v>
      </c>
      <c r="Y6" s="69" t="n">
        <f aca="false">IF(AND($F6&lt;Y$1,$G6&lt;Y$3,(DATE(YEAR($G6)+1,MONTH($G6)+1,1))&gt;Y$3),$D6*10.56*Y$2*(Y$1/1000-($F6/1000)),0)</f>
        <v>126.72</v>
      </c>
      <c r="Z6" s="69" t="n">
        <f aca="false">IF(AND($F6&lt;Z$1,$G6&lt;Z$3,(DATE(YEAR($G6)+1,MONTH($G6)+1,1))&gt;Z$3),$D6*10.56*Z$2*(Z$1/1000-($F6/1000)),0)</f>
        <v>126.72</v>
      </c>
      <c r="AA6" s="69" t="n">
        <f aca="false">IF(AND($F6&lt;AA$1,$G6&lt;AA$3,(DATE(YEAR($G6)+1,MONTH($G6)+1,1))&gt;AA$3),$D6*10.56*AA$2*(AA$1/1000-($F6/1000)),0)</f>
        <v>126.72</v>
      </c>
      <c r="AB6" s="69" t="n">
        <f aca="false">IF(AND($F6&lt;AB$1,$G6&lt;AB$3,(DATE(YEAR($G6)+1,MONTH($G6)+1,1))&gt;AB$3),$D6*10.56*AB$2*(AB$1/1000-($F6/1000)),0)</f>
        <v>126.72</v>
      </c>
      <c r="AC6" s="69" t="n">
        <f aca="false">IF(AND($F6&lt;AC$1,$G6&lt;AC$3,(DATE(YEAR($G6)+1,MONTH($G6)+1,1))&gt;AC$3),$D6*10.56*AC$2*(AC$1/1000-($F6/1000)),0)</f>
        <v>126.72</v>
      </c>
      <c r="AD6" s="69" t="n">
        <f aca="false">IF(AND($F6&lt;AD$1,$G6&lt;AD$3,(DATE(YEAR($G6)+1,MONTH($G6)+1,1))&gt;AD$3),$D6*10.56*AD$2*(AD$1/1000-($F6/1000)),0)</f>
        <v>126.72</v>
      </c>
      <c r="AE6" s="69" t="n">
        <f aca="false">IF(AND($F6&lt;AE$1,$G6&lt;AE$3,(DATE(YEAR($G6)+1,MONTH($G6)+1,1))&gt;AE$3),$D6*10.56*AE$2*(AE$1/1000-($F6/1000)),0)</f>
        <v>0</v>
      </c>
      <c r="AF6" s="69" t="n">
        <f aca="false">IF(AND($F6&lt;AF$1,$G6&lt;AF$3,(DATE(YEAR($G6)+1,MONTH($G6)+1,1))&gt;AF$3),$D6*10.56*AF$2*(AF$1/1000-($F6/1000)),0)</f>
        <v>0</v>
      </c>
      <c r="AG6" s="69" t="n">
        <f aca="false">IF(AND($F6&lt;AG$1,$G6&lt;AG$3,(DATE(YEAR($G6)+1,MONTH($G6)+1,1))&gt;AG$3),$D6*10.56*AG$2*(AG$1/1000-($F6/1000)),0)</f>
        <v>0</v>
      </c>
      <c r="AH6" s="69" t="n">
        <f aca="false">IF(AND($F6&lt;AH$1,$G6&lt;AH$3,(DATE(YEAR($G6)+1,MONTH($G6)+1,1))&gt;AH$3),$D6*10.56*AH$2*(AH$1/1000-($F6/1000)),0)</f>
        <v>0</v>
      </c>
      <c r="AI6" s="69" t="n">
        <f aca="false">IF(AND($F6&lt;AI$1,$G6&lt;AI$3,(DATE(YEAR($G6)+1,MONTH($G6)+1,1))&gt;AI$3),$D6*10.56*AI$2*(AI$1/1000-($F6/1000)),0)</f>
        <v>0</v>
      </c>
      <c r="AJ6" s="69" t="n">
        <f aca="false">IF(AND($F6&lt;AJ$1,$G6&lt;AJ$3,(DATE(YEAR($G6)+1,MONTH($G6)+1,1))&gt;AJ$3),$D6*10.56*AJ$2*(AJ$1/1000-($F6/1000)),0)</f>
        <v>0</v>
      </c>
      <c r="AK6" s="69" t="n">
        <f aca="false">IF(AND($F6&lt;AK$1,$G6&lt;AK$3,(DATE(YEAR($G6)+1,MONTH($G6)+1,1))&gt;AK$3),$D6*10.56*AK$2*(AK$1/1000-($F6/1000)),0)</f>
        <v>0</v>
      </c>
      <c r="AL6" s="69" t="n">
        <f aca="false">IF(AND($F6&lt;AL$1,$G6&lt;AL$3,(DATE(YEAR($G6)+1,MONTH($G6)+1,1))&gt;AL$3),$D6*10.56*AL$2*(AL$1/1000-($F6/1000)),0)</f>
        <v>0</v>
      </c>
      <c r="AM6" s="69" t="n">
        <f aca="false">IF(AND($F6&lt;AM$1,$G6&lt;AM$3,(DATE(YEAR($G6)+1,MONTH($G6)+1,1))&gt;AM$3),$D6*10.56*AM$2*(AM$1/1000-($F6/1000)),0)</f>
        <v>0</v>
      </c>
      <c r="AN6" s="69" t="n">
        <f aca="false">IF(AND($F6&lt;AN$1,$G6&lt;AN$3,(DATE(YEAR($G6)+1,MONTH($G6)+1,1))&gt;AN$3),$D6*10.56*AN$2*(AN$1/1000-($F6/1000)),0)</f>
        <v>0</v>
      </c>
      <c r="AO6" s="69" t="n">
        <f aca="false">IF(AND($F6&lt;AO$1,$G6&lt;AO$3,(DATE(YEAR($G6)+1,MONTH($G6)+1,1))&gt;AO$3),$D6*10.56*AO$2*(AO$1/1000-($F6/1000)),0)</f>
        <v>0</v>
      </c>
      <c r="AP6" s="69" t="n">
        <f aca="false">IF(AND($F6&lt;AP$1,$G6&lt;AP$3,(DATE(YEAR($G6)+1,MONTH($G6)+1,1))&gt;AP$3),$D6*10.56*AP$2*(AP$1/1000-($F6/1000)),0)</f>
        <v>0</v>
      </c>
      <c r="AQ6" s="69" t="n">
        <f aca="false">IF(AND($F6&lt;AQ$1,$G6&lt;AQ$3,(DATE(YEAR($G6)+1,MONTH($G6)+1,1))&gt;AQ$3),$D6*10.56*AQ$2*(AQ$1/1000-($F6/1000)),0)</f>
        <v>0</v>
      </c>
      <c r="AR6" s="69" t="n">
        <f aca="false">IF(AND($F6&lt;AR$1,$G6&lt;AR$3,(DATE(YEAR($G6)+1,MONTH($G6)+1,1))&gt;AR$3),$D6*10.56*AR$2*(AR$1/1000-($F6/1000)),0)</f>
        <v>0</v>
      </c>
      <c r="AS6" s="69" t="n">
        <f aca="false">IF(AND($F6&lt;AS$1,$G6&lt;AS$3,(DATE(YEAR($G6)+1,MONTH($G6)+1,1))&gt;AS$3),$D6*10.56*AS$2*(AS$1/1000-($F6/1000)),0)</f>
        <v>0</v>
      </c>
      <c r="AT6" s="69" t="n">
        <f aca="false">IF(AND($F6&lt;AT$1,$G6&lt;AT$3,(DATE(YEAR($G6)+1,MONTH($G6)+1,1))&gt;AT$3),$D6*10.56*AT$2*(AT$1/1000-($F6/1000)),0)</f>
        <v>0</v>
      </c>
      <c r="AU6" s="69" t="n">
        <f aca="false">IF(AND($F6&lt;AU$1,$G6&lt;AU$3,(DATE(YEAR($G6)+1,MONTH($G6)+1,1))&gt;AU$3),$D6*10.56*AU$2*(AU$1/1000-($F6/1000)),0)</f>
        <v>0</v>
      </c>
      <c r="AV6" s="69" t="n">
        <f aca="false">IF(AND($F6&lt;AV$1,$G6&lt;AV$3,(DATE(YEAR($G6)+1,MONTH($G6)+1,1))&gt;AV$3),$D6*10.56*AV$2*(AV$1/1000-($F6/1000)),0)</f>
        <v>0</v>
      </c>
      <c r="AW6" s="69" t="n">
        <f aca="false">IF(AND($F6&lt;AW$1,$G6&lt;AW$3,(DATE(YEAR($G6)+1,MONTH($G6)+1,1))&gt;AW$3),$D6*10.56*AW$2*(AW$1/1000-($F6/1000)),0)</f>
        <v>0</v>
      </c>
      <c r="AX6" s="69" t="n">
        <f aca="false">IF(AND($F6&lt;AX$1,$G6&lt;AX$3,(DATE(YEAR($G6)+1,MONTH($G6)+1,1))&gt;AX$3),$D6*10.56*AX$2*(AX$1/1000-($F6/1000)),0)</f>
        <v>0</v>
      </c>
      <c r="AY6" s="69" t="n">
        <f aca="false">IF(AND($F6&lt;AY$1,$G6&lt;AY$3,(DATE(YEAR($G6)+1,MONTH($G6)+1,1))&gt;AY$3),$D6*10.56*AY$2*(AY$1/1000-($F6/1000)),0)</f>
        <v>0</v>
      </c>
      <c r="AZ6" s="69" t="n">
        <f aca="false">IF(AND($F6&lt;AZ$1,$G6&lt;AZ$3,(DATE(YEAR($G6)+1,MONTH($G6)+1,1))&gt;AZ$3),$D6*10.56*AZ$2*(AZ$1/1000-($F6/1000)),0)</f>
        <v>0</v>
      </c>
      <c r="BA6" s="69" t="n">
        <f aca="false">IF(AND($F6&lt;BA$1,$G6&lt;BA$3,(DATE(YEAR($G6)+1,MONTH($G6)+1,1))&gt;BA$3),$D6*10.56*BA$2*(BA$1/1000-($F6/1000)),0)</f>
        <v>0</v>
      </c>
      <c r="BB6" s="69" t="n">
        <f aca="false">IF(AND($F6&lt;BB$1,$G6&lt;BB$3,(DATE(YEAR($G6)+1,MONTH($G6)+1,1))&gt;BB$3),$D6*10.56*BB$2*(BB$1/1000-($F6/1000)),0)</f>
        <v>0</v>
      </c>
      <c r="BC6" s="69" t="n">
        <f aca="false">IF(AND($F6&lt;BC$1,$G6&lt;BC$3,(DATE(YEAR($G6)+1,MONTH($G6)+1,1))&gt;BC$3),$D6*10.56*BC$2*(BC$1/1000-($F6/1000)),0)</f>
        <v>0</v>
      </c>
      <c r="BD6" s="69" t="n">
        <f aca="false">IF(AND($F6&lt;BD$1,$G6&lt;BD$3,(DATE(YEAR($G6)+1,MONTH($G6)+1,1))&gt;BD$3),$D6*10.56*BD$2*(BD$1/1000-($F6/1000)),0)</f>
        <v>0</v>
      </c>
    </row>
    <row r="7" customFormat="false" ht="12.75" hidden="false" customHeight="false" outlineLevel="0" collapsed="false">
      <c r="A7" s="66" t="s">
        <v>1368</v>
      </c>
      <c r="B7" s="66" t="s">
        <v>1369</v>
      </c>
      <c r="C7" s="66" t="s">
        <v>1248</v>
      </c>
      <c r="D7" s="66" t="n">
        <v>0.8</v>
      </c>
      <c r="E7" s="66" t="s">
        <v>1256</v>
      </c>
      <c r="F7" s="67" t="n">
        <v>0</v>
      </c>
      <c r="G7" s="68" t="n">
        <v>37226</v>
      </c>
      <c r="H7" s="64" t="s">
        <v>1260</v>
      </c>
      <c r="I7" s="69" t="n">
        <f aca="false">IF(AND($F7&lt;I$1,$G7&lt;I$3,(DATE(YEAR($G7)+1,MONTH($G7)+1,1))&gt;I$3),$D7*10.56*I$2*(I$1/1000-($F7/1000)),0)</f>
        <v>0</v>
      </c>
      <c r="J7" s="69" t="n">
        <f aca="false">IF(AND($F7&lt;J$1,$G7&lt;J$3,(DATE(YEAR($G7)+1,MONTH($G7)+1,1))&gt;J$3),$D7*10.56*J$2*(J$1/1000-($F7/1000)),0)</f>
        <v>0</v>
      </c>
      <c r="K7" s="69" t="n">
        <f aca="false">IF(AND($F7&lt;K$1,$G7&lt;K$3,(DATE(YEAR($G7)+1,MONTH($G7)+1,1))&gt;K$3),$D7*10.56*K$2*(K$1/1000-($F7/1000)),0)</f>
        <v>0</v>
      </c>
      <c r="L7" s="69" t="n">
        <f aca="false">IF(AND($F7&lt;L$1,$G7&lt;L$3,(DATE(YEAR($G7)+1,MONTH($G7)+1,1))&gt;L$3),$D7*10.56*L$2*(L$1/1000-($F7/1000)),0)</f>
        <v>0</v>
      </c>
      <c r="M7" s="69" t="n">
        <f aca="false">IF(AND($F7&lt;M$1,$G7&lt;M$3,(DATE(YEAR($G7)+1,MONTH($G7)+1,1))&gt;M$3),$D7*10.56*M$2*(M$1/1000-($F7/1000)),0)</f>
        <v>0</v>
      </c>
      <c r="N7" s="69" t="n">
        <f aca="false">IF(AND($F7&lt;N$1,$G7&lt;N$3,(DATE(YEAR($G7)+1,MONTH($G7)+1,1))&gt;N$3),$D7*10.56*N$2*(N$1/1000-($F7/1000)),0)</f>
        <v>0</v>
      </c>
      <c r="O7" s="69" t="n">
        <f aca="false">IF(AND($F7&lt;O$1,$G7&lt;O$3,(DATE(YEAR($G7)+1,MONTH($G7)+1,1))&gt;O$3),$D7*10.56*O$2*(O$1/1000-($F7/1000)),0)</f>
        <v>0</v>
      </c>
      <c r="P7" s="69" t="n">
        <f aca="false">IF(AND($F7&lt;P$1,$G7&lt;P$3,(DATE(YEAR($G7)+1,MONTH($G7)+1,1))&gt;P$3),$D7*10.56*P$2*(P$1/1000-($F7/1000)),0)</f>
        <v>0</v>
      </c>
      <c r="Q7" s="69" t="n">
        <f aca="false">IF(AND($F7&lt;Q$1,$G7&lt;Q$3,(DATE(YEAR($G7)+1,MONTH($G7)+1,1))&gt;Q$3),$D7*10.56*Q$2*(Q$1/1000-($F7/1000)),0)</f>
        <v>0</v>
      </c>
      <c r="R7" s="69" t="n">
        <f aca="false">IF(AND($F7&lt;R$1,$G7&lt;R$3,(DATE(YEAR($G7)+1,MONTH($G7)+1,1))&gt;R$3),$D7*10.56*R$2*(R$1/1000-($F7/1000)),0)</f>
        <v>0</v>
      </c>
      <c r="S7" s="69" t="n">
        <f aca="false">IF(AND($F7&lt;S$1,$G7&lt;S$3,(DATE(YEAR($G7)+1,MONTH($G7)+1,1))&gt;S$3),$D7*10.56*S$2*(S$1/1000-($F7/1000)),0)</f>
        <v>0</v>
      </c>
      <c r="T7" s="69" t="n">
        <f aca="false">IF(AND($F7&lt;T$1,$G7&lt;T$3,(DATE(YEAR($G7)+1,MONTH($G7)+1,1))&gt;T$3),$D7*10.56*T$2*(T$1/1000-($F7/1000)),0)</f>
        <v>0</v>
      </c>
      <c r="U7" s="69" t="n">
        <f aca="false">IF(AND($F7&lt;U$1,$G7&lt;U$3,(DATE(YEAR($G7)+1,MONTH($G7)+1,1))&gt;U$3),$D7*10.56*U$2*(U$1/1000-($F7/1000)),0)</f>
        <v>33.792</v>
      </c>
      <c r="V7" s="69" t="n">
        <f aca="false">IF(AND($F7&lt;V$1,$G7&lt;V$3,(DATE(YEAR($G7)+1,MONTH($G7)+1,1))&gt;V$3),$D7*10.56*V$2*(V$1/1000-($F7/1000)),0)</f>
        <v>33.792</v>
      </c>
      <c r="W7" s="69" t="n">
        <f aca="false">IF(AND($F7&lt;W$1,$G7&lt;W$3,(DATE(YEAR($G7)+1,MONTH($G7)+1,1))&gt;W$3),$D7*10.56*W$2*(W$1/1000-($F7/1000)),0)</f>
        <v>33.792</v>
      </c>
      <c r="X7" s="69" t="n">
        <f aca="false">IF(AND($F7&lt;X$1,$G7&lt;X$3,(DATE(YEAR($G7)+1,MONTH($G7)+1,1))&gt;X$3),$D7*10.56*X$2*(X$1/1000-($F7/1000)),0)</f>
        <v>33.792</v>
      </c>
      <c r="Y7" s="69" t="n">
        <f aca="false">IF(AND($F7&lt;Y$1,$G7&lt;Y$3,(DATE(YEAR($G7)+1,MONTH($G7)+1,1))&gt;Y$3),$D7*10.56*Y$2*(Y$1/1000-($F7/1000)),0)</f>
        <v>33.792</v>
      </c>
      <c r="Z7" s="69" t="n">
        <f aca="false">IF(AND($F7&lt;Z$1,$G7&lt;Z$3,(DATE(YEAR($G7)+1,MONTH($G7)+1,1))&gt;Z$3),$D7*10.56*Z$2*(Z$1/1000-($F7/1000)),0)</f>
        <v>33.792</v>
      </c>
      <c r="AA7" s="69" t="n">
        <f aca="false">IF(AND($F7&lt;AA$1,$G7&lt;AA$3,(DATE(YEAR($G7)+1,MONTH($G7)+1,1))&gt;AA$3),$D7*10.56*AA$2*(AA$1/1000-($F7/1000)),0)</f>
        <v>33.792</v>
      </c>
      <c r="AB7" s="69" t="n">
        <f aca="false">IF(AND($F7&lt;AB$1,$G7&lt;AB$3,(DATE(YEAR($G7)+1,MONTH($G7)+1,1))&gt;AB$3),$D7*10.56*AB$2*(AB$1/1000-($F7/1000)),0)</f>
        <v>33.792</v>
      </c>
      <c r="AC7" s="69" t="n">
        <f aca="false">IF(AND($F7&lt;AC$1,$G7&lt;AC$3,(DATE(YEAR($G7)+1,MONTH($G7)+1,1))&gt;AC$3),$D7*10.56*AC$2*(AC$1/1000-($F7/1000)),0)</f>
        <v>33.792</v>
      </c>
      <c r="AD7" s="69" t="n">
        <f aca="false">IF(AND($F7&lt;AD$1,$G7&lt;AD$3,(DATE(YEAR($G7)+1,MONTH($G7)+1,1))&gt;AD$3),$D7*10.56*AD$2*(AD$1/1000-($F7/1000)),0)</f>
        <v>33.792</v>
      </c>
      <c r="AE7" s="69" t="n">
        <f aca="false">IF(AND($F7&lt;AE$1,$G7&lt;AE$3,(DATE(YEAR($G7)+1,MONTH($G7)+1,1))&gt;AE$3),$D7*10.56*AE$2*(AE$1/1000-($F7/1000)),0)</f>
        <v>33.792</v>
      </c>
      <c r="AF7" s="69" t="n">
        <f aca="false">IF(AND($F7&lt;AF$1,$G7&lt;AF$3,(DATE(YEAR($G7)+1,MONTH($G7)+1,1))&gt;AF$3),$D7*10.56*AF$2*(AF$1/1000-($F7/1000)),0)</f>
        <v>33.792</v>
      </c>
      <c r="AG7" s="69" t="n">
        <f aca="false">IF(AND($F7&lt;AG$1,$G7&lt;AG$3,(DATE(YEAR($G7)+1,MONTH($G7)+1,1))&gt;AG$3),$D7*10.56*AG$2*(AG$1/1000-($F7/1000)),0)</f>
        <v>0</v>
      </c>
      <c r="AH7" s="69" t="n">
        <f aca="false">IF(AND($F7&lt;AH$1,$G7&lt;AH$3,(DATE(YEAR($G7)+1,MONTH($G7)+1,1))&gt;AH$3),$D7*10.56*AH$2*(AH$1/1000-($F7/1000)),0)</f>
        <v>0</v>
      </c>
      <c r="AI7" s="69" t="n">
        <f aca="false">IF(AND($F7&lt;AI$1,$G7&lt;AI$3,(DATE(YEAR($G7)+1,MONTH($G7)+1,1))&gt;AI$3),$D7*10.56*AI$2*(AI$1/1000-($F7/1000)),0)</f>
        <v>0</v>
      </c>
      <c r="AJ7" s="69" t="n">
        <f aca="false">IF(AND($F7&lt;AJ$1,$G7&lt;AJ$3,(DATE(YEAR($G7)+1,MONTH($G7)+1,1))&gt;AJ$3),$D7*10.56*AJ$2*(AJ$1/1000-($F7/1000)),0)</f>
        <v>0</v>
      </c>
      <c r="AK7" s="69" t="n">
        <f aca="false">IF(AND($F7&lt;AK$1,$G7&lt;AK$3,(DATE(YEAR($G7)+1,MONTH($G7)+1,1))&gt;AK$3),$D7*10.56*AK$2*(AK$1/1000-($F7/1000)),0)</f>
        <v>0</v>
      </c>
      <c r="AL7" s="69" t="n">
        <f aca="false">IF(AND($F7&lt;AL$1,$G7&lt;AL$3,(DATE(YEAR($G7)+1,MONTH($G7)+1,1))&gt;AL$3),$D7*10.56*AL$2*(AL$1/1000-($F7/1000)),0)</f>
        <v>0</v>
      </c>
      <c r="AM7" s="69" t="n">
        <f aca="false">IF(AND($F7&lt;AM$1,$G7&lt;AM$3,(DATE(YEAR($G7)+1,MONTH($G7)+1,1))&gt;AM$3),$D7*10.56*AM$2*(AM$1/1000-($F7/1000)),0)</f>
        <v>0</v>
      </c>
      <c r="AN7" s="69" t="n">
        <f aca="false">IF(AND($F7&lt;AN$1,$G7&lt;AN$3,(DATE(YEAR($G7)+1,MONTH($G7)+1,1))&gt;AN$3),$D7*10.56*AN$2*(AN$1/1000-($F7/1000)),0)</f>
        <v>0</v>
      </c>
      <c r="AO7" s="69" t="n">
        <f aca="false">IF(AND($F7&lt;AO$1,$G7&lt;AO$3,(DATE(YEAR($G7)+1,MONTH($G7)+1,1))&gt;AO$3),$D7*10.56*AO$2*(AO$1/1000-($F7/1000)),0)</f>
        <v>0</v>
      </c>
      <c r="AP7" s="69" t="n">
        <f aca="false">IF(AND($F7&lt;AP$1,$G7&lt;AP$3,(DATE(YEAR($G7)+1,MONTH($G7)+1,1))&gt;AP$3),$D7*10.56*AP$2*(AP$1/1000-($F7/1000)),0)</f>
        <v>0</v>
      </c>
      <c r="AQ7" s="69" t="n">
        <f aca="false">IF(AND($F7&lt;AQ$1,$G7&lt;AQ$3,(DATE(YEAR($G7)+1,MONTH($G7)+1,1))&gt;AQ$3),$D7*10.56*AQ$2*(AQ$1/1000-($F7/1000)),0)</f>
        <v>0</v>
      </c>
      <c r="AR7" s="69" t="n">
        <f aca="false">IF(AND($F7&lt;AR$1,$G7&lt;AR$3,(DATE(YEAR($G7)+1,MONTH($G7)+1,1))&gt;AR$3),$D7*10.56*AR$2*(AR$1/1000-($F7/1000)),0)</f>
        <v>0</v>
      </c>
      <c r="AS7" s="69" t="n">
        <f aca="false">IF(AND($F7&lt;AS$1,$G7&lt;AS$3,(DATE(YEAR($G7)+1,MONTH($G7)+1,1))&gt;AS$3),$D7*10.56*AS$2*(AS$1/1000-($F7/1000)),0)</f>
        <v>0</v>
      </c>
      <c r="AT7" s="69" t="n">
        <f aca="false">IF(AND($F7&lt;AT$1,$G7&lt;AT$3,(DATE(YEAR($G7)+1,MONTH($G7)+1,1))&gt;AT$3),$D7*10.56*AT$2*(AT$1/1000-($F7/1000)),0)</f>
        <v>0</v>
      </c>
      <c r="AU7" s="69" t="n">
        <f aca="false">IF(AND($F7&lt;AU$1,$G7&lt;AU$3,(DATE(YEAR($G7)+1,MONTH($G7)+1,1))&gt;AU$3),$D7*10.56*AU$2*(AU$1/1000-($F7/1000)),0)</f>
        <v>0</v>
      </c>
      <c r="AV7" s="69" t="n">
        <f aca="false">IF(AND($F7&lt;AV$1,$G7&lt;AV$3,(DATE(YEAR($G7)+1,MONTH($G7)+1,1))&gt;AV$3),$D7*10.56*AV$2*(AV$1/1000-($F7/1000)),0)</f>
        <v>0</v>
      </c>
      <c r="AW7" s="69" t="n">
        <f aca="false">IF(AND($F7&lt;AW$1,$G7&lt;AW$3,(DATE(YEAR($G7)+1,MONTH($G7)+1,1))&gt;AW$3),$D7*10.56*AW$2*(AW$1/1000-($F7/1000)),0)</f>
        <v>0</v>
      </c>
      <c r="AX7" s="69" t="n">
        <f aca="false">IF(AND($F7&lt;AX$1,$G7&lt;AX$3,(DATE(YEAR($G7)+1,MONTH($G7)+1,1))&gt;AX$3),$D7*10.56*AX$2*(AX$1/1000-($F7/1000)),0)</f>
        <v>0</v>
      </c>
      <c r="AY7" s="69" t="n">
        <f aca="false">IF(AND($F7&lt;AY$1,$G7&lt;AY$3,(DATE(YEAR($G7)+1,MONTH($G7)+1,1))&gt;AY$3),$D7*10.56*AY$2*(AY$1/1000-($F7/1000)),0)</f>
        <v>0</v>
      </c>
      <c r="AZ7" s="69" t="n">
        <f aca="false">IF(AND($F7&lt;AZ$1,$G7&lt;AZ$3,(DATE(YEAR($G7)+1,MONTH($G7)+1,1))&gt;AZ$3),$D7*10.56*AZ$2*(AZ$1/1000-($F7/1000)),0)</f>
        <v>0</v>
      </c>
      <c r="BA7" s="69" t="n">
        <f aca="false">IF(AND($F7&lt;BA$1,$G7&lt;BA$3,(DATE(YEAR($G7)+1,MONTH($G7)+1,1))&gt;BA$3),$D7*10.56*BA$2*(BA$1/1000-($F7/1000)),0)</f>
        <v>0</v>
      </c>
      <c r="BB7" s="69" t="n">
        <f aca="false">IF(AND($F7&lt;BB$1,$G7&lt;BB$3,(DATE(YEAR($G7)+1,MONTH($G7)+1,1))&gt;BB$3),$D7*10.56*BB$2*(BB$1/1000-($F7/1000)),0)</f>
        <v>0</v>
      </c>
      <c r="BC7" s="69" t="n">
        <f aca="false">IF(AND($F7&lt;BC$1,$G7&lt;BC$3,(DATE(YEAR($G7)+1,MONTH($G7)+1,1))&gt;BC$3),$D7*10.56*BC$2*(BC$1/1000-($F7/1000)),0)</f>
        <v>0</v>
      </c>
      <c r="BD7" s="69" t="n">
        <f aca="false">IF(AND($F7&lt;BD$1,$G7&lt;BD$3,(DATE(YEAR($G7)+1,MONTH($G7)+1,1))&gt;BD$3),$D7*10.56*BD$2*(BD$1/1000-($F7/1000)),0)</f>
        <v>0</v>
      </c>
    </row>
    <row r="8" customFormat="false" ht="12.75" hidden="false" customHeight="false" outlineLevel="0" collapsed="false">
      <c r="A8" s="66" t="s">
        <v>1255</v>
      </c>
      <c r="B8" s="66" t="s">
        <v>1369</v>
      </c>
      <c r="C8" s="66" t="s">
        <v>1248</v>
      </c>
      <c r="D8" s="66" t="n">
        <v>37.1</v>
      </c>
      <c r="E8" s="66" t="s">
        <v>1256</v>
      </c>
      <c r="F8" s="67" t="n">
        <v>0</v>
      </c>
      <c r="G8" s="68" t="n">
        <v>37469</v>
      </c>
      <c r="H8" s="64" t="s">
        <v>1260</v>
      </c>
      <c r="I8" s="69" t="n">
        <f aca="false">IF(AND($F8&lt;I$1,$G8&lt;I$3,(DATE(YEAR($G8)+1,MONTH($G8)+1,1))&gt;I$3),$D8*10.56*I$2*(I$1/1000-($F8/1000)),0)</f>
        <v>0</v>
      </c>
      <c r="J8" s="69" t="n">
        <f aca="false">IF(AND($F8&lt;J$1,$G8&lt;J$3,(DATE(YEAR($G8)+1,MONTH($G8)+1,1))&gt;J$3),$D8*10.56*J$2*(J$1/1000-($F8/1000)),0)</f>
        <v>0</v>
      </c>
      <c r="K8" s="69" t="n">
        <f aca="false">IF(AND($F8&lt;K$1,$G8&lt;K$3,(DATE(YEAR($G8)+1,MONTH($G8)+1,1))&gt;K$3),$D8*10.56*K$2*(K$1/1000-($F8/1000)),0)</f>
        <v>0</v>
      </c>
      <c r="L8" s="69" t="n">
        <f aca="false">IF(AND($F8&lt;L$1,$G8&lt;L$3,(DATE(YEAR($G8)+1,MONTH($G8)+1,1))&gt;L$3),$D8*10.56*L$2*(L$1/1000-($F8/1000)),0)</f>
        <v>0</v>
      </c>
      <c r="M8" s="69" t="n">
        <f aca="false">IF(AND($F8&lt;M$1,$G8&lt;M$3,(DATE(YEAR($G8)+1,MONTH($G8)+1,1))&gt;M$3),$D8*10.56*M$2*(M$1/1000-($F8/1000)),0)</f>
        <v>0</v>
      </c>
      <c r="N8" s="69" t="n">
        <f aca="false">IF(AND($F8&lt;N$1,$G8&lt;N$3,(DATE(YEAR($G8)+1,MONTH($G8)+1,1))&gt;N$3),$D8*10.56*N$2*(N$1/1000-($F8/1000)),0)</f>
        <v>0</v>
      </c>
      <c r="O8" s="69" t="n">
        <f aca="false">IF(AND($F8&lt;O$1,$G8&lt;O$3,(DATE(YEAR($G8)+1,MONTH($G8)+1,1))&gt;O$3),$D8*10.56*O$2*(O$1/1000-($F8/1000)),0)</f>
        <v>0</v>
      </c>
      <c r="P8" s="69" t="n">
        <f aca="false">IF(AND($F8&lt;P$1,$G8&lt;P$3,(DATE(YEAR($G8)+1,MONTH($G8)+1,1))&gt;P$3),$D8*10.56*P$2*(P$1/1000-($F8/1000)),0)</f>
        <v>0</v>
      </c>
      <c r="Q8" s="69" t="n">
        <f aca="false">IF(AND($F8&lt;Q$1,$G8&lt;Q$3,(DATE(YEAR($G8)+1,MONTH($G8)+1,1))&gt;Q$3),$D8*10.56*Q$2*(Q$1/1000-($F8/1000)),0)</f>
        <v>0</v>
      </c>
      <c r="R8" s="69" t="n">
        <f aca="false">IF(AND($F8&lt;R$1,$G8&lt;R$3,(DATE(YEAR($G8)+1,MONTH($G8)+1,1))&gt;R$3),$D8*10.56*R$2*(R$1/1000-($F8/1000)),0)</f>
        <v>0</v>
      </c>
      <c r="S8" s="69" t="n">
        <f aca="false">IF(AND($F8&lt;S$1,$G8&lt;S$3,(DATE(YEAR($G8)+1,MONTH($G8)+1,1))&gt;S$3),$D8*10.56*S$2*(S$1/1000-($F8/1000)),0)</f>
        <v>0</v>
      </c>
      <c r="T8" s="69" t="n">
        <f aca="false">IF(AND($F8&lt;T$1,$G8&lt;T$3,(DATE(YEAR($G8)+1,MONTH($G8)+1,1))&gt;T$3),$D8*10.56*T$2*(T$1/1000-($F8/1000)),0)</f>
        <v>0</v>
      </c>
      <c r="U8" s="69" t="n">
        <f aca="false">IF(AND($F8&lt;U$1,$G8&lt;U$3,(DATE(YEAR($G8)+1,MONTH($G8)+1,1))&gt;U$3),$D8*10.56*U$2*(U$1/1000-($F8/1000)),0)</f>
        <v>0</v>
      </c>
      <c r="V8" s="69" t="n">
        <f aca="false">IF(AND($F8&lt;V$1,$G8&lt;V$3,(DATE(YEAR($G8)+1,MONTH($G8)+1,1))&gt;V$3),$D8*10.56*V$2*(V$1/1000-($F8/1000)),0)</f>
        <v>0</v>
      </c>
      <c r="W8" s="69" t="n">
        <f aca="false">IF(AND($F8&lt;W$1,$G8&lt;W$3,(DATE(YEAR($G8)+1,MONTH($G8)+1,1))&gt;W$3),$D8*10.56*W$2*(W$1/1000-($F8/1000)),0)</f>
        <v>0</v>
      </c>
      <c r="X8" s="69" t="n">
        <f aca="false">IF(AND($F8&lt;X$1,$G8&lt;X$3,(DATE(YEAR($G8)+1,MONTH($G8)+1,1))&gt;X$3),$D8*10.56*X$2*(X$1/1000-($F8/1000)),0)</f>
        <v>0</v>
      </c>
      <c r="Y8" s="69" t="n">
        <f aca="false">IF(AND($F8&lt;Y$1,$G8&lt;Y$3,(DATE(YEAR($G8)+1,MONTH($G8)+1,1))&gt;Y$3),$D8*10.56*Y$2*(Y$1/1000-($F8/1000)),0)</f>
        <v>0</v>
      </c>
      <c r="Z8" s="69" t="n">
        <f aca="false">IF(AND($F8&lt;Z$1,$G8&lt;Z$3,(DATE(YEAR($G8)+1,MONTH($G8)+1,1))&gt;Z$3),$D8*10.56*Z$2*(Z$1/1000-($F8/1000)),0)</f>
        <v>0</v>
      </c>
      <c r="AA8" s="69" t="n">
        <f aca="false">IF(AND($F8&lt;AA$1,$G8&lt;AA$3,(DATE(YEAR($G8)+1,MONTH($G8)+1,1))&gt;AA$3),$D8*10.56*AA$2*(AA$1/1000-($F8/1000)),0)</f>
        <v>0</v>
      </c>
      <c r="AB8" s="69" t="n">
        <f aca="false">IF(AND($F8&lt;AB$1,$G8&lt;AB$3,(DATE(YEAR($G8)+1,MONTH($G8)+1,1))&gt;AB$3),$D8*10.56*AB$2*(AB$1/1000-($F8/1000)),0)</f>
        <v>0</v>
      </c>
      <c r="AC8" s="69" t="n">
        <f aca="false">IF(AND($F8&lt;AC$1,$G8&lt;AC$3,(DATE(YEAR($G8)+1,MONTH($G8)+1,1))&gt;AC$3),$D8*10.56*AC$2*(AC$1/1000-($F8/1000)),0)</f>
        <v>1567.104</v>
      </c>
      <c r="AD8" s="69" t="n">
        <f aca="false">IF(AND($F8&lt;AD$1,$G8&lt;AD$3,(DATE(YEAR($G8)+1,MONTH($G8)+1,1))&gt;AD$3),$D8*10.56*AD$2*(AD$1/1000-($F8/1000)),0)</f>
        <v>1567.104</v>
      </c>
      <c r="AE8" s="69" t="n">
        <f aca="false">IF(AND($F8&lt;AE$1,$G8&lt;AE$3,(DATE(YEAR($G8)+1,MONTH($G8)+1,1))&gt;AE$3),$D8*10.56*AE$2*(AE$1/1000-($F8/1000)),0)</f>
        <v>1567.104</v>
      </c>
      <c r="AF8" s="69" t="n">
        <f aca="false">IF(AND($F8&lt;AF$1,$G8&lt;AF$3,(DATE(YEAR($G8)+1,MONTH($G8)+1,1))&gt;AF$3),$D8*10.56*AF$2*(AF$1/1000-($F8/1000)),0)</f>
        <v>1567.104</v>
      </c>
      <c r="AG8" s="69" t="n">
        <f aca="false">IF(AND($F8&lt;AG$1,$G8&lt;AG$3,(DATE(YEAR($G8)+1,MONTH($G8)+1,1))&gt;AG$3),$D8*10.56*AG$2*(AG$1/1000-($F8/1000)),0)</f>
        <v>1567.104</v>
      </c>
      <c r="AH8" s="69" t="n">
        <f aca="false">IF(AND($F8&lt;AH$1,$G8&lt;AH$3,(DATE(YEAR($G8)+1,MONTH($G8)+1,1))&gt;AH$3),$D8*10.56*AH$2*(AH$1/1000-($F8/1000)),0)</f>
        <v>1567.104</v>
      </c>
      <c r="AI8" s="69" t="n">
        <f aca="false">IF(AND($F8&lt;AI$1,$G8&lt;AI$3,(DATE(YEAR($G8)+1,MONTH($G8)+1,1))&gt;AI$3),$D8*10.56*AI$2*(AI$1/1000-($F8/1000)),0)</f>
        <v>1567.104</v>
      </c>
      <c r="AJ8" s="69" t="n">
        <f aca="false">IF(AND($F8&lt;AJ$1,$G8&lt;AJ$3,(DATE(YEAR($G8)+1,MONTH($G8)+1,1))&gt;AJ$3),$D8*10.56*AJ$2*(AJ$1/1000-($F8/1000)),0)</f>
        <v>1567.104</v>
      </c>
      <c r="AK8" s="69" t="n">
        <f aca="false">IF(AND($F8&lt;AK$1,$G8&lt;AK$3,(DATE(YEAR($G8)+1,MONTH($G8)+1,1))&gt;AK$3),$D8*10.56*AK$2*(AK$1/1000-($F8/1000)),0)</f>
        <v>1567.104</v>
      </c>
      <c r="AL8" s="69" t="n">
        <f aca="false">IF(AND($F8&lt;AL$1,$G8&lt;AL$3,(DATE(YEAR($G8)+1,MONTH($G8)+1,1))&gt;AL$3),$D8*10.56*AL$2*(AL$1/1000-($F8/1000)),0)</f>
        <v>1567.104</v>
      </c>
      <c r="AM8" s="69" t="n">
        <f aca="false">IF(AND($F8&lt;AM$1,$G8&lt;AM$3,(DATE(YEAR($G8)+1,MONTH($G8)+1,1))&gt;AM$3),$D8*10.56*AM$2*(AM$1/1000-($F8/1000)),0)</f>
        <v>1567.104</v>
      </c>
      <c r="AN8" s="69" t="n">
        <f aca="false">IF(AND($F8&lt;AN$1,$G8&lt;AN$3,(DATE(YEAR($G8)+1,MONTH($G8)+1,1))&gt;AN$3),$D8*10.56*AN$2*(AN$1/1000-($F8/1000)),0)</f>
        <v>1567.104</v>
      </c>
      <c r="AO8" s="69" t="n">
        <f aca="false">IF(AND($F8&lt;AO$1,$G8&lt;AO$3,(DATE(YEAR($G8)+1,MONTH($G8)+1,1))&gt;AO$3),$D8*10.56*AO$2*(AO$1/1000-($F8/1000)),0)</f>
        <v>0</v>
      </c>
      <c r="AP8" s="69" t="n">
        <f aca="false">IF(AND($F8&lt;AP$1,$G8&lt;AP$3,(DATE(YEAR($G8)+1,MONTH($G8)+1,1))&gt;AP$3),$D8*10.56*AP$2*(AP$1/1000-($F8/1000)),0)</f>
        <v>0</v>
      </c>
      <c r="AQ8" s="69" t="n">
        <f aca="false">IF(AND($F8&lt;AQ$1,$G8&lt;AQ$3,(DATE(YEAR($G8)+1,MONTH($G8)+1,1))&gt;AQ$3),$D8*10.56*AQ$2*(AQ$1/1000-($F8/1000)),0)</f>
        <v>0</v>
      </c>
      <c r="AR8" s="69" t="n">
        <f aca="false">IF(AND($F8&lt;AR$1,$G8&lt;AR$3,(DATE(YEAR($G8)+1,MONTH($G8)+1,1))&gt;AR$3),$D8*10.56*AR$2*(AR$1/1000-($F8/1000)),0)</f>
        <v>0</v>
      </c>
      <c r="AS8" s="69" t="n">
        <f aca="false">IF(AND($F8&lt;AS$1,$G8&lt;AS$3,(DATE(YEAR($G8)+1,MONTH($G8)+1,1))&gt;AS$3),$D8*10.56*AS$2*(AS$1/1000-($F8/1000)),0)</f>
        <v>0</v>
      </c>
      <c r="AT8" s="69" t="n">
        <f aca="false">IF(AND($F8&lt;AT$1,$G8&lt;AT$3,(DATE(YEAR($G8)+1,MONTH($G8)+1,1))&gt;AT$3),$D8*10.56*AT$2*(AT$1/1000-($F8/1000)),0)</f>
        <v>0</v>
      </c>
      <c r="AU8" s="69" t="n">
        <f aca="false">IF(AND($F8&lt;AU$1,$G8&lt;AU$3,(DATE(YEAR($G8)+1,MONTH($G8)+1,1))&gt;AU$3),$D8*10.56*AU$2*(AU$1/1000-($F8/1000)),0)</f>
        <v>0</v>
      </c>
      <c r="AV8" s="69" t="n">
        <f aca="false">IF(AND($F8&lt;AV$1,$G8&lt;AV$3,(DATE(YEAR($G8)+1,MONTH($G8)+1,1))&gt;AV$3),$D8*10.56*AV$2*(AV$1/1000-($F8/1000)),0)</f>
        <v>0</v>
      </c>
      <c r="AW8" s="69" t="n">
        <f aca="false">IF(AND($F8&lt;AW$1,$G8&lt;AW$3,(DATE(YEAR($G8)+1,MONTH($G8)+1,1))&gt;AW$3),$D8*10.56*AW$2*(AW$1/1000-($F8/1000)),0)</f>
        <v>0</v>
      </c>
      <c r="AX8" s="69" t="n">
        <f aca="false">IF(AND($F8&lt;AX$1,$G8&lt;AX$3,(DATE(YEAR($G8)+1,MONTH($G8)+1,1))&gt;AX$3),$D8*10.56*AX$2*(AX$1/1000-($F8/1000)),0)</f>
        <v>0</v>
      </c>
      <c r="AY8" s="69" t="n">
        <f aca="false">IF(AND($F8&lt;AY$1,$G8&lt;AY$3,(DATE(YEAR($G8)+1,MONTH($G8)+1,1))&gt;AY$3),$D8*10.56*AY$2*(AY$1/1000-($F8/1000)),0)</f>
        <v>0</v>
      </c>
      <c r="AZ8" s="69" t="n">
        <f aca="false">IF(AND($F8&lt;AZ$1,$G8&lt;AZ$3,(DATE(YEAR($G8)+1,MONTH($G8)+1,1))&gt;AZ$3),$D8*10.56*AZ$2*(AZ$1/1000-($F8/1000)),0)</f>
        <v>0</v>
      </c>
      <c r="BA8" s="69" t="n">
        <f aca="false">IF(AND($F8&lt;BA$1,$G8&lt;BA$3,(DATE(YEAR($G8)+1,MONTH($G8)+1,1))&gt;BA$3),$D8*10.56*BA$2*(BA$1/1000-($F8/1000)),0)</f>
        <v>0</v>
      </c>
      <c r="BB8" s="69" t="n">
        <f aca="false">IF(AND($F8&lt;BB$1,$G8&lt;BB$3,(DATE(YEAR($G8)+1,MONTH($G8)+1,1))&gt;BB$3),$D8*10.56*BB$2*(BB$1/1000-($F8/1000)),0)</f>
        <v>0</v>
      </c>
      <c r="BC8" s="69" t="n">
        <f aca="false">IF(AND($F8&lt;BC$1,$G8&lt;BC$3,(DATE(YEAR($G8)+1,MONTH($G8)+1,1))&gt;BC$3),$D8*10.56*BC$2*(BC$1/1000-($F8/1000)),0)</f>
        <v>0</v>
      </c>
      <c r="BD8" s="69" t="n">
        <f aca="false">IF(AND($F8&lt;BD$1,$G8&lt;BD$3,(DATE(YEAR($G8)+1,MONTH($G8)+1,1))&gt;BD$3),$D8*10.56*BD$2*(BD$1/1000-($F8/1000)),0)</f>
        <v>0</v>
      </c>
    </row>
    <row r="9" customFormat="false" ht="12.75" hidden="false" customHeight="false" outlineLevel="0" collapsed="false">
      <c r="A9" s="0" t="s">
        <v>1375</v>
      </c>
      <c r="B9" s="66" t="s">
        <v>1369</v>
      </c>
      <c r="C9" s="0" t="s">
        <v>1248</v>
      </c>
      <c r="D9" s="0" t="n">
        <v>25</v>
      </c>
      <c r="E9" s="3" t="s">
        <v>1268</v>
      </c>
      <c r="F9" s="13" t="n">
        <v>7100</v>
      </c>
      <c r="G9" s="8" t="n">
        <v>36892</v>
      </c>
      <c r="H9" s="64" t="s">
        <v>1260</v>
      </c>
      <c r="I9" s="69" t="n">
        <f aca="false">IF(AND($F9&lt;I$1,$G9&lt;I$3,(DATE(YEAR($G9)+1,MONTH($G9)+1,1))&gt;I$3),$D9*10.56*I$2*(I$1/1000-($F9/1000)),0)</f>
        <v>0</v>
      </c>
      <c r="J9" s="69" t="n">
        <f aca="false">IF(AND($F9&lt;J$1,$G9&lt;J$3,(DATE(YEAR($G9)+1,MONTH($G9)+1,1))&gt;J$3),$D9*10.56*J$2*(J$1/1000-($F9/1000)),0)</f>
        <v>306.24</v>
      </c>
      <c r="K9" s="69" t="n">
        <f aca="false">IF(AND($F9&lt;K$1,$G9&lt;K$3,(DATE(YEAR($G9)+1,MONTH($G9)+1,1))&gt;K$3),$D9*10.56*K$2*(K$1/1000-($F9/1000)),0)</f>
        <v>306.24</v>
      </c>
      <c r="L9" s="69" t="n">
        <f aca="false">IF(AND($F9&lt;L$1,$G9&lt;L$3,(DATE(YEAR($G9)+1,MONTH($G9)+1,1))&gt;L$3),$D9*10.56*L$2*(L$1/1000-($F9/1000)),0)</f>
        <v>306.24</v>
      </c>
      <c r="M9" s="69" t="n">
        <f aca="false">IF(AND($F9&lt;M$1,$G9&lt;M$3,(DATE(YEAR($G9)+1,MONTH($G9)+1,1))&gt;M$3),$D9*10.56*M$2*(M$1/1000-($F9/1000)),0)</f>
        <v>306.24</v>
      </c>
      <c r="N9" s="69" t="n">
        <f aca="false">IF(AND($F9&lt;N$1,$G9&lt;N$3,(DATE(YEAR($G9)+1,MONTH($G9)+1,1))&gt;N$3),$D9*10.56*N$2*(N$1/1000-($F9/1000)),0)</f>
        <v>306.24</v>
      </c>
      <c r="O9" s="69" t="n">
        <f aca="false">IF(AND($F9&lt;O$1,$G9&lt;O$3,(DATE(YEAR($G9)+1,MONTH($G9)+1,1))&gt;O$3),$D9*10.56*O$2*(O$1/1000-($F9/1000)),0)</f>
        <v>306.24</v>
      </c>
      <c r="P9" s="69" t="n">
        <f aca="false">IF(AND($F9&lt;P$1,$G9&lt;P$3,(DATE(YEAR($G9)+1,MONTH($G9)+1,1))&gt;P$3),$D9*10.56*P$2*(P$1/1000-($F9/1000)),0)</f>
        <v>306.24</v>
      </c>
      <c r="Q9" s="69" t="n">
        <f aca="false">IF(AND($F9&lt;Q$1,$G9&lt;Q$3,(DATE(YEAR($G9)+1,MONTH($G9)+1,1))&gt;Q$3),$D9*10.56*Q$2*(Q$1/1000-($F9/1000)),0)</f>
        <v>306.24</v>
      </c>
      <c r="R9" s="69" t="n">
        <f aca="false">IF(AND($F9&lt;R$1,$G9&lt;R$3,(DATE(YEAR($G9)+1,MONTH($G9)+1,1))&gt;R$3),$D9*10.56*R$2*(R$1/1000-($F9/1000)),0)</f>
        <v>306.24</v>
      </c>
      <c r="S9" s="69" t="n">
        <f aca="false">IF(AND($F9&lt;S$1,$G9&lt;S$3,(DATE(YEAR($G9)+1,MONTH($G9)+1,1))&gt;S$3),$D9*10.56*S$2*(S$1/1000-($F9/1000)),0)</f>
        <v>306.24</v>
      </c>
      <c r="T9" s="69" t="n">
        <f aca="false">IF(AND($F9&lt;T$1,$G9&lt;T$3,(DATE(YEAR($G9)+1,MONTH($G9)+1,1))&gt;T$3),$D9*10.56*T$2*(T$1/1000-($F9/1000)),0)</f>
        <v>306.24</v>
      </c>
      <c r="U9" s="69" t="n">
        <f aca="false">IF(AND($F9&lt;U$1,$G9&lt;U$3,(DATE(YEAR($G9)+1,MONTH($G9)+1,1))&gt;U$3),$D9*10.56*U$2*(U$1/1000-($F9/1000)),0)</f>
        <v>306.24</v>
      </c>
      <c r="V9" s="69" t="n">
        <f aca="false">IF(AND($F9&lt;V$1,$G9&lt;V$3,(DATE(YEAR($G9)+1,MONTH($G9)+1,1))&gt;V$3),$D9*10.56*V$2*(V$1/1000-($F9/1000)),0)</f>
        <v>0</v>
      </c>
      <c r="W9" s="69" t="n">
        <f aca="false">IF(AND($F9&lt;W$1,$G9&lt;W$3,(DATE(YEAR($G9)+1,MONTH($G9)+1,1))&gt;W$3),$D9*10.56*W$2*(W$1/1000-($F9/1000)),0)</f>
        <v>0</v>
      </c>
      <c r="X9" s="69" t="n">
        <f aca="false">IF(AND($F9&lt;X$1,$G9&lt;X$3,(DATE(YEAR($G9)+1,MONTH($G9)+1,1))&gt;X$3),$D9*10.56*X$2*(X$1/1000-($F9/1000)),0)</f>
        <v>0</v>
      </c>
      <c r="Y9" s="69" t="n">
        <f aca="false">IF(AND($F9&lt;Y$1,$G9&lt;Y$3,(DATE(YEAR($G9)+1,MONTH($G9)+1,1))&gt;Y$3),$D9*10.56*Y$2*(Y$1/1000-($F9/1000)),0)</f>
        <v>0</v>
      </c>
      <c r="Z9" s="69" t="n">
        <f aca="false">IF(AND($F9&lt;Z$1,$G9&lt;Z$3,(DATE(YEAR($G9)+1,MONTH($G9)+1,1))&gt;Z$3),$D9*10.56*Z$2*(Z$1/1000-($F9/1000)),0)</f>
        <v>0</v>
      </c>
      <c r="AA9" s="69" t="n">
        <f aca="false">IF(AND($F9&lt;AA$1,$G9&lt;AA$3,(DATE(YEAR($G9)+1,MONTH($G9)+1,1))&gt;AA$3),$D9*10.56*AA$2*(AA$1/1000-($F9/1000)),0)</f>
        <v>0</v>
      </c>
      <c r="AB9" s="69" t="n">
        <f aca="false">IF(AND($F9&lt;AB$1,$G9&lt;AB$3,(DATE(YEAR($G9)+1,MONTH($G9)+1,1))&gt;AB$3),$D9*10.56*AB$2*(AB$1/1000-($F9/1000)),0)</f>
        <v>0</v>
      </c>
      <c r="AC9" s="69" t="n">
        <f aca="false">IF(AND($F9&lt;AC$1,$G9&lt;AC$3,(DATE(YEAR($G9)+1,MONTH($G9)+1,1))&gt;AC$3),$D9*10.56*AC$2*(AC$1/1000-($F9/1000)),0)</f>
        <v>0</v>
      </c>
      <c r="AD9" s="69" t="n">
        <f aca="false">IF(AND($F9&lt;AD$1,$G9&lt;AD$3,(DATE(YEAR($G9)+1,MONTH($G9)+1,1))&gt;AD$3),$D9*10.56*AD$2*(AD$1/1000-($F9/1000)),0)</f>
        <v>0</v>
      </c>
      <c r="AE9" s="69" t="n">
        <f aca="false">IF(AND($F9&lt;AE$1,$G9&lt;AE$3,(DATE(YEAR($G9)+1,MONTH($G9)+1,1))&gt;AE$3),$D9*10.56*AE$2*(AE$1/1000-($F9/1000)),0)</f>
        <v>0</v>
      </c>
      <c r="AF9" s="69" t="n">
        <f aca="false">IF(AND($F9&lt;AF$1,$G9&lt;AF$3,(DATE(YEAR($G9)+1,MONTH($G9)+1,1))&gt;AF$3),$D9*10.56*AF$2*(AF$1/1000-($F9/1000)),0)</f>
        <v>0</v>
      </c>
      <c r="AG9" s="69" t="n">
        <f aca="false">IF(AND($F9&lt;AG$1,$G9&lt;AG$3,(DATE(YEAR($G9)+1,MONTH($G9)+1,1))&gt;AG$3),$D9*10.56*AG$2*(AG$1/1000-($F9/1000)),0)</f>
        <v>0</v>
      </c>
      <c r="AH9" s="69" t="n">
        <f aca="false">IF(AND($F9&lt;AH$1,$G9&lt;AH$3,(DATE(YEAR($G9)+1,MONTH($G9)+1,1))&gt;AH$3),$D9*10.56*AH$2*(AH$1/1000-($F9/1000)),0)</f>
        <v>0</v>
      </c>
      <c r="AI9" s="69" t="n">
        <f aca="false">IF(AND($F9&lt;AI$1,$G9&lt;AI$3,(DATE(YEAR($G9)+1,MONTH($G9)+1,1))&gt;AI$3),$D9*10.56*AI$2*(AI$1/1000-($F9/1000)),0)</f>
        <v>0</v>
      </c>
      <c r="AJ9" s="69" t="n">
        <f aca="false">IF(AND($F9&lt;AJ$1,$G9&lt;AJ$3,(DATE(YEAR($G9)+1,MONTH($G9)+1,1))&gt;AJ$3),$D9*10.56*AJ$2*(AJ$1/1000-($F9/1000)),0)</f>
        <v>0</v>
      </c>
      <c r="AK9" s="69" t="n">
        <f aca="false">IF(AND($F9&lt;AK$1,$G9&lt;AK$3,(DATE(YEAR($G9)+1,MONTH($G9)+1,1))&gt;AK$3),$D9*10.56*AK$2*(AK$1/1000-($F9/1000)),0)</f>
        <v>0</v>
      </c>
      <c r="AL9" s="69" t="n">
        <f aca="false">IF(AND($F9&lt;AL$1,$G9&lt;AL$3,(DATE(YEAR($G9)+1,MONTH($G9)+1,1))&gt;AL$3),$D9*10.56*AL$2*(AL$1/1000-($F9/1000)),0)</f>
        <v>0</v>
      </c>
      <c r="AM9" s="69" t="n">
        <f aca="false">IF(AND($F9&lt;AM$1,$G9&lt;AM$3,(DATE(YEAR($G9)+1,MONTH($G9)+1,1))&gt;AM$3),$D9*10.56*AM$2*(AM$1/1000-($F9/1000)),0)</f>
        <v>0</v>
      </c>
      <c r="AN9" s="69" t="n">
        <f aca="false">IF(AND($F9&lt;AN$1,$G9&lt;AN$3,(DATE(YEAR($G9)+1,MONTH($G9)+1,1))&gt;AN$3),$D9*10.56*AN$2*(AN$1/1000-($F9/1000)),0)</f>
        <v>0</v>
      </c>
      <c r="AO9" s="69" t="n">
        <f aca="false">IF(AND($F9&lt;AO$1,$G9&lt;AO$3,(DATE(YEAR($G9)+1,MONTH($G9)+1,1))&gt;AO$3),$D9*10.56*AO$2*(AO$1/1000-($F9/1000)),0)</f>
        <v>0</v>
      </c>
      <c r="AP9" s="69" t="n">
        <f aca="false">IF(AND($F9&lt;AP$1,$G9&lt;AP$3,(DATE(YEAR($G9)+1,MONTH($G9)+1,1))&gt;AP$3),$D9*10.56*AP$2*(AP$1/1000-($F9/1000)),0)</f>
        <v>0</v>
      </c>
      <c r="AQ9" s="69" t="n">
        <f aca="false">IF(AND($F9&lt;AQ$1,$G9&lt;AQ$3,(DATE(YEAR($G9)+1,MONTH($G9)+1,1))&gt;AQ$3),$D9*10.56*AQ$2*(AQ$1/1000-($F9/1000)),0)</f>
        <v>0</v>
      </c>
      <c r="AR9" s="69" t="n">
        <f aca="false">IF(AND($F9&lt;AR$1,$G9&lt;AR$3,(DATE(YEAR($G9)+1,MONTH($G9)+1,1))&gt;AR$3),$D9*10.56*AR$2*(AR$1/1000-($F9/1000)),0)</f>
        <v>0</v>
      </c>
      <c r="AS9" s="69" t="n">
        <f aca="false">IF(AND($F9&lt;AS$1,$G9&lt;AS$3,(DATE(YEAR($G9)+1,MONTH($G9)+1,1))&gt;AS$3),$D9*10.56*AS$2*(AS$1/1000-($F9/1000)),0)</f>
        <v>0</v>
      </c>
      <c r="AT9" s="69" t="n">
        <f aca="false">IF(AND($F9&lt;AT$1,$G9&lt;AT$3,(DATE(YEAR($G9)+1,MONTH($G9)+1,1))&gt;AT$3),$D9*10.56*AT$2*(AT$1/1000-($F9/1000)),0)</f>
        <v>0</v>
      </c>
      <c r="AU9" s="69" t="n">
        <f aca="false">IF(AND($F9&lt;AU$1,$G9&lt;AU$3,(DATE(YEAR($G9)+1,MONTH($G9)+1,1))&gt;AU$3),$D9*10.56*AU$2*(AU$1/1000-($F9/1000)),0)</f>
        <v>0</v>
      </c>
      <c r="AV9" s="69" t="n">
        <f aca="false">IF(AND($F9&lt;AV$1,$G9&lt;AV$3,(DATE(YEAR($G9)+1,MONTH($G9)+1,1))&gt;AV$3),$D9*10.56*AV$2*(AV$1/1000-($F9/1000)),0)</f>
        <v>0</v>
      </c>
      <c r="AW9" s="69" t="n">
        <f aca="false">IF(AND($F9&lt;AW$1,$G9&lt;AW$3,(DATE(YEAR($G9)+1,MONTH($G9)+1,1))&gt;AW$3),$D9*10.56*AW$2*(AW$1/1000-($F9/1000)),0)</f>
        <v>0</v>
      </c>
      <c r="AX9" s="69" t="n">
        <f aca="false">IF(AND($F9&lt;AX$1,$G9&lt;AX$3,(DATE(YEAR($G9)+1,MONTH($G9)+1,1))&gt;AX$3),$D9*10.56*AX$2*(AX$1/1000-($F9/1000)),0)</f>
        <v>0</v>
      </c>
      <c r="AY9" s="69" t="n">
        <f aca="false">IF(AND($F9&lt;AY$1,$G9&lt;AY$3,(DATE(YEAR($G9)+1,MONTH($G9)+1,1))&gt;AY$3),$D9*10.56*AY$2*(AY$1/1000-($F9/1000)),0)</f>
        <v>0</v>
      </c>
      <c r="AZ9" s="69" t="n">
        <f aca="false">IF(AND($F9&lt;AZ$1,$G9&lt;AZ$3,(DATE(YEAR($G9)+1,MONTH($G9)+1,1))&gt;AZ$3),$D9*10.56*AZ$2*(AZ$1/1000-($F9/1000)),0)</f>
        <v>0</v>
      </c>
      <c r="BA9" s="69" t="n">
        <f aca="false">IF(AND($F9&lt;BA$1,$G9&lt;BA$3,(DATE(YEAR($G9)+1,MONTH($G9)+1,1))&gt;BA$3),$D9*10.56*BA$2*(BA$1/1000-($F9/1000)),0)</f>
        <v>0</v>
      </c>
      <c r="BB9" s="69" t="n">
        <f aca="false">IF(AND($F9&lt;BB$1,$G9&lt;BB$3,(DATE(YEAR($G9)+1,MONTH($G9)+1,1))&gt;BB$3),$D9*10.56*BB$2*(BB$1/1000-($F9/1000)),0)</f>
        <v>0</v>
      </c>
      <c r="BC9" s="69" t="n">
        <f aca="false">IF(AND($F9&lt;BC$1,$G9&lt;BC$3,(DATE(YEAR($G9)+1,MONTH($G9)+1,1))&gt;BC$3),$D9*10.56*BC$2*(BC$1/1000-($F9/1000)),0)</f>
        <v>0</v>
      </c>
      <c r="BD9" s="69" t="n">
        <f aca="false">IF(AND($F9&lt;BD$1,$G9&lt;BD$3,(DATE(YEAR($G9)+1,MONTH($G9)+1,1))&gt;BD$3),$D9*10.56*BD$2*(BD$1/1000-($F9/1000)),0)</f>
        <v>0</v>
      </c>
    </row>
    <row r="10" customFormat="false" ht="12.75" hidden="false" customHeight="false" outlineLevel="0" collapsed="false">
      <c r="A10" s="0" t="s">
        <v>1376</v>
      </c>
      <c r="B10" s="66" t="s">
        <v>1369</v>
      </c>
      <c r="C10" s="0" t="s">
        <v>1248</v>
      </c>
      <c r="D10" s="0" t="n">
        <v>150</v>
      </c>
      <c r="E10" s="3" t="s">
        <v>1268</v>
      </c>
      <c r="F10" s="13" t="n">
        <v>7100</v>
      </c>
      <c r="G10" s="8" t="n">
        <v>36906</v>
      </c>
      <c r="H10" s="64" t="s">
        <v>1260</v>
      </c>
      <c r="I10" s="69" t="n">
        <f aca="false">IF(AND($F10&lt;I$1,$G10&lt;I$3,(DATE(YEAR($G10)+1,MONTH($G10)+1,1))&gt;I$3),$D10*10.56*I$2*(I$1/1000-($F10/1000)),0)</f>
        <v>0</v>
      </c>
      <c r="J10" s="69" t="n">
        <f aca="false">IF(AND($F10&lt;J$1,$G10&lt;J$3,(DATE(YEAR($G10)+1,MONTH($G10)+1,1))&gt;J$3),$D10*10.56*J$2*(J$1/1000-($F10/1000)),0)</f>
        <v>1837.44</v>
      </c>
      <c r="K10" s="69" t="n">
        <f aca="false">IF(AND($F10&lt;K$1,$G10&lt;K$3,(DATE(YEAR($G10)+1,MONTH($G10)+1,1))&gt;K$3),$D10*10.56*K$2*(K$1/1000-($F10/1000)),0)</f>
        <v>1837.44</v>
      </c>
      <c r="L10" s="69" t="n">
        <f aca="false">IF(AND($F10&lt;L$1,$G10&lt;L$3,(DATE(YEAR($G10)+1,MONTH($G10)+1,1))&gt;L$3),$D10*10.56*L$2*(L$1/1000-($F10/1000)),0)</f>
        <v>1837.44</v>
      </c>
      <c r="M10" s="69" t="n">
        <f aca="false">IF(AND($F10&lt;M$1,$G10&lt;M$3,(DATE(YEAR($G10)+1,MONTH($G10)+1,1))&gt;M$3),$D10*10.56*M$2*(M$1/1000-($F10/1000)),0)</f>
        <v>1837.44</v>
      </c>
      <c r="N10" s="69" t="n">
        <f aca="false">IF(AND($F10&lt;N$1,$G10&lt;N$3,(DATE(YEAR($G10)+1,MONTH($G10)+1,1))&gt;N$3),$D10*10.56*N$2*(N$1/1000-($F10/1000)),0)</f>
        <v>1837.44</v>
      </c>
      <c r="O10" s="69" t="n">
        <f aca="false">IF(AND($F10&lt;O$1,$G10&lt;O$3,(DATE(YEAR($G10)+1,MONTH($G10)+1,1))&gt;O$3),$D10*10.56*O$2*(O$1/1000-($F10/1000)),0)</f>
        <v>1837.44</v>
      </c>
      <c r="P10" s="69" t="n">
        <f aca="false">IF(AND($F10&lt;P$1,$G10&lt;P$3,(DATE(YEAR($G10)+1,MONTH($G10)+1,1))&gt;P$3),$D10*10.56*P$2*(P$1/1000-($F10/1000)),0)</f>
        <v>1837.44</v>
      </c>
      <c r="Q10" s="69" t="n">
        <f aca="false">IF(AND($F10&lt;Q$1,$G10&lt;Q$3,(DATE(YEAR($G10)+1,MONTH($G10)+1,1))&gt;Q$3),$D10*10.56*Q$2*(Q$1/1000-($F10/1000)),0)</f>
        <v>1837.44</v>
      </c>
      <c r="R10" s="69" t="n">
        <f aca="false">IF(AND($F10&lt;R$1,$G10&lt;R$3,(DATE(YEAR($G10)+1,MONTH($G10)+1,1))&gt;R$3),$D10*10.56*R$2*(R$1/1000-($F10/1000)),0)</f>
        <v>1837.44</v>
      </c>
      <c r="S10" s="69" t="n">
        <f aca="false">IF(AND($F10&lt;S$1,$G10&lt;S$3,(DATE(YEAR($G10)+1,MONTH($G10)+1,1))&gt;S$3),$D10*10.56*S$2*(S$1/1000-($F10/1000)),0)</f>
        <v>1837.44</v>
      </c>
      <c r="T10" s="69" t="n">
        <f aca="false">IF(AND($F10&lt;T$1,$G10&lt;T$3,(DATE(YEAR($G10)+1,MONTH($G10)+1,1))&gt;T$3),$D10*10.56*T$2*(T$1/1000-($F10/1000)),0)</f>
        <v>1837.44</v>
      </c>
      <c r="U10" s="69" t="n">
        <f aca="false">IF(AND($F10&lt;U$1,$G10&lt;U$3,(DATE(YEAR($G10)+1,MONTH($G10)+1,1))&gt;U$3),$D10*10.56*U$2*(U$1/1000-($F10/1000)),0)</f>
        <v>1837.44</v>
      </c>
      <c r="V10" s="69" t="n">
        <f aca="false">IF(AND($F10&lt;V$1,$G10&lt;V$3,(DATE(YEAR($G10)+1,MONTH($G10)+1,1))&gt;V$3),$D10*10.56*V$2*(V$1/1000-($F10/1000)),0)</f>
        <v>0</v>
      </c>
      <c r="W10" s="69" t="n">
        <f aca="false">IF(AND($F10&lt;W$1,$G10&lt;W$3,(DATE(YEAR($G10)+1,MONTH($G10)+1,1))&gt;W$3),$D10*10.56*W$2*(W$1/1000-($F10/1000)),0)</f>
        <v>0</v>
      </c>
      <c r="X10" s="69" t="n">
        <f aca="false">IF(AND($F10&lt;X$1,$G10&lt;X$3,(DATE(YEAR($G10)+1,MONTH($G10)+1,1))&gt;X$3),$D10*10.56*X$2*(X$1/1000-($F10/1000)),0)</f>
        <v>0</v>
      </c>
      <c r="Y10" s="69" t="n">
        <f aca="false">IF(AND($F10&lt;Y$1,$G10&lt;Y$3,(DATE(YEAR($G10)+1,MONTH($G10)+1,1))&gt;Y$3),$D10*10.56*Y$2*(Y$1/1000-($F10/1000)),0)</f>
        <v>0</v>
      </c>
      <c r="Z10" s="69" t="n">
        <f aca="false">IF(AND($F10&lt;Z$1,$G10&lt;Z$3,(DATE(YEAR($G10)+1,MONTH($G10)+1,1))&gt;Z$3),$D10*10.56*Z$2*(Z$1/1000-($F10/1000)),0)</f>
        <v>0</v>
      </c>
      <c r="AA10" s="69" t="n">
        <f aca="false">IF(AND($F10&lt;AA$1,$G10&lt;AA$3,(DATE(YEAR($G10)+1,MONTH($G10)+1,1))&gt;AA$3),$D10*10.56*AA$2*(AA$1/1000-($F10/1000)),0)</f>
        <v>0</v>
      </c>
      <c r="AB10" s="69" t="n">
        <f aca="false">IF(AND($F10&lt;AB$1,$G10&lt;AB$3,(DATE(YEAR($G10)+1,MONTH($G10)+1,1))&gt;AB$3),$D10*10.56*AB$2*(AB$1/1000-($F10/1000)),0)</f>
        <v>0</v>
      </c>
      <c r="AC10" s="69" t="n">
        <f aca="false">IF(AND($F10&lt;AC$1,$G10&lt;AC$3,(DATE(YEAR($G10)+1,MONTH($G10)+1,1))&gt;AC$3),$D10*10.56*AC$2*(AC$1/1000-($F10/1000)),0)</f>
        <v>0</v>
      </c>
      <c r="AD10" s="69" t="n">
        <f aca="false">IF(AND($F10&lt;AD$1,$G10&lt;AD$3,(DATE(YEAR($G10)+1,MONTH($G10)+1,1))&gt;AD$3),$D10*10.56*AD$2*(AD$1/1000-($F10/1000)),0)</f>
        <v>0</v>
      </c>
      <c r="AE10" s="69" t="n">
        <f aca="false">IF(AND($F10&lt;AE$1,$G10&lt;AE$3,(DATE(YEAR($G10)+1,MONTH($G10)+1,1))&gt;AE$3),$D10*10.56*AE$2*(AE$1/1000-($F10/1000)),0)</f>
        <v>0</v>
      </c>
      <c r="AF10" s="69" t="n">
        <f aca="false">IF(AND($F10&lt;AF$1,$G10&lt;AF$3,(DATE(YEAR($G10)+1,MONTH($G10)+1,1))&gt;AF$3),$D10*10.56*AF$2*(AF$1/1000-($F10/1000)),0)</f>
        <v>0</v>
      </c>
      <c r="AG10" s="69" t="n">
        <f aca="false">IF(AND($F10&lt;AG$1,$G10&lt;AG$3,(DATE(YEAR($G10)+1,MONTH($G10)+1,1))&gt;AG$3),$D10*10.56*AG$2*(AG$1/1000-($F10/1000)),0)</f>
        <v>0</v>
      </c>
      <c r="AH10" s="69" t="n">
        <f aca="false">IF(AND($F10&lt;AH$1,$G10&lt;AH$3,(DATE(YEAR($G10)+1,MONTH($G10)+1,1))&gt;AH$3),$D10*10.56*AH$2*(AH$1/1000-($F10/1000)),0)</f>
        <v>0</v>
      </c>
      <c r="AI10" s="69" t="n">
        <f aca="false">IF(AND($F10&lt;AI$1,$G10&lt;AI$3,(DATE(YEAR($G10)+1,MONTH($G10)+1,1))&gt;AI$3),$D10*10.56*AI$2*(AI$1/1000-($F10/1000)),0)</f>
        <v>0</v>
      </c>
      <c r="AJ10" s="69" t="n">
        <f aca="false">IF(AND($F10&lt;AJ$1,$G10&lt;AJ$3,(DATE(YEAR($G10)+1,MONTH($G10)+1,1))&gt;AJ$3),$D10*10.56*AJ$2*(AJ$1/1000-($F10/1000)),0)</f>
        <v>0</v>
      </c>
      <c r="AK10" s="69" t="n">
        <f aca="false">IF(AND($F10&lt;AK$1,$G10&lt;AK$3,(DATE(YEAR($G10)+1,MONTH($G10)+1,1))&gt;AK$3),$D10*10.56*AK$2*(AK$1/1000-($F10/1000)),0)</f>
        <v>0</v>
      </c>
      <c r="AL10" s="69" t="n">
        <f aca="false">IF(AND($F10&lt;AL$1,$G10&lt;AL$3,(DATE(YEAR($G10)+1,MONTH($G10)+1,1))&gt;AL$3),$D10*10.56*AL$2*(AL$1/1000-($F10/1000)),0)</f>
        <v>0</v>
      </c>
      <c r="AM10" s="69" t="n">
        <f aca="false">IF(AND($F10&lt;AM$1,$G10&lt;AM$3,(DATE(YEAR($G10)+1,MONTH($G10)+1,1))&gt;AM$3),$D10*10.56*AM$2*(AM$1/1000-($F10/1000)),0)</f>
        <v>0</v>
      </c>
      <c r="AN10" s="69" t="n">
        <f aca="false">IF(AND($F10&lt;AN$1,$G10&lt;AN$3,(DATE(YEAR($G10)+1,MONTH($G10)+1,1))&gt;AN$3),$D10*10.56*AN$2*(AN$1/1000-($F10/1000)),0)</f>
        <v>0</v>
      </c>
      <c r="AO10" s="69" t="n">
        <f aca="false">IF(AND($F10&lt;AO$1,$G10&lt;AO$3,(DATE(YEAR($G10)+1,MONTH($G10)+1,1))&gt;AO$3),$D10*10.56*AO$2*(AO$1/1000-($F10/1000)),0)</f>
        <v>0</v>
      </c>
      <c r="AP10" s="69" t="n">
        <f aca="false">IF(AND($F10&lt;AP$1,$G10&lt;AP$3,(DATE(YEAR($G10)+1,MONTH($G10)+1,1))&gt;AP$3),$D10*10.56*AP$2*(AP$1/1000-($F10/1000)),0)</f>
        <v>0</v>
      </c>
      <c r="AQ10" s="69" t="n">
        <f aca="false">IF(AND($F10&lt;AQ$1,$G10&lt;AQ$3,(DATE(YEAR($G10)+1,MONTH($G10)+1,1))&gt;AQ$3),$D10*10.56*AQ$2*(AQ$1/1000-($F10/1000)),0)</f>
        <v>0</v>
      </c>
      <c r="AR10" s="69" t="n">
        <f aca="false">IF(AND($F10&lt;AR$1,$G10&lt;AR$3,(DATE(YEAR($G10)+1,MONTH($G10)+1,1))&gt;AR$3),$D10*10.56*AR$2*(AR$1/1000-($F10/1000)),0)</f>
        <v>0</v>
      </c>
      <c r="AS10" s="69" t="n">
        <f aca="false">IF(AND($F10&lt;AS$1,$G10&lt;AS$3,(DATE(YEAR($G10)+1,MONTH($G10)+1,1))&gt;AS$3),$D10*10.56*AS$2*(AS$1/1000-($F10/1000)),0)</f>
        <v>0</v>
      </c>
      <c r="AT10" s="69" t="n">
        <f aca="false">IF(AND($F10&lt;AT$1,$G10&lt;AT$3,(DATE(YEAR($G10)+1,MONTH($G10)+1,1))&gt;AT$3),$D10*10.56*AT$2*(AT$1/1000-($F10/1000)),0)</f>
        <v>0</v>
      </c>
      <c r="AU10" s="69" t="n">
        <f aca="false">IF(AND($F10&lt;AU$1,$G10&lt;AU$3,(DATE(YEAR($G10)+1,MONTH($G10)+1,1))&gt;AU$3),$D10*10.56*AU$2*(AU$1/1000-($F10/1000)),0)</f>
        <v>0</v>
      </c>
      <c r="AV10" s="69" t="n">
        <f aca="false">IF(AND($F10&lt;AV$1,$G10&lt;AV$3,(DATE(YEAR($G10)+1,MONTH($G10)+1,1))&gt;AV$3),$D10*10.56*AV$2*(AV$1/1000-($F10/1000)),0)</f>
        <v>0</v>
      </c>
      <c r="AW10" s="69" t="n">
        <f aca="false">IF(AND($F10&lt;AW$1,$G10&lt;AW$3,(DATE(YEAR($G10)+1,MONTH($G10)+1,1))&gt;AW$3),$D10*10.56*AW$2*(AW$1/1000-($F10/1000)),0)</f>
        <v>0</v>
      </c>
      <c r="AX10" s="69" t="n">
        <f aca="false">IF(AND($F10&lt;AX$1,$G10&lt;AX$3,(DATE(YEAR($G10)+1,MONTH($G10)+1,1))&gt;AX$3),$D10*10.56*AX$2*(AX$1/1000-($F10/1000)),0)</f>
        <v>0</v>
      </c>
      <c r="AY10" s="69" t="n">
        <f aca="false">IF(AND($F10&lt;AY$1,$G10&lt;AY$3,(DATE(YEAR($G10)+1,MONTH($G10)+1,1))&gt;AY$3),$D10*10.56*AY$2*(AY$1/1000-($F10/1000)),0)</f>
        <v>0</v>
      </c>
      <c r="AZ10" s="69" t="n">
        <f aca="false">IF(AND($F10&lt;AZ$1,$G10&lt;AZ$3,(DATE(YEAR($G10)+1,MONTH($G10)+1,1))&gt;AZ$3),$D10*10.56*AZ$2*(AZ$1/1000-($F10/1000)),0)</f>
        <v>0</v>
      </c>
      <c r="BA10" s="69" t="n">
        <f aca="false">IF(AND($F10&lt;BA$1,$G10&lt;BA$3,(DATE(YEAR($G10)+1,MONTH($G10)+1,1))&gt;BA$3),$D10*10.56*BA$2*(BA$1/1000-($F10/1000)),0)</f>
        <v>0</v>
      </c>
      <c r="BB10" s="69" t="n">
        <f aca="false">IF(AND($F10&lt;BB$1,$G10&lt;BB$3,(DATE(YEAR($G10)+1,MONTH($G10)+1,1))&gt;BB$3),$D10*10.56*BB$2*(BB$1/1000-($F10/1000)),0)</f>
        <v>0</v>
      </c>
      <c r="BC10" s="69" t="n">
        <f aca="false">IF(AND($F10&lt;BC$1,$G10&lt;BC$3,(DATE(YEAR($G10)+1,MONTH($G10)+1,1))&gt;BC$3),$D10*10.56*BC$2*(BC$1/1000-($F10/1000)),0)</f>
        <v>0</v>
      </c>
      <c r="BD10" s="69" t="n">
        <f aca="false">IF(AND($F10&lt;BD$1,$G10&lt;BD$3,(DATE(YEAR($G10)+1,MONTH($G10)+1,1))&gt;BD$3),$D10*10.56*BD$2*(BD$1/1000-($F10/1000)),0)</f>
        <v>0</v>
      </c>
    </row>
    <row r="11" customFormat="false" ht="12.75" hidden="false" customHeight="false" outlineLevel="0" collapsed="false">
      <c r="A11" s="0" t="s">
        <v>1377</v>
      </c>
      <c r="B11" s="66" t="s">
        <v>1369</v>
      </c>
      <c r="C11" s="0" t="s">
        <v>1248</v>
      </c>
      <c r="D11" s="0" t="n">
        <v>25</v>
      </c>
      <c r="E11" s="3" t="s">
        <v>1268</v>
      </c>
      <c r="F11" s="13" t="n">
        <v>7100</v>
      </c>
      <c r="G11" s="8" t="n">
        <v>36951</v>
      </c>
      <c r="H11" s="64" t="s">
        <v>1260</v>
      </c>
      <c r="I11" s="69" t="n">
        <f aca="false">IF(AND($F11&lt;I$1,$G11&lt;I$3,(DATE(YEAR($G11)+1,MONTH($G11)+1,1))&gt;I$3),$D11*10.56*I$2*(I$1/1000-($F11/1000)),0)</f>
        <v>0</v>
      </c>
      <c r="J11" s="69" t="n">
        <f aca="false">IF(AND($F11&lt;J$1,$G11&lt;J$3,(DATE(YEAR($G11)+1,MONTH($G11)+1,1))&gt;J$3),$D11*10.56*J$2*(J$1/1000-($F11/1000)),0)</f>
        <v>0</v>
      </c>
      <c r="K11" s="69" t="n">
        <f aca="false">IF(AND($F11&lt;K$1,$G11&lt;K$3,(DATE(YEAR($G11)+1,MONTH($G11)+1,1))&gt;K$3),$D11*10.56*K$2*(K$1/1000-($F11/1000)),0)</f>
        <v>0</v>
      </c>
      <c r="L11" s="69" t="n">
        <f aca="false">IF(AND($F11&lt;L$1,$G11&lt;L$3,(DATE(YEAR($G11)+1,MONTH($G11)+1,1))&gt;L$3),$D11*10.56*L$2*(L$1/1000-($F11/1000)),0)</f>
        <v>306.24</v>
      </c>
      <c r="M11" s="69" t="n">
        <f aca="false">IF(AND($F11&lt;M$1,$G11&lt;M$3,(DATE(YEAR($G11)+1,MONTH($G11)+1,1))&gt;M$3),$D11*10.56*M$2*(M$1/1000-($F11/1000)),0)</f>
        <v>306.24</v>
      </c>
      <c r="N11" s="69" t="n">
        <f aca="false">IF(AND($F11&lt;N$1,$G11&lt;N$3,(DATE(YEAR($G11)+1,MONTH($G11)+1,1))&gt;N$3),$D11*10.56*N$2*(N$1/1000-($F11/1000)),0)</f>
        <v>306.24</v>
      </c>
      <c r="O11" s="69" t="n">
        <f aca="false">IF(AND($F11&lt;O$1,$G11&lt;O$3,(DATE(YEAR($G11)+1,MONTH($G11)+1,1))&gt;O$3),$D11*10.56*O$2*(O$1/1000-($F11/1000)),0)</f>
        <v>306.24</v>
      </c>
      <c r="P11" s="69" t="n">
        <f aca="false">IF(AND($F11&lt;P$1,$G11&lt;P$3,(DATE(YEAR($G11)+1,MONTH($G11)+1,1))&gt;P$3),$D11*10.56*P$2*(P$1/1000-($F11/1000)),0)</f>
        <v>306.24</v>
      </c>
      <c r="Q11" s="69" t="n">
        <f aca="false">IF(AND($F11&lt;Q$1,$G11&lt;Q$3,(DATE(YEAR($G11)+1,MONTH($G11)+1,1))&gt;Q$3),$D11*10.56*Q$2*(Q$1/1000-($F11/1000)),0)</f>
        <v>306.24</v>
      </c>
      <c r="R11" s="69" t="n">
        <f aca="false">IF(AND($F11&lt;R$1,$G11&lt;R$3,(DATE(YEAR($G11)+1,MONTH($G11)+1,1))&gt;R$3),$D11*10.56*R$2*(R$1/1000-($F11/1000)),0)</f>
        <v>306.24</v>
      </c>
      <c r="S11" s="69" t="n">
        <f aca="false">IF(AND($F11&lt;S$1,$G11&lt;S$3,(DATE(YEAR($G11)+1,MONTH($G11)+1,1))&gt;S$3),$D11*10.56*S$2*(S$1/1000-($F11/1000)),0)</f>
        <v>306.24</v>
      </c>
      <c r="T11" s="69" t="n">
        <f aca="false">IF(AND($F11&lt;T$1,$G11&lt;T$3,(DATE(YEAR($G11)+1,MONTH($G11)+1,1))&gt;T$3),$D11*10.56*T$2*(T$1/1000-($F11/1000)),0)</f>
        <v>306.24</v>
      </c>
      <c r="U11" s="69" t="n">
        <f aca="false">IF(AND($F11&lt;U$1,$G11&lt;U$3,(DATE(YEAR($G11)+1,MONTH($G11)+1,1))&gt;U$3),$D11*10.56*U$2*(U$1/1000-($F11/1000)),0)</f>
        <v>306.24</v>
      </c>
      <c r="V11" s="69" t="n">
        <f aca="false">IF(AND($F11&lt;V$1,$G11&lt;V$3,(DATE(YEAR($G11)+1,MONTH($G11)+1,1))&gt;V$3),$D11*10.56*V$2*(V$1/1000-($F11/1000)),0)</f>
        <v>306.24</v>
      </c>
      <c r="W11" s="69" t="n">
        <f aca="false">IF(AND($F11&lt;W$1,$G11&lt;W$3,(DATE(YEAR($G11)+1,MONTH($G11)+1,1))&gt;W$3),$D11*10.56*W$2*(W$1/1000-($F11/1000)),0)</f>
        <v>306.24</v>
      </c>
      <c r="X11" s="69" t="n">
        <f aca="false">IF(AND($F11&lt;X$1,$G11&lt;X$3,(DATE(YEAR($G11)+1,MONTH($G11)+1,1))&gt;X$3),$D11*10.56*X$2*(X$1/1000-($F11/1000)),0)</f>
        <v>0</v>
      </c>
      <c r="Y11" s="69" t="n">
        <f aca="false">IF(AND($F11&lt;Y$1,$G11&lt;Y$3,(DATE(YEAR($G11)+1,MONTH($G11)+1,1))&gt;Y$3),$D11*10.56*Y$2*(Y$1/1000-($F11/1000)),0)</f>
        <v>0</v>
      </c>
      <c r="Z11" s="69" t="n">
        <f aca="false">IF(AND($F11&lt;Z$1,$G11&lt;Z$3,(DATE(YEAR($G11)+1,MONTH($G11)+1,1))&gt;Z$3),$D11*10.56*Z$2*(Z$1/1000-($F11/1000)),0)</f>
        <v>0</v>
      </c>
      <c r="AA11" s="69" t="n">
        <f aca="false">IF(AND($F11&lt;AA$1,$G11&lt;AA$3,(DATE(YEAR($G11)+1,MONTH($G11)+1,1))&gt;AA$3),$D11*10.56*AA$2*(AA$1/1000-($F11/1000)),0)</f>
        <v>0</v>
      </c>
      <c r="AB11" s="69" t="n">
        <f aca="false">IF(AND($F11&lt;AB$1,$G11&lt;AB$3,(DATE(YEAR($G11)+1,MONTH($G11)+1,1))&gt;AB$3),$D11*10.56*AB$2*(AB$1/1000-($F11/1000)),0)</f>
        <v>0</v>
      </c>
      <c r="AC11" s="69" t="n">
        <f aca="false">IF(AND($F11&lt;AC$1,$G11&lt;AC$3,(DATE(YEAR($G11)+1,MONTH($G11)+1,1))&gt;AC$3),$D11*10.56*AC$2*(AC$1/1000-($F11/1000)),0)</f>
        <v>0</v>
      </c>
      <c r="AD11" s="69" t="n">
        <f aca="false">IF(AND($F11&lt;AD$1,$G11&lt;AD$3,(DATE(YEAR($G11)+1,MONTH($G11)+1,1))&gt;AD$3),$D11*10.56*AD$2*(AD$1/1000-($F11/1000)),0)</f>
        <v>0</v>
      </c>
      <c r="AE11" s="69" t="n">
        <f aca="false">IF(AND($F11&lt;AE$1,$G11&lt;AE$3,(DATE(YEAR($G11)+1,MONTH($G11)+1,1))&gt;AE$3),$D11*10.56*AE$2*(AE$1/1000-($F11/1000)),0)</f>
        <v>0</v>
      </c>
      <c r="AF11" s="69" t="n">
        <f aca="false">IF(AND($F11&lt;AF$1,$G11&lt;AF$3,(DATE(YEAR($G11)+1,MONTH($G11)+1,1))&gt;AF$3),$D11*10.56*AF$2*(AF$1/1000-($F11/1000)),0)</f>
        <v>0</v>
      </c>
      <c r="AG11" s="69" t="n">
        <f aca="false">IF(AND($F11&lt;AG$1,$G11&lt;AG$3,(DATE(YEAR($G11)+1,MONTH($G11)+1,1))&gt;AG$3),$D11*10.56*AG$2*(AG$1/1000-($F11/1000)),0)</f>
        <v>0</v>
      </c>
      <c r="AH11" s="69" t="n">
        <f aca="false">IF(AND($F11&lt;AH$1,$G11&lt;AH$3,(DATE(YEAR($G11)+1,MONTH($G11)+1,1))&gt;AH$3),$D11*10.56*AH$2*(AH$1/1000-($F11/1000)),0)</f>
        <v>0</v>
      </c>
      <c r="AI11" s="69" t="n">
        <f aca="false">IF(AND($F11&lt;AI$1,$G11&lt;AI$3,(DATE(YEAR($G11)+1,MONTH($G11)+1,1))&gt;AI$3),$D11*10.56*AI$2*(AI$1/1000-($F11/1000)),0)</f>
        <v>0</v>
      </c>
      <c r="AJ11" s="69" t="n">
        <f aca="false">IF(AND($F11&lt;AJ$1,$G11&lt;AJ$3,(DATE(YEAR($G11)+1,MONTH($G11)+1,1))&gt;AJ$3),$D11*10.56*AJ$2*(AJ$1/1000-($F11/1000)),0)</f>
        <v>0</v>
      </c>
      <c r="AK11" s="69" t="n">
        <f aca="false">IF(AND($F11&lt;AK$1,$G11&lt;AK$3,(DATE(YEAR($G11)+1,MONTH($G11)+1,1))&gt;AK$3),$D11*10.56*AK$2*(AK$1/1000-($F11/1000)),0)</f>
        <v>0</v>
      </c>
      <c r="AL11" s="69" t="n">
        <f aca="false">IF(AND($F11&lt;AL$1,$G11&lt;AL$3,(DATE(YEAR($G11)+1,MONTH($G11)+1,1))&gt;AL$3),$D11*10.56*AL$2*(AL$1/1000-($F11/1000)),0)</f>
        <v>0</v>
      </c>
      <c r="AM11" s="69" t="n">
        <f aca="false">IF(AND($F11&lt;AM$1,$G11&lt;AM$3,(DATE(YEAR($G11)+1,MONTH($G11)+1,1))&gt;AM$3),$D11*10.56*AM$2*(AM$1/1000-($F11/1000)),0)</f>
        <v>0</v>
      </c>
      <c r="AN11" s="69" t="n">
        <f aca="false">IF(AND($F11&lt;AN$1,$G11&lt;AN$3,(DATE(YEAR($G11)+1,MONTH($G11)+1,1))&gt;AN$3),$D11*10.56*AN$2*(AN$1/1000-($F11/1000)),0)</f>
        <v>0</v>
      </c>
      <c r="AO11" s="69" t="n">
        <f aca="false">IF(AND($F11&lt;AO$1,$G11&lt;AO$3,(DATE(YEAR($G11)+1,MONTH($G11)+1,1))&gt;AO$3),$D11*10.56*AO$2*(AO$1/1000-($F11/1000)),0)</f>
        <v>0</v>
      </c>
      <c r="AP11" s="69" t="n">
        <f aca="false">IF(AND($F11&lt;AP$1,$G11&lt;AP$3,(DATE(YEAR($G11)+1,MONTH($G11)+1,1))&gt;AP$3),$D11*10.56*AP$2*(AP$1/1000-($F11/1000)),0)</f>
        <v>0</v>
      </c>
      <c r="AQ11" s="69" t="n">
        <f aca="false">IF(AND($F11&lt;AQ$1,$G11&lt;AQ$3,(DATE(YEAR($G11)+1,MONTH($G11)+1,1))&gt;AQ$3),$D11*10.56*AQ$2*(AQ$1/1000-($F11/1000)),0)</f>
        <v>0</v>
      </c>
      <c r="AR11" s="69" t="n">
        <f aca="false">IF(AND($F11&lt;AR$1,$G11&lt;AR$3,(DATE(YEAR($G11)+1,MONTH($G11)+1,1))&gt;AR$3),$D11*10.56*AR$2*(AR$1/1000-($F11/1000)),0)</f>
        <v>0</v>
      </c>
      <c r="AS11" s="69" t="n">
        <f aca="false">IF(AND($F11&lt;AS$1,$G11&lt;AS$3,(DATE(YEAR($G11)+1,MONTH($G11)+1,1))&gt;AS$3),$D11*10.56*AS$2*(AS$1/1000-($F11/1000)),0)</f>
        <v>0</v>
      </c>
      <c r="AT11" s="69" t="n">
        <f aca="false">IF(AND($F11&lt;AT$1,$G11&lt;AT$3,(DATE(YEAR($G11)+1,MONTH($G11)+1,1))&gt;AT$3),$D11*10.56*AT$2*(AT$1/1000-($F11/1000)),0)</f>
        <v>0</v>
      </c>
      <c r="AU11" s="69" t="n">
        <f aca="false">IF(AND($F11&lt;AU$1,$G11&lt;AU$3,(DATE(YEAR($G11)+1,MONTH($G11)+1,1))&gt;AU$3),$D11*10.56*AU$2*(AU$1/1000-($F11/1000)),0)</f>
        <v>0</v>
      </c>
      <c r="AV11" s="69" t="n">
        <f aca="false">IF(AND($F11&lt;AV$1,$G11&lt;AV$3,(DATE(YEAR($G11)+1,MONTH($G11)+1,1))&gt;AV$3),$D11*10.56*AV$2*(AV$1/1000-($F11/1000)),0)</f>
        <v>0</v>
      </c>
      <c r="AW11" s="69" t="n">
        <f aca="false">IF(AND($F11&lt;AW$1,$G11&lt;AW$3,(DATE(YEAR($G11)+1,MONTH($G11)+1,1))&gt;AW$3),$D11*10.56*AW$2*(AW$1/1000-($F11/1000)),0)</f>
        <v>0</v>
      </c>
      <c r="AX11" s="69" t="n">
        <f aca="false">IF(AND($F11&lt;AX$1,$G11&lt;AX$3,(DATE(YEAR($G11)+1,MONTH($G11)+1,1))&gt;AX$3),$D11*10.56*AX$2*(AX$1/1000-($F11/1000)),0)</f>
        <v>0</v>
      </c>
      <c r="AY11" s="69" t="n">
        <f aca="false">IF(AND($F11&lt;AY$1,$G11&lt;AY$3,(DATE(YEAR($G11)+1,MONTH($G11)+1,1))&gt;AY$3),$D11*10.56*AY$2*(AY$1/1000-($F11/1000)),0)</f>
        <v>0</v>
      </c>
      <c r="AZ11" s="69" t="n">
        <f aca="false">IF(AND($F11&lt;AZ$1,$G11&lt;AZ$3,(DATE(YEAR($G11)+1,MONTH($G11)+1,1))&gt;AZ$3),$D11*10.56*AZ$2*(AZ$1/1000-($F11/1000)),0)</f>
        <v>0</v>
      </c>
      <c r="BA11" s="69" t="n">
        <f aca="false">IF(AND($F11&lt;BA$1,$G11&lt;BA$3,(DATE(YEAR($G11)+1,MONTH($G11)+1,1))&gt;BA$3),$D11*10.56*BA$2*(BA$1/1000-($F11/1000)),0)</f>
        <v>0</v>
      </c>
      <c r="BB11" s="69" t="n">
        <f aca="false">IF(AND($F11&lt;BB$1,$G11&lt;BB$3,(DATE(YEAR($G11)+1,MONTH($G11)+1,1))&gt;BB$3),$D11*10.56*BB$2*(BB$1/1000-($F11/1000)),0)</f>
        <v>0</v>
      </c>
      <c r="BC11" s="69" t="n">
        <f aca="false">IF(AND($F11&lt;BC$1,$G11&lt;BC$3,(DATE(YEAR($G11)+1,MONTH($G11)+1,1))&gt;BC$3),$D11*10.56*BC$2*(BC$1/1000-($F11/1000)),0)</f>
        <v>0</v>
      </c>
      <c r="BD11" s="69" t="n">
        <f aca="false">IF(AND($F11&lt;BD$1,$G11&lt;BD$3,(DATE(YEAR($G11)+1,MONTH($G11)+1,1))&gt;BD$3),$D11*10.56*BD$2*(BD$1/1000-($F11/1000)),0)</f>
        <v>0</v>
      </c>
    </row>
    <row r="12" customFormat="false" ht="12.75" hidden="false" customHeight="false" outlineLevel="0" collapsed="false">
      <c r="A12" s="0" t="s">
        <v>1384</v>
      </c>
      <c r="B12" s="66" t="s">
        <v>1369</v>
      </c>
      <c r="C12" s="0" t="s">
        <v>1262</v>
      </c>
      <c r="D12" s="0" t="n">
        <v>240</v>
      </c>
      <c r="E12" s="3" t="s">
        <v>1268</v>
      </c>
      <c r="F12" s="13" t="n">
        <v>7100</v>
      </c>
      <c r="G12" s="8" t="n">
        <v>37066</v>
      </c>
      <c r="H12" s="64" t="s">
        <v>1260</v>
      </c>
      <c r="I12" s="69" t="n">
        <f aca="false">IF(AND($F12&lt;I$1,$G12&lt;I$3,(DATE(YEAR($G12)+1,MONTH($G12)+1,1))&gt;I$3),$D12*10.56*I$2*(I$1/1000-($F12/1000)),0)</f>
        <v>0</v>
      </c>
      <c r="J12" s="69" t="n">
        <f aca="false">IF(AND($F12&lt;J$1,$G12&lt;J$3,(DATE(YEAR($G12)+1,MONTH($G12)+1,1))&gt;J$3),$D12*10.56*J$2*(J$1/1000-($F12/1000)),0)</f>
        <v>0</v>
      </c>
      <c r="K12" s="69" t="n">
        <f aca="false">IF(AND($F12&lt;K$1,$G12&lt;K$3,(DATE(YEAR($G12)+1,MONTH($G12)+1,1))&gt;K$3),$D12*10.56*K$2*(K$1/1000-($F12/1000)),0)</f>
        <v>0</v>
      </c>
      <c r="L12" s="69" t="n">
        <f aca="false">IF(AND($F12&lt;L$1,$G12&lt;L$3,(DATE(YEAR($G12)+1,MONTH($G12)+1,1))&gt;L$3),$D12*10.56*L$2*(L$1/1000-($F12/1000)),0)</f>
        <v>0</v>
      </c>
      <c r="M12" s="69" t="n">
        <f aca="false">IF(AND($F12&lt;M$1,$G12&lt;M$3,(DATE(YEAR($G12)+1,MONTH($G12)+1,1))&gt;M$3),$D12*10.56*M$2*(M$1/1000-($F12/1000)),0)</f>
        <v>0</v>
      </c>
      <c r="N12" s="69" t="n">
        <f aca="false">IF(AND($F12&lt;N$1,$G12&lt;N$3,(DATE(YEAR($G12)+1,MONTH($G12)+1,1))&gt;N$3),$D12*10.56*N$2*(N$1/1000-($F12/1000)),0)</f>
        <v>0</v>
      </c>
      <c r="O12" s="69" t="n">
        <f aca="false">IF(AND($F12&lt;O$1,$G12&lt;O$3,(DATE(YEAR($G12)+1,MONTH($G12)+1,1))&gt;O$3),$D12*10.56*O$2*(O$1/1000-($F12/1000)),0)</f>
        <v>2939.904</v>
      </c>
      <c r="P12" s="69" t="n">
        <f aca="false">IF(AND($F12&lt;P$1,$G12&lt;P$3,(DATE(YEAR($G12)+1,MONTH($G12)+1,1))&gt;P$3),$D12*10.56*P$2*(P$1/1000-($F12/1000)),0)</f>
        <v>2939.904</v>
      </c>
      <c r="Q12" s="69" t="n">
        <f aca="false">IF(AND($F12&lt;Q$1,$G12&lt;Q$3,(DATE(YEAR($G12)+1,MONTH($G12)+1,1))&gt;Q$3),$D12*10.56*Q$2*(Q$1/1000-($F12/1000)),0)</f>
        <v>2939.904</v>
      </c>
      <c r="R12" s="69" t="n">
        <f aca="false">IF(AND($F12&lt;R$1,$G12&lt;R$3,(DATE(YEAR($G12)+1,MONTH($G12)+1,1))&gt;R$3),$D12*10.56*R$2*(R$1/1000-($F12/1000)),0)</f>
        <v>2939.904</v>
      </c>
      <c r="S12" s="69" t="n">
        <f aca="false">IF(AND($F12&lt;S$1,$G12&lt;S$3,(DATE(YEAR($G12)+1,MONTH($G12)+1,1))&gt;S$3),$D12*10.56*S$2*(S$1/1000-($F12/1000)),0)</f>
        <v>2939.904</v>
      </c>
      <c r="T12" s="69" t="n">
        <f aca="false">IF(AND($F12&lt;T$1,$G12&lt;T$3,(DATE(YEAR($G12)+1,MONTH($G12)+1,1))&gt;T$3),$D12*10.56*T$2*(T$1/1000-($F12/1000)),0)</f>
        <v>2939.904</v>
      </c>
      <c r="U12" s="69" t="n">
        <f aca="false">IF(AND($F12&lt;U$1,$G12&lt;U$3,(DATE(YEAR($G12)+1,MONTH($G12)+1,1))&gt;U$3),$D12*10.56*U$2*(U$1/1000-($F12/1000)),0)</f>
        <v>2939.904</v>
      </c>
      <c r="V12" s="69" t="n">
        <f aca="false">IF(AND($F12&lt;V$1,$G12&lt;V$3,(DATE(YEAR($G12)+1,MONTH($G12)+1,1))&gt;V$3),$D12*10.56*V$2*(V$1/1000-($F12/1000)),0)</f>
        <v>2939.904</v>
      </c>
      <c r="W12" s="69" t="n">
        <f aca="false">IF(AND($F12&lt;W$1,$G12&lt;W$3,(DATE(YEAR($G12)+1,MONTH($G12)+1,1))&gt;W$3),$D12*10.56*W$2*(W$1/1000-($F12/1000)),0)</f>
        <v>2939.904</v>
      </c>
      <c r="X12" s="69" t="n">
        <f aca="false">IF(AND($F12&lt;X$1,$G12&lt;X$3,(DATE(YEAR($G12)+1,MONTH($G12)+1,1))&gt;X$3),$D12*10.56*X$2*(X$1/1000-($F12/1000)),0)</f>
        <v>2939.904</v>
      </c>
      <c r="Y12" s="69" t="n">
        <f aca="false">IF(AND($F12&lt;Y$1,$G12&lt;Y$3,(DATE(YEAR($G12)+1,MONTH($G12)+1,1))&gt;Y$3),$D12*10.56*Y$2*(Y$1/1000-($F12/1000)),0)</f>
        <v>2939.904</v>
      </c>
      <c r="Z12" s="69" t="n">
        <f aca="false">IF(AND($F12&lt;Z$1,$G12&lt;Z$3,(DATE(YEAR($G12)+1,MONTH($G12)+1,1))&gt;Z$3),$D12*10.56*Z$2*(Z$1/1000-($F12/1000)),0)</f>
        <v>2939.904</v>
      </c>
      <c r="AA12" s="69" t="n">
        <f aca="false">IF(AND($F12&lt;AA$1,$G12&lt;AA$3,(DATE(YEAR($G12)+1,MONTH($G12)+1,1))&gt;AA$3),$D12*10.56*AA$2*(AA$1/1000-($F12/1000)),0)</f>
        <v>0</v>
      </c>
      <c r="AB12" s="69" t="n">
        <f aca="false">IF(AND($F12&lt;AB$1,$G12&lt;AB$3,(DATE(YEAR($G12)+1,MONTH($G12)+1,1))&gt;AB$3),$D12*10.56*AB$2*(AB$1/1000-($F12/1000)),0)</f>
        <v>0</v>
      </c>
      <c r="AC12" s="69" t="n">
        <f aca="false">IF(AND($F12&lt;AC$1,$G12&lt;AC$3,(DATE(YEAR($G12)+1,MONTH($G12)+1,1))&gt;AC$3),$D12*10.56*AC$2*(AC$1/1000-($F12/1000)),0)</f>
        <v>0</v>
      </c>
      <c r="AD12" s="69" t="n">
        <f aca="false">IF(AND($F12&lt;AD$1,$G12&lt;AD$3,(DATE(YEAR($G12)+1,MONTH($G12)+1,1))&gt;AD$3),$D12*10.56*AD$2*(AD$1/1000-($F12/1000)),0)</f>
        <v>0</v>
      </c>
      <c r="AE12" s="69" t="n">
        <f aca="false">IF(AND($F12&lt;AE$1,$G12&lt;AE$3,(DATE(YEAR($G12)+1,MONTH($G12)+1,1))&gt;AE$3),$D12*10.56*AE$2*(AE$1/1000-($F12/1000)),0)</f>
        <v>0</v>
      </c>
      <c r="AF12" s="69" t="n">
        <f aca="false">IF(AND($F12&lt;AF$1,$G12&lt;AF$3,(DATE(YEAR($G12)+1,MONTH($G12)+1,1))&gt;AF$3),$D12*10.56*AF$2*(AF$1/1000-($F12/1000)),0)</f>
        <v>0</v>
      </c>
      <c r="AG12" s="69" t="n">
        <f aca="false">IF(AND($F12&lt;AG$1,$G12&lt;AG$3,(DATE(YEAR($G12)+1,MONTH($G12)+1,1))&gt;AG$3),$D12*10.56*AG$2*(AG$1/1000-($F12/1000)),0)</f>
        <v>0</v>
      </c>
      <c r="AH12" s="69" t="n">
        <f aca="false">IF(AND($F12&lt;AH$1,$G12&lt;AH$3,(DATE(YEAR($G12)+1,MONTH($G12)+1,1))&gt;AH$3),$D12*10.56*AH$2*(AH$1/1000-($F12/1000)),0)</f>
        <v>0</v>
      </c>
      <c r="AI12" s="69" t="n">
        <f aca="false">IF(AND($F12&lt;AI$1,$G12&lt;AI$3,(DATE(YEAR($G12)+1,MONTH($G12)+1,1))&gt;AI$3),$D12*10.56*AI$2*(AI$1/1000-($F12/1000)),0)</f>
        <v>0</v>
      </c>
      <c r="AJ12" s="69" t="n">
        <f aca="false">IF(AND($F12&lt;AJ$1,$G12&lt;AJ$3,(DATE(YEAR($G12)+1,MONTH($G12)+1,1))&gt;AJ$3),$D12*10.56*AJ$2*(AJ$1/1000-($F12/1000)),0)</f>
        <v>0</v>
      </c>
      <c r="AK12" s="69" t="n">
        <f aca="false">IF(AND($F12&lt;AK$1,$G12&lt;AK$3,(DATE(YEAR($G12)+1,MONTH($G12)+1,1))&gt;AK$3),$D12*10.56*AK$2*(AK$1/1000-($F12/1000)),0)</f>
        <v>0</v>
      </c>
      <c r="AL12" s="69" t="n">
        <f aca="false">IF(AND($F12&lt;AL$1,$G12&lt;AL$3,(DATE(YEAR($G12)+1,MONTH($G12)+1,1))&gt;AL$3),$D12*10.56*AL$2*(AL$1/1000-($F12/1000)),0)</f>
        <v>0</v>
      </c>
      <c r="AM12" s="69" t="n">
        <f aca="false">IF(AND($F12&lt;AM$1,$G12&lt;AM$3,(DATE(YEAR($G12)+1,MONTH($G12)+1,1))&gt;AM$3),$D12*10.56*AM$2*(AM$1/1000-($F12/1000)),0)</f>
        <v>0</v>
      </c>
      <c r="AN12" s="69" t="n">
        <f aca="false">IF(AND($F12&lt;AN$1,$G12&lt;AN$3,(DATE(YEAR($G12)+1,MONTH($G12)+1,1))&gt;AN$3),$D12*10.56*AN$2*(AN$1/1000-($F12/1000)),0)</f>
        <v>0</v>
      </c>
      <c r="AO12" s="69" t="n">
        <f aca="false">IF(AND($F12&lt;AO$1,$G12&lt;AO$3,(DATE(YEAR($G12)+1,MONTH($G12)+1,1))&gt;AO$3),$D12*10.56*AO$2*(AO$1/1000-($F12/1000)),0)</f>
        <v>0</v>
      </c>
      <c r="AP12" s="69" t="n">
        <f aca="false">IF(AND($F12&lt;AP$1,$G12&lt;AP$3,(DATE(YEAR($G12)+1,MONTH($G12)+1,1))&gt;AP$3),$D12*10.56*AP$2*(AP$1/1000-($F12/1000)),0)</f>
        <v>0</v>
      </c>
      <c r="AQ12" s="69" t="n">
        <f aca="false">IF(AND($F12&lt;AQ$1,$G12&lt;AQ$3,(DATE(YEAR($G12)+1,MONTH($G12)+1,1))&gt;AQ$3),$D12*10.56*AQ$2*(AQ$1/1000-($F12/1000)),0)</f>
        <v>0</v>
      </c>
      <c r="AR12" s="69" t="n">
        <f aca="false">IF(AND($F12&lt;AR$1,$G12&lt;AR$3,(DATE(YEAR($G12)+1,MONTH($G12)+1,1))&gt;AR$3),$D12*10.56*AR$2*(AR$1/1000-($F12/1000)),0)</f>
        <v>0</v>
      </c>
      <c r="AS12" s="69" t="n">
        <f aca="false">IF(AND($F12&lt;AS$1,$G12&lt;AS$3,(DATE(YEAR($G12)+1,MONTH($G12)+1,1))&gt;AS$3),$D12*10.56*AS$2*(AS$1/1000-($F12/1000)),0)</f>
        <v>0</v>
      </c>
      <c r="AT12" s="69" t="n">
        <f aca="false">IF(AND($F12&lt;AT$1,$G12&lt;AT$3,(DATE(YEAR($G12)+1,MONTH($G12)+1,1))&gt;AT$3),$D12*10.56*AT$2*(AT$1/1000-($F12/1000)),0)</f>
        <v>0</v>
      </c>
      <c r="AU12" s="69" t="n">
        <f aca="false">IF(AND($F12&lt;AU$1,$G12&lt;AU$3,(DATE(YEAR($G12)+1,MONTH($G12)+1,1))&gt;AU$3),$D12*10.56*AU$2*(AU$1/1000-($F12/1000)),0)</f>
        <v>0</v>
      </c>
      <c r="AV12" s="69" t="n">
        <f aca="false">IF(AND($F12&lt;AV$1,$G12&lt;AV$3,(DATE(YEAR($G12)+1,MONTH($G12)+1,1))&gt;AV$3),$D12*10.56*AV$2*(AV$1/1000-($F12/1000)),0)</f>
        <v>0</v>
      </c>
      <c r="AW12" s="69" t="n">
        <f aca="false">IF(AND($F12&lt;AW$1,$G12&lt;AW$3,(DATE(YEAR($G12)+1,MONTH($G12)+1,1))&gt;AW$3),$D12*10.56*AW$2*(AW$1/1000-($F12/1000)),0)</f>
        <v>0</v>
      </c>
      <c r="AX12" s="69" t="n">
        <f aca="false">IF(AND($F12&lt;AX$1,$G12&lt;AX$3,(DATE(YEAR($G12)+1,MONTH($G12)+1,1))&gt;AX$3),$D12*10.56*AX$2*(AX$1/1000-($F12/1000)),0)</f>
        <v>0</v>
      </c>
      <c r="AY12" s="69" t="n">
        <f aca="false">IF(AND($F12&lt;AY$1,$G12&lt;AY$3,(DATE(YEAR($G12)+1,MONTH($G12)+1,1))&gt;AY$3),$D12*10.56*AY$2*(AY$1/1000-($F12/1000)),0)</f>
        <v>0</v>
      </c>
      <c r="AZ12" s="69" t="n">
        <f aca="false">IF(AND($F12&lt;AZ$1,$G12&lt;AZ$3,(DATE(YEAR($G12)+1,MONTH($G12)+1,1))&gt;AZ$3),$D12*10.56*AZ$2*(AZ$1/1000-($F12/1000)),0)</f>
        <v>0</v>
      </c>
      <c r="BA12" s="69" t="n">
        <f aca="false">IF(AND($F12&lt;BA$1,$G12&lt;BA$3,(DATE(YEAR($G12)+1,MONTH($G12)+1,1))&gt;BA$3),$D12*10.56*BA$2*(BA$1/1000-($F12/1000)),0)</f>
        <v>0</v>
      </c>
      <c r="BB12" s="69" t="n">
        <f aca="false">IF(AND($F12&lt;BB$1,$G12&lt;BB$3,(DATE(YEAR($G12)+1,MONTH($G12)+1,1))&gt;BB$3),$D12*10.56*BB$2*(BB$1/1000-($F12/1000)),0)</f>
        <v>0</v>
      </c>
      <c r="BC12" s="69" t="n">
        <f aca="false">IF(AND($F12&lt;BC$1,$G12&lt;BC$3,(DATE(YEAR($G12)+1,MONTH($G12)+1,1))&gt;BC$3),$D12*10.56*BC$2*(BC$1/1000-($F12/1000)),0)</f>
        <v>0</v>
      </c>
      <c r="BD12" s="69" t="n">
        <f aca="false">IF(AND($F12&lt;BD$1,$G12&lt;BD$3,(DATE(YEAR($G12)+1,MONTH($G12)+1,1))&gt;BD$3),$D12*10.56*BD$2*(BD$1/1000-($F12/1000)),0)</f>
        <v>0</v>
      </c>
    </row>
    <row r="13" customFormat="false" ht="12.75" hidden="false" customHeight="false" outlineLevel="0" collapsed="false">
      <c r="A13" s="0" t="s">
        <v>1378</v>
      </c>
      <c r="B13" s="66" t="s">
        <v>1369</v>
      </c>
      <c r="C13" s="0" t="s">
        <v>1248</v>
      </c>
      <c r="D13" s="0" t="n">
        <v>80</v>
      </c>
      <c r="E13" s="3" t="s">
        <v>1268</v>
      </c>
      <c r="F13" s="67" t="n">
        <v>7100</v>
      </c>
      <c r="G13" s="8" t="n">
        <v>37159</v>
      </c>
      <c r="H13" s="64" t="s">
        <v>1260</v>
      </c>
      <c r="I13" s="69" t="n">
        <f aca="false">IF(AND($F13&lt;I$1,$G13&lt;I$3,(DATE(YEAR($G13)+1,MONTH($G13)+1,1))&gt;I$3),$D13*10.56*I$2*(I$1/1000-($F13/1000)),0)</f>
        <v>0</v>
      </c>
      <c r="J13" s="69" t="n">
        <f aca="false">IF(AND($F13&lt;J$1,$G13&lt;J$3,(DATE(YEAR($G13)+1,MONTH($G13)+1,1))&gt;J$3),$D13*10.56*J$2*(J$1/1000-($F13/1000)),0)</f>
        <v>0</v>
      </c>
      <c r="K13" s="69" t="n">
        <f aca="false">IF(AND($F13&lt;K$1,$G13&lt;K$3,(DATE(YEAR($G13)+1,MONTH($G13)+1,1))&gt;K$3),$D13*10.56*K$2*(K$1/1000-($F13/1000)),0)</f>
        <v>0</v>
      </c>
      <c r="L13" s="69" t="n">
        <f aca="false">IF(AND($F13&lt;L$1,$G13&lt;L$3,(DATE(YEAR($G13)+1,MONTH($G13)+1,1))&gt;L$3),$D13*10.56*L$2*(L$1/1000-($F13/1000)),0)</f>
        <v>0</v>
      </c>
      <c r="M13" s="69" t="n">
        <f aca="false">IF(AND($F13&lt;M$1,$G13&lt;M$3,(DATE(YEAR($G13)+1,MONTH($G13)+1,1))&gt;M$3),$D13*10.56*M$2*(M$1/1000-($F13/1000)),0)</f>
        <v>0</v>
      </c>
      <c r="N13" s="69" t="n">
        <f aca="false">IF(AND($F13&lt;N$1,$G13&lt;N$3,(DATE(YEAR($G13)+1,MONTH($G13)+1,1))&gt;N$3),$D13*10.56*N$2*(N$1/1000-($F13/1000)),0)</f>
        <v>0</v>
      </c>
      <c r="O13" s="69" t="n">
        <f aca="false">IF(AND($F13&lt;O$1,$G13&lt;O$3,(DATE(YEAR($G13)+1,MONTH($G13)+1,1))&gt;O$3),$D13*10.56*O$2*(O$1/1000-($F13/1000)),0)</f>
        <v>0</v>
      </c>
      <c r="P13" s="69" t="n">
        <f aca="false">IF(AND($F13&lt;P$1,$G13&lt;P$3,(DATE(YEAR($G13)+1,MONTH($G13)+1,1))&gt;P$3),$D13*10.56*P$2*(P$1/1000-($F13/1000)),0)</f>
        <v>0</v>
      </c>
      <c r="Q13" s="69" t="n">
        <f aca="false">IF(AND($F13&lt;Q$1,$G13&lt;Q$3,(DATE(YEAR($G13)+1,MONTH($G13)+1,1))&gt;Q$3),$D13*10.56*Q$2*(Q$1/1000-($F13/1000)),0)</f>
        <v>0</v>
      </c>
      <c r="R13" s="69" t="n">
        <f aca="false">IF(AND($F13&lt;R$1,$G13&lt;R$3,(DATE(YEAR($G13)+1,MONTH($G13)+1,1))&gt;R$3),$D13*10.56*R$2*(R$1/1000-($F13/1000)),0)</f>
        <v>979.968</v>
      </c>
      <c r="S13" s="69" t="n">
        <f aca="false">IF(AND($F13&lt;S$1,$G13&lt;S$3,(DATE(YEAR($G13)+1,MONTH($G13)+1,1))&gt;S$3),$D13*10.56*S$2*(S$1/1000-($F13/1000)),0)</f>
        <v>979.968</v>
      </c>
      <c r="T13" s="69" t="n">
        <f aca="false">IF(AND($F13&lt;T$1,$G13&lt;T$3,(DATE(YEAR($G13)+1,MONTH($G13)+1,1))&gt;T$3),$D13*10.56*T$2*(T$1/1000-($F13/1000)),0)</f>
        <v>979.968</v>
      </c>
      <c r="U13" s="69" t="n">
        <f aca="false">IF(AND($F13&lt;U$1,$G13&lt;U$3,(DATE(YEAR($G13)+1,MONTH($G13)+1,1))&gt;U$3),$D13*10.56*U$2*(U$1/1000-($F13/1000)),0)</f>
        <v>979.968</v>
      </c>
      <c r="V13" s="69" t="n">
        <f aca="false">IF(AND($F13&lt;V$1,$G13&lt;V$3,(DATE(YEAR($G13)+1,MONTH($G13)+1,1))&gt;V$3),$D13*10.56*V$2*(V$1/1000-($F13/1000)),0)</f>
        <v>979.968</v>
      </c>
      <c r="W13" s="69" t="n">
        <f aca="false">IF(AND($F13&lt;W$1,$G13&lt;W$3,(DATE(YEAR($G13)+1,MONTH($G13)+1,1))&gt;W$3),$D13*10.56*W$2*(W$1/1000-($F13/1000)),0)</f>
        <v>979.968</v>
      </c>
      <c r="X13" s="69" t="n">
        <f aca="false">IF(AND($F13&lt;X$1,$G13&lt;X$3,(DATE(YEAR($G13)+1,MONTH($G13)+1,1))&gt;X$3),$D13*10.56*X$2*(X$1/1000-($F13/1000)),0)</f>
        <v>979.968</v>
      </c>
      <c r="Y13" s="69" t="n">
        <f aca="false">IF(AND($F13&lt;Y$1,$G13&lt;Y$3,(DATE(YEAR($G13)+1,MONTH($G13)+1,1))&gt;Y$3),$D13*10.56*Y$2*(Y$1/1000-($F13/1000)),0)</f>
        <v>979.968</v>
      </c>
      <c r="Z13" s="69" t="n">
        <f aca="false">IF(AND($F13&lt;Z$1,$G13&lt;Z$3,(DATE(YEAR($G13)+1,MONTH($G13)+1,1))&gt;Z$3),$D13*10.56*Z$2*(Z$1/1000-($F13/1000)),0)</f>
        <v>979.968</v>
      </c>
      <c r="AA13" s="69" t="n">
        <f aca="false">IF(AND($F13&lt;AA$1,$G13&lt;AA$3,(DATE(YEAR($G13)+1,MONTH($G13)+1,1))&gt;AA$3),$D13*10.56*AA$2*(AA$1/1000-($F13/1000)),0)</f>
        <v>979.968</v>
      </c>
      <c r="AB13" s="69" t="n">
        <f aca="false">IF(AND($F13&lt;AB$1,$G13&lt;AB$3,(DATE(YEAR($G13)+1,MONTH($G13)+1,1))&gt;AB$3),$D13*10.56*AB$2*(AB$1/1000-($F13/1000)),0)</f>
        <v>979.968</v>
      </c>
      <c r="AC13" s="69" t="n">
        <f aca="false">IF(AND($F13&lt;AC$1,$G13&lt;AC$3,(DATE(YEAR($G13)+1,MONTH($G13)+1,1))&gt;AC$3),$D13*10.56*AC$2*(AC$1/1000-($F13/1000)),0)</f>
        <v>979.968</v>
      </c>
      <c r="AD13" s="69" t="n">
        <f aca="false">IF(AND($F13&lt;AD$1,$G13&lt;AD$3,(DATE(YEAR($G13)+1,MONTH($G13)+1,1))&gt;AD$3),$D13*10.56*AD$2*(AD$1/1000-($F13/1000)),0)</f>
        <v>0</v>
      </c>
      <c r="AE13" s="69" t="n">
        <f aca="false">IF(AND($F13&lt;AE$1,$G13&lt;AE$3,(DATE(YEAR($G13)+1,MONTH($G13)+1,1))&gt;AE$3),$D13*10.56*AE$2*(AE$1/1000-($F13/1000)),0)</f>
        <v>0</v>
      </c>
      <c r="AF13" s="69" t="n">
        <f aca="false">IF(AND($F13&lt;AF$1,$G13&lt;AF$3,(DATE(YEAR($G13)+1,MONTH($G13)+1,1))&gt;AF$3),$D13*10.56*AF$2*(AF$1/1000-($F13/1000)),0)</f>
        <v>0</v>
      </c>
      <c r="AG13" s="69" t="n">
        <f aca="false">IF(AND($F13&lt;AG$1,$G13&lt;AG$3,(DATE(YEAR($G13)+1,MONTH($G13)+1,1))&gt;AG$3),$D13*10.56*AG$2*(AG$1/1000-($F13/1000)),0)</f>
        <v>0</v>
      </c>
      <c r="AH13" s="69" t="n">
        <f aca="false">IF(AND($F13&lt;AH$1,$G13&lt;AH$3,(DATE(YEAR($G13)+1,MONTH($G13)+1,1))&gt;AH$3),$D13*10.56*AH$2*(AH$1/1000-($F13/1000)),0)</f>
        <v>0</v>
      </c>
      <c r="AI13" s="69" t="n">
        <f aca="false">IF(AND($F13&lt;AI$1,$G13&lt;AI$3,(DATE(YEAR($G13)+1,MONTH($G13)+1,1))&gt;AI$3),$D13*10.56*AI$2*(AI$1/1000-($F13/1000)),0)</f>
        <v>0</v>
      </c>
      <c r="AJ13" s="69" t="n">
        <f aca="false">IF(AND($F13&lt;AJ$1,$G13&lt;AJ$3,(DATE(YEAR($G13)+1,MONTH($G13)+1,1))&gt;AJ$3),$D13*10.56*AJ$2*(AJ$1/1000-($F13/1000)),0)</f>
        <v>0</v>
      </c>
      <c r="AK13" s="69" t="n">
        <f aca="false">IF(AND($F13&lt;AK$1,$G13&lt;AK$3,(DATE(YEAR($G13)+1,MONTH($G13)+1,1))&gt;AK$3),$D13*10.56*AK$2*(AK$1/1000-($F13/1000)),0)</f>
        <v>0</v>
      </c>
      <c r="AL13" s="69" t="n">
        <f aca="false">IF(AND($F13&lt;AL$1,$G13&lt;AL$3,(DATE(YEAR($G13)+1,MONTH($G13)+1,1))&gt;AL$3),$D13*10.56*AL$2*(AL$1/1000-($F13/1000)),0)</f>
        <v>0</v>
      </c>
      <c r="AM13" s="69" t="n">
        <f aca="false">IF(AND($F13&lt;AM$1,$G13&lt;AM$3,(DATE(YEAR($G13)+1,MONTH($G13)+1,1))&gt;AM$3),$D13*10.56*AM$2*(AM$1/1000-($F13/1000)),0)</f>
        <v>0</v>
      </c>
      <c r="AN13" s="69" t="n">
        <f aca="false">IF(AND($F13&lt;AN$1,$G13&lt;AN$3,(DATE(YEAR($G13)+1,MONTH($G13)+1,1))&gt;AN$3),$D13*10.56*AN$2*(AN$1/1000-($F13/1000)),0)</f>
        <v>0</v>
      </c>
      <c r="AO13" s="69" t="n">
        <f aca="false">IF(AND($F13&lt;AO$1,$G13&lt;AO$3,(DATE(YEAR($G13)+1,MONTH($G13)+1,1))&gt;AO$3),$D13*10.56*AO$2*(AO$1/1000-($F13/1000)),0)</f>
        <v>0</v>
      </c>
      <c r="AP13" s="69" t="n">
        <f aca="false">IF(AND($F13&lt;AP$1,$G13&lt;AP$3,(DATE(YEAR($G13)+1,MONTH($G13)+1,1))&gt;AP$3),$D13*10.56*AP$2*(AP$1/1000-($F13/1000)),0)</f>
        <v>0</v>
      </c>
      <c r="AQ13" s="69" t="n">
        <f aca="false">IF(AND($F13&lt;AQ$1,$G13&lt;AQ$3,(DATE(YEAR($G13)+1,MONTH($G13)+1,1))&gt;AQ$3),$D13*10.56*AQ$2*(AQ$1/1000-($F13/1000)),0)</f>
        <v>0</v>
      </c>
      <c r="AR13" s="69" t="n">
        <f aca="false">IF(AND($F13&lt;AR$1,$G13&lt;AR$3,(DATE(YEAR($G13)+1,MONTH($G13)+1,1))&gt;AR$3),$D13*10.56*AR$2*(AR$1/1000-($F13/1000)),0)</f>
        <v>0</v>
      </c>
      <c r="AS13" s="69" t="n">
        <f aca="false">IF(AND($F13&lt;AS$1,$G13&lt;AS$3,(DATE(YEAR($G13)+1,MONTH($G13)+1,1))&gt;AS$3),$D13*10.56*AS$2*(AS$1/1000-($F13/1000)),0)</f>
        <v>0</v>
      </c>
      <c r="AT13" s="69" t="n">
        <f aca="false">IF(AND($F13&lt;AT$1,$G13&lt;AT$3,(DATE(YEAR($G13)+1,MONTH($G13)+1,1))&gt;AT$3),$D13*10.56*AT$2*(AT$1/1000-($F13/1000)),0)</f>
        <v>0</v>
      </c>
      <c r="AU13" s="69" t="n">
        <f aca="false">IF(AND($F13&lt;AU$1,$G13&lt;AU$3,(DATE(YEAR($G13)+1,MONTH($G13)+1,1))&gt;AU$3),$D13*10.56*AU$2*(AU$1/1000-($F13/1000)),0)</f>
        <v>0</v>
      </c>
      <c r="AV13" s="69" t="n">
        <f aca="false">IF(AND($F13&lt;AV$1,$G13&lt;AV$3,(DATE(YEAR($G13)+1,MONTH($G13)+1,1))&gt;AV$3),$D13*10.56*AV$2*(AV$1/1000-($F13/1000)),0)</f>
        <v>0</v>
      </c>
      <c r="AW13" s="69" t="n">
        <f aca="false">IF(AND($F13&lt;AW$1,$G13&lt;AW$3,(DATE(YEAR($G13)+1,MONTH($G13)+1,1))&gt;AW$3),$D13*10.56*AW$2*(AW$1/1000-($F13/1000)),0)</f>
        <v>0</v>
      </c>
      <c r="AX13" s="69" t="n">
        <f aca="false">IF(AND($F13&lt;AX$1,$G13&lt;AX$3,(DATE(YEAR($G13)+1,MONTH($G13)+1,1))&gt;AX$3),$D13*10.56*AX$2*(AX$1/1000-($F13/1000)),0)</f>
        <v>0</v>
      </c>
      <c r="AY13" s="69" t="n">
        <f aca="false">IF(AND($F13&lt;AY$1,$G13&lt;AY$3,(DATE(YEAR($G13)+1,MONTH($G13)+1,1))&gt;AY$3),$D13*10.56*AY$2*(AY$1/1000-($F13/1000)),0)</f>
        <v>0</v>
      </c>
      <c r="AZ13" s="69" t="n">
        <f aca="false">IF(AND($F13&lt;AZ$1,$G13&lt;AZ$3,(DATE(YEAR($G13)+1,MONTH($G13)+1,1))&gt;AZ$3),$D13*10.56*AZ$2*(AZ$1/1000-($F13/1000)),0)</f>
        <v>0</v>
      </c>
      <c r="BA13" s="69" t="n">
        <f aca="false">IF(AND($F13&lt;BA$1,$G13&lt;BA$3,(DATE(YEAR($G13)+1,MONTH($G13)+1,1))&gt;BA$3),$D13*10.56*BA$2*(BA$1/1000-($F13/1000)),0)</f>
        <v>0</v>
      </c>
      <c r="BB13" s="69" t="n">
        <f aca="false">IF(AND($F13&lt;BB$1,$G13&lt;BB$3,(DATE(YEAR($G13)+1,MONTH($G13)+1,1))&gt;BB$3),$D13*10.56*BB$2*(BB$1/1000-($F13/1000)),0)</f>
        <v>0</v>
      </c>
      <c r="BC13" s="69" t="n">
        <f aca="false">IF(AND($F13&lt;BC$1,$G13&lt;BC$3,(DATE(YEAR($G13)+1,MONTH($G13)+1,1))&gt;BC$3),$D13*10.56*BC$2*(BC$1/1000-($F13/1000)),0)</f>
        <v>0</v>
      </c>
      <c r="BD13" s="69" t="n">
        <f aca="false">IF(AND($F13&lt;BD$1,$G13&lt;BD$3,(DATE(YEAR($G13)+1,MONTH($G13)+1,1))&gt;BD$3),$D13*10.56*BD$2*(BD$1/1000-($F13/1000)),0)</f>
        <v>0</v>
      </c>
    </row>
    <row r="14" customFormat="false" ht="12.75" hidden="false" customHeight="false" outlineLevel="0" collapsed="false">
      <c r="A14" s="66" t="s">
        <v>1380</v>
      </c>
      <c r="B14" s="66" t="s">
        <v>1369</v>
      </c>
      <c r="C14" s="66" t="s">
        <v>1248</v>
      </c>
      <c r="D14" s="66" t="n">
        <v>26</v>
      </c>
      <c r="E14" s="3" t="s">
        <v>1268</v>
      </c>
      <c r="F14" s="67" t="n">
        <v>7100</v>
      </c>
      <c r="G14" s="68" t="n">
        <v>37221</v>
      </c>
      <c r="H14" s="64" t="s">
        <v>1260</v>
      </c>
      <c r="I14" s="69" t="n">
        <f aca="false">IF(AND($F14&lt;I$1,$G14&lt;I$3,(DATE(YEAR($G14)+1,MONTH($G14)+1,1))&gt;I$3),$D14*10.56*I$2*(I$1/1000-($F14/1000)),0)</f>
        <v>0</v>
      </c>
      <c r="J14" s="69" t="n">
        <f aca="false">IF(AND($F14&lt;J$1,$G14&lt;J$3,(DATE(YEAR($G14)+1,MONTH($G14)+1,1))&gt;J$3),$D14*10.56*J$2*(J$1/1000-($F14/1000)),0)</f>
        <v>0</v>
      </c>
      <c r="K14" s="69" t="n">
        <f aca="false">IF(AND($F14&lt;K$1,$G14&lt;K$3,(DATE(YEAR($G14)+1,MONTH($G14)+1,1))&gt;K$3),$D14*10.56*K$2*(K$1/1000-($F14/1000)),0)</f>
        <v>0</v>
      </c>
      <c r="L14" s="69" t="n">
        <f aca="false">IF(AND($F14&lt;L$1,$G14&lt;L$3,(DATE(YEAR($G14)+1,MONTH($G14)+1,1))&gt;L$3),$D14*10.56*L$2*(L$1/1000-($F14/1000)),0)</f>
        <v>0</v>
      </c>
      <c r="M14" s="69" t="n">
        <f aca="false">IF(AND($F14&lt;M$1,$G14&lt;M$3,(DATE(YEAR($G14)+1,MONTH($G14)+1,1))&gt;M$3),$D14*10.56*M$2*(M$1/1000-($F14/1000)),0)</f>
        <v>0</v>
      </c>
      <c r="N14" s="69" t="n">
        <f aca="false">IF(AND($F14&lt;N$1,$G14&lt;N$3,(DATE(YEAR($G14)+1,MONTH($G14)+1,1))&gt;N$3),$D14*10.56*N$2*(N$1/1000-($F14/1000)),0)</f>
        <v>0</v>
      </c>
      <c r="O14" s="69" t="n">
        <f aca="false">IF(AND($F14&lt;O$1,$G14&lt;O$3,(DATE(YEAR($G14)+1,MONTH($G14)+1,1))&gt;O$3),$D14*10.56*O$2*(O$1/1000-($F14/1000)),0)</f>
        <v>0</v>
      </c>
      <c r="P14" s="69" t="n">
        <f aca="false">IF(AND($F14&lt;P$1,$G14&lt;P$3,(DATE(YEAR($G14)+1,MONTH($G14)+1,1))&gt;P$3),$D14*10.56*P$2*(P$1/1000-($F14/1000)),0)</f>
        <v>0</v>
      </c>
      <c r="Q14" s="69" t="n">
        <f aca="false">IF(AND($F14&lt;Q$1,$G14&lt;Q$3,(DATE(YEAR($G14)+1,MONTH($G14)+1,1))&gt;Q$3),$D14*10.56*Q$2*(Q$1/1000-($F14/1000)),0)</f>
        <v>0</v>
      </c>
      <c r="R14" s="69" t="n">
        <f aca="false">IF(AND($F14&lt;R$1,$G14&lt;R$3,(DATE(YEAR($G14)+1,MONTH($G14)+1,1))&gt;R$3),$D14*10.56*R$2*(R$1/1000-($F14/1000)),0)</f>
        <v>0</v>
      </c>
      <c r="S14" s="69" t="n">
        <f aca="false">IF(AND($F14&lt;S$1,$G14&lt;S$3,(DATE(YEAR($G14)+1,MONTH($G14)+1,1))&gt;S$3),$D14*10.56*S$2*(S$1/1000-($F14/1000)),0)</f>
        <v>0</v>
      </c>
      <c r="T14" s="69" t="n">
        <f aca="false">IF(AND($F14&lt;T$1,$G14&lt;T$3,(DATE(YEAR($G14)+1,MONTH($G14)+1,1))&gt;T$3),$D14*10.56*T$2*(T$1/1000-($F14/1000)),0)</f>
        <v>318.4896</v>
      </c>
      <c r="U14" s="69" t="n">
        <f aca="false">IF(AND($F14&lt;U$1,$G14&lt;U$3,(DATE(YEAR($G14)+1,MONTH($G14)+1,1))&gt;U$3),$D14*10.56*U$2*(U$1/1000-($F14/1000)),0)</f>
        <v>318.4896</v>
      </c>
      <c r="V14" s="69" t="n">
        <f aca="false">IF(AND($F14&lt;V$1,$G14&lt;V$3,(DATE(YEAR($G14)+1,MONTH($G14)+1,1))&gt;V$3),$D14*10.56*V$2*(V$1/1000-($F14/1000)),0)</f>
        <v>318.4896</v>
      </c>
      <c r="W14" s="69" t="n">
        <f aca="false">IF(AND($F14&lt;W$1,$G14&lt;W$3,(DATE(YEAR($G14)+1,MONTH($G14)+1,1))&gt;W$3),$D14*10.56*W$2*(W$1/1000-($F14/1000)),0)</f>
        <v>318.4896</v>
      </c>
      <c r="X14" s="69" t="n">
        <f aca="false">IF(AND($F14&lt;X$1,$G14&lt;X$3,(DATE(YEAR($G14)+1,MONTH($G14)+1,1))&gt;X$3),$D14*10.56*X$2*(X$1/1000-($F14/1000)),0)</f>
        <v>318.4896</v>
      </c>
      <c r="Y14" s="69" t="n">
        <f aca="false">IF(AND($F14&lt;Y$1,$G14&lt;Y$3,(DATE(YEAR($G14)+1,MONTH($G14)+1,1))&gt;Y$3),$D14*10.56*Y$2*(Y$1/1000-($F14/1000)),0)</f>
        <v>318.4896</v>
      </c>
      <c r="Z14" s="69" t="n">
        <f aca="false">IF(AND($F14&lt;Z$1,$G14&lt;Z$3,(DATE(YEAR($G14)+1,MONTH($G14)+1,1))&gt;Z$3),$D14*10.56*Z$2*(Z$1/1000-($F14/1000)),0)</f>
        <v>318.4896</v>
      </c>
      <c r="AA14" s="69" t="n">
        <f aca="false">IF(AND($F14&lt;AA$1,$G14&lt;AA$3,(DATE(YEAR($G14)+1,MONTH($G14)+1,1))&gt;AA$3),$D14*10.56*AA$2*(AA$1/1000-($F14/1000)),0)</f>
        <v>318.4896</v>
      </c>
      <c r="AB14" s="69" t="n">
        <f aca="false">IF(AND($F14&lt;AB$1,$G14&lt;AB$3,(DATE(YEAR($G14)+1,MONTH($G14)+1,1))&gt;AB$3),$D14*10.56*AB$2*(AB$1/1000-($F14/1000)),0)</f>
        <v>318.4896</v>
      </c>
      <c r="AC14" s="69" t="n">
        <f aca="false">IF(AND($F14&lt;AC$1,$G14&lt;AC$3,(DATE(YEAR($G14)+1,MONTH($G14)+1,1))&gt;AC$3),$D14*10.56*AC$2*(AC$1/1000-($F14/1000)),0)</f>
        <v>318.4896</v>
      </c>
      <c r="AD14" s="69" t="n">
        <f aca="false">IF(AND($F14&lt;AD$1,$G14&lt;AD$3,(DATE(YEAR($G14)+1,MONTH($G14)+1,1))&gt;AD$3),$D14*10.56*AD$2*(AD$1/1000-($F14/1000)),0)</f>
        <v>318.4896</v>
      </c>
      <c r="AE14" s="69" t="n">
        <f aca="false">IF(AND($F14&lt;AE$1,$G14&lt;AE$3,(DATE(YEAR($G14)+1,MONTH($G14)+1,1))&gt;AE$3),$D14*10.56*AE$2*(AE$1/1000-($F14/1000)),0)</f>
        <v>318.4896</v>
      </c>
      <c r="AF14" s="69" t="n">
        <f aca="false">IF(AND($F14&lt;AF$1,$G14&lt;AF$3,(DATE(YEAR($G14)+1,MONTH($G14)+1,1))&gt;AF$3),$D14*10.56*AF$2*(AF$1/1000-($F14/1000)),0)</f>
        <v>0</v>
      </c>
      <c r="AG14" s="69" t="n">
        <f aca="false">IF(AND($F14&lt;AG$1,$G14&lt;AG$3,(DATE(YEAR($G14)+1,MONTH($G14)+1,1))&gt;AG$3),$D14*10.56*AG$2*(AG$1/1000-($F14/1000)),0)</f>
        <v>0</v>
      </c>
      <c r="AH14" s="69" t="n">
        <f aca="false">IF(AND($F14&lt;AH$1,$G14&lt;AH$3,(DATE(YEAR($G14)+1,MONTH($G14)+1,1))&gt;AH$3),$D14*10.56*AH$2*(AH$1/1000-($F14/1000)),0)</f>
        <v>0</v>
      </c>
      <c r="AI14" s="69" t="n">
        <f aca="false">IF(AND($F14&lt;AI$1,$G14&lt;AI$3,(DATE(YEAR($G14)+1,MONTH($G14)+1,1))&gt;AI$3),$D14*10.56*AI$2*(AI$1/1000-($F14/1000)),0)</f>
        <v>0</v>
      </c>
      <c r="AJ14" s="69" t="n">
        <f aca="false">IF(AND($F14&lt;AJ$1,$G14&lt;AJ$3,(DATE(YEAR($G14)+1,MONTH($G14)+1,1))&gt;AJ$3),$D14*10.56*AJ$2*(AJ$1/1000-($F14/1000)),0)</f>
        <v>0</v>
      </c>
      <c r="AK14" s="69" t="n">
        <f aca="false">IF(AND($F14&lt;AK$1,$G14&lt;AK$3,(DATE(YEAR($G14)+1,MONTH($G14)+1,1))&gt;AK$3),$D14*10.56*AK$2*(AK$1/1000-($F14/1000)),0)</f>
        <v>0</v>
      </c>
      <c r="AL14" s="69" t="n">
        <f aca="false">IF(AND($F14&lt;AL$1,$G14&lt;AL$3,(DATE(YEAR($G14)+1,MONTH($G14)+1,1))&gt;AL$3),$D14*10.56*AL$2*(AL$1/1000-($F14/1000)),0)</f>
        <v>0</v>
      </c>
      <c r="AM14" s="69" t="n">
        <f aca="false">IF(AND($F14&lt;AM$1,$G14&lt;AM$3,(DATE(YEAR($G14)+1,MONTH($G14)+1,1))&gt;AM$3),$D14*10.56*AM$2*(AM$1/1000-($F14/1000)),0)</f>
        <v>0</v>
      </c>
      <c r="AN14" s="69" t="n">
        <f aca="false">IF(AND($F14&lt;AN$1,$G14&lt;AN$3,(DATE(YEAR($G14)+1,MONTH($G14)+1,1))&gt;AN$3),$D14*10.56*AN$2*(AN$1/1000-($F14/1000)),0)</f>
        <v>0</v>
      </c>
      <c r="AO14" s="69" t="n">
        <f aca="false">IF(AND($F14&lt;AO$1,$G14&lt;AO$3,(DATE(YEAR($G14)+1,MONTH($G14)+1,1))&gt;AO$3),$D14*10.56*AO$2*(AO$1/1000-($F14/1000)),0)</f>
        <v>0</v>
      </c>
      <c r="AP14" s="69" t="n">
        <f aca="false">IF(AND($F14&lt;AP$1,$G14&lt;AP$3,(DATE(YEAR($G14)+1,MONTH($G14)+1,1))&gt;AP$3),$D14*10.56*AP$2*(AP$1/1000-($F14/1000)),0)</f>
        <v>0</v>
      </c>
      <c r="AQ14" s="69" t="n">
        <f aca="false">IF(AND($F14&lt;AQ$1,$G14&lt;AQ$3,(DATE(YEAR($G14)+1,MONTH($G14)+1,1))&gt;AQ$3),$D14*10.56*AQ$2*(AQ$1/1000-($F14/1000)),0)</f>
        <v>0</v>
      </c>
      <c r="AR14" s="69" t="n">
        <f aca="false">IF(AND($F14&lt;AR$1,$G14&lt;AR$3,(DATE(YEAR($G14)+1,MONTH($G14)+1,1))&gt;AR$3),$D14*10.56*AR$2*(AR$1/1000-($F14/1000)),0)</f>
        <v>0</v>
      </c>
      <c r="AS14" s="69" t="n">
        <f aca="false">IF(AND($F14&lt;AS$1,$G14&lt;AS$3,(DATE(YEAR($G14)+1,MONTH($G14)+1,1))&gt;AS$3),$D14*10.56*AS$2*(AS$1/1000-($F14/1000)),0)</f>
        <v>0</v>
      </c>
      <c r="AT14" s="69" t="n">
        <f aca="false">IF(AND($F14&lt;AT$1,$G14&lt;AT$3,(DATE(YEAR($G14)+1,MONTH($G14)+1,1))&gt;AT$3),$D14*10.56*AT$2*(AT$1/1000-($F14/1000)),0)</f>
        <v>0</v>
      </c>
      <c r="AU14" s="69" t="n">
        <f aca="false">IF(AND($F14&lt;AU$1,$G14&lt;AU$3,(DATE(YEAR($G14)+1,MONTH($G14)+1,1))&gt;AU$3),$D14*10.56*AU$2*(AU$1/1000-($F14/1000)),0)</f>
        <v>0</v>
      </c>
      <c r="AV14" s="69" t="n">
        <f aca="false">IF(AND($F14&lt;AV$1,$G14&lt;AV$3,(DATE(YEAR($G14)+1,MONTH($G14)+1,1))&gt;AV$3),$D14*10.56*AV$2*(AV$1/1000-($F14/1000)),0)</f>
        <v>0</v>
      </c>
      <c r="AW14" s="69" t="n">
        <f aca="false">IF(AND($F14&lt;AW$1,$G14&lt;AW$3,(DATE(YEAR($G14)+1,MONTH($G14)+1,1))&gt;AW$3),$D14*10.56*AW$2*(AW$1/1000-($F14/1000)),0)</f>
        <v>0</v>
      </c>
      <c r="AX14" s="69" t="n">
        <f aca="false">IF(AND($F14&lt;AX$1,$G14&lt;AX$3,(DATE(YEAR($G14)+1,MONTH($G14)+1,1))&gt;AX$3),$D14*10.56*AX$2*(AX$1/1000-($F14/1000)),0)</f>
        <v>0</v>
      </c>
      <c r="AY14" s="69" t="n">
        <f aca="false">IF(AND($F14&lt;AY$1,$G14&lt;AY$3,(DATE(YEAR($G14)+1,MONTH($G14)+1,1))&gt;AY$3),$D14*10.56*AY$2*(AY$1/1000-($F14/1000)),0)</f>
        <v>0</v>
      </c>
      <c r="AZ14" s="69" t="n">
        <f aca="false">IF(AND($F14&lt;AZ$1,$G14&lt;AZ$3,(DATE(YEAR($G14)+1,MONTH($G14)+1,1))&gt;AZ$3),$D14*10.56*AZ$2*(AZ$1/1000-($F14/1000)),0)</f>
        <v>0</v>
      </c>
      <c r="BA14" s="69" t="n">
        <f aca="false">IF(AND($F14&lt;BA$1,$G14&lt;BA$3,(DATE(YEAR($G14)+1,MONTH($G14)+1,1))&gt;BA$3),$D14*10.56*BA$2*(BA$1/1000-($F14/1000)),0)</f>
        <v>0</v>
      </c>
      <c r="BB14" s="69" t="n">
        <f aca="false">IF(AND($F14&lt;BB$1,$G14&lt;BB$3,(DATE(YEAR($G14)+1,MONTH($G14)+1,1))&gt;BB$3),$D14*10.56*BB$2*(BB$1/1000-($F14/1000)),0)</f>
        <v>0</v>
      </c>
      <c r="BC14" s="69" t="n">
        <f aca="false">IF(AND($F14&lt;BC$1,$G14&lt;BC$3,(DATE(YEAR($G14)+1,MONTH($G14)+1,1))&gt;BC$3),$D14*10.56*BC$2*(BC$1/1000-($F14/1000)),0)</f>
        <v>0</v>
      </c>
      <c r="BD14" s="69" t="n">
        <f aca="false">IF(AND($F14&lt;BD$1,$G14&lt;BD$3,(DATE(YEAR($G14)+1,MONTH($G14)+1,1))&gt;BD$3),$D14*10.56*BD$2*(BD$1/1000-($F14/1000)),0)</f>
        <v>0</v>
      </c>
    </row>
    <row r="15" customFormat="false" ht="13.5" hidden="false" customHeight="true" outlineLevel="0" collapsed="false">
      <c r="A15" s="66" t="s">
        <v>1382</v>
      </c>
      <c r="B15" s="66" t="s">
        <v>1369</v>
      </c>
      <c r="C15" s="66" t="s">
        <v>1248</v>
      </c>
      <c r="D15" s="66" t="n">
        <v>28</v>
      </c>
      <c r="E15" s="3" t="s">
        <v>1268</v>
      </c>
      <c r="F15" s="67" t="n">
        <v>7100</v>
      </c>
      <c r="G15" s="68" t="n">
        <v>37223</v>
      </c>
      <c r="H15" s="64" t="s">
        <v>1260</v>
      </c>
      <c r="I15" s="69" t="n">
        <f aca="false">IF(AND($F15&lt;I$1,$G15&lt;I$3,(DATE(YEAR($G15)+1,MONTH($G15)+1,1))&gt;I$3),$D15*10.56*I$2*(I$1/1000-($F15/1000)),0)</f>
        <v>0</v>
      </c>
      <c r="J15" s="69" t="n">
        <f aca="false">IF(AND($F15&lt;J$1,$G15&lt;J$3,(DATE(YEAR($G15)+1,MONTH($G15)+1,1))&gt;J$3),$D15*10.56*J$2*(J$1/1000-($F15/1000)),0)</f>
        <v>0</v>
      </c>
      <c r="K15" s="69" t="n">
        <f aca="false">IF(AND($F15&lt;K$1,$G15&lt;K$3,(DATE(YEAR($G15)+1,MONTH($G15)+1,1))&gt;K$3),$D15*10.56*K$2*(K$1/1000-($F15/1000)),0)</f>
        <v>0</v>
      </c>
      <c r="L15" s="69" t="n">
        <f aca="false">IF(AND($F15&lt;L$1,$G15&lt;L$3,(DATE(YEAR($G15)+1,MONTH($G15)+1,1))&gt;L$3),$D15*10.56*L$2*(L$1/1000-($F15/1000)),0)</f>
        <v>0</v>
      </c>
      <c r="M15" s="69" t="n">
        <f aca="false">IF(AND($F15&lt;M$1,$G15&lt;M$3,(DATE(YEAR($G15)+1,MONTH($G15)+1,1))&gt;M$3),$D15*10.56*M$2*(M$1/1000-($F15/1000)),0)</f>
        <v>0</v>
      </c>
      <c r="N15" s="69" t="n">
        <f aca="false">IF(AND($F15&lt;N$1,$G15&lt;N$3,(DATE(YEAR($G15)+1,MONTH($G15)+1,1))&gt;N$3),$D15*10.56*N$2*(N$1/1000-($F15/1000)),0)</f>
        <v>0</v>
      </c>
      <c r="O15" s="69" t="n">
        <f aca="false">IF(AND($F15&lt;O$1,$G15&lt;O$3,(DATE(YEAR($G15)+1,MONTH($G15)+1,1))&gt;O$3),$D15*10.56*O$2*(O$1/1000-($F15/1000)),0)</f>
        <v>0</v>
      </c>
      <c r="P15" s="69" t="n">
        <f aca="false">IF(AND($F15&lt;P$1,$G15&lt;P$3,(DATE(YEAR($G15)+1,MONTH($G15)+1,1))&gt;P$3),$D15*10.56*P$2*(P$1/1000-($F15/1000)),0)</f>
        <v>0</v>
      </c>
      <c r="Q15" s="69" t="n">
        <f aca="false">IF(AND($F15&lt;Q$1,$G15&lt;Q$3,(DATE(YEAR($G15)+1,MONTH($G15)+1,1))&gt;Q$3),$D15*10.56*Q$2*(Q$1/1000-($F15/1000)),0)</f>
        <v>0</v>
      </c>
      <c r="R15" s="69" t="n">
        <f aca="false">IF(AND($F15&lt;R$1,$G15&lt;R$3,(DATE(YEAR($G15)+1,MONTH($G15)+1,1))&gt;R$3),$D15*10.56*R$2*(R$1/1000-($F15/1000)),0)</f>
        <v>0</v>
      </c>
      <c r="S15" s="69" t="n">
        <f aca="false">IF(AND($F15&lt;S$1,$G15&lt;S$3,(DATE(YEAR($G15)+1,MONTH($G15)+1,1))&gt;S$3),$D15*10.56*S$2*(S$1/1000-($F15/1000)),0)</f>
        <v>0</v>
      </c>
      <c r="T15" s="69" t="n">
        <f aca="false">IF(AND($F15&lt;T$1,$G15&lt;T$3,(DATE(YEAR($G15)+1,MONTH($G15)+1,1))&gt;T$3),$D15*10.56*T$2*(T$1/1000-($F15/1000)),0)</f>
        <v>342.9888</v>
      </c>
      <c r="U15" s="69" t="n">
        <f aca="false">IF(AND($F15&lt;U$1,$G15&lt;U$3,(DATE(YEAR($G15)+1,MONTH($G15)+1,1))&gt;U$3),$D15*10.56*U$2*(U$1/1000-($F15/1000)),0)</f>
        <v>342.9888</v>
      </c>
      <c r="V15" s="69" t="n">
        <f aca="false">IF(AND($F15&lt;V$1,$G15&lt;V$3,(DATE(YEAR($G15)+1,MONTH($G15)+1,1))&gt;V$3),$D15*10.56*V$2*(V$1/1000-($F15/1000)),0)</f>
        <v>342.9888</v>
      </c>
      <c r="W15" s="69" t="n">
        <f aca="false">IF(AND($F15&lt;W$1,$G15&lt;W$3,(DATE(YEAR($G15)+1,MONTH($G15)+1,1))&gt;W$3),$D15*10.56*W$2*(W$1/1000-($F15/1000)),0)</f>
        <v>342.9888</v>
      </c>
      <c r="X15" s="69" t="n">
        <f aca="false">IF(AND($F15&lt;X$1,$G15&lt;X$3,(DATE(YEAR($G15)+1,MONTH($G15)+1,1))&gt;X$3),$D15*10.56*X$2*(X$1/1000-($F15/1000)),0)</f>
        <v>342.9888</v>
      </c>
      <c r="Y15" s="69" t="n">
        <f aca="false">IF(AND($F15&lt;Y$1,$G15&lt;Y$3,(DATE(YEAR($G15)+1,MONTH($G15)+1,1))&gt;Y$3),$D15*10.56*Y$2*(Y$1/1000-($F15/1000)),0)</f>
        <v>342.9888</v>
      </c>
      <c r="Z15" s="69" t="n">
        <f aca="false">IF(AND($F15&lt;Z$1,$G15&lt;Z$3,(DATE(YEAR($G15)+1,MONTH($G15)+1,1))&gt;Z$3),$D15*10.56*Z$2*(Z$1/1000-($F15/1000)),0)</f>
        <v>342.9888</v>
      </c>
      <c r="AA15" s="69" t="n">
        <f aca="false">IF(AND($F15&lt;AA$1,$G15&lt;AA$3,(DATE(YEAR($G15)+1,MONTH($G15)+1,1))&gt;AA$3),$D15*10.56*AA$2*(AA$1/1000-($F15/1000)),0)</f>
        <v>342.9888</v>
      </c>
      <c r="AB15" s="69" t="n">
        <f aca="false">IF(AND($F15&lt;AB$1,$G15&lt;AB$3,(DATE(YEAR($G15)+1,MONTH($G15)+1,1))&gt;AB$3),$D15*10.56*AB$2*(AB$1/1000-($F15/1000)),0)</f>
        <v>342.9888</v>
      </c>
      <c r="AC15" s="69" t="n">
        <f aca="false">IF(AND($F15&lt;AC$1,$G15&lt;AC$3,(DATE(YEAR($G15)+1,MONTH($G15)+1,1))&gt;AC$3),$D15*10.56*AC$2*(AC$1/1000-($F15/1000)),0)</f>
        <v>342.9888</v>
      </c>
      <c r="AD15" s="69" t="n">
        <f aca="false">IF(AND($F15&lt;AD$1,$G15&lt;AD$3,(DATE(YEAR($G15)+1,MONTH($G15)+1,1))&gt;AD$3),$D15*10.56*AD$2*(AD$1/1000-($F15/1000)),0)</f>
        <v>342.9888</v>
      </c>
      <c r="AE15" s="69" t="n">
        <f aca="false">IF(AND($F15&lt;AE$1,$G15&lt;AE$3,(DATE(YEAR($G15)+1,MONTH($G15)+1,1))&gt;AE$3),$D15*10.56*AE$2*(AE$1/1000-($F15/1000)),0)</f>
        <v>342.9888</v>
      </c>
      <c r="AF15" s="69" t="n">
        <f aca="false">IF(AND($F15&lt;AF$1,$G15&lt;AF$3,(DATE(YEAR($G15)+1,MONTH($G15)+1,1))&gt;AF$3),$D15*10.56*AF$2*(AF$1/1000-($F15/1000)),0)</f>
        <v>0</v>
      </c>
      <c r="AG15" s="69" t="n">
        <f aca="false">IF(AND($F15&lt;AG$1,$G15&lt;AG$3,(DATE(YEAR($G15)+1,MONTH($G15)+1,1))&gt;AG$3),$D15*10.56*AG$2*(AG$1/1000-($F15/1000)),0)</f>
        <v>0</v>
      </c>
      <c r="AH15" s="69" t="n">
        <f aca="false">IF(AND($F15&lt;AH$1,$G15&lt;AH$3,(DATE(YEAR($G15)+1,MONTH($G15)+1,1))&gt;AH$3),$D15*10.56*AH$2*(AH$1/1000-($F15/1000)),0)</f>
        <v>0</v>
      </c>
      <c r="AI15" s="69" t="n">
        <f aca="false">IF(AND($F15&lt;AI$1,$G15&lt;AI$3,(DATE(YEAR($G15)+1,MONTH($G15)+1,1))&gt;AI$3),$D15*10.56*AI$2*(AI$1/1000-($F15/1000)),0)</f>
        <v>0</v>
      </c>
      <c r="AJ15" s="69" t="n">
        <f aca="false">IF(AND($F15&lt;AJ$1,$G15&lt;AJ$3,(DATE(YEAR($G15)+1,MONTH($G15)+1,1))&gt;AJ$3),$D15*10.56*AJ$2*(AJ$1/1000-($F15/1000)),0)</f>
        <v>0</v>
      </c>
      <c r="AK15" s="69" t="n">
        <f aca="false">IF(AND($F15&lt;AK$1,$G15&lt;AK$3,(DATE(YEAR($G15)+1,MONTH($G15)+1,1))&gt;AK$3),$D15*10.56*AK$2*(AK$1/1000-($F15/1000)),0)</f>
        <v>0</v>
      </c>
      <c r="AL15" s="69" t="n">
        <f aca="false">IF(AND($F15&lt;AL$1,$G15&lt;AL$3,(DATE(YEAR($G15)+1,MONTH($G15)+1,1))&gt;AL$3),$D15*10.56*AL$2*(AL$1/1000-($F15/1000)),0)</f>
        <v>0</v>
      </c>
      <c r="AM15" s="69" t="n">
        <f aca="false">IF(AND($F15&lt;AM$1,$G15&lt;AM$3,(DATE(YEAR($G15)+1,MONTH($G15)+1,1))&gt;AM$3),$D15*10.56*AM$2*(AM$1/1000-($F15/1000)),0)</f>
        <v>0</v>
      </c>
      <c r="AN15" s="69" t="n">
        <f aca="false">IF(AND($F15&lt;AN$1,$G15&lt;AN$3,(DATE(YEAR($G15)+1,MONTH($G15)+1,1))&gt;AN$3),$D15*10.56*AN$2*(AN$1/1000-($F15/1000)),0)</f>
        <v>0</v>
      </c>
      <c r="AO15" s="69" t="n">
        <f aca="false">IF(AND($F15&lt;AO$1,$G15&lt;AO$3,(DATE(YEAR($G15)+1,MONTH($G15)+1,1))&gt;AO$3),$D15*10.56*AO$2*(AO$1/1000-($F15/1000)),0)</f>
        <v>0</v>
      </c>
      <c r="AP15" s="69" t="n">
        <f aca="false">IF(AND($F15&lt;AP$1,$G15&lt;AP$3,(DATE(YEAR($G15)+1,MONTH($G15)+1,1))&gt;AP$3),$D15*10.56*AP$2*(AP$1/1000-($F15/1000)),0)</f>
        <v>0</v>
      </c>
      <c r="AQ15" s="69" t="n">
        <f aca="false">IF(AND($F15&lt;AQ$1,$G15&lt;AQ$3,(DATE(YEAR($G15)+1,MONTH($G15)+1,1))&gt;AQ$3),$D15*10.56*AQ$2*(AQ$1/1000-($F15/1000)),0)</f>
        <v>0</v>
      </c>
      <c r="AR15" s="69" t="n">
        <f aca="false">IF(AND($F15&lt;AR$1,$G15&lt;AR$3,(DATE(YEAR($G15)+1,MONTH($G15)+1,1))&gt;AR$3),$D15*10.56*AR$2*(AR$1/1000-($F15/1000)),0)</f>
        <v>0</v>
      </c>
      <c r="AS15" s="69" t="n">
        <f aca="false">IF(AND($F15&lt;AS$1,$G15&lt;AS$3,(DATE(YEAR($G15)+1,MONTH($G15)+1,1))&gt;AS$3),$D15*10.56*AS$2*(AS$1/1000-($F15/1000)),0)</f>
        <v>0</v>
      </c>
      <c r="AT15" s="69" t="n">
        <f aca="false">IF(AND($F15&lt;AT$1,$G15&lt;AT$3,(DATE(YEAR($G15)+1,MONTH($G15)+1,1))&gt;AT$3),$D15*10.56*AT$2*(AT$1/1000-($F15/1000)),0)</f>
        <v>0</v>
      </c>
      <c r="AU15" s="69" t="n">
        <f aca="false">IF(AND($F15&lt;AU$1,$G15&lt;AU$3,(DATE(YEAR($G15)+1,MONTH($G15)+1,1))&gt;AU$3),$D15*10.56*AU$2*(AU$1/1000-($F15/1000)),0)</f>
        <v>0</v>
      </c>
      <c r="AV15" s="69" t="n">
        <f aca="false">IF(AND($F15&lt;AV$1,$G15&lt;AV$3,(DATE(YEAR($G15)+1,MONTH($G15)+1,1))&gt;AV$3),$D15*10.56*AV$2*(AV$1/1000-($F15/1000)),0)</f>
        <v>0</v>
      </c>
      <c r="AW15" s="69" t="n">
        <f aca="false">IF(AND($F15&lt;AW$1,$G15&lt;AW$3,(DATE(YEAR($G15)+1,MONTH($G15)+1,1))&gt;AW$3),$D15*10.56*AW$2*(AW$1/1000-($F15/1000)),0)</f>
        <v>0</v>
      </c>
      <c r="AX15" s="69" t="n">
        <f aca="false">IF(AND($F15&lt;AX$1,$G15&lt;AX$3,(DATE(YEAR($G15)+1,MONTH($G15)+1,1))&gt;AX$3),$D15*10.56*AX$2*(AX$1/1000-($F15/1000)),0)</f>
        <v>0</v>
      </c>
      <c r="AY15" s="69" t="n">
        <f aca="false">IF(AND($F15&lt;AY$1,$G15&lt;AY$3,(DATE(YEAR($G15)+1,MONTH($G15)+1,1))&gt;AY$3),$D15*10.56*AY$2*(AY$1/1000-($F15/1000)),0)</f>
        <v>0</v>
      </c>
      <c r="AZ15" s="69" t="n">
        <f aca="false">IF(AND($F15&lt;AZ$1,$G15&lt;AZ$3,(DATE(YEAR($G15)+1,MONTH($G15)+1,1))&gt;AZ$3),$D15*10.56*AZ$2*(AZ$1/1000-($F15/1000)),0)</f>
        <v>0</v>
      </c>
      <c r="BA15" s="69" t="n">
        <f aca="false">IF(AND($F15&lt;BA$1,$G15&lt;BA$3,(DATE(YEAR($G15)+1,MONTH($G15)+1,1))&gt;BA$3),$D15*10.56*BA$2*(BA$1/1000-($F15/1000)),0)</f>
        <v>0</v>
      </c>
      <c r="BB15" s="69" t="n">
        <f aca="false">IF(AND($F15&lt;BB$1,$G15&lt;BB$3,(DATE(YEAR($G15)+1,MONTH($G15)+1,1))&gt;BB$3),$D15*10.56*BB$2*(BB$1/1000-($F15/1000)),0)</f>
        <v>0</v>
      </c>
      <c r="BC15" s="69" t="n">
        <f aca="false">IF(AND($F15&lt;BC$1,$G15&lt;BC$3,(DATE(YEAR($G15)+1,MONTH($G15)+1,1))&gt;BC$3),$D15*10.56*BC$2*(BC$1/1000-($F15/1000)),0)</f>
        <v>0</v>
      </c>
      <c r="BD15" s="69" t="n">
        <f aca="false">IF(AND($F15&lt;BD$1,$G15&lt;BD$3,(DATE(YEAR($G15)+1,MONTH($G15)+1,1))&gt;BD$3),$D15*10.56*BD$2*(BD$1/1000-($F15/1000)),0)</f>
        <v>0</v>
      </c>
    </row>
    <row r="16" customFormat="false" ht="12.75" hidden="false" customHeight="false" outlineLevel="0" collapsed="false">
      <c r="A16" s="66" t="s">
        <v>1383</v>
      </c>
      <c r="B16" s="66" t="s">
        <v>1369</v>
      </c>
      <c r="C16" s="66" t="s">
        <v>1248</v>
      </c>
      <c r="D16" s="66" t="n">
        <v>106</v>
      </c>
      <c r="E16" s="3" t="s">
        <v>1268</v>
      </c>
      <c r="F16" s="67" t="n">
        <v>7100</v>
      </c>
      <c r="G16" s="68" t="n">
        <v>37226</v>
      </c>
      <c r="H16" s="64" t="s">
        <v>1260</v>
      </c>
      <c r="I16" s="69" t="n">
        <f aca="false">IF(AND($F16&lt;I$1,$G16&lt;I$3,(DATE(YEAR($G16)+1,MONTH($G16)+1,1))&gt;I$3),$D16*10.56*I$2*(I$1/1000-($F16/1000)),0)</f>
        <v>0</v>
      </c>
      <c r="J16" s="69" t="n">
        <f aca="false">IF(AND($F16&lt;J$1,$G16&lt;J$3,(DATE(YEAR($G16)+1,MONTH($G16)+1,1))&gt;J$3),$D16*10.56*J$2*(J$1/1000-($F16/1000)),0)</f>
        <v>0</v>
      </c>
      <c r="K16" s="69" t="n">
        <f aca="false">IF(AND($F16&lt;K$1,$G16&lt;K$3,(DATE(YEAR($G16)+1,MONTH($G16)+1,1))&gt;K$3),$D16*10.56*K$2*(K$1/1000-($F16/1000)),0)</f>
        <v>0</v>
      </c>
      <c r="L16" s="69" t="n">
        <f aca="false">IF(AND($F16&lt;L$1,$G16&lt;L$3,(DATE(YEAR($G16)+1,MONTH($G16)+1,1))&gt;L$3),$D16*10.56*L$2*(L$1/1000-($F16/1000)),0)</f>
        <v>0</v>
      </c>
      <c r="M16" s="69" t="n">
        <f aca="false">IF(AND($F16&lt;M$1,$G16&lt;M$3,(DATE(YEAR($G16)+1,MONTH($G16)+1,1))&gt;M$3),$D16*10.56*M$2*(M$1/1000-($F16/1000)),0)</f>
        <v>0</v>
      </c>
      <c r="N16" s="69" t="n">
        <f aca="false">IF(AND($F16&lt;N$1,$G16&lt;N$3,(DATE(YEAR($G16)+1,MONTH($G16)+1,1))&gt;N$3),$D16*10.56*N$2*(N$1/1000-($F16/1000)),0)</f>
        <v>0</v>
      </c>
      <c r="O16" s="69" t="n">
        <f aca="false">IF(AND($F16&lt;O$1,$G16&lt;O$3,(DATE(YEAR($G16)+1,MONTH($G16)+1,1))&gt;O$3),$D16*10.56*O$2*(O$1/1000-($F16/1000)),0)</f>
        <v>0</v>
      </c>
      <c r="P16" s="69" t="n">
        <f aca="false">IF(AND($F16&lt;P$1,$G16&lt;P$3,(DATE(YEAR($G16)+1,MONTH($G16)+1,1))&gt;P$3),$D16*10.56*P$2*(P$1/1000-($F16/1000)),0)</f>
        <v>0</v>
      </c>
      <c r="Q16" s="69" t="n">
        <f aca="false">IF(AND($F16&lt;Q$1,$G16&lt;Q$3,(DATE(YEAR($G16)+1,MONTH($G16)+1,1))&gt;Q$3),$D16*10.56*Q$2*(Q$1/1000-($F16/1000)),0)</f>
        <v>0</v>
      </c>
      <c r="R16" s="69" t="n">
        <f aca="false">IF(AND($F16&lt;R$1,$G16&lt;R$3,(DATE(YEAR($G16)+1,MONTH($G16)+1,1))&gt;R$3),$D16*10.56*R$2*(R$1/1000-($F16/1000)),0)</f>
        <v>0</v>
      </c>
      <c r="S16" s="69" t="n">
        <f aca="false">IF(AND($F16&lt;S$1,$G16&lt;S$3,(DATE(YEAR($G16)+1,MONTH($G16)+1,1))&gt;S$3),$D16*10.56*S$2*(S$1/1000-($F16/1000)),0)</f>
        <v>0</v>
      </c>
      <c r="T16" s="69" t="n">
        <f aca="false">IF(AND($F16&lt;T$1,$G16&lt;T$3,(DATE(YEAR($G16)+1,MONTH($G16)+1,1))&gt;T$3),$D16*10.56*T$2*(T$1/1000-($F16/1000)),0)</f>
        <v>0</v>
      </c>
      <c r="U16" s="69" t="n">
        <f aca="false">IF(AND($F16&lt;U$1,$G16&lt;U$3,(DATE(YEAR($G16)+1,MONTH($G16)+1,1))&gt;U$3),$D16*10.56*U$2*(U$1/1000-($F16/1000)),0)</f>
        <v>1298.4576</v>
      </c>
      <c r="V16" s="69" t="n">
        <f aca="false">IF(AND($F16&lt;V$1,$G16&lt;V$3,(DATE(YEAR($G16)+1,MONTH($G16)+1,1))&gt;V$3),$D16*10.56*V$2*(V$1/1000-($F16/1000)),0)</f>
        <v>1298.4576</v>
      </c>
      <c r="W16" s="69" t="n">
        <f aca="false">IF(AND($F16&lt;W$1,$G16&lt;W$3,(DATE(YEAR($G16)+1,MONTH($G16)+1,1))&gt;W$3),$D16*10.56*W$2*(W$1/1000-($F16/1000)),0)</f>
        <v>1298.4576</v>
      </c>
      <c r="X16" s="69" t="n">
        <f aca="false">IF(AND($F16&lt;X$1,$G16&lt;X$3,(DATE(YEAR($G16)+1,MONTH($G16)+1,1))&gt;X$3),$D16*10.56*X$2*(X$1/1000-($F16/1000)),0)</f>
        <v>1298.4576</v>
      </c>
      <c r="Y16" s="69" t="n">
        <f aca="false">IF(AND($F16&lt;Y$1,$G16&lt;Y$3,(DATE(YEAR($G16)+1,MONTH($G16)+1,1))&gt;Y$3),$D16*10.56*Y$2*(Y$1/1000-($F16/1000)),0)</f>
        <v>1298.4576</v>
      </c>
      <c r="Z16" s="69" t="n">
        <f aca="false">IF(AND($F16&lt;Z$1,$G16&lt;Z$3,(DATE(YEAR($G16)+1,MONTH($G16)+1,1))&gt;Z$3),$D16*10.56*Z$2*(Z$1/1000-($F16/1000)),0)</f>
        <v>1298.4576</v>
      </c>
      <c r="AA16" s="69" t="n">
        <f aca="false">IF(AND($F16&lt;AA$1,$G16&lt;AA$3,(DATE(YEAR($G16)+1,MONTH($G16)+1,1))&gt;AA$3),$D16*10.56*AA$2*(AA$1/1000-($F16/1000)),0)</f>
        <v>1298.4576</v>
      </c>
      <c r="AB16" s="69" t="n">
        <f aca="false">IF(AND($F16&lt;AB$1,$G16&lt;AB$3,(DATE(YEAR($G16)+1,MONTH($G16)+1,1))&gt;AB$3),$D16*10.56*AB$2*(AB$1/1000-($F16/1000)),0)</f>
        <v>1298.4576</v>
      </c>
      <c r="AC16" s="69" t="n">
        <f aca="false">IF(AND($F16&lt;AC$1,$G16&lt;AC$3,(DATE(YEAR($G16)+1,MONTH($G16)+1,1))&gt;AC$3),$D16*10.56*AC$2*(AC$1/1000-($F16/1000)),0)</f>
        <v>1298.4576</v>
      </c>
      <c r="AD16" s="69" t="n">
        <f aca="false">IF(AND($F16&lt;AD$1,$G16&lt;AD$3,(DATE(YEAR($G16)+1,MONTH($G16)+1,1))&gt;AD$3),$D16*10.56*AD$2*(AD$1/1000-($F16/1000)),0)</f>
        <v>1298.4576</v>
      </c>
      <c r="AE16" s="69" t="n">
        <f aca="false">IF(AND($F16&lt;AE$1,$G16&lt;AE$3,(DATE(YEAR($G16)+1,MONTH($G16)+1,1))&gt;AE$3),$D16*10.56*AE$2*(AE$1/1000-($F16/1000)),0)</f>
        <v>1298.4576</v>
      </c>
      <c r="AF16" s="69" t="n">
        <f aca="false">IF(AND($F16&lt;AF$1,$G16&lt;AF$3,(DATE(YEAR($G16)+1,MONTH($G16)+1,1))&gt;AF$3),$D16*10.56*AF$2*(AF$1/1000-($F16/1000)),0)</f>
        <v>1298.4576</v>
      </c>
      <c r="AG16" s="69" t="n">
        <f aca="false">IF(AND($F16&lt;AG$1,$G16&lt;AG$3,(DATE(YEAR($G16)+1,MONTH($G16)+1,1))&gt;AG$3),$D16*10.56*AG$2*(AG$1/1000-($F16/1000)),0)</f>
        <v>0</v>
      </c>
      <c r="AH16" s="69" t="n">
        <f aca="false">IF(AND($F16&lt;AH$1,$G16&lt;AH$3,(DATE(YEAR($G16)+1,MONTH($G16)+1,1))&gt;AH$3),$D16*10.56*AH$2*(AH$1/1000-($F16/1000)),0)</f>
        <v>0</v>
      </c>
      <c r="AI16" s="69" t="n">
        <f aca="false">IF(AND($F16&lt;AI$1,$G16&lt;AI$3,(DATE(YEAR($G16)+1,MONTH($G16)+1,1))&gt;AI$3),$D16*10.56*AI$2*(AI$1/1000-($F16/1000)),0)</f>
        <v>0</v>
      </c>
      <c r="AJ16" s="69" t="n">
        <f aca="false">IF(AND($F16&lt;AJ$1,$G16&lt;AJ$3,(DATE(YEAR($G16)+1,MONTH($G16)+1,1))&gt;AJ$3),$D16*10.56*AJ$2*(AJ$1/1000-($F16/1000)),0)</f>
        <v>0</v>
      </c>
      <c r="AK16" s="69" t="n">
        <f aca="false">IF(AND($F16&lt;AK$1,$G16&lt;AK$3,(DATE(YEAR($G16)+1,MONTH($G16)+1,1))&gt;AK$3),$D16*10.56*AK$2*(AK$1/1000-($F16/1000)),0)</f>
        <v>0</v>
      </c>
      <c r="AL16" s="69" t="n">
        <f aca="false">IF(AND($F16&lt;AL$1,$G16&lt;AL$3,(DATE(YEAR($G16)+1,MONTH($G16)+1,1))&gt;AL$3),$D16*10.56*AL$2*(AL$1/1000-($F16/1000)),0)</f>
        <v>0</v>
      </c>
      <c r="AM16" s="69" t="n">
        <f aca="false">IF(AND($F16&lt;AM$1,$G16&lt;AM$3,(DATE(YEAR($G16)+1,MONTH($G16)+1,1))&gt;AM$3),$D16*10.56*AM$2*(AM$1/1000-($F16/1000)),0)</f>
        <v>0</v>
      </c>
      <c r="AN16" s="69" t="n">
        <f aca="false">IF(AND($F16&lt;AN$1,$G16&lt;AN$3,(DATE(YEAR($G16)+1,MONTH($G16)+1,1))&gt;AN$3),$D16*10.56*AN$2*(AN$1/1000-($F16/1000)),0)</f>
        <v>0</v>
      </c>
      <c r="AO16" s="69" t="n">
        <f aca="false">IF(AND($F16&lt;AO$1,$G16&lt;AO$3,(DATE(YEAR($G16)+1,MONTH($G16)+1,1))&gt;AO$3),$D16*10.56*AO$2*(AO$1/1000-($F16/1000)),0)</f>
        <v>0</v>
      </c>
      <c r="AP16" s="69" t="n">
        <f aca="false">IF(AND($F16&lt;AP$1,$G16&lt;AP$3,(DATE(YEAR($G16)+1,MONTH($G16)+1,1))&gt;AP$3),$D16*10.56*AP$2*(AP$1/1000-($F16/1000)),0)</f>
        <v>0</v>
      </c>
      <c r="AQ16" s="69" t="n">
        <f aca="false">IF(AND($F16&lt;AQ$1,$G16&lt;AQ$3,(DATE(YEAR($G16)+1,MONTH($G16)+1,1))&gt;AQ$3),$D16*10.56*AQ$2*(AQ$1/1000-($F16/1000)),0)</f>
        <v>0</v>
      </c>
      <c r="AR16" s="69" t="n">
        <f aca="false">IF(AND($F16&lt;AR$1,$G16&lt;AR$3,(DATE(YEAR($G16)+1,MONTH($G16)+1,1))&gt;AR$3),$D16*10.56*AR$2*(AR$1/1000-($F16/1000)),0)</f>
        <v>0</v>
      </c>
      <c r="AS16" s="69" t="n">
        <f aca="false">IF(AND($F16&lt;AS$1,$G16&lt;AS$3,(DATE(YEAR($G16)+1,MONTH($G16)+1,1))&gt;AS$3),$D16*10.56*AS$2*(AS$1/1000-($F16/1000)),0)</f>
        <v>0</v>
      </c>
      <c r="AT16" s="69" t="n">
        <f aca="false">IF(AND($F16&lt;AT$1,$G16&lt;AT$3,(DATE(YEAR($G16)+1,MONTH($G16)+1,1))&gt;AT$3),$D16*10.56*AT$2*(AT$1/1000-($F16/1000)),0)</f>
        <v>0</v>
      </c>
      <c r="AU16" s="69" t="n">
        <f aca="false">IF(AND($F16&lt;AU$1,$G16&lt;AU$3,(DATE(YEAR($G16)+1,MONTH($G16)+1,1))&gt;AU$3),$D16*10.56*AU$2*(AU$1/1000-($F16/1000)),0)</f>
        <v>0</v>
      </c>
      <c r="AV16" s="69" t="n">
        <f aca="false">IF(AND($F16&lt;AV$1,$G16&lt;AV$3,(DATE(YEAR($G16)+1,MONTH($G16)+1,1))&gt;AV$3),$D16*10.56*AV$2*(AV$1/1000-($F16/1000)),0)</f>
        <v>0</v>
      </c>
      <c r="AW16" s="69" t="n">
        <f aca="false">IF(AND($F16&lt;AW$1,$G16&lt;AW$3,(DATE(YEAR($G16)+1,MONTH($G16)+1,1))&gt;AW$3),$D16*10.56*AW$2*(AW$1/1000-($F16/1000)),0)</f>
        <v>0</v>
      </c>
      <c r="AX16" s="69" t="n">
        <f aca="false">IF(AND($F16&lt;AX$1,$G16&lt;AX$3,(DATE(YEAR($G16)+1,MONTH($G16)+1,1))&gt;AX$3),$D16*10.56*AX$2*(AX$1/1000-($F16/1000)),0)</f>
        <v>0</v>
      </c>
      <c r="AY16" s="69" t="n">
        <f aca="false">IF(AND($F16&lt;AY$1,$G16&lt;AY$3,(DATE(YEAR($G16)+1,MONTH($G16)+1,1))&gt;AY$3),$D16*10.56*AY$2*(AY$1/1000-($F16/1000)),0)</f>
        <v>0</v>
      </c>
      <c r="AZ16" s="69" t="n">
        <f aca="false">IF(AND($F16&lt;AZ$1,$G16&lt;AZ$3,(DATE(YEAR($G16)+1,MONTH($G16)+1,1))&gt;AZ$3),$D16*10.56*AZ$2*(AZ$1/1000-($F16/1000)),0)</f>
        <v>0</v>
      </c>
      <c r="BA16" s="69" t="n">
        <f aca="false">IF(AND($F16&lt;BA$1,$G16&lt;BA$3,(DATE(YEAR($G16)+1,MONTH($G16)+1,1))&gt;BA$3),$D16*10.56*BA$2*(BA$1/1000-($F16/1000)),0)</f>
        <v>0</v>
      </c>
      <c r="BB16" s="69" t="n">
        <f aca="false">IF(AND($F16&lt;BB$1,$G16&lt;BB$3,(DATE(YEAR($G16)+1,MONTH($G16)+1,1))&gt;BB$3),$D16*10.56*BB$2*(BB$1/1000-($F16/1000)),0)</f>
        <v>0</v>
      </c>
      <c r="BC16" s="69" t="n">
        <f aca="false">IF(AND($F16&lt;BC$1,$G16&lt;BC$3,(DATE(YEAR($G16)+1,MONTH($G16)+1,1))&gt;BC$3),$D16*10.56*BC$2*(BC$1/1000-($F16/1000)),0)</f>
        <v>0</v>
      </c>
      <c r="BD16" s="69" t="n">
        <f aca="false">IF(AND($F16&lt;BD$1,$G16&lt;BD$3,(DATE(YEAR($G16)+1,MONTH($G16)+1,1))&gt;BD$3),$D16*10.56*BD$2*(BD$1/1000-($F16/1000)),0)</f>
        <v>0</v>
      </c>
    </row>
    <row r="17" customFormat="false" ht="12.75" hidden="false" customHeight="false" outlineLevel="0" collapsed="false">
      <c r="A17" s="66" t="s">
        <v>1267</v>
      </c>
      <c r="B17" s="66" t="s">
        <v>1369</v>
      </c>
      <c r="C17" s="66" t="s">
        <v>1248</v>
      </c>
      <c r="D17" s="66" t="n">
        <v>85</v>
      </c>
      <c r="E17" s="3" t="s">
        <v>1268</v>
      </c>
      <c r="F17" s="66" t="n">
        <v>7100</v>
      </c>
      <c r="G17" s="68" t="n">
        <v>37469</v>
      </c>
      <c r="H17" s="64" t="s">
        <v>1260</v>
      </c>
      <c r="I17" s="69" t="n">
        <f aca="false">IF(AND($F17&lt;I$1,$G17&lt;I$3,(DATE(YEAR($G17)+1,MONTH($G17)+1,1))&gt;I$3),$D17*10.56*I$2*(I$1/1000-($F17/1000)),0)</f>
        <v>0</v>
      </c>
      <c r="J17" s="69" t="n">
        <f aca="false">IF(AND($F17&lt;J$1,$G17&lt;J$3,(DATE(YEAR($G17)+1,MONTH($G17)+1,1))&gt;J$3),$D17*10.56*J$2*(J$1/1000-($F17/1000)),0)</f>
        <v>0</v>
      </c>
      <c r="K17" s="69" t="n">
        <f aca="false">IF(AND($F17&lt;K$1,$G17&lt;K$3,(DATE(YEAR($G17)+1,MONTH($G17)+1,1))&gt;K$3),$D17*10.56*K$2*(K$1/1000-($F17/1000)),0)</f>
        <v>0</v>
      </c>
      <c r="L17" s="69" t="n">
        <f aca="false">IF(AND($F17&lt;L$1,$G17&lt;L$3,(DATE(YEAR($G17)+1,MONTH($G17)+1,1))&gt;L$3),$D17*10.56*L$2*(L$1/1000-($F17/1000)),0)</f>
        <v>0</v>
      </c>
      <c r="M17" s="69" t="n">
        <f aca="false">IF(AND($F17&lt;M$1,$G17&lt;M$3,(DATE(YEAR($G17)+1,MONTH($G17)+1,1))&gt;M$3),$D17*10.56*M$2*(M$1/1000-($F17/1000)),0)</f>
        <v>0</v>
      </c>
      <c r="N17" s="69" t="n">
        <f aca="false">IF(AND($F17&lt;N$1,$G17&lt;N$3,(DATE(YEAR($G17)+1,MONTH($G17)+1,1))&gt;N$3),$D17*10.56*N$2*(N$1/1000-($F17/1000)),0)</f>
        <v>0</v>
      </c>
      <c r="O17" s="69" t="n">
        <f aca="false">IF(AND($F17&lt;O$1,$G17&lt;O$3,(DATE(YEAR($G17)+1,MONTH($G17)+1,1))&gt;O$3),$D17*10.56*O$2*(O$1/1000-($F17/1000)),0)</f>
        <v>0</v>
      </c>
      <c r="P17" s="69" t="n">
        <f aca="false">IF(AND($F17&lt;P$1,$G17&lt;P$3,(DATE(YEAR($G17)+1,MONTH($G17)+1,1))&gt;P$3),$D17*10.56*P$2*(P$1/1000-($F17/1000)),0)</f>
        <v>0</v>
      </c>
      <c r="Q17" s="69" t="n">
        <f aca="false">IF(AND($F17&lt;Q$1,$G17&lt;Q$3,(DATE(YEAR($G17)+1,MONTH($G17)+1,1))&gt;Q$3),$D17*10.56*Q$2*(Q$1/1000-($F17/1000)),0)</f>
        <v>0</v>
      </c>
      <c r="R17" s="69" t="n">
        <f aca="false">IF(AND($F17&lt;R$1,$G17&lt;R$3,(DATE(YEAR($G17)+1,MONTH($G17)+1,1))&gt;R$3),$D17*10.56*R$2*(R$1/1000-($F17/1000)),0)</f>
        <v>0</v>
      </c>
      <c r="S17" s="69" t="n">
        <f aca="false">IF(AND($F17&lt;S$1,$G17&lt;S$3,(DATE(YEAR($G17)+1,MONTH($G17)+1,1))&gt;S$3),$D17*10.56*S$2*(S$1/1000-($F17/1000)),0)</f>
        <v>0</v>
      </c>
      <c r="T17" s="69" t="n">
        <f aca="false">IF(AND($F17&lt;T$1,$G17&lt;T$3,(DATE(YEAR($G17)+1,MONTH($G17)+1,1))&gt;T$3),$D17*10.56*T$2*(T$1/1000-($F17/1000)),0)</f>
        <v>0</v>
      </c>
      <c r="U17" s="69" t="n">
        <f aca="false">IF(AND($F17&lt;U$1,$G17&lt;U$3,(DATE(YEAR($G17)+1,MONTH($G17)+1,1))&gt;U$3),$D17*10.56*U$2*(U$1/1000-($F17/1000)),0)</f>
        <v>0</v>
      </c>
      <c r="V17" s="69" t="n">
        <f aca="false">IF(AND($F17&lt;V$1,$G17&lt;V$3,(DATE(YEAR($G17)+1,MONTH($G17)+1,1))&gt;V$3),$D17*10.56*V$2*(V$1/1000-($F17/1000)),0)</f>
        <v>0</v>
      </c>
      <c r="W17" s="69" t="n">
        <f aca="false">IF(AND($F17&lt;W$1,$G17&lt;W$3,(DATE(YEAR($G17)+1,MONTH($G17)+1,1))&gt;W$3),$D17*10.56*W$2*(W$1/1000-($F17/1000)),0)</f>
        <v>0</v>
      </c>
      <c r="X17" s="69" t="n">
        <f aca="false">IF(AND($F17&lt;X$1,$G17&lt;X$3,(DATE(YEAR($G17)+1,MONTH($G17)+1,1))&gt;X$3),$D17*10.56*X$2*(X$1/1000-($F17/1000)),0)</f>
        <v>0</v>
      </c>
      <c r="Y17" s="69" t="n">
        <f aca="false">IF(AND($F17&lt;Y$1,$G17&lt;Y$3,(DATE(YEAR($G17)+1,MONTH($G17)+1,1))&gt;Y$3),$D17*10.56*Y$2*(Y$1/1000-($F17/1000)),0)</f>
        <v>0</v>
      </c>
      <c r="Z17" s="69" t="n">
        <f aca="false">IF(AND($F17&lt;Z$1,$G17&lt;Z$3,(DATE(YEAR($G17)+1,MONTH($G17)+1,1))&gt;Z$3),$D17*10.56*Z$2*(Z$1/1000-($F17/1000)),0)</f>
        <v>0</v>
      </c>
      <c r="AA17" s="69" t="n">
        <f aca="false">IF(AND($F17&lt;AA$1,$G17&lt;AA$3,(DATE(YEAR($G17)+1,MONTH($G17)+1,1))&gt;AA$3),$D17*10.56*AA$2*(AA$1/1000-($F17/1000)),0)</f>
        <v>0</v>
      </c>
      <c r="AB17" s="69" t="n">
        <f aca="false">IF(AND($F17&lt;AB$1,$G17&lt;AB$3,(DATE(YEAR($G17)+1,MONTH($G17)+1,1))&gt;AB$3),$D17*10.56*AB$2*(AB$1/1000-($F17/1000)),0)</f>
        <v>0</v>
      </c>
      <c r="AC17" s="69" t="n">
        <f aca="false">IF(AND($F17&lt;AC$1,$G17&lt;AC$3,(DATE(YEAR($G17)+1,MONTH($G17)+1,1))&gt;AC$3),$D17*10.56*AC$2*(AC$1/1000-($F17/1000)),0)</f>
        <v>1041.216</v>
      </c>
      <c r="AD17" s="69" t="n">
        <f aca="false">IF(AND($F17&lt;AD$1,$G17&lt;AD$3,(DATE(YEAR($G17)+1,MONTH($G17)+1,1))&gt;AD$3),$D17*10.56*AD$2*(AD$1/1000-($F17/1000)),0)</f>
        <v>1041.216</v>
      </c>
      <c r="AE17" s="69" t="n">
        <f aca="false">IF(AND($F17&lt;AE$1,$G17&lt;AE$3,(DATE(YEAR($G17)+1,MONTH($G17)+1,1))&gt;AE$3),$D17*10.56*AE$2*(AE$1/1000-($F17/1000)),0)</f>
        <v>1041.216</v>
      </c>
      <c r="AF17" s="69" t="n">
        <f aca="false">IF(AND($F17&lt;AF$1,$G17&lt;AF$3,(DATE(YEAR($G17)+1,MONTH($G17)+1,1))&gt;AF$3),$D17*10.56*AF$2*(AF$1/1000-($F17/1000)),0)</f>
        <v>1041.216</v>
      </c>
      <c r="AG17" s="69" t="n">
        <f aca="false">IF(AND($F17&lt;AG$1,$G17&lt;AG$3,(DATE(YEAR($G17)+1,MONTH($G17)+1,1))&gt;AG$3),$D17*10.56*AG$2*(AG$1/1000-($F17/1000)),0)</f>
        <v>1041.216</v>
      </c>
      <c r="AH17" s="69" t="n">
        <f aca="false">IF(AND($F17&lt;AH$1,$G17&lt;AH$3,(DATE(YEAR($G17)+1,MONTH($G17)+1,1))&gt;AH$3),$D17*10.56*AH$2*(AH$1/1000-($F17/1000)),0)</f>
        <v>1041.216</v>
      </c>
      <c r="AI17" s="69" t="n">
        <f aca="false">IF(AND($F17&lt;AI$1,$G17&lt;AI$3,(DATE(YEAR($G17)+1,MONTH($G17)+1,1))&gt;AI$3),$D17*10.56*AI$2*(AI$1/1000-($F17/1000)),0)</f>
        <v>1041.216</v>
      </c>
      <c r="AJ17" s="69" t="n">
        <f aca="false">IF(AND($F17&lt;AJ$1,$G17&lt;AJ$3,(DATE(YEAR($G17)+1,MONTH($G17)+1,1))&gt;AJ$3),$D17*10.56*AJ$2*(AJ$1/1000-($F17/1000)),0)</f>
        <v>1041.216</v>
      </c>
      <c r="AK17" s="69" t="n">
        <f aca="false">IF(AND($F17&lt;AK$1,$G17&lt;AK$3,(DATE(YEAR($G17)+1,MONTH($G17)+1,1))&gt;AK$3),$D17*10.56*AK$2*(AK$1/1000-($F17/1000)),0)</f>
        <v>1041.216</v>
      </c>
      <c r="AL17" s="69" t="n">
        <f aca="false">IF(AND($F17&lt;AL$1,$G17&lt;AL$3,(DATE(YEAR($G17)+1,MONTH($G17)+1,1))&gt;AL$3),$D17*10.56*AL$2*(AL$1/1000-($F17/1000)),0)</f>
        <v>1041.216</v>
      </c>
      <c r="AM17" s="69" t="n">
        <f aca="false">IF(AND($F17&lt;AM$1,$G17&lt;AM$3,(DATE(YEAR($G17)+1,MONTH($G17)+1,1))&gt;AM$3),$D17*10.56*AM$2*(AM$1/1000-($F17/1000)),0)</f>
        <v>1041.216</v>
      </c>
      <c r="AN17" s="69" t="n">
        <f aca="false">IF(AND($F17&lt;AN$1,$G17&lt;AN$3,(DATE(YEAR($G17)+1,MONTH($G17)+1,1))&gt;AN$3),$D17*10.56*AN$2*(AN$1/1000-($F17/1000)),0)</f>
        <v>1041.216</v>
      </c>
      <c r="AO17" s="69" t="n">
        <f aca="false">IF(AND($F17&lt;AO$1,$G17&lt;AO$3,(DATE(YEAR($G17)+1,MONTH($G17)+1,1))&gt;AO$3),$D17*10.56*AO$2*(AO$1/1000-($F17/1000)),0)</f>
        <v>0</v>
      </c>
      <c r="AP17" s="69" t="n">
        <f aca="false">IF(AND($F17&lt;AP$1,$G17&lt;AP$3,(DATE(YEAR($G17)+1,MONTH($G17)+1,1))&gt;AP$3),$D17*10.56*AP$2*(AP$1/1000-($F17/1000)),0)</f>
        <v>0</v>
      </c>
      <c r="AQ17" s="69" t="n">
        <f aca="false">IF(AND($F17&lt;AQ$1,$G17&lt;AQ$3,(DATE(YEAR($G17)+1,MONTH($G17)+1,1))&gt;AQ$3),$D17*10.56*AQ$2*(AQ$1/1000-($F17/1000)),0)</f>
        <v>0</v>
      </c>
      <c r="AR17" s="69" t="n">
        <f aca="false">IF(AND($F17&lt;AR$1,$G17&lt;AR$3,(DATE(YEAR($G17)+1,MONTH($G17)+1,1))&gt;AR$3),$D17*10.56*AR$2*(AR$1/1000-($F17/1000)),0)</f>
        <v>0</v>
      </c>
      <c r="AS17" s="69" t="n">
        <f aca="false">IF(AND($F17&lt;AS$1,$G17&lt;AS$3,(DATE(YEAR($G17)+1,MONTH($G17)+1,1))&gt;AS$3),$D17*10.56*AS$2*(AS$1/1000-($F17/1000)),0)</f>
        <v>0</v>
      </c>
      <c r="AT17" s="69" t="n">
        <f aca="false">IF(AND($F17&lt;AT$1,$G17&lt;AT$3,(DATE(YEAR($G17)+1,MONTH($G17)+1,1))&gt;AT$3),$D17*10.56*AT$2*(AT$1/1000-($F17/1000)),0)</f>
        <v>0</v>
      </c>
      <c r="AU17" s="69" t="n">
        <f aca="false">IF(AND($F17&lt;AU$1,$G17&lt;AU$3,(DATE(YEAR($G17)+1,MONTH($G17)+1,1))&gt;AU$3),$D17*10.56*AU$2*(AU$1/1000-($F17/1000)),0)</f>
        <v>0</v>
      </c>
      <c r="AV17" s="69" t="n">
        <f aca="false">IF(AND($F17&lt;AV$1,$G17&lt;AV$3,(DATE(YEAR($G17)+1,MONTH($G17)+1,1))&gt;AV$3),$D17*10.56*AV$2*(AV$1/1000-($F17/1000)),0)</f>
        <v>0</v>
      </c>
      <c r="AW17" s="69" t="n">
        <f aca="false">IF(AND($F17&lt;AW$1,$G17&lt;AW$3,(DATE(YEAR($G17)+1,MONTH($G17)+1,1))&gt;AW$3),$D17*10.56*AW$2*(AW$1/1000-($F17/1000)),0)</f>
        <v>0</v>
      </c>
      <c r="AX17" s="69" t="n">
        <f aca="false">IF(AND($F17&lt;AX$1,$G17&lt;AX$3,(DATE(YEAR($G17)+1,MONTH($G17)+1,1))&gt;AX$3),$D17*10.56*AX$2*(AX$1/1000-($F17/1000)),0)</f>
        <v>0</v>
      </c>
      <c r="AY17" s="69" t="n">
        <f aca="false">IF(AND($F17&lt;AY$1,$G17&lt;AY$3,(DATE(YEAR($G17)+1,MONTH($G17)+1,1))&gt;AY$3),$D17*10.56*AY$2*(AY$1/1000-($F17/1000)),0)</f>
        <v>0</v>
      </c>
      <c r="AZ17" s="69" t="n">
        <f aca="false">IF(AND($F17&lt;AZ$1,$G17&lt;AZ$3,(DATE(YEAR($G17)+1,MONTH($G17)+1,1))&gt;AZ$3),$D17*10.56*AZ$2*(AZ$1/1000-($F17/1000)),0)</f>
        <v>0</v>
      </c>
      <c r="BA17" s="69" t="n">
        <f aca="false">IF(AND($F17&lt;BA$1,$G17&lt;BA$3,(DATE(YEAR($G17)+1,MONTH($G17)+1,1))&gt;BA$3),$D17*10.56*BA$2*(BA$1/1000-($F17/1000)),0)</f>
        <v>0</v>
      </c>
      <c r="BB17" s="69" t="n">
        <f aca="false">IF(AND($F17&lt;BB$1,$G17&lt;BB$3,(DATE(YEAR($G17)+1,MONTH($G17)+1,1))&gt;BB$3),$D17*10.56*BB$2*(BB$1/1000-($F17/1000)),0)</f>
        <v>0</v>
      </c>
      <c r="BC17" s="69" t="n">
        <f aca="false">IF(AND($F17&lt;BC$1,$G17&lt;BC$3,(DATE(YEAR($G17)+1,MONTH($G17)+1,1))&gt;BC$3),$D17*10.56*BC$2*(BC$1/1000-($F17/1000)),0)</f>
        <v>0</v>
      </c>
      <c r="BD17" s="69" t="n">
        <f aca="false">IF(AND($F17&lt;BD$1,$G17&lt;BD$3,(DATE(YEAR($G17)+1,MONTH($G17)+1,1))&gt;BD$3),$D17*10.56*BD$2*(BD$1/1000-($F17/1000)),0)</f>
        <v>0</v>
      </c>
    </row>
    <row r="18" customFormat="false" ht="13.5" hidden="false" customHeight="true" outlineLevel="0" collapsed="false">
      <c r="A18" s="66" t="s">
        <v>1275</v>
      </c>
      <c r="B18" s="66" t="s">
        <v>1369</v>
      </c>
      <c r="C18" s="66" t="s">
        <v>1248</v>
      </c>
      <c r="D18" s="66" t="n">
        <v>50</v>
      </c>
      <c r="E18" s="3" t="s">
        <v>1268</v>
      </c>
      <c r="F18" s="66" t="n">
        <v>7100</v>
      </c>
      <c r="G18" s="68" t="n">
        <v>37530</v>
      </c>
      <c r="H18" s="64" t="s">
        <v>1260</v>
      </c>
      <c r="I18" s="69" t="n">
        <f aca="false">IF(AND($F18&lt;I$1,$G18&lt;I$3,(DATE(YEAR($G18)+1,MONTH($G18)+1,1))&gt;I$3),$D18*10.56*I$2*(I$1/1000-($F18/1000)),0)</f>
        <v>0</v>
      </c>
      <c r="J18" s="69" t="n">
        <f aca="false">IF(AND($F18&lt;J$1,$G18&lt;J$3,(DATE(YEAR($G18)+1,MONTH($G18)+1,1))&gt;J$3),$D18*10.56*J$2*(J$1/1000-($F18/1000)),0)</f>
        <v>0</v>
      </c>
      <c r="K18" s="69" t="n">
        <f aca="false">IF(AND($F18&lt;K$1,$G18&lt;K$3,(DATE(YEAR($G18)+1,MONTH($G18)+1,1))&gt;K$3),$D18*10.56*K$2*(K$1/1000-($F18/1000)),0)</f>
        <v>0</v>
      </c>
      <c r="L18" s="69" t="n">
        <f aca="false">IF(AND($F18&lt;L$1,$G18&lt;L$3,(DATE(YEAR($G18)+1,MONTH($G18)+1,1))&gt;L$3),$D18*10.56*L$2*(L$1/1000-($F18/1000)),0)</f>
        <v>0</v>
      </c>
      <c r="M18" s="69" t="n">
        <f aca="false">IF(AND($F18&lt;M$1,$G18&lt;M$3,(DATE(YEAR($G18)+1,MONTH($G18)+1,1))&gt;M$3),$D18*10.56*M$2*(M$1/1000-($F18/1000)),0)</f>
        <v>0</v>
      </c>
      <c r="N18" s="69" t="n">
        <f aca="false">IF(AND($F18&lt;N$1,$G18&lt;N$3,(DATE(YEAR($G18)+1,MONTH($G18)+1,1))&gt;N$3),$D18*10.56*N$2*(N$1/1000-($F18/1000)),0)</f>
        <v>0</v>
      </c>
      <c r="O18" s="69" t="n">
        <f aca="false">IF(AND($F18&lt;O$1,$G18&lt;O$3,(DATE(YEAR($G18)+1,MONTH($G18)+1,1))&gt;O$3),$D18*10.56*O$2*(O$1/1000-($F18/1000)),0)</f>
        <v>0</v>
      </c>
      <c r="P18" s="69" t="n">
        <f aca="false">IF(AND($F18&lt;P$1,$G18&lt;P$3,(DATE(YEAR($G18)+1,MONTH($G18)+1,1))&gt;P$3),$D18*10.56*P$2*(P$1/1000-($F18/1000)),0)</f>
        <v>0</v>
      </c>
      <c r="Q18" s="69" t="n">
        <f aca="false">IF(AND($F18&lt;Q$1,$G18&lt;Q$3,(DATE(YEAR($G18)+1,MONTH($G18)+1,1))&gt;Q$3),$D18*10.56*Q$2*(Q$1/1000-($F18/1000)),0)</f>
        <v>0</v>
      </c>
      <c r="R18" s="69" t="n">
        <f aca="false">IF(AND($F18&lt;R$1,$G18&lt;R$3,(DATE(YEAR($G18)+1,MONTH($G18)+1,1))&gt;R$3),$D18*10.56*R$2*(R$1/1000-($F18/1000)),0)</f>
        <v>0</v>
      </c>
      <c r="S18" s="69" t="n">
        <f aca="false">IF(AND($F18&lt;S$1,$G18&lt;S$3,(DATE(YEAR($G18)+1,MONTH($G18)+1,1))&gt;S$3),$D18*10.56*S$2*(S$1/1000-($F18/1000)),0)</f>
        <v>0</v>
      </c>
      <c r="T18" s="69" t="n">
        <f aca="false">IF(AND($F18&lt;T$1,$G18&lt;T$3,(DATE(YEAR($G18)+1,MONTH($G18)+1,1))&gt;T$3),$D18*10.56*T$2*(T$1/1000-($F18/1000)),0)</f>
        <v>0</v>
      </c>
      <c r="U18" s="69" t="n">
        <f aca="false">IF(AND($F18&lt;U$1,$G18&lt;U$3,(DATE(YEAR($G18)+1,MONTH($G18)+1,1))&gt;U$3),$D18*10.56*U$2*(U$1/1000-($F18/1000)),0)</f>
        <v>0</v>
      </c>
      <c r="V18" s="69" t="n">
        <f aca="false">IF(AND($F18&lt;V$1,$G18&lt;V$3,(DATE(YEAR($G18)+1,MONTH($G18)+1,1))&gt;V$3),$D18*10.56*V$2*(V$1/1000-($F18/1000)),0)</f>
        <v>0</v>
      </c>
      <c r="W18" s="69" t="n">
        <f aca="false">IF(AND($F18&lt;W$1,$G18&lt;W$3,(DATE(YEAR($G18)+1,MONTH($G18)+1,1))&gt;W$3),$D18*10.56*W$2*(W$1/1000-($F18/1000)),0)</f>
        <v>0</v>
      </c>
      <c r="X18" s="69" t="n">
        <f aca="false">IF(AND($F18&lt;X$1,$G18&lt;X$3,(DATE(YEAR($G18)+1,MONTH($G18)+1,1))&gt;X$3),$D18*10.56*X$2*(X$1/1000-($F18/1000)),0)</f>
        <v>0</v>
      </c>
      <c r="Y18" s="69" t="n">
        <f aca="false">IF(AND($F18&lt;Y$1,$G18&lt;Y$3,(DATE(YEAR($G18)+1,MONTH($G18)+1,1))&gt;Y$3),$D18*10.56*Y$2*(Y$1/1000-($F18/1000)),0)</f>
        <v>0</v>
      </c>
      <c r="Z18" s="69" t="n">
        <f aca="false">IF(AND($F18&lt;Z$1,$G18&lt;Z$3,(DATE(YEAR($G18)+1,MONTH($G18)+1,1))&gt;Z$3),$D18*10.56*Z$2*(Z$1/1000-($F18/1000)),0)</f>
        <v>0</v>
      </c>
      <c r="AA18" s="69" t="n">
        <f aca="false">IF(AND($F18&lt;AA$1,$G18&lt;AA$3,(DATE(YEAR($G18)+1,MONTH($G18)+1,1))&gt;AA$3),$D18*10.56*AA$2*(AA$1/1000-($F18/1000)),0)</f>
        <v>0</v>
      </c>
      <c r="AB18" s="69" t="n">
        <f aca="false">IF(AND($F18&lt;AB$1,$G18&lt;AB$3,(DATE(YEAR($G18)+1,MONTH($G18)+1,1))&gt;AB$3),$D18*10.56*AB$2*(AB$1/1000-($F18/1000)),0)</f>
        <v>0</v>
      </c>
      <c r="AC18" s="69" t="n">
        <f aca="false">IF(AND($F18&lt;AC$1,$G18&lt;AC$3,(DATE(YEAR($G18)+1,MONTH($G18)+1,1))&gt;AC$3),$D18*10.56*AC$2*(AC$1/1000-($F18/1000)),0)</f>
        <v>0</v>
      </c>
      <c r="AD18" s="69" t="n">
        <f aca="false">IF(AND($F18&lt;AD$1,$G18&lt;AD$3,(DATE(YEAR($G18)+1,MONTH($G18)+1,1))&gt;AD$3),$D18*10.56*AD$2*(AD$1/1000-($F18/1000)),0)</f>
        <v>0</v>
      </c>
      <c r="AE18" s="69" t="n">
        <f aca="false">IF(AND($F18&lt;AE$1,$G18&lt;AE$3,(DATE(YEAR($G18)+1,MONTH($G18)+1,1))&gt;AE$3),$D18*10.56*AE$2*(AE$1/1000-($F18/1000)),0)</f>
        <v>612.48</v>
      </c>
      <c r="AF18" s="69" t="n">
        <f aca="false">IF(AND($F18&lt;AF$1,$G18&lt;AF$3,(DATE(YEAR($G18)+1,MONTH($G18)+1,1))&gt;AF$3),$D18*10.56*AF$2*(AF$1/1000-($F18/1000)),0)</f>
        <v>612.48</v>
      </c>
      <c r="AG18" s="69" t="n">
        <f aca="false">IF(AND($F18&lt;AG$1,$G18&lt;AG$3,(DATE(YEAR($G18)+1,MONTH($G18)+1,1))&gt;AG$3),$D18*10.56*AG$2*(AG$1/1000-($F18/1000)),0)</f>
        <v>612.48</v>
      </c>
      <c r="AH18" s="69" t="n">
        <f aca="false">IF(AND($F18&lt;AH$1,$G18&lt;AH$3,(DATE(YEAR($G18)+1,MONTH($G18)+1,1))&gt;AH$3),$D18*10.56*AH$2*(AH$1/1000-($F18/1000)),0)</f>
        <v>612.48</v>
      </c>
      <c r="AI18" s="69" t="n">
        <f aca="false">IF(AND($F18&lt;AI$1,$G18&lt;AI$3,(DATE(YEAR($G18)+1,MONTH($G18)+1,1))&gt;AI$3),$D18*10.56*AI$2*(AI$1/1000-($F18/1000)),0)</f>
        <v>612.48</v>
      </c>
      <c r="AJ18" s="69" t="n">
        <f aca="false">IF(AND($F18&lt;AJ$1,$G18&lt;AJ$3,(DATE(YEAR($G18)+1,MONTH($G18)+1,1))&gt;AJ$3),$D18*10.56*AJ$2*(AJ$1/1000-($F18/1000)),0)</f>
        <v>612.48</v>
      </c>
      <c r="AK18" s="69" t="n">
        <f aca="false">IF(AND($F18&lt;AK$1,$G18&lt;AK$3,(DATE(YEAR($G18)+1,MONTH($G18)+1,1))&gt;AK$3),$D18*10.56*AK$2*(AK$1/1000-($F18/1000)),0)</f>
        <v>612.48</v>
      </c>
      <c r="AL18" s="69" t="n">
        <f aca="false">IF(AND($F18&lt;AL$1,$G18&lt;AL$3,(DATE(YEAR($G18)+1,MONTH($G18)+1,1))&gt;AL$3),$D18*10.56*AL$2*(AL$1/1000-($F18/1000)),0)</f>
        <v>612.48</v>
      </c>
      <c r="AM18" s="69" t="n">
        <f aca="false">IF(AND($F18&lt;AM$1,$G18&lt;AM$3,(DATE(YEAR($G18)+1,MONTH($G18)+1,1))&gt;AM$3),$D18*10.56*AM$2*(AM$1/1000-($F18/1000)),0)</f>
        <v>612.48</v>
      </c>
      <c r="AN18" s="69" t="n">
        <f aca="false">IF(AND($F18&lt;AN$1,$G18&lt;AN$3,(DATE(YEAR($G18)+1,MONTH($G18)+1,1))&gt;AN$3),$D18*10.56*AN$2*(AN$1/1000-($F18/1000)),0)</f>
        <v>612.48</v>
      </c>
      <c r="AO18" s="69" t="n">
        <f aca="false">IF(AND($F18&lt;AO$1,$G18&lt;AO$3,(DATE(YEAR($G18)+1,MONTH($G18)+1,1))&gt;AO$3),$D18*10.56*AO$2*(AO$1/1000-($F18/1000)),0)</f>
        <v>612.48</v>
      </c>
      <c r="AP18" s="69" t="n">
        <f aca="false">IF(AND($F18&lt;AP$1,$G18&lt;AP$3,(DATE(YEAR($G18)+1,MONTH($G18)+1,1))&gt;AP$3),$D18*10.56*AP$2*(AP$1/1000-($F18/1000)),0)</f>
        <v>612.48</v>
      </c>
      <c r="AQ18" s="69" t="n">
        <f aca="false">IF(AND($F18&lt;AQ$1,$G18&lt;AQ$3,(DATE(YEAR($G18)+1,MONTH($G18)+1,1))&gt;AQ$3),$D18*10.56*AQ$2*(AQ$1/1000-($F18/1000)),0)</f>
        <v>0</v>
      </c>
      <c r="AR18" s="69" t="n">
        <f aca="false">IF(AND($F18&lt;AR$1,$G18&lt;AR$3,(DATE(YEAR($G18)+1,MONTH($G18)+1,1))&gt;AR$3),$D18*10.56*AR$2*(AR$1/1000-($F18/1000)),0)</f>
        <v>0</v>
      </c>
      <c r="AS18" s="69" t="n">
        <f aca="false">IF(AND($F18&lt;AS$1,$G18&lt;AS$3,(DATE(YEAR($G18)+1,MONTH($G18)+1,1))&gt;AS$3),$D18*10.56*AS$2*(AS$1/1000-($F18/1000)),0)</f>
        <v>0</v>
      </c>
      <c r="AT18" s="69" t="n">
        <f aca="false">IF(AND($F18&lt;AT$1,$G18&lt;AT$3,(DATE(YEAR($G18)+1,MONTH($G18)+1,1))&gt;AT$3),$D18*10.56*AT$2*(AT$1/1000-($F18/1000)),0)</f>
        <v>0</v>
      </c>
      <c r="AU18" s="69" t="n">
        <f aca="false">IF(AND($F18&lt;AU$1,$G18&lt;AU$3,(DATE(YEAR($G18)+1,MONTH($G18)+1,1))&gt;AU$3),$D18*10.56*AU$2*(AU$1/1000-($F18/1000)),0)</f>
        <v>0</v>
      </c>
      <c r="AV18" s="69" t="n">
        <f aca="false">IF(AND($F18&lt;AV$1,$G18&lt;AV$3,(DATE(YEAR($G18)+1,MONTH($G18)+1,1))&gt;AV$3),$D18*10.56*AV$2*(AV$1/1000-($F18/1000)),0)</f>
        <v>0</v>
      </c>
      <c r="AW18" s="69" t="n">
        <f aca="false">IF(AND($F18&lt;AW$1,$G18&lt;AW$3,(DATE(YEAR($G18)+1,MONTH($G18)+1,1))&gt;AW$3),$D18*10.56*AW$2*(AW$1/1000-($F18/1000)),0)</f>
        <v>0</v>
      </c>
      <c r="AX18" s="69" t="n">
        <f aca="false">IF(AND($F18&lt;AX$1,$G18&lt;AX$3,(DATE(YEAR($G18)+1,MONTH($G18)+1,1))&gt;AX$3),$D18*10.56*AX$2*(AX$1/1000-($F18/1000)),0)</f>
        <v>0</v>
      </c>
      <c r="AY18" s="69" t="n">
        <f aca="false">IF(AND($F18&lt;AY$1,$G18&lt;AY$3,(DATE(YEAR($G18)+1,MONTH($G18)+1,1))&gt;AY$3),$D18*10.56*AY$2*(AY$1/1000-($F18/1000)),0)</f>
        <v>0</v>
      </c>
      <c r="AZ18" s="69" t="n">
        <f aca="false">IF(AND($F18&lt;AZ$1,$G18&lt;AZ$3,(DATE(YEAR($G18)+1,MONTH($G18)+1,1))&gt;AZ$3),$D18*10.56*AZ$2*(AZ$1/1000-($F18/1000)),0)</f>
        <v>0</v>
      </c>
      <c r="BA18" s="69" t="n">
        <f aca="false">IF(AND($F18&lt;BA$1,$G18&lt;BA$3,(DATE(YEAR($G18)+1,MONTH($G18)+1,1))&gt;BA$3),$D18*10.56*BA$2*(BA$1/1000-($F18/1000)),0)</f>
        <v>0</v>
      </c>
      <c r="BB18" s="69" t="n">
        <f aca="false">IF(AND($F18&lt;BB$1,$G18&lt;BB$3,(DATE(YEAR($G18)+1,MONTH($G18)+1,1))&gt;BB$3),$D18*10.56*BB$2*(BB$1/1000-($F18/1000)),0)</f>
        <v>0</v>
      </c>
      <c r="BC18" s="69" t="n">
        <f aca="false">IF(AND($F18&lt;BC$1,$G18&lt;BC$3,(DATE(YEAR($G18)+1,MONTH($G18)+1,1))&gt;BC$3),$D18*10.56*BC$2*(BC$1/1000-($F18/1000)),0)</f>
        <v>0</v>
      </c>
      <c r="BD18" s="69" t="n">
        <f aca="false">IF(AND($F18&lt;BD$1,$G18&lt;BD$3,(DATE(YEAR($G18)+1,MONTH($G18)+1,1))&gt;BD$3),$D18*10.56*BD$2*(BD$1/1000-($F18/1000)),0)</f>
        <v>0</v>
      </c>
    </row>
    <row r="19" customFormat="false" ht="13.5" hidden="false" customHeight="true" outlineLevel="0" collapsed="false">
      <c r="A19" s="66" t="s">
        <v>1278</v>
      </c>
      <c r="B19" s="66" t="s">
        <v>1369</v>
      </c>
      <c r="C19" s="66" t="s">
        <v>1248</v>
      </c>
      <c r="D19" s="66" t="n">
        <v>60</v>
      </c>
      <c r="E19" s="3" t="s">
        <v>1268</v>
      </c>
      <c r="F19" s="66" t="n">
        <v>7100</v>
      </c>
      <c r="G19" s="68" t="n">
        <v>37865</v>
      </c>
      <c r="H19" s="64" t="s">
        <v>1260</v>
      </c>
      <c r="I19" s="69" t="n">
        <f aca="false">IF(AND($F19&lt;I$1,$G19&lt;I$3,(DATE(YEAR($G19)+1,MONTH($G19)+1,1))&gt;I$3),$D19*10.56*I$2*(I$1/1000-($F19/1000)),0)</f>
        <v>0</v>
      </c>
      <c r="J19" s="69" t="n">
        <f aca="false">IF(AND($F19&lt;J$1,$G19&lt;J$3,(DATE(YEAR($G19)+1,MONTH($G19)+1,1))&gt;J$3),$D19*10.56*J$2*(J$1/1000-($F19/1000)),0)</f>
        <v>0</v>
      </c>
      <c r="K19" s="69" t="n">
        <f aca="false">IF(AND($F19&lt;K$1,$G19&lt;K$3,(DATE(YEAR($G19)+1,MONTH($G19)+1,1))&gt;K$3),$D19*10.56*K$2*(K$1/1000-($F19/1000)),0)</f>
        <v>0</v>
      </c>
      <c r="L19" s="69" t="n">
        <f aca="false">IF(AND($F19&lt;L$1,$G19&lt;L$3,(DATE(YEAR($G19)+1,MONTH($G19)+1,1))&gt;L$3),$D19*10.56*L$2*(L$1/1000-($F19/1000)),0)</f>
        <v>0</v>
      </c>
      <c r="M19" s="69" t="n">
        <f aca="false">IF(AND($F19&lt;M$1,$G19&lt;M$3,(DATE(YEAR($G19)+1,MONTH($G19)+1,1))&gt;M$3),$D19*10.56*M$2*(M$1/1000-($F19/1000)),0)</f>
        <v>0</v>
      </c>
      <c r="N19" s="69" t="n">
        <f aca="false">IF(AND($F19&lt;N$1,$G19&lt;N$3,(DATE(YEAR($G19)+1,MONTH($G19)+1,1))&gt;N$3),$D19*10.56*N$2*(N$1/1000-($F19/1000)),0)</f>
        <v>0</v>
      </c>
      <c r="O19" s="69" t="n">
        <f aca="false">IF(AND($F19&lt;O$1,$G19&lt;O$3,(DATE(YEAR($G19)+1,MONTH($G19)+1,1))&gt;O$3),$D19*10.56*O$2*(O$1/1000-($F19/1000)),0)</f>
        <v>0</v>
      </c>
      <c r="P19" s="69" t="n">
        <f aca="false">IF(AND($F19&lt;P$1,$G19&lt;P$3,(DATE(YEAR($G19)+1,MONTH($G19)+1,1))&gt;P$3),$D19*10.56*P$2*(P$1/1000-($F19/1000)),0)</f>
        <v>0</v>
      </c>
      <c r="Q19" s="69" t="n">
        <f aca="false">IF(AND($F19&lt;Q$1,$G19&lt;Q$3,(DATE(YEAR($G19)+1,MONTH($G19)+1,1))&gt;Q$3),$D19*10.56*Q$2*(Q$1/1000-($F19/1000)),0)</f>
        <v>0</v>
      </c>
      <c r="R19" s="69" t="n">
        <f aca="false">IF(AND($F19&lt;R$1,$G19&lt;R$3,(DATE(YEAR($G19)+1,MONTH($G19)+1,1))&gt;R$3),$D19*10.56*R$2*(R$1/1000-($F19/1000)),0)</f>
        <v>0</v>
      </c>
      <c r="S19" s="69" t="n">
        <f aca="false">IF(AND($F19&lt;S$1,$G19&lt;S$3,(DATE(YEAR($G19)+1,MONTH($G19)+1,1))&gt;S$3),$D19*10.56*S$2*(S$1/1000-($F19/1000)),0)</f>
        <v>0</v>
      </c>
      <c r="T19" s="69" t="n">
        <f aca="false">IF(AND($F19&lt;T$1,$G19&lt;T$3,(DATE(YEAR($G19)+1,MONTH($G19)+1,1))&gt;T$3),$D19*10.56*T$2*(T$1/1000-($F19/1000)),0)</f>
        <v>0</v>
      </c>
      <c r="U19" s="69" t="n">
        <f aca="false">IF(AND($F19&lt;U$1,$G19&lt;U$3,(DATE(YEAR($G19)+1,MONTH($G19)+1,1))&gt;U$3),$D19*10.56*U$2*(U$1/1000-($F19/1000)),0)</f>
        <v>0</v>
      </c>
      <c r="V19" s="69" t="n">
        <f aca="false">IF(AND($F19&lt;V$1,$G19&lt;V$3,(DATE(YEAR($G19)+1,MONTH($G19)+1,1))&gt;V$3),$D19*10.56*V$2*(V$1/1000-($F19/1000)),0)</f>
        <v>0</v>
      </c>
      <c r="W19" s="69" t="n">
        <f aca="false">IF(AND($F19&lt;W$1,$G19&lt;W$3,(DATE(YEAR($G19)+1,MONTH($G19)+1,1))&gt;W$3),$D19*10.56*W$2*(W$1/1000-($F19/1000)),0)</f>
        <v>0</v>
      </c>
      <c r="X19" s="69" t="n">
        <f aca="false">IF(AND($F19&lt;X$1,$G19&lt;X$3,(DATE(YEAR($G19)+1,MONTH($G19)+1,1))&gt;X$3),$D19*10.56*X$2*(X$1/1000-($F19/1000)),0)</f>
        <v>0</v>
      </c>
      <c r="Y19" s="69" t="n">
        <f aca="false">IF(AND($F19&lt;Y$1,$G19&lt;Y$3,(DATE(YEAR($G19)+1,MONTH($G19)+1,1))&gt;Y$3),$D19*10.56*Y$2*(Y$1/1000-($F19/1000)),0)</f>
        <v>0</v>
      </c>
      <c r="Z19" s="69" t="n">
        <f aca="false">IF(AND($F19&lt;Z$1,$G19&lt;Z$3,(DATE(YEAR($G19)+1,MONTH($G19)+1,1))&gt;Z$3),$D19*10.56*Z$2*(Z$1/1000-($F19/1000)),0)</f>
        <v>0</v>
      </c>
      <c r="AA19" s="69" t="n">
        <f aca="false">IF(AND($F19&lt;AA$1,$G19&lt;AA$3,(DATE(YEAR($G19)+1,MONTH($G19)+1,1))&gt;AA$3),$D19*10.56*AA$2*(AA$1/1000-($F19/1000)),0)</f>
        <v>0</v>
      </c>
      <c r="AB19" s="69" t="n">
        <f aca="false">IF(AND($F19&lt;AB$1,$G19&lt;AB$3,(DATE(YEAR($G19)+1,MONTH($G19)+1,1))&gt;AB$3),$D19*10.56*AB$2*(AB$1/1000-($F19/1000)),0)</f>
        <v>0</v>
      </c>
      <c r="AC19" s="69" t="n">
        <f aca="false">IF(AND($F19&lt;AC$1,$G19&lt;AC$3,(DATE(YEAR($G19)+1,MONTH($G19)+1,1))&gt;AC$3),$D19*10.56*AC$2*(AC$1/1000-($F19/1000)),0)</f>
        <v>0</v>
      </c>
      <c r="AD19" s="69" t="n">
        <f aca="false">IF(AND($F19&lt;AD$1,$G19&lt;AD$3,(DATE(YEAR($G19)+1,MONTH($G19)+1,1))&gt;AD$3),$D19*10.56*AD$2*(AD$1/1000-($F19/1000)),0)</f>
        <v>0</v>
      </c>
      <c r="AE19" s="69" t="n">
        <f aca="false">IF(AND($F19&lt;AE$1,$G19&lt;AE$3,(DATE(YEAR($G19)+1,MONTH($G19)+1,1))&gt;AE$3),$D19*10.56*AE$2*(AE$1/1000-($F19/1000)),0)</f>
        <v>0</v>
      </c>
      <c r="AF19" s="69" t="n">
        <f aca="false">IF(AND($F19&lt;AF$1,$G19&lt;AF$3,(DATE(YEAR($G19)+1,MONTH($G19)+1,1))&gt;AF$3),$D19*10.56*AF$2*(AF$1/1000-($F19/1000)),0)</f>
        <v>0</v>
      </c>
      <c r="AG19" s="69" t="n">
        <f aca="false">IF(AND($F19&lt;AG$1,$G19&lt;AG$3,(DATE(YEAR($G19)+1,MONTH($G19)+1,1))&gt;AG$3),$D19*10.56*AG$2*(AG$1/1000-($F19/1000)),0)</f>
        <v>0</v>
      </c>
      <c r="AH19" s="69" t="n">
        <f aca="false">IF(AND($F19&lt;AH$1,$G19&lt;AH$3,(DATE(YEAR($G19)+1,MONTH($G19)+1,1))&gt;AH$3),$D19*10.56*AH$2*(AH$1/1000-($F19/1000)),0)</f>
        <v>0</v>
      </c>
      <c r="AI19" s="69" t="n">
        <f aca="false">IF(AND($F19&lt;AI$1,$G19&lt;AI$3,(DATE(YEAR($G19)+1,MONTH($G19)+1,1))&gt;AI$3),$D19*10.56*AI$2*(AI$1/1000-($F19/1000)),0)</f>
        <v>0</v>
      </c>
      <c r="AJ19" s="69" t="n">
        <f aca="false">IF(AND($F19&lt;AJ$1,$G19&lt;AJ$3,(DATE(YEAR($G19)+1,MONTH($G19)+1,1))&gt;AJ$3),$D19*10.56*AJ$2*(AJ$1/1000-($F19/1000)),0)</f>
        <v>0</v>
      </c>
      <c r="AK19" s="69" t="n">
        <f aca="false">IF(AND($F19&lt;AK$1,$G19&lt;AK$3,(DATE(YEAR($G19)+1,MONTH($G19)+1,1))&gt;AK$3),$D19*10.56*AK$2*(AK$1/1000-($F19/1000)),0)</f>
        <v>0</v>
      </c>
      <c r="AL19" s="69" t="n">
        <f aca="false">IF(AND($F19&lt;AL$1,$G19&lt;AL$3,(DATE(YEAR($G19)+1,MONTH($G19)+1,1))&gt;AL$3),$D19*10.56*AL$2*(AL$1/1000-($F19/1000)),0)</f>
        <v>0</v>
      </c>
      <c r="AM19" s="69" t="n">
        <f aca="false">IF(AND($F19&lt;AM$1,$G19&lt;AM$3,(DATE(YEAR($G19)+1,MONTH($G19)+1,1))&gt;AM$3),$D19*10.56*AM$2*(AM$1/1000-($F19/1000)),0)</f>
        <v>0</v>
      </c>
      <c r="AN19" s="69" t="n">
        <f aca="false">IF(AND($F19&lt;AN$1,$G19&lt;AN$3,(DATE(YEAR($G19)+1,MONTH($G19)+1,1))&gt;AN$3),$D19*10.56*AN$2*(AN$1/1000-($F19/1000)),0)</f>
        <v>0</v>
      </c>
      <c r="AO19" s="69" t="n">
        <f aca="false">IF(AND($F19&lt;AO$1,$G19&lt;AO$3,(DATE(YEAR($G19)+1,MONTH($G19)+1,1))&gt;AO$3),$D19*10.56*AO$2*(AO$1/1000-($F19/1000)),0)</f>
        <v>0</v>
      </c>
      <c r="AP19" s="69" t="n">
        <f aca="false">IF(AND($F19&lt;AP$1,$G19&lt;AP$3,(DATE(YEAR($G19)+1,MONTH($G19)+1,1))&gt;AP$3),$D19*10.56*AP$2*(AP$1/1000-($F19/1000)),0)</f>
        <v>734.976</v>
      </c>
      <c r="AQ19" s="69" t="n">
        <f aca="false">IF(AND($F19&lt;AQ$1,$G19&lt;AQ$3,(DATE(YEAR($G19)+1,MONTH($G19)+1,1))&gt;AQ$3),$D19*10.56*AQ$2*(AQ$1/1000-($F19/1000)),0)</f>
        <v>734.976</v>
      </c>
      <c r="AR19" s="69" t="n">
        <f aca="false">IF(AND($F19&lt;AR$1,$G19&lt;AR$3,(DATE(YEAR($G19)+1,MONTH($G19)+1,1))&gt;AR$3),$D19*10.56*AR$2*(AR$1/1000-($F19/1000)),0)</f>
        <v>734.976</v>
      </c>
      <c r="AS19" s="69" t="n">
        <f aca="false">IF(AND($F19&lt;AS$1,$G19&lt;AS$3,(DATE(YEAR($G19)+1,MONTH($G19)+1,1))&gt;AS$3),$D19*10.56*AS$2*(AS$1/1000-($F19/1000)),0)</f>
        <v>734.976</v>
      </c>
      <c r="AT19" s="69" t="n">
        <f aca="false">IF(AND($F19&lt;AT$1,$G19&lt;AT$3,(DATE(YEAR($G19)+1,MONTH($G19)+1,1))&gt;AT$3),$D19*10.56*AT$2*(AT$1/1000-($F19/1000)),0)</f>
        <v>734.976</v>
      </c>
      <c r="AU19" s="69" t="n">
        <f aca="false">IF(AND($F19&lt;AU$1,$G19&lt;AU$3,(DATE(YEAR($G19)+1,MONTH($G19)+1,1))&gt;AU$3),$D19*10.56*AU$2*(AU$1/1000-($F19/1000)),0)</f>
        <v>734.976</v>
      </c>
      <c r="AV19" s="69" t="n">
        <f aca="false">IF(AND($F19&lt;AV$1,$G19&lt;AV$3,(DATE(YEAR($G19)+1,MONTH($G19)+1,1))&gt;AV$3),$D19*10.56*AV$2*(AV$1/1000-($F19/1000)),0)</f>
        <v>734.976</v>
      </c>
      <c r="AW19" s="69" t="n">
        <f aca="false">IF(AND($F19&lt;AW$1,$G19&lt;AW$3,(DATE(YEAR($G19)+1,MONTH($G19)+1,1))&gt;AW$3),$D19*10.56*AW$2*(AW$1/1000-($F19/1000)),0)</f>
        <v>734.976</v>
      </c>
      <c r="AX19" s="69" t="n">
        <f aca="false">IF(AND($F19&lt;AX$1,$G19&lt;AX$3,(DATE(YEAR($G19)+1,MONTH($G19)+1,1))&gt;AX$3),$D19*10.56*AX$2*(AX$1/1000-($F19/1000)),0)</f>
        <v>734.976</v>
      </c>
      <c r="AY19" s="69" t="n">
        <f aca="false">IF(AND($F19&lt;AY$1,$G19&lt;AY$3,(DATE(YEAR($G19)+1,MONTH($G19)+1,1))&gt;AY$3),$D19*10.56*AY$2*(AY$1/1000-($F19/1000)),0)</f>
        <v>734.976</v>
      </c>
      <c r="AZ19" s="69" t="n">
        <f aca="false">IF(AND($F19&lt;AZ$1,$G19&lt;AZ$3,(DATE(YEAR($G19)+1,MONTH($G19)+1,1))&gt;AZ$3),$D19*10.56*AZ$2*(AZ$1/1000-($F19/1000)),0)</f>
        <v>734.976</v>
      </c>
      <c r="BA19" s="69" t="n">
        <f aca="false">IF(AND($F19&lt;BA$1,$G19&lt;BA$3,(DATE(YEAR($G19)+1,MONTH($G19)+1,1))&gt;BA$3),$D19*10.56*BA$2*(BA$1/1000-($F19/1000)),0)</f>
        <v>734.976</v>
      </c>
      <c r="BB19" s="69" t="n">
        <f aca="false">IF(AND($F19&lt;BB$1,$G19&lt;BB$3,(DATE(YEAR($G19)+1,MONTH($G19)+1,1))&gt;BB$3),$D19*10.56*BB$2*(BB$1/1000-($F19/1000)),0)</f>
        <v>0</v>
      </c>
      <c r="BC19" s="69" t="n">
        <f aca="false">IF(AND($F19&lt;BC$1,$G19&lt;BC$3,(DATE(YEAR($G19)+1,MONTH($G19)+1,1))&gt;BC$3),$D19*10.56*BC$2*(BC$1/1000-($F19/1000)),0)</f>
        <v>0</v>
      </c>
      <c r="BD19" s="69" t="n">
        <f aca="false">IF(AND($F19&lt;BD$1,$G19&lt;BD$3,(DATE(YEAR($G19)+1,MONTH($G19)+1,1))&gt;BD$3),$D19*10.56*BD$2*(BD$1/1000-($F19/1000)),0)</f>
        <v>0</v>
      </c>
    </row>
    <row r="20" customFormat="false" ht="13.5" hidden="false" customHeight="true" outlineLevel="0" collapsed="false">
      <c r="A20" s="66" t="s">
        <v>1280</v>
      </c>
      <c r="B20" s="66" t="s">
        <v>1369</v>
      </c>
      <c r="C20" s="66" t="s">
        <v>1248</v>
      </c>
      <c r="D20" s="66" t="n">
        <v>300</v>
      </c>
      <c r="E20" s="3" t="s">
        <v>1268</v>
      </c>
      <c r="F20" s="66" t="n">
        <v>7273</v>
      </c>
      <c r="G20" s="68" t="n">
        <v>37622</v>
      </c>
      <c r="H20" s="64" t="s">
        <v>1260</v>
      </c>
      <c r="I20" s="69" t="n">
        <f aca="false">IF(AND($F20&lt;I$1,$G20&lt;I$3,(DATE(YEAR($G20)+1,MONTH($G20)+1,1))&gt;I$3),$D20*10.56*I$2*(I$1/1000-($F20/1000)),0)</f>
        <v>0</v>
      </c>
      <c r="J20" s="69" t="n">
        <f aca="false">IF(AND($F20&lt;J$1,$G20&lt;J$3,(DATE(YEAR($G20)+1,MONTH($G20)+1,1))&gt;J$3),$D20*10.56*J$2*(J$1/1000-($F20/1000)),0)</f>
        <v>0</v>
      </c>
      <c r="K20" s="69" t="n">
        <f aca="false">IF(AND($F20&lt;K$1,$G20&lt;K$3,(DATE(YEAR($G20)+1,MONTH($G20)+1,1))&gt;K$3),$D20*10.56*K$2*(K$1/1000-($F20/1000)),0)</f>
        <v>0</v>
      </c>
      <c r="L20" s="69" t="n">
        <f aca="false">IF(AND($F20&lt;L$1,$G20&lt;L$3,(DATE(YEAR($G20)+1,MONTH($G20)+1,1))&gt;L$3),$D20*10.56*L$2*(L$1/1000-($F20/1000)),0)</f>
        <v>0</v>
      </c>
      <c r="M20" s="69" t="n">
        <f aca="false">IF(AND($F20&lt;M$1,$G20&lt;M$3,(DATE(YEAR($G20)+1,MONTH($G20)+1,1))&gt;M$3),$D20*10.56*M$2*(M$1/1000-($F20/1000)),0)</f>
        <v>0</v>
      </c>
      <c r="N20" s="69" t="n">
        <f aca="false">IF(AND($F20&lt;N$1,$G20&lt;N$3,(DATE(YEAR($G20)+1,MONTH($G20)+1,1))&gt;N$3),$D20*10.56*N$2*(N$1/1000-($F20/1000)),0)</f>
        <v>0</v>
      </c>
      <c r="O20" s="69" t="n">
        <f aca="false">IF(AND($F20&lt;O$1,$G20&lt;O$3,(DATE(YEAR($G20)+1,MONTH($G20)+1,1))&gt;O$3),$D20*10.56*O$2*(O$1/1000-($F20/1000)),0)</f>
        <v>0</v>
      </c>
      <c r="P20" s="69" t="n">
        <f aca="false">IF(AND($F20&lt;P$1,$G20&lt;P$3,(DATE(YEAR($G20)+1,MONTH($G20)+1,1))&gt;P$3),$D20*10.56*P$2*(P$1/1000-($F20/1000)),0)</f>
        <v>0</v>
      </c>
      <c r="Q20" s="69" t="n">
        <f aca="false">IF(AND($F20&lt;Q$1,$G20&lt;Q$3,(DATE(YEAR($G20)+1,MONTH($G20)+1,1))&gt;Q$3),$D20*10.56*Q$2*(Q$1/1000-($F20/1000)),0)</f>
        <v>0</v>
      </c>
      <c r="R20" s="69" t="n">
        <f aca="false">IF(AND($F20&lt;R$1,$G20&lt;R$3,(DATE(YEAR($G20)+1,MONTH($G20)+1,1))&gt;R$3),$D20*10.56*R$2*(R$1/1000-($F20/1000)),0)</f>
        <v>0</v>
      </c>
      <c r="S20" s="69" t="n">
        <f aca="false">IF(AND($F20&lt;S$1,$G20&lt;S$3,(DATE(YEAR($G20)+1,MONTH($G20)+1,1))&gt;S$3),$D20*10.56*S$2*(S$1/1000-($F20/1000)),0)</f>
        <v>0</v>
      </c>
      <c r="T20" s="69" t="n">
        <f aca="false">IF(AND($F20&lt;T$1,$G20&lt;T$3,(DATE(YEAR($G20)+1,MONTH($G20)+1,1))&gt;T$3),$D20*10.56*T$2*(T$1/1000-($F20/1000)),0)</f>
        <v>0</v>
      </c>
      <c r="U20" s="69" t="n">
        <f aca="false">IF(AND($F20&lt;U$1,$G20&lt;U$3,(DATE(YEAR($G20)+1,MONTH($G20)+1,1))&gt;U$3),$D20*10.56*U$2*(U$1/1000-($F20/1000)),0)</f>
        <v>0</v>
      </c>
      <c r="V20" s="69" t="n">
        <f aca="false">IF(AND($F20&lt;V$1,$G20&lt;V$3,(DATE(YEAR($G20)+1,MONTH($G20)+1,1))&gt;V$3),$D20*10.56*V$2*(V$1/1000-($F20/1000)),0)</f>
        <v>0</v>
      </c>
      <c r="W20" s="69" t="n">
        <f aca="false">IF(AND($F20&lt;W$1,$G20&lt;W$3,(DATE(YEAR($G20)+1,MONTH($G20)+1,1))&gt;W$3),$D20*10.56*W$2*(W$1/1000-($F20/1000)),0)</f>
        <v>0</v>
      </c>
      <c r="X20" s="69" t="n">
        <f aca="false">IF(AND($F20&lt;X$1,$G20&lt;X$3,(DATE(YEAR($G20)+1,MONTH($G20)+1,1))&gt;X$3),$D20*10.56*X$2*(X$1/1000-($F20/1000)),0)</f>
        <v>0</v>
      </c>
      <c r="Y20" s="69" t="n">
        <f aca="false">IF(AND($F20&lt;Y$1,$G20&lt;Y$3,(DATE(YEAR($G20)+1,MONTH($G20)+1,1))&gt;Y$3),$D20*10.56*Y$2*(Y$1/1000-($F20/1000)),0)</f>
        <v>0</v>
      </c>
      <c r="Z20" s="69" t="n">
        <f aca="false">IF(AND($F20&lt;Z$1,$G20&lt;Z$3,(DATE(YEAR($G20)+1,MONTH($G20)+1,1))&gt;Z$3),$D20*10.56*Z$2*(Z$1/1000-($F20/1000)),0)</f>
        <v>0</v>
      </c>
      <c r="AA20" s="69" t="n">
        <f aca="false">IF(AND($F20&lt;AA$1,$G20&lt;AA$3,(DATE(YEAR($G20)+1,MONTH($G20)+1,1))&gt;AA$3),$D20*10.56*AA$2*(AA$1/1000-($F20/1000)),0)</f>
        <v>0</v>
      </c>
      <c r="AB20" s="69" t="n">
        <f aca="false">IF(AND($F20&lt;AB$1,$G20&lt;AB$3,(DATE(YEAR($G20)+1,MONTH($G20)+1,1))&gt;AB$3),$D20*10.56*AB$2*(AB$1/1000-($F20/1000)),0)</f>
        <v>0</v>
      </c>
      <c r="AC20" s="69" t="n">
        <f aca="false">IF(AND($F20&lt;AC$1,$G20&lt;AC$3,(DATE(YEAR($G20)+1,MONTH($G20)+1,1))&gt;AC$3),$D20*10.56*AC$2*(AC$1/1000-($F20/1000)),0)</f>
        <v>0</v>
      </c>
      <c r="AD20" s="69" t="n">
        <f aca="false">IF(AND($F20&lt;AD$1,$G20&lt;AD$3,(DATE(YEAR($G20)+1,MONTH($G20)+1,1))&gt;AD$3),$D20*10.56*AD$2*(AD$1/1000-($F20/1000)),0)</f>
        <v>0</v>
      </c>
      <c r="AE20" s="69" t="n">
        <f aca="false">IF(AND($F20&lt;AE$1,$G20&lt;AE$3,(DATE(YEAR($G20)+1,MONTH($G20)+1,1))&gt;AE$3),$D20*10.56*AE$2*(AE$1/1000-($F20/1000)),0)</f>
        <v>0</v>
      </c>
      <c r="AF20" s="69" t="n">
        <f aca="false">IF(AND($F20&lt;AF$1,$G20&lt;AF$3,(DATE(YEAR($G20)+1,MONTH($G20)+1,1))&gt;AF$3),$D20*10.56*AF$2*(AF$1/1000-($F20/1000)),0)</f>
        <v>0</v>
      </c>
      <c r="AG20" s="69" t="n">
        <f aca="false">IF(AND($F20&lt;AG$1,$G20&lt;AG$3,(DATE(YEAR($G20)+1,MONTH($G20)+1,1))&gt;AG$3),$D20*10.56*AG$2*(AG$1/1000-($F20/1000)),0)</f>
        <v>0</v>
      </c>
      <c r="AH20" s="69" t="n">
        <f aca="false">IF(AND($F20&lt;AH$1,$G20&lt;AH$3,(DATE(YEAR($G20)+1,MONTH($G20)+1,1))&gt;AH$3),$D20*10.56*AH$2*(AH$1/1000-($F20/1000)),0)</f>
        <v>3455.6544</v>
      </c>
      <c r="AI20" s="69" t="n">
        <f aca="false">IF(AND($F20&lt;AI$1,$G20&lt;AI$3,(DATE(YEAR($G20)+1,MONTH($G20)+1,1))&gt;AI$3),$D20*10.56*AI$2*(AI$1/1000-($F20/1000)),0)</f>
        <v>3455.6544</v>
      </c>
      <c r="AJ20" s="69" t="n">
        <f aca="false">IF(AND($F20&lt;AJ$1,$G20&lt;AJ$3,(DATE(YEAR($G20)+1,MONTH($G20)+1,1))&gt;AJ$3),$D20*10.56*AJ$2*(AJ$1/1000-($F20/1000)),0)</f>
        <v>3455.6544</v>
      </c>
      <c r="AK20" s="69" t="n">
        <f aca="false">IF(AND($F20&lt;AK$1,$G20&lt;AK$3,(DATE(YEAR($G20)+1,MONTH($G20)+1,1))&gt;AK$3),$D20*10.56*AK$2*(AK$1/1000-($F20/1000)),0)</f>
        <v>3455.6544</v>
      </c>
      <c r="AL20" s="69" t="n">
        <f aca="false">IF(AND($F20&lt;AL$1,$G20&lt;AL$3,(DATE(YEAR($G20)+1,MONTH($G20)+1,1))&gt;AL$3),$D20*10.56*AL$2*(AL$1/1000-($F20/1000)),0)</f>
        <v>3455.6544</v>
      </c>
      <c r="AM20" s="69" t="n">
        <f aca="false">IF(AND($F20&lt;AM$1,$G20&lt;AM$3,(DATE(YEAR($G20)+1,MONTH($G20)+1,1))&gt;AM$3),$D20*10.56*AM$2*(AM$1/1000-($F20/1000)),0)</f>
        <v>3455.6544</v>
      </c>
      <c r="AN20" s="69" t="n">
        <f aca="false">IF(AND($F20&lt;AN$1,$G20&lt;AN$3,(DATE(YEAR($G20)+1,MONTH($G20)+1,1))&gt;AN$3),$D20*10.56*AN$2*(AN$1/1000-($F20/1000)),0)</f>
        <v>3455.6544</v>
      </c>
      <c r="AO20" s="69" t="n">
        <f aca="false">IF(AND($F20&lt;AO$1,$G20&lt;AO$3,(DATE(YEAR($G20)+1,MONTH($G20)+1,1))&gt;AO$3),$D20*10.56*AO$2*(AO$1/1000-($F20/1000)),0)</f>
        <v>3455.6544</v>
      </c>
      <c r="AP20" s="69" t="n">
        <f aca="false">IF(AND($F20&lt;AP$1,$G20&lt;AP$3,(DATE(YEAR($G20)+1,MONTH($G20)+1,1))&gt;AP$3),$D20*10.56*AP$2*(AP$1/1000-($F20/1000)),0)</f>
        <v>3455.6544</v>
      </c>
      <c r="AQ20" s="69" t="n">
        <f aca="false">IF(AND($F20&lt;AQ$1,$G20&lt;AQ$3,(DATE(YEAR($G20)+1,MONTH($G20)+1,1))&gt;AQ$3),$D20*10.56*AQ$2*(AQ$1/1000-($F20/1000)),0)</f>
        <v>3455.6544</v>
      </c>
      <c r="AR20" s="69" t="n">
        <f aca="false">IF(AND($F20&lt;AR$1,$G20&lt;AR$3,(DATE(YEAR($G20)+1,MONTH($G20)+1,1))&gt;AR$3),$D20*10.56*AR$2*(AR$1/1000-($F20/1000)),0)</f>
        <v>3455.6544</v>
      </c>
      <c r="AS20" s="69" t="n">
        <f aca="false">IF(AND($F20&lt;AS$1,$G20&lt;AS$3,(DATE(YEAR($G20)+1,MONTH($G20)+1,1))&gt;AS$3),$D20*10.56*AS$2*(AS$1/1000-($F20/1000)),0)</f>
        <v>3455.6544</v>
      </c>
      <c r="AT20" s="69" t="n">
        <f aca="false">IF(AND($F20&lt;AT$1,$G20&lt;AT$3,(DATE(YEAR($G20)+1,MONTH($G20)+1,1))&gt;AT$3),$D20*10.56*AT$2*(AT$1/1000-($F20/1000)),0)</f>
        <v>0</v>
      </c>
      <c r="AU20" s="69" t="n">
        <f aca="false">IF(AND($F20&lt;AU$1,$G20&lt;AU$3,(DATE(YEAR($G20)+1,MONTH($G20)+1,1))&gt;AU$3),$D20*10.56*AU$2*(AU$1/1000-($F20/1000)),0)</f>
        <v>0</v>
      </c>
      <c r="AV20" s="69" t="n">
        <f aca="false">IF(AND($F20&lt;AV$1,$G20&lt;AV$3,(DATE(YEAR($G20)+1,MONTH($G20)+1,1))&gt;AV$3),$D20*10.56*AV$2*(AV$1/1000-($F20/1000)),0)</f>
        <v>0</v>
      </c>
      <c r="AW20" s="69" t="n">
        <f aca="false">IF(AND($F20&lt;AW$1,$G20&lt;AW$3,(DATE(YEAR($G20)+1,MONTH($G20)+1,1))&gt;AW$3),$D20*10.56*AW$2*(AW$1/1000-($F20/1000)),0)</f>
        <v>0</v>
      </c>
      <c r="AX20" s="69" t="n">
        <f aca="false">IF(AND($F20&lt;AX$1,$G20&lt;AX$3,(DATE(YEAR($G20)+1,MONTH($G20)+1,1))&gt;AX$3),$D20*10.56*AX$2*(AX$1/1000-($F20/1000)),0)</f>
        <v>0</v>
      </c>
      <c r="AY20" s="69" t="n">
        <f aca="false">IF(AND($F20&lt;AY$1,$G20&lt;AY$3,(DATE(YEAR($G20)+1,MONTH($G20)+1,1))&gt;AY$3),$D20*10.56*AY$2*(AY$1/1000-($F20/1000)),0)</f>
        <v>0</v>
      </c>
      <c r="AZ20" s="69" t="n">
        <f aca="false">IF(AND($F20&lt;AZ$1,$G20&lt;AZ$3,(DATE(YEAR($G20)+1,MONTH($G20)+1,1))&gt;AZ$3),$D20*10.56*AZ$2*(AZ$1/1000-($F20/1000)),0)</f>
        <v>0</v>
      </c>
      <c r="BA20" s="69" t="n">
        <f aca="false">IF(AND($F20&lt;BA$1,$G20&lt;BA$3,(DATE(YEAR($G20)+1,MONTH($G20)+1,1))&gt;BA$3),$D20*10.56*BA$2*(BA$1/1000-($F20/1000)),0)</f>
        <v>0</v>
      </c>
      <c r="BB20" s="69" t="n">
        <f aca="false">IF(AND($F20&lt;BB$1,$G20&lt;BB$3,(DATE(YEAR($G20)+1,MONTH($G20)+1,1))&gt;BB$3),$D20*10.56*BB$2*(BB$1/1000-($F20/1000)),0)</f>
        <v>0</v>
      </c>
      <c r="BC20" s="69" t="n">
        <f aca="false">IF(AND($F20&lt;BC$1,$G20&lt;BC$3,(DATE(YEAR($G20)+1,MONTH($G20)+1,1))&gt;BC$3),$D20*10.56*BC$2*(BC$1/1000-($F20/1000)),0)</f>
        <v>0</v>
      </c>
      <c r="BD20" s="69" t="n">
        <f aca="false">IF(AND($F20&lt;BD$1,$G20&lt;BD$3,(DATE(YEAR($G20)+1,MONTH($G20)+1,1))&gt;BD$3),$D20*10.56*BD$2*(BD$1/1000-($F20/1000)),0)</f>
        <v>0</v>
      </c>
    </row>
    <row r="21" customFormat="false" ht="13.5" hidden="false" customHeight="true" outlineLevel="0" collapsed="false">
      <c r="A21" s="66" t="s">
        <v>1386</v>
      </c>
      <c r="B21" s="66" t="s">
        <v>1369</v>
      </c>
      <c r="C21" s="66" t="s">
        <v>1248</v>
      </c>
      <c r="D21" s="66" t="n">
        <v>46</v>
      </c>
      <c r="E21" s="3" t="s">
        <v>1268</v>
      </c>
      <c r="F21" s="67" t="n">
        <v>8891</v>
      </c>
      <c r="G21" s="68" t="n">
        <v>37254</v>
      </c>
      <c r="H21" s="64" t="s">
        <v>1260</v>
      </c>
      <c r="I21" s="69" t="n">
        <f aca="false">IF(AND($F21&lt;I$1,$G21&lt;I$3,(DATE(YEAR($G21)+1,MONTH($G21)+1,1))&gt;I$3),$D21*10.56*I$2*(I$1/1000-($F21/1000)),0)</f>
        <v>0</v>
      </c>
      <c r="J21" s="69" t="n">
        <f aca="false">IF(AND($F21&lt;J$1,$G21&lt;J$3,(DATE(YEAR($G21)+1,MONTH($G21)+1,1))&gt;J$3),$D21*10.56*J$2*(J$1/1000-($F21/1000)),0)</f>
        <v>0</v>
      </c>
      <c r="K21" s="69" t="n">
        <f aca="false">IF(AND($F21&lt;K$1,$G21&lt;K$3,(DATE(YEAR($G21)+1,MONTH($G21)+1,1))&gt;K$3),$D21*10.56*K$2*(K$1/1000-($F21/1000)),0)</f>
        <v>0</v>
      </c>
      <c r="L21" s="69" t="n">
        <f aca="false">IF(AND($F21&lt;L$1,$G21&lt;L$3,(DATE(YEAR($G21)+1,MONTH($G21)+1,1))&gt;L$3),$D21*10.56*L$2*(L$1/1000-($F21/1000)),0)</f>
        <v>0</v>
      </c>
      <c r="M21" s="69" t="n">
        <f aca="false">IF(AND($F21&lt;M$1,$G21&lt;M$3,(DATE(YEAR($G21)+1,MONTH($G21)+1,1))&gt;M$3),$D21*10.56*M$2*(M$1/1000-($F21/1000)),0)</f>
        <v>0</v>
      </c>
      <c r="N21" s="69" t="n">
        <f aca="false">IF(AND($F21&lt;N$1,$G21&lt;N$3,(DATE(YEAR($G21)+1,MONTH($G21)+1,1))&gt;N$3),$D21*10.56*N$2*(N$1/1000-($F21/1000)),0)</f>
        <v>0</v>
      </c>
      <c r="O21" s="69" t="n">
        <f aca="false">IF(AND($F21&lt;O$1,$G21&lt;O$3,(DATE(YEAR($G21)+1,MONTH($G21)+1,1))&gt;O$3),$D21*10.56*O$2*(O$1/1000-($F21/1000)),0)</f>
        <v>0</v>
      </c>
      <c r="P21" s="69" t="n">
        <f aca="false">IF(AND($F21&lt;P$1,$G21&lt;P$3,(DATE(YEAR($G21)+1,MONTH($G21)+1,1))&gt;P$3),$D21*10.56*P$2*(P$1/1000-($F21/1000)),0)</f>
        <v>0</v>
      </c>
      <c r="Q21" s="69" t="n">
        <f aca="false">IF(AND($F21&lt;Q$1,$G21&lt;Q$3,(DATE(YEAR($G21)+1,MONTH($G21)+1,1))&gt;Q$3),$D21*10.56*Q$2*(Q$1/1000-($F21/1000)),0)</f>
        <v>0</v>
      </c>
      <c r="R21" s="69" t="n">
        <f aca="false">IF(AND($F21&lt;R$1,$G21&lt;R$3,(DATE(YEAR($G21)+1,MONTH($G21)+1,1))&gt;R$3),$D21*10.56*R$2*(R$1/1000-($F21/1000)),0)</f>
        <v>0</v>
      </c>
      <c r="S21" s="69" t="n">
        <f aca="false">IF(AND($F21&lt;S$1,$G21&lt;S$3,(DATE(YEAR($G21)+1,MONTH($G21)+1,1))&gt;S$3),$D21*10.56*S$2*(S$1/1000-($F21/1000)),0)</f>
        <v>0</v>
      </c>
      <c r="T21" s="69" t="n">
        <f aca="false">IF(AND($F21&lt;T$1,$G21&lt;T$3,(DATE(YEAR($G21)+1,MONTH($G21)+1,1))&gt;T$3),$D21*10.56*T$2*(T$1/1000-($F21/1000)),0)</f>
        <v>0</v>
      </c>
      <c r="U21" s="69" t="n">
        <f aca="false">IF(AND($F21&lt;U$1,$G21&lt;U$3,(DATE(YEAR($G21)+1,MONTH($G21)+1,1))&gt;U$3),$D21*10.56*U$2*(U$1/1000-($F21/1000)),0)</f>
        <v>215.483136</v>
      </c>
      <c r="V21" s="69" t="n">
        <f aca="false">IF(AND($F21&lt;V$1,$G21&lt;V$3,(DATE(YEAR($G21)+1,MONTH($G21)+1,1))&gt;V$3),$D21*10.56*V$2*(V$1/1000-($F21/1000)),0)</f>
        <v>215.483136</v>
      </c>
      <c r="W21" s="69" t="n">
        <f aca="false">IF(AND($F21&lt;W$1,$G21&lt;W$3,(DATE(YEAR($G21)+1,MONTH($G21)+1,1))&gt;W$3),$D21*10.56*W$2*(W$1/1000-($F21/1000)),0)</f>
        <v>215.483136</v>
      </c>
      <c r="X21" s="69" t="n">
        <f aca="false">IF(AND($F21&lt;X$1,$G21&lt;X$3,(DATE(YEAR($G21)+1,MONTH($G21)+1,1))&gt;X$3),$D21*10.56*X$2*(X$1/1000-($F21/1000)),0)</f>
        <v>215.483136</v>
      </c>
      <c r="Y21" s="69" t="n">
        <f aca="false">IF(AND($F21&lt;Y$1,$G21&lt;Y$3,(DATE(YEAR($G21)+1,MONTH($G21)+1,1))&gt;Y$3),$D21*10.56*Y$2*(Y$1/1000-($F21/1000)),0)</f>
        <v>215.483136</v>
      </c>
      <c r="Z21" s="69" t="n">
        <f aca="false">IF(AND($F21&lt;Z$1,$G21&lt;Z$3,(DATE(YEAR($G21)+1,MONTH($G21)+1,1))&gt;Z$3),$D21*10.56*Z$2*(Z$1/1000-($F21/1000)),0)</f>
        <v>215.483136</v>
      </c>
      <c r="AA21" s="69" t="n">
        <f aca="false">IF(AND($F21&lt;AA$1,$G21&lt;AA$3,(DATE(YEAR($G21)+1,MONTH($G21)+1,1))&gt;AA$3),$D21*10.56*AA$2*(AA$1/1000-($F21/1000)),0)</f>
        <v>215.483136</v>
      </c>
      <c r="AB21" s="69" t="n">
        <f aca="false">IF(AND($F21&lt;AB$1,$G21&lt;AB$3,(DATE(YEAR($G21)+1,MONTH($G21)+1,1))&gt;AB$3),$D21*10.56*AB$2*(AB$1/1000-($F21/1000)),0)</f>
        <v>215.483136</v>
      </c>
      <c r="AC21" s="69" t="n">
        <f aca="false">IF(AND($F21&lt;AC$1,$G21&lt;AC$3,(DATE(YEAR($G21)+1,MONTH($G21)+1,1))&gt;AC$3),$D21*10.56*AC$2*(AC$1/1000-($F21/1000)),0)</f>
        <v>215.483136</v>
      </c>
      <c r="AD21" s="69" t="n">
        <f aca="false">IF(AND($F21&lt;AD$1,$G21&lt;AD$3,(DATE(YEAR($G21)+1,MONTH($G21)+1,1))&gt;AD$3),$D21*10.56*AD$2*(AD$1/1000-($F21/1000)),0)</f>
        <v>215.483136</v>
      </c>
      <c r="AE21" s="69" t="n">
        <f aca="false">IF(AND($F21&lt;AE$1,$G21&lt;AE$3,(DATE(YEAR($G21)+1,MONTH($G21)+1,1))&gt;AE$3),$D21*10.56*AE$2*(AE$1/1000-($F21/1000)),0)</f>
        <v>215.483136</v>
      </c>
      <c r="AF21" s="69" t="n">
        <f aca="false">IF(AND($F21&lt;AF$1,$G21&lt;AF$3,(DATE(YEAR($G21)+1,MONTH($G21)+1,1))&gt;AF$3),$D21*10.56*AF$2*(AF$1/1000-($F21/1000)),0)</f>
        <v>215.483136</v>
      </c>
      <c r="AG21" s="69" t="n">
        <f aca="false">IF(AND($F21&lt;AG$1,$G21&lt;AG$3,(DATE(YEAR($G21)+1,MONTH($G21)+1,1))&gt;AG$3),$D21*10.56*AG$2*(AG$1/1000-($F21/1000)),0)</f>
        <v>0</v>
      </c>
      <c r="AH21" s="69" t="n">
        <f aca="false">IF(AND($F21&lt;AH$1,$G21&lt;AH$3,(DATE(YEAR($G21)+1,MONTH($G21)+1,1))&gt;AH$3),$D21*10.56*AH$2*(AH$1/1000-($F21/1000)),0)</f>
        <v>0</v>
      </c>
      <c r="AI21" s="69" t="n">
        <f aca="false">IF(AND($F21&lt;AI$1,$G21&lt;AI$3,(DATE(YEAR($G21)+1,MONTH($G21)+1,1))&gt;AI$3),$D21*10.56*AI$2*(AI$1/1000-($F21/1000)),0)</f>
        <v>0</v>
      </c>
      <c r="AJ21" s="69" t="n">
        <f aca="false">IF(AND($F21&lt;AJ$1,$G21&lt;AJ$3,(DATE(YEAR($G21)+1,MONTH($G21)+1,1))&gt;AJ$3),$D21*10.56*AJ$2*(AJ$1/1000-($F21/1000)),0)</f>
        <v>0</v>
      </c>
      <c r="AK21" s="69" t="n">
        <f aca="false">IF(AND($F21&lt;AK$1,$G21&lt;AK$3,(DATE(YEAR($G21)+1,MONTH($G21)+1,1))&gt;AK$3),$D21*10.56*AK$2*(AK$1/1000-($F21/1000)),0)</f>
        <v>0</v>
      </c>
      <c r="AL21" s="69" t="n">
        <f aca="false">IF(AND($F21&lt;AL$1,$G21&lt;AL$3,(DATE(YEAR($G21)+1,MONTH($G21)+1,1))&gt;AL$3),$D21*10.56*AL$2*(AL$1/1000-($F21/1000)),0)</f>
        <v>0</v>
      </c>
      <c r="AM21" s="69" t="n">
        <f aca="false">IF(AND($F21&lt;AM$1,$G21&lt;AM$3,(DATE(YEAR($G21)+1,MONTH($G21)+1,1))&gt;AM$3),$D21*10.56*AM$2*(AM$1/1000-($F21/1000)),0)</f>
        <v>0</v>
      </c>
      <c r="AN21" s="69" t="n">
        <f aca="false">IF(AND($F21&lt;AN$1,$G21&lt;AN$3,(DATE(YEAR($G21)+1,MONTH($G21)+1,1))&gt;AN$3),$D21*10.56*AN$2*(AN$1/1000-($F21/1000)),0)</f>
        <v>0</v>
      </c>
      <c r="AO21" s="69" t="n">
        <f aca="false">IF(AND($F21&lt;AO$1,$G21&lt;AO$3,(DATE(YEAR($G21)+1,MONTH($G21)+1,1))&gt;AO$3),$D21*10.56*AO$2*(AO$1/1000-($F21/1000)),0)</f>
        <v>0</v>
      </c>
      <c r="AP21" s="69" t="n">
        <f aca="false">IF(AND($F21&lt;AP$1,$G21&lt;AP$3,(DATE(YEAR($G21)+1,MONTH($G21)+1,1))&gt;AP$3),$D21*10.56*AP$2*(AP$1/1000-($F21/1000)),0)</f>
        <v>0</v>
      </c>
      <c r="AQ21" s="69" t="n">
        <f aca="false">IF(AND($F21&lt;AQ$1,$G21&lt;AQ$3,(DATE(YEAR($G21)+1,MONTH($G21)+1,1))&gt;AQ$3),$D21*10.56*AQ$2*(AQ$1/1000-($F21/1000)),0)</f>
        <v>0</v>
      </c>
      <c r="AR21" s="69" t="n">
        <f aca="false">IF(AND($F21&lt;AR$1,$G21&lt;AR$3,(DATE(YEAR($G21)+1,MONTH($G21)+1,1))&gt;AR$3),$D21*10.56*AR$2*(AR$1/1000-($F21/1000)),0)</f>
        <v>0</v>
      </c>
      <c r="AS21" s="69" t="n">
        <f aca="false">IF(AND($F21&lt;AS$1,$G21&lt;AS$3,(DATE(YEAR($G21)+1,MONTH($G21)+1,1))&gt;AS$3),$D21*10.56*AS$2*(AS$1/1000-($F21/1000)),0)</f>
        <v>0</v>
      </c>
      <c r="AT21" s="69" t="n">
        <f aca="false">IF(AND($F21&lt;AT$1,$G21&lt;AT$3,(DATE(YEAR($G21)+1,MONTH($G21)+1,1))&gt;AT$3),$D21*10.56*AT$2*(AT$1/1000-($F21/1000)),0)</f>
        <v>0</v>
      </c>
      <c r="AU21" s="69" t="n">
        <f aca="false">IF(AND($F21&lt;AU$1,$G21&lt;AU$3,(DATE(YEAR($G21)+1,MONTH($G21)+1,1))&gt;AU$3),$D21*10.56*AU$2*(AU$1/1000-($F21/1000)),0)</f>
        <v>0</v>
      </c>
      <c r="AV21" s="69" t="n">
        <f aca="false">IF(AND($F21&lt;AV$1,$G21&lt;AV$3,(DATE(YEAR($G21)+1,MONTH($G21)+1,1))&gt;AV$3),$D21*10.56*AV$2*(AV$1/1000-($F21/1000)),0)</f>
        <v>0</v>
      </c>
      <c r="AW21" s="69" t="n">
        <f aca="false">IF(AND($F21&lt;AW$1,$G21&lt;AW$3,(DATE(YEAR($G21)+1,MONTH($G21)+1,1))&gt;AW$3),$D21*10.56*AW$2*(AW$1/1000-($F21/1000)),0)</f>
        <v>0</v>
      </c>
      <c r="AX21" s="69" t="n">
        <f aca="false">IF(AND($F21&lt;AX$1,$G21&lt;AX$3,(DATE(YEAR($G21)+1,MONTH($G21)+1,1))&gt;AX$3),$D21*10.56*AX$2*(AX$1/1000-($F21/1000)),0)</f>
        <v>0</v>
      </c>
      <c r="AY21" s="69" t="n">
        <f aca="false">IF(AND($F21&lt;AY$1,$G21&lt;AY$3,(DATE(YEAR($G21)+1,MONTH($G21)+1,1))&gt;AY$3),$D21*10.56*AY$2*(AY$1/1000-($F21/1000)),0)</f>
        <v>0</v>
      </c>
      <c r="AZ21" s="69" t="n">
        <f aca="false">IF(AND($F21&lt;AZ$1,$G21&lt;AZ$3,(DATE(YEAR($G21)+1,MONTH($G21)+1,1))&gt;AZ$3),$D21*10.56*AZ$2*(AZ$1/1000-($F21/1000)),0)</f>
        <v>0</v>
      </c>
      <c r="BA21" s="69" t="n">
        <f aca="false">IF(AND($F21&lt;BA$1,$G21&lt;BA$3,(DATE(YEAR($G21)+1,MONTH($G21)+1,1))&gt;BA$3),$D21*10.56*BA$2*(BA$1/1000-($F21/1000)),0)</f>
        <v>0</v>
      </c>
      <c r="BB21" s="69" t="n">
        <f aca="false">IF(AND($F21&lt;BB$1,$G21&lt;BB$3,(DATE(YEAR($G21)+1,MONTH($G21)+1,1))&gt;BB$3),$D21*10.56*BB$2*(BB$1/1000-($F21/1000)),0)</f>
        <v>0</v>
      </c>
      <c r="BC21" s="69" t="n">
        <f aca="false">IF(AND($F21&lt;BC$1,$G21&lt;BC$3,(DATE(YEAR($G21)+1,MONTH($G21)+1,1))&gt;BC$3),$D21*10.56*BC$2*(BC$1/1000-($F21/1000)),0)</f>
        <v>0</v>
      </c>
      <c r="BD21" s="69" t="n">
        <f aca="false">IF(AND($F21&lt;BD$1,$G21&lt;BD$3,(DATE(YEAR($G21)+1,MONTH($G21)+1,1))&gt;BD$3),$D21*10.56*BD$2*(BD$1/1000-($F21/1000)),0)</f>
        <v>0</v>
      </c>
    </row>
    <row r="22" customFormat="false" ht="12.75" hidden="false" customHeight="false" outlineLevel="0" collapsed="false">
      <c r="A22" s="66" t="s">
        <v>1300</v>
      </c>
      <c r="B22" s="66" t="s">
        <v>1369</v>
      </c>
      <c r="C22" s="66" t="s">
        <v>1248</v>
      </c>
      <c r="D22" s="66" t="n">
        <v>34</v>
      </c>
      <c r="E22" s="66" t="s">
        <v>1253</v>
      </c>
      <c r="F22" s="67" t="n">
        <v>9540</v>
      </c>
      <c r="G22" s="68" t="n">
        <v>37209</v>
      </c>
      <c r="H22" s="64" t="s">
        <v>1260</v>
      </c>
      <c r="I22" s="69" t="n">
        <f aca="false">IF(AND($F22&lt;I$1,$G22&lt;I$3,(DATE(YEAR($G22)+1,MONTH($G22)+1,1))&gt;I$3),$D22*10.56*I$2*(I$1/1000-($F22/1000)),0)</f>
        <v>0</v>
      </c>
      <c r="J22" s="69" t="n">
        <f aca="false">IF(AND($F22&lt;J$1,$G22&lt;J$3,(DATE(YEAR($G22)+1,MONTH($G22)+1,1))&gt;J$3),$D22*10.56*J$2*(J$1/1000-($F22/1000)),0)</f>
        <v>0</v>
      </c>
      <c r="K22" s="69" t="n">
        <f aca="false">IF(AND($F22&lt;K$1,$G22&lt;K$3,(DATE(YEAR($G22)+1,MONTH($G22)+1,1))&gt;K$3),$D22*10.56*K$2*(K$1/1000-($F22/1000)),0)</f>
        <v>0</v>
      </c>
      <c r="L22" s="69" t="n">
        <f aca="false">IF(AND($F22&lt;L$1,$G22&lt;L$3,(DATE(YEAR($G22)+1,MONTH($G22)+1,1))&gt;L$3),$D22*10.56*L$2*(L$1/1000-($F22/1000)),0)</f>
        <v>0</v>
      </c>
      <c r="M22" s="69" t="n">
        <f aca="false">IF(AND($F22&lt;M$1,$G22&lt;M$3,(DATE(YEAR($G22)+1,MONTH($G22)+1,1))&gt;M$3),$D22*10.56*M$2*(M$1/1000-($F22/1000)),0)</f>
        <v>0</v>
      </c>
      <c r="N22" s="69" t="n">
        <f aca="false">IF(AND($F22&lt;N$1,$G22&lt;N$3,(DATE(YEAR($G22)+1,MONTH($G22)+1,1))&gt;N$3),$D22*10.56*N$2*(N$1/1000-($F22/1000)),0)</f>
        <v>0</v>
      </c>
      <c r="O22" s="69" t="n">
        <f aca="false">IF(AND($F22&lt;O$1,$G22&lt;O$3,(DATE(YEAR($G22)+1,MONTH($G22)+1,1))&gt;O$3),$D22*10.56*O$2*(O$1/1000-($F22/1000)),0)</f>
        <v>0</v>
      </c>
      <c r="P22" s="69" t="n">
        <f aca="false">IF(AND($F22&lt;P$1,$G22&lt;P$3,(DATE(YEAR($G22)+1,MONTH($G22)+1,1))&gt;P$3),$D22*10.56*P$2*(P$1/1000-($F22/1000)),0)</f>
        <v>0</v>
      </c>
      <c r="Q22" s="69" t="n">
        <f aca="false">IF(AND($F22&lt;Q$1,$G22&lt;Q$3,(DATE(YEAR($G22)+1,MONTH($G22)+1,1))&gt;Q$3),$D22*10.56*Q$2*(Q$1/1000-($F22/1000)),0)</f>
        <v>0</v>
      </c>
      <c r="R22" s="69" t="n">
        <f aca="false">IF(AND($F22&lt;R$1,$G22&lt;R$3,(DATE(YEAR($G22)+1,MONTH($G22)+1,1))&gt;R$3),$D22*10.56*R$2*(R$1/1000-($F22/1000)),0)</f>
        <v>0</v>
      </c>
      <c r="S22" s="69" t="n">
        <f aca="false">IF(AND($F22&lt;S$1,$G22&lt;S$3,(DATE(YEAR($G22)+1,MONTH($G22)+1,1))&gt;S$3),$D22*10.56*S$2*(S$1/1000-($F22/1000)),0)</f>
        <v>0</v>
      </c>
      <c r="T22" s="69" t="n">
        <f aca="false">IF(AND($F22&lt;T$1,$G22&lt;T$3,(DATE(YEAR($G22)+1,MONTH($G22)+1,1))&gt;T$3),$D22*10.56*T$2*(T$1/1000-($F22/1000)),0)</f>
        <v>66.0633600000001</v>
      </c>
      <c r="U22" s="69" t="n">
        <f aca="false">IF(AND($F22&lt;U$1,$G22&lt;U$3,(DATE(YEAR($G22)+1,MONTH($G22)+1,1))&gt;U$3),$D22*10.56*U$2*(U$1/1000-($F22/1000)),0)</f>
        <v>66.0633600000001</v>
      </c>
      <c r="V22" s="69" t="n">
        <f aca="false">IF(AND($F22&lt;V$1,$G22&lt;V$3,(DATE(YEAR($G22)+1,MONTH($G22)+1,1))&gt;V$3),$D22*10.56*V$2*(V$1/1000-($F22/1000)),0)</f>
        <v>66.0633600000001</v>
      </c>
      <c r="W22" s="69" t="n">
        <f aca="false">IF(AND($F22&lt;W$1,$G22&lt;W$3,(DATE(YEAR($G22)+1,MONTH($G22)+1,1))&gt;W$3),$D22*10.56*W$2*(W$1/1000-($F22/1000)),0)</f>
        <v>66.0633600000001</v>
      </c>
      <c r="X22" s="69" t="n">
        <f aca="false">IF(AND($F22&lt;X$1,$G22&lt;X$3,(DATE(YEAR($G22)+1,MONTH($G22)+1,1))&gt;X$3),$D22*10.56*X$2*(X$1/1000-($F22/1000)),0)</f>
        <v>66.0633600000001</v>
      </c>
      <c r="Y22" s="69" t="n">
        <f aca="false">IF(AND($F22&lt;Y$1,$G22&lt;Y$3,(DATE(YEAR($G22)+1,MONTH($G22)+1,1))&gt;Y$3),$D22*10.56*Y$2*(Y$1/1000-($F22/1000)),0)</f>
        <v>66.0633600000001</v>
      </c>
      <c r="Z22" s="69" t="n">
        <f aca="false">IF(AND($F22&lt;Z$1,$G22&lt;Z$3,(DATE(YEAR($G22)+1,MONTH($G22)+1,1))&gt;Z$3),$D22*10.56*Z$2*(Z$1/1000-($F22/1000)),0)</f>
        <v>66.0633600000001</v>
      </c>
      <c r="AA22" s="69" t="n">
        <f aca="false">IF(AND($F22&lt;AA$1,$G22&lt;AA$3,(DATE(YEAR($G22)+1,MONTH($G22)+1,1))&gt;AA$3),$D22*10.56*AA$2*(AA$1/1000-($F22/1000)),0)</f>
        <v>66.0633600000001</v>
      </c>
      <c r="AB22" s="69" t="n">
        <f aca="false">IF(AND($F22&lt;AB$1,$G22&lt;AB$3,(DATE(YEAR($G22)+1,MONTH($G22)+1,1))&gt;AB$3),$D22*10.56*AB$2*(AB$1/1000-($F22/1000)),0)</f>
        <v>66.0633600000001</v>
      </c>
      <c r="AC22" s="69" t="n">
        <f aca="false">IF(AND($F22&lt;AC$1,$G22&lt;AC$3,(DATE(YEAR($G22)+1,MONTH($G22)+1,1))&gt;AC$3),$D22*10.56*AC$2*(AC$1/1000-($F22/1000)),0)</f>
        <v>66.0633600000001</v>
      </c>
      <c r="AD22" s="69" t="n">
        <f aca="false">IF(AND($F22&lt;AD$1,$G22&lt;AD$3,(DATE(YEAR($G22)+1,MONTH($G22)+1,1))&gt;AD$3),$D22*10.56*AD$2*(AD$1/1000-($F22/1000)),0)</f>
        <v>66.0633600000001</v>
      </c>
      <c r="AE22" s="69" t="n">
        <f aca="false">IF(AND($F22&lt;AE$1,$G22&lt;AE$3,(DATE(YEAR($G22)+1,MONTH($G22)+1,1))&gt;AE$3),$D22*10.56*AE$2*(AE$1/1000-($F22/1000)),0)</f>
        <v>66.0633600000001</v>
      </c>
      <c r="AF22" s="69" t="n">
        <f aca="false">IF(AND($F22&lt;AF$1,$G22&lt;AF$3,(DATE(YEAR($G22)+1,MONTH($G22)+1,1))&gt;AF$3),$D22*10.56*AF$2*(AF$1/1000-($F22/1000)),0)</f>
        <v>0</v>
      </c>
      <c r="AG22" s="69" t="n">
        <f aca="false">IF(AND($F22&lt;AG$1,$G22&lt;AG$3,(DATE(YEAR($G22)+1,MONTH($G22)+1,1))&gt;AG$3),$D22*10.56*AG$2*(AG$1/1000-($F22/1000)),0)</f>
        <v>0</v>
      </c>
      <c r="AH22" s="69" t="n">
        <f aca="false">IF(AND($F22&lt;AH$1,$G22&lt;AH$3,(DATE(YEAR($G22)+1,MONTH($G22)+1,1))&gt;AH$3),$D22*10.56*AH$2*(AH$1/1000-($F22/1000)),0)</f>
        <v>0</v>
      </c>
      <c r="AI22" s="69" t="n">
        <f aca="false">IF(AND($F22&lt;AI$1,$G22&lt;AI$3,(DATE(YEAR($G22)+1,MONTH($G22)+1,1))&gt;AI$3),$D22*10.56*AI$2*(AI$1/1000-($F22/1000)),0)</f>
        <v>0</v>
      </c>
      <c r="AJ22" s="69" t="n">
        <f aca="false">IF(AND($F22&lt;AJ$1,$G22&lt;AJ$3,(DATE(YEAR($G22)+1,MONTH($G22)+1,1))&gt;AJ$3),$D22*10.56*AJ$2*(AJ$1/1000-($F22/1000)),0)</f>
        <v>0</v>
      </c>
      <c r="AK22" s="69" t="n">
        <f aca="false">IF(AND($F22&lt;AK$1,$G22&lt;AK$3,(DATE(YEAR($G22)+1,MONTH($G22)+1,1))&gt;AK$3),$D22*10.56*AK$2*(AK$1/1000-($F22/1000)),0)</f>
        <v>0</v>
      </c>
      <c r="AL22" s="69" t="n">
        <f aca="false">IF(AND($F22&lt;AL$1,$G22&lt;AL$3,(DATE(YEAR($G22)+1,MONTH($G22)+1,1))&gt;AL$3),$D22*10.56*AL$2*(AL$1/1000-($F22/1000)),0)</f>
        <v>0</v>
      </c>
      <c r="AM22" s="69" t="n">
        <f aca="false">IF(AND($F22&lt;AM$1,$G22&lt;AM$3,(DATE(YEAR($G22)+1,MONTH($G22)+1,1))&gt;AM$3),$D22*10.56*AM$2*(AM$1/1000-($F22/1000)),0)</f>
        <v>0</v>
      </c>
      <c r="AN22" s="69" t="n">
        <f aca="false">IF(AND($F22&lt;AN$1,$G22&lt;AN$3,(DATE(YEAR($G22)+1,MONTH($G22)+1,1))&gt;AN$3),$D22*10.56*AN$2*(AN$1/1000-($F22/1000)),0)</f>
        <v>0</v>
      </c>
      <c r="AO22" s="69" t="n">
        <f aca="false">IF(AND($F22&lt;AO$1,$G22&lt;AO$3,(DATE(YEAR($G22)+1,MONTH($G22)+1,1))&gt;AO$3),$D22*10.56*AO$2*(AO$1/1000-($F22/1000)),0)</f>
        <v>0</v>
      </c>
      <c r="AP22" s="69" t="n">
        <f aca="false">IF(AND($F22&lt;AP$1,$G22&lt;AP$3,(DATE(YEAR($G22)+1,MONTH($G22)+1,1))&gt;AP$3),$D22*10.56*AP$2*(AP$1/1000-($F22/1000)),0)</f>
        <v>0</v>
      </c>
      <c r="AQ22" s="69" t="n">
        <f aca="false">IF(AND($F22&lt;AQ$1,$G22&lt;AQ$3,(DATE(YEAR($G22)+1,MONTH($G22)+1,1))&gt;AQ$3),$D22*10.56*AQ$2*(AQ$1/1000-($F22/1000)),0)</f>
        <v>0</v>
      </c>
      <c r="AR22" s="69" t="n">
        <f aca="false">IF(AND($F22&lt;AR$1,$G22&lt;AR$3,(DATE(YEAR($G22)+1,MONTH($G22)+1,1))&gt;AR$3),$D22*10.56*AR$2*(AR$1/1000-($F22/1000)),0)</f>
        <v>0</v>
      </c>
      <c r="AS22" s="69" t="n">
        <f aca="false">IF(AND($F22&lt;AS$1,$G22&lt;AS$3,(DATE(YEAR($G22)+1,MONTH($G22)+1,1))&gt;AS$3),$D22*10.56*AS$2*(AS$1/1000-($F22/1000)),0)</f>
        <v>0</v>
      </c>
      <c r="AT22" s="69" t="n">
        <f aca="false">IF(AND($F22&lt;AT$1,$G22&lt;AT$3,(DATE(YEAR($G22)+1,MONTH($G22)+1,1))&gt;AT$3),$D22*10.56*AT$2*(AT$1/1000-($F22/1000)),0)</f>
        <v>0</v>
      </c>
      <c r="AU22" s="69" t="n">
        <f aca="false">IF(AND($F22&lt;AU$1,$G22&lt;AU$3,(DATE(YEAR($G22)+1,MONTH($G22)+1,1))&gt;AU$3),$D22*10.56*AU$2*(AU$1/1000-($F22/1000)),0)</f>
        <v>0</v>
      </c>
      <c r="AV22" s="69" t="n">
        <f aca="false">IF(AND($F22&lt;AV$1,$G22&lt;AV$3,(DATE(YEAR($G22)+1,MONTH($G22)+1,1))&gt;AV$3),$D22*10.56*AV$2*(AV$1/1000-($F22/1000)),0)</f>
        <v>0</v>
      </c>
      <c r="AW22" s="69" t="n">
        <f aca="false">IF(AND($F22&lt;AW$1,$G22&lt;AW$3,(DATE(YEAR($G22)+1,MONTH($G22)+1,1))&gt;AW$3),$D22*10.56*AW$2*(AW$1/1000-($F22/1000)),0)</f>
        <v>0</v>
      </c>
      <c r="AX22" s="69" t="n">
        <f aca="false">IF(AND($F22&lt;AX$1,$G22&lt;AX$3,(DATE(YEAR($G22)+1,MONTH($G22)+1,1))&gt;AX$3),$D22*10.56*AX$2*(AX$1/1000-($F22/1000)),0)</f>
        <v>0</v>
      </c>
      <c r="AY22" s="69" t="n">
        <f aca="false">IF(AND($F22&lt;AY$1,$G22&lt;AY$3,(DATE(YEAR($G22)+1,MONTH($G22)+1,1))&gt;AY$3),$D22*10.56*AY$2*(AY$1/1000-($F22/1000)),0)</f>
        <v>0</v>
      </c>
      <c r="AZ22" s="69" t="n">
        <f aca="false">IF(AND($F22&lt;AZ$1,$G22&lt;AZ$3,(DATE(YEAR($G22)+1,MONTH($G22)+1,1))&gt;AZ$3),$D22*10.56*AZ$2*(AZ$1/1000-($F22/1000)),0)</f>
        <v>0</v>
      </c>
      <c r="BA22" s="69" t="n">
        <f aca="false">IF(AND($F22&lt;BA$1,$G22&lt;BA$3,(DATE(YEAR($G22)+1,MONTH($G22)+1,1))&gt;BA$3),$D22*10.56*BA$2*(BA$1/1000-($F22/1000)),0)</f>
        <v>0</v>
      </c>
      <c r="BB22" s="69" t="n">
        <f aca="false">IF(AND($F22&lt;BB$1,$G22&lt;BB$3,(DATE(YEAR($G22)+1,MONTH($G22)+1,1))&gt;BB$3),$D22*10.56*BB$2*(BB$1/1000-($F22/1000)),0)</f>
        <v>0</v>
      </c>
      <c r="BC22" s="69" t="n">
        <f aca="false">IF(AND($F22&lt;BC$1,$G22&lt;BC$3,(DATE(YEAR($G22)+1,MONTH($G22)+1,1))&gt;BC$3),$D22*10.56*BC$2*(BC$1/1000-($F22/1000)),0)</f>
        <v>0</v>
      </c>
      <c r="BD22" s="69" t="n">
        <f aca="false">IF(AND($F22&lt;BD$1,$G22&lt;BD$3,(DATE(YEAR($G22)+1,MONTH($G22)+1,1))&gt;BD$3),$D22*10.56*BD$2*(BD$1/1000-($F22/1000)),0)</f>
        <v>0</v>
      </c>
    </row>
    <row r="23" customFormat="false" ht="12.75" hidden="false" customHeight="false" outlineLevel="0" collapsed="false">
      <c r="A23" s="0" t="s">
        <v>1380</v>
      </c>
      <c r="B23" s="66" t="s">
        <v>1369</v>
      </c>
      <c r="C23" s="66" t="s">
        <v>1248</v>
      </c>
      <c r="D23" s="66" t="n">
        <v>80</v>
      </c>
      <c r="E23" s="3" t="s">
        <v>1268</v>
      </c>
      <c r="F23" s="67" t="n">
        <v>9700</v>
      </c>
      <c r="G23" s="68" t="n">
        <v>37104</v>
      </c>
      <c r="H23" s="64" t="s">
        <v>1260</v>
      </c>
      <c r="I23" s="69" t="n">
        <f aca="false">IF(AND($F23&lt;I$1,$G23&lt;I$3,(DATE(YEAR($G23)+1,MONTH($G23)+1,1))&gt;I$3),$D23*10.56*I$2*(I$1/1000-($F23/1000)),0)</f>
        <v>0</v>
      </c>
      <c r="J23" s="69" t="n">
        <f aca="false">IF(AND($F23&lt;J$1,$G23&lt;J$3,(DATE(YEAR($G23)+1,MONTH($G23)+1,1))&gt;J$3),$D23*10.56*J$2*(J$1/1000-($F23/1000)),0)</f>
        <v>0</v>
      </c>
      <c r="K23" s="69" t="n">
        <f aca="false">IF(AND($F23&lt;K$1,$G23&lt;K$3,(DATE(YEAR($G23)+1,MONTH($G23)+1,1))&gt;K$3),$D23*10.56*K$2*(K$1/1000-($F23/1000)),0)</f>
        <v>0</v>
      </c>
      <c r="L23" s="69" t="n">
        <f aca="false">IF(AND($F23&lt;L$1,$G23&lt;L$3,(DATE(YEAR($G23)+1,MONTH($G23)+1,1))&gt;L$3),$D23*10.56*L$2*(L$1/1000-($F23/1000)),0)</f>
        <v>0</v>
      </c>
      <c r="M23" s="69" t="n">
        <f aca="false">IF(AND($F23&lt;M$1,$G23&lt;M$3,(DATE(YEAR($G23)+1,MONTH($G23)+1,1))&gt;M$3),$D23*10.56*M$2*(M$1/1000-($F23/1000)),0)</f>
        <v>0</v>
      </c>
      <c r="N23" s="69" t="n">
        <f aca="false">IF(AND($F23&lt;N$1,$G23&lt;N$3,(DATE(YEAR($G23)+1,MONTH($G23)+1,1))&gt;N$3),$D23*10.56*N$2*(N$1/1000-($F23/1000)),0)</f>
        <v>0</v>
      </c>
      <c r="O23" s="69" t="n">
        <f aca="false">IF(AND($F23&lt;O$1,$G23&lt;O$3,(DATE(YEAR($G23)+1,MONTH($G23)+1,1))&gt;O$3),$D23*10.56*O$2*(O$1/1000-($F23/1000)),0)</f>
        <v>0</v>
      </c>
      <c r="P23" s="69" t="n">
        <f aca="false">IF(AND($F23&lt;P$1,$G23&lt;P$3,(DATE(YEAR($G23)+1,MONTH($G23)+1,1))&gt;P$3),$D23*10.56*P$2*(P$1/1000-($F23/1000)),0)</f>
        <v>0</v>
      </c>
      <c r="Q23" s="69" t="n">
        <f aca="false">IF(AND($F23&lt;Q$1,$G23&lt;Q$3,(DATE(YEAR($G23)+1,MONTH($G23)+1,1))&gt;Q$3),$D23*10.56*Q$2*(Q$1/1000-($F23/1000)),0)</f>
        <v>101.376</v>
      </c>
      <c r="R23" s="69" t="n">
        <f aca="false">IF(AND($F23&lt;R$1,$G23&lt;R$3,(DATE(YEAR($G23)+1,MONTH($G23)+1,1))&gt;R$3),$D23*10.56*R$2*(R$1/1000-($F23/1000)),0)</f>
        <v>101.376</v>
      </c>
      <c r="S23" s="69" t="n">
        <f aca="false">IF(AND($F23&lt;S$1,$G23&lt;S$3,(DATE(YEAR($G23)+1,MONTH($G23)+1,1))&gt;S$3),$D23*10.56*S$2*(S$1/1000-($F23/1000)),0)</f>
        <v>101.376</v>
      </c>
      <c r="T23" s="69" t="n">
        <f aca="false">IF(AND($F23&lt;T$1,$G23&lt;T$3,(DATE(YEAR($G23)+1,MONTH($G23)+1,1))&gt;T$3),$D23*10.56*T$2*(T$1/1000-($F23/1000)),0)</f>
        <v>101.376</v>
      </c>
      <c r="U23" s="69" t="n">
        <f aca="false">IF(AND($F23&lt;U$1,$G23&lt;U$3,(DATE(YEAR($G23)+1,MONTH($G23)+1,1))&gt;U$3),$D23*10.56*U$2*(U$1/1000-($F23/1000)),0)</f>
        <v>101.376</v>
      </c>
      <c r="V23" s="69" t="n">
        <f aca="false">IF(AND($F23&lt;V$1,$G23&lt;V$3,(DATE(YEAR($G23)+1,MONTH($G23)+1,1))&gt;V$3),$D23*10.56*V$2*(V$1/1000-($F23/1000)),0)</f>
        <v>101.376</v>
      </c>
      <c r="W23" s="69" t="n">
        <f aca="false">IF(AND($F23&lt;W$1,$G23&lt;W$3,(DATE(YEAR($G23)+1,MONTH($G23)+1,1))&gt;W$3),$D23*10.56*W$2*(W$1/1000-($F23/1000)),0)</f>
        <v>101.376</v>
      </c>
      <c r="X23" s="69" t="n">
        <f aca="false">IF(AND($F23&lt;X$1,$G23&lt;X$3,(DATE(YEAR($G23)+1,MONTH($G23)+1,1))&gt;X$3),$D23*10.56*X$2*(X$1/1000-($F23/1000)),0)</f>
        <v>101.376</v>
      </c>
      <c r="Y23" s="69" t="n">
        <f aca="false">IF(AND($F23&lt;Y$1,$G23&lt;Y$3,(DATE(YEAR($G23)+1,MONTH($G23)+1,1))&gt;Y$3),$D23*10.56*Y$2*(Y$1/1000-($F23/1000)),0)</f>
        <v>101.376</v>
      </c>
      <c r="Z23" s="69" t="n">
        <f aca="false">IF(AND($F23&lt;Z$1,$G23&lt;Z$3,(DATE(YEAR($G23)+1,MONTH($G23)+1,1))&gt;Z$3),$D23*10.56*Z$2*(Z$1/1000-($F23/1000)),0)</f>
        <v>101.376</v>
      </c>
      <c r="AA23" s="69" t="n">
        <f aca="false">IF(AND($F23&lt;AA$1,$G23&lt;AA$3,(DATE(YEAR($G23)+1,MONTH($G23)+1,1))&gt;AA$3),$D23*10.56*AA$2*(AA$1/1000-($F23/1000)),0)</f>
        <v>101.376</v>
      </c>
      <c r="AB23" s="69" t="n">
        <f aca="false">IF(AND($F23&lt;AB$1,$G23&lt;AB$3,(DATE(YEAR($G23)+1,MONTH($G23)+1,1))&gt;AB$3),$D23*10.56*AB$2*(AB$1/1000-($F23/1000)),0)</f>
        <v>101.376</v>
      </c>
      <c r="AC23" s="69" t="n">
        <f aca="false">IF(AND($F23&lt;AC$1,$G23&lt;AC$3,(DATE(YEAR($G23)+1,MONTH($G23)+1,1))&gt;AC$3),$D23*10.56*AC$2*(AC$1/1000-($F23/1000)),0)</f>
        <v>0</v>
      </c>
      <c r="AD23" s="69" t="n">
        <f aca="false">IF(AND($F23&lt;AD$1,$G23&lt;AD$3,(DATE(YEAR($G23)+1,MONTH($G23)+1,1))&gt;AD$3),$D23*10.56*AD$2*(AD$1/1000-($F23/1000)),0)</f>
        <v>0</v>
      </c>
      <c r="AE23" s="69" t="n">
        <f aca="false">IF(AND($F23&lt;AE$1,$G23&lt;AE$3,(DATE(YEAR($G23)+1,MONTH($G23)+1,1))&gt;AE$3),$D23*10.56*AE$2*(AE$1/1000-($F23/1000)),0)</f>
        <v>0</v>
      </c>
      <c r="AF23" s="69" t="n">
        <f aca="false">IF(AND($F23&lt;AF$1,$G23&lt;AF$3,(DATE(YEAR($G23)+1,MONTH($G23)+1,1))&gt;AF$3),$D23*10.56*AF$2*(AF$1/1000-($F23/1000)),0)</f>
        <v>0</v>
      </c>
      <c r="AG23" s="69" t="n">
        <f aca="false">IF(AND($F23&lt;AG$1,$G23&lt;AG$3,(DATE(YEAR($G23)+1,MONTH($G23)+1,1))&gt;AG$3),$D23*10.56*AG$2*(AG$1/1000-($F23/1000)),0)</f>
        <v>0</v>
      </c>
      <c r="AH23" s="69" t="n">
        <f aca="false">IF(AND($F23&lt;AH$1,$G23&lt;AH$3,(DATE(YEAR($G23)+1,MONTH($G23)+1,1))&gt;AH$3),$D23*10.56*AH$2*(AH$1/1000-($F23/1000)),0)</f>
        <v>0</v>
      </c>
      <c r="AI23" s="69" t="n">
        <f aca="false">IF(AND($F23&lt;AI$1,$G23&lt;AI$3,(DATE(YEAR($G23)+1,MONTH($G23)+1,1))&gt;AI$3),$D23*10.56*AI$2*(AI$1/1000-($F23/1000)),0)</f>
        <v>0</v>
      </c>
      <c r="AJ23" s="69" t="n">
        <f aca="false">IF(AND($F23&lt;AJ$1,$G23&lt;AJ$3,(DATE(YEAR($G23)+1,MONTH($G23)+1,1))&gt;AJ$3),$D23*10.56*AJ$2*(AJ$1/1000-($F23/1000)),0)</f>
        <v>0</v>
      </c>
      <c r="AK23" s="69" t="n">
        <f aca="false">IF(AND($F23&lt;AK$1,$G23&lt;AK$3,(DATE(YEAR($G23)+1,MONTH($G23)+1,1))&gt;AK$3),$D23*10.56*AK$2*(AK$1/1000-($F23/1000)),0)</f>
        <v>0</v>
      </c>
      <c r="AL23" s="69" t="n">
        <f aca="false">IF(AND($F23&lt;AL$1,$G23&lt;AL$3,(DATE(YEAR($G23)+1,MONTH($G23)+1,1))&gt;AL$3),$D23*10.56*AL$2*(AL$1/1000-($F23/1000)),0)</f>
        <v>0</v>
      </c>
      <c r="AM23" s="69" t="n">
        <f aca="false">IF(AND($F23&lt;AM$1,$G23&lt;AM$3,(DATE(YEAR($G23)+1,MONTH($G23)+1,1))&gt;AM$3),$D23*10.56*AM$2*(AM$1/1000-($F23/1000)),0)</f>
        <v>0</v>
      </c>
      <c r="AN23" s="69" t="n">
        <f aca="false">IF(AND($F23&lt;AN$1,$G23&lt;AN$3,(DATE(YEAR($G23)+1,MONTH($G23)+1,1))&gt;AN$3),$D23*10.56*AN$2*(AN$1/1000-($F23/1000)),0)</f>
        <v>0</v>
      </c>
      <c r="AO23" s="69" t="n">
        <f aca="false">IF(AND($F23&lt;AO$1,$G23&lt;AO$3,(DATE(YEAR($G23)+1,MONTH($G23)+1,1))&gt;AO$3),$D23*10.56*AO$2*(AO$1/1000-($F23/1000)),0)</f>
        <v>0</v>
      </c>
      <c r="AP23" s="69" t="n">
        <f aca="false">IF(AND($F23&lt;AP$1,$G23&lt;AP$3,(DATE(YEAR($G23)+1,MONTH($G23)+1,1))&gt;AP$3),$D23*10.56*AP$2*(AP$1/1000-($F23/1000)),0)</f>
        <v>0</v>
      </c>
      <c r="AQ23" s="69" t="n">
        <f aca="false">IF(AND($F23&lt;AQ$1,$G23&lt;AQ$3,(DATE(YEAR($G23)+1,MONTH($G23)+1,1))&gt;AQ$3),$D23*10.56*AQ$2*(AQ$1/1000-($F23/1000)),0)</f>
        <v>0</v>
      </c>
      <c r="AR23" s="69" t="n">
        <f aca="false">IF(AND($F23&lt;AR$1,$G23&lt;AR$3,(DATE(YEAR($G23)+1,MONTH($G23)+1,1))&gt;AR$3),$D23*10.56*AR$2*(AR$1/1000-($F23/1000)),0)</f>
        <v>0</v>
      </c>
      <c r="AS23" s="69" t="n">
        <f aca="false">IF(AND($F23&lt;AS$1,$G23&lt;AS$3,(DATE(YEAR($G23)+1,MONTH($G23)+1,1))&gt;AS$3),$D23*10.56*AS$2*(AS$1/1000-($F23/1000)),0)</f>
        <v>0</v>
      </c>
      <c r="AT23" s="69" t="n">
        <f aca="false">IF(AND($F23&lt;AT$1,$G23&lt;AT$3,(DATE(YEAR($G23)+1,MONTH($G23)+1,1))&gt;AT$3),$D23*10.56*AT$2*(AT$1/1000-($F23/1000)),0)</f>
        <v>0</v>
      </c>
      <c r="AU23" s="69" t="n">
        <f aca="false">IF(AND($F23&lt;AU$1,$G23&lt;AU$3,(DATE(YEAR($G23)+1,MONTH($G23)+1,1))&gt;AU$3),$D23*10.56*AU$2*(AU$1/1000-($F23/1000)),0)</f>
        <v>0</v>
      </c>
      <c r="AV23" s="69" t="n">
        <f aca="false">IF(AND($F23&lt;AV$1,$G23&lt;AV$3,(DATE(YEAR($G23)+1,MONTH($G23)+1,1))&gt;AV$3),$D23*10.56*AV$2*(AV$1/1000-($F23/1000)),0)</f>
        <v>0</v>
      </c>
      <c r="AW23" s="69" t="n">
        <f aca="false">IF(AND($F23&lt;AW$1,$G23&lt;AW$3,(DATE(YEAR($G23)+1,MONTH($G23)+1,1))&gt;AW$3),$D23*10.56*AW$2*(AW$1/1000-($F23/1000)),0)</f>
        <v>0</v>
      </c>
      <c r="AX23" s="69" t="n">
        <f aca="false">IF(AND($F23&lt;AX$1,$G23&lt;AX$3,(DATE(YEAR($G23)+1,MONTH($G23)+1,1))&gt;AX$3),$D23*10.56*AX$2*(AX$1/1000-($F23/1000)),0)</f>
        <v>0</v>
      </c>
      <c r="AY23" s="69" t="n">
        <f aca="false">IF(AND($F23&lt;AY$1,$G23&lt;AY$3,(DATE(YEAR($G23)+1,MONTH($G23)+1,1))&gt;AY$3),$D23*10.56*AY$2*(AY$1/1000-($F23/1000)),0)</f>
        <v>0</v>
      </c>
      <c r="AZ23" s="69" t="n">
        <f aca="false">IF(AND($F23&lt;AZ$1,$G23&lt;AZ$3,(DATE(YEAR($G23)+1,MONTH($G23)+1,1))&gt;AZ$3),$D23*10.56*AZ$2*(AZ$1/1000-($F23/1000)),0)</f>
        <v>0</v>
      </c>
      <c r="BA23" s="69" t="n">
        <f aca="false">IF(AND($F23&lt;BA$1,$G23&lt;BA$3,(DATE(YEAR($G23)+1,MONTH($G23)+1,1))&gt;BA$3),$D23*10.56*BA$2*(BA$1/1000-($F23/1000)),0)</f>
        <v>0</v>
      </c>
      <c r="BB23" s="69" t="n">
        <f aca="false">IF(AND($F23&lt;BB$1,$G23&lt;BB$3,(DATE(YEAR($G23)+1,MONTH($G23)+1,1))&gt;BB$3),$D23*10.56*BB$2*(BB$1/1000-($F23/1000)),0)</f>
        <v>0</v>
      </c>
      <c r="BC23" s="69" t="n">
        <f aca="false">IF(AND($F23&lt;BC$1,$G23&lt;BC$3,(DATE(YEAR($G23)+1,MONTH($G23)+1,1))&gt;BC$3),$D23*10.56*BC$2*(BC$1/1000-($F23/1000)),0)</f>
        <v>0</v>
      </c>
      <c r="BD23" s="69" t="n">
        <f aca="false">IF(AND($F23&lt;BD$1,$G23&lt;BD$3,(DATE(YEAR($G23)+1,MONTH($G23)+1,1))&gt;BD$3),$D23*10.56*BD$2*(BD$1/1000-($F23/1000)),0)</f>
        <v>0</v>
      </c>
    </row>
    <row r="24" customFormat="false" ht="12.75" hidden="false" customHeight="false" outlineLevel="0" collapsed="false">
      <c r="A24" s="66" t="s">
        <v>1388</v>
      </c>
      <c r="B24" s="66" t="s">
        <v>1369</v>
      </c>
      <c r="C24" s="66" t="s">
        <v>1248</v>
      </c>
      <c r="D24" s="66" t="n">
        <v>46</v>
      </c>
      <c r="E24" s="3" t="s">
        <v>1268</v>
      </c>
      <c r="F24" s="67" t="n">
        <v>9700</v>
      </c>
      <c r="G24" s="68" t="n">
        <v>37236</v>
      </c>
      <c r="H24" s="64" t="s">
        <v>1260</v>
      </c>
      <c r="I24" s="69" t="n">
        <f aca="false">IF(AND($F24&lt;I$1,$G24&lt;I$3,(DATE(YEAR($G24)+1,MONTH($G24)+1,1))&gt;I$3),$D24*10.56*I$2*(I$1/1000-($F24/1000)),0)</f>
        <v>0</v>
      </c>
      <c r="J24" s="69" t="n">
        <f aca="false">IF(AND($F24&lt;J$1,$G24&lt;J$3,(DATE(YEAR($G24)+1,MONTH($G24)+1,1))&gt;J$3),$D24*10.56*J$2*(J$1/1000-($F24/1000)),0)</f>
        <v>0</v>
      </c>
      <c r="K24" s="69" t="n">
        <f aca="false">IF(AND($F24&lt;K$1,$G24&lt;K$3,(DATE(YEAR($G24)+1,MONTH($G24)+1,1))&gt;K$3),$D24*10.56*K$2*(K$1/1000-($F24/1000)),0)</f>
        <v>0</v>
      </c>
      <c r="L24" s="69" t="n">
        <f aca="false">IF(AND($F24&lt;L$1,$G24&lt;L$3,(DATE(YEAR($G24)+1,MONTH($G24)+1,1))&gt;L$3),$D24*10.56*L$2*(L$1/1000-($F24/1000)),0)</f>
        <v>0</v>
      </c>
      <c r="M24" s="69" t="n">
        <f aca="false">IF(AND($F24&lt;M$1,$G24&lt;M$3,(DATE(YEAR($G24)+1,MONTH($G24)+1,1))&gt;M$3),$D24*10.56*M$2*(M$1/1000-($F24/1000)),0)</f>
        <v>0</v>
      </c>
      <c r="N24" s="69" t="n">
        <f aca="false">IF(AND($F24&lt;N$1,$G24&lt;N$3,(DATE(YEAR($G24)+1,MONTH($G24)+1,1))&gt;N$3),$D24*10.56*N$2*(N$1/1000-($F24/1000)),0)</f>
        <v>0</v>
      </c>
      <c r="O24" s="69" t="n">
        <f aca="false">IF(AND($F24&lt;O$1,$G24&lt;O$3,(DATE(YEAR($G24)+1,MONTH($G24)+1,1))&gt;O$3),$D24*10.56*O$2*(O$1/1000-($F24/1000)),0)</f>
        <v>0</v>
      </c>
      <c r="P24" s="69" t="n">
        <f aca="false">IF(AND($F24&lt;P$1,$G24&lt;P$3,(DATE(YEAR($G24)+1,MONTH($G24)+1,1))&gt;P$3),$D24*10.56*P$2*(P$1/1000-($F24/1000)),0)</f>
        <v>0</v>
      </c>
      <c r="Q24" s="69" t="n">
        <f aca="false">IF(AND($F24&lt;Q$1,$G24&lt;Q$3,(DATE(YEAR($G24)+1,MONTH($G24)+1,1))&gt;Q$3),$D24*10.56*Q$2*(Q$1/1000-($F24/1000)),0)</f>
        <v>0</v>
      </c>
      <c r="R24" s="69" t="n">
        <f aca="false">IF(AND($F24&lt;R$1,$G24&lt;R$3,(DATE(YEAR($G24)+1,MONTH($G24)+1,1))&gt;R$3),$D24*10.56*R$2*(R$1/1000-($F24/1000)),0)</f>
        <v>0</v>
      </c>
      <c r="S24" s="69" t="n">
        <f aca="false">IF(AND($F24&lt;S$1,$G24&lt;S$3,(DATE(YEAR($G24)+1,MONTH($G24)+1,1))&gt;S$3),$D24*10.56*S$2*(S$1/1000-($F24/1000)),0)</f>
        <v>0</v>
      </c>
      <c r="T24" s="69" t="n">
        <f aca="false">IF(AND($F24&lt;T$1,$G24&lt;T$3,(DATE(YEAR($G24)+1,MONTH($G24)+1,1))&gt;T$3),$D24*10.56*T$2*(T$1/1000-($F24/1000)),0)</f>
        <v>0</v>
      </c>
      <c r="U24" s="69" t="n">
        <f aca="false">IF(AND($F24&lt;U$1,$G24&lt;U$3,(DATE(YEAR($G24)+1,MONTH($G24)+1,1))&gt;U$3),$D24*10.56*U$2*(U$1/1000-($F24/1000)),0)</f>
        <v>58.2912000000001</v>
      </c>
      <c r="V24" s="69" t="n">
        <f aca="false">IF(AND($F24&lt;V$1,$G24&lt;V$3,(DATE(YEAR($G24)+1,MONTH($G24)+1,1))&gt;V$3),$D24*10.56*V$2*(V$1/1000-($F24/1000)),0)</f>
        <v>58.2912000000001</v>
      </c>
      <c r="W24" s="69" t="n">
        <f aca="false">IF(AND($F24&lt;W$1,$G24&lt;W$3,(DATE(YEAR($G24)+1,MONTH($G24)+1,1))&gt;W$3),$D24*10.56*W$2*(W$1/1000-($F24/1000)),0)</f>
        <v>58.2912000000001</v>
      </c>
      <c r="X24" s="69" t="n">
        <f aca="false">IF(AND($F24&lt;X$1,$G24&lt;X$3,(DATE(YEAR($G24)+1,MONTH($G24)+1,1))&gt;X$3),$D24*10.56*X$2*(X$1/1000-($F24/1000)),0)</f>
        <v>58.2912000000001</v>
      </c>
      <c r="Y24" s="69" t="n">
        <f aca="false">IF(AND($F24&lt;Y$1,$G24&lt;Y$3,(DATE(YEAR($G24)+1,MONTH($G24)+1,1))&gt;Y$3),$D24*10.56*Y$2*(Y$1/1000-($F24/1000)),0)</f>
        <v>58.2912000000001</v>
      </c>
      <c r="Z24" s="69" t="n">
        <f aca="false">IF(AND($F24&lt;Z$1,$G24&lt;Z$3,(DATE(YEAR($G24)+1,MONTH($G24)+1,1))&gt;Z$3),$D24*10.56*Z$2*(Z$1/1000-($F24/1000)),0)</f>
        <v>58.2912000000001</v>
      </c>
      <c r="AA24" s="69" t="n">
        <f aca="false">IF(AND($F24&lt;AA$1,$G24&lt;AA$3,(DATE(YEAR($G24)+1,MONTH($G24)+1,1))&gt;AA$3),$D24*10.56*AA$2*(AA$1/1000-($F24/1000)),0)</f>
        <v>58.2912000000001</v>
      </c>
      <c r="AB24" s="69" t="n">
        <f aca="false">IF(AND($F24&lt;AB$1,$G24&lt;AB$3,(DATE(YEAR($G24)+1,MONTH($G24)+1,1))&gt;AB$3),$D24*10.56*AB$2*(AB$1/1000-($F24/1000)),0)</f>
        <v>58.2912000000001</v>
      </c>
      <c r="AC24" s="69" t="n">
        <f aca="false">IF(AND($F24&lt;AC$1,$G24&lt;AC$3,(DATE(YEAR($G24)+1,MONTH($G24)+1,1))&gt;AC$3),$D24*10.56*AC$2*(AC$1/1000-($F24/1000)),0)</f>
        <v>58.2912000000001</v>
      </c>
      <c r="AD24" s="69" t="n">
        <f aca="false">IF(AND($F24&lt;AD$1,$G24&lt;AD$3,(DATE(YEAR($G24)+1,MONTH($G24)+1,1))&gt;AD$3),$D24*10.56*AD$2*(AD$1/1000-($F24/1000)),0)</f>
        <v>58.2912000000001</v>
      </c>
      <c r="AE24" s="69" t="n">
        <f aca="false">IF(AND($F24&lt;AE$1,$G24&lt;AE$3,(DATE(YEAR($G24)+1,MONTH($G24)+1,1))&gt;AE$3),$D24*10.56*AE$2*(AE$1/1000-($F24/1000)),0)</f>
        <v>58.2912000000001</v>
      </c>
      <c r="AF24" s="69" t="n">
        <f aca="false">IF(AND($F24&lt;AF$1,$G24&lt;AF$3,(DATE(YEAR($G24)+1,MONTH($G24)+1,1))&gt;AF$3),$D24*10.56*AF$2*(AF$1/1000-($F24/1000)),0)</f>
        <v>58.2912000000001</v>
      </c>
      <c r="AG24" s="69" t="n">
        <f aca="false">IF(AND($F24&lt;AG$1,$G24&lt;AG$3,(DATE(YEAR($G24)+1,MONTH($G24)+1,1))&gt;AG$3),$D24*10.56*AG$2*(AG$1/1000-($F24/1000)),0)</f>
        <v>0</v>
      </c>
      <c r="AH24" s="69" t="n">
        <f aca="false">IF(AND($F24&lt;AH$1,$G24&lt;AH$3,(DATE(YEAR($G24)+1,MONTH($G24)+1,1))&gt;AH$3),$D24*10.56*AH$2*(AH$1/1000-($F24/1000)),0)</f>
        <v>0</v>
      </c>
      <c r="AI24" s="69" t="n">
        <f aca="false">IF(AND($F24&lt;AI$1,$G24&lt;AI$3,(DATE(YEAR($G24)+1,MONTH($G24)+1,1))&gt;AI$3),$D24*10.56*AI$2*(AI$1/1000-($F24/1000)),0)</f>
        <v>0</v>
      </c>
      <c r="AJ24" s="69" t="n">
        <f aca="false">IF(AND($F24&lt;AJ$1,$G24&lt;AJ$3,(DATE(YEAR($G24)+1,MONTH($G24)+1,1))&gt;AJ$3),$D24*10.56*AJ$2*(AJ$1/1000-($F24/1000)),0)</f>
        <v>0</v>
      </c>
      <c r="AK24" s="69" t="n">
        <f aca="false">IF(AND($F24&lt;AK$1,$G24&lt;AK$3,(DATE(YEAR($G24)+1,MONTH($G24)+1,1))&gt;AK$3),$D24*10.56*AK$2*(AK$1/1000-($F24/1000)),0)</f>
        <v>0</v>
      </c>
      <c r="AL24" s="69" t="n">
        <f aca="false">IF(AND($F24&lt;AL$1,$G24&lt;AL$3,(DATE(YEAR($G24)+1,MONTH($G24)+1,1))&gt;AL$3),$D24*10.56*AL$2*(AL$1/1000-($F24/1000)),0)</f>
        <v>0</v>
      </c>
      <c r="AM24" s="69" t="n">
        <f aca="false">IF(AND($F24&lt;AM$1,$G24&lt;AM$3,(DATE(YEAR($G24)+1,MONTH($G24)+1,1))&gt;AM$3),$D24*10.56*AM$2*(AM$1/1000-($F24/1000)),0)</f>
        <v>0</v>
      </c>
      <c r="AN24" s="69" t="n">
        <f aca="false">IF(AND($F24&lt;AN$1,$G24&lt;AN$3,(DATE(YEAR($G24)+1,MONTH($G24)+1,1))&gt;AN$3),$D24*10.56*AN$2*(AN$1/1000-($F24/1000)),0)</f>
        <v>0</v>
      </c>
      <c r="AO24" s="69" t="n">
        <f aca="false">IF(AND($F24&lt;AO$1,$G24&lt;AO$3,(DATE(YEAR($G24)+1,MONTH($G24)+1,1))&gt;AO$3),$D24*10.56*AO$2*(AO$1/1000-($F24/1000)),0)</f>
        <v>0</v>
      </c>
      <c r="AP24" s="69" t="n">
        <f aca="false">IF(AND($F24&lt;AP$1,$G24&lt;AP$3,(DATE(YEAR($G24)+1,MONTH($G24)+1,1))&gt;AP$3),$D24*10.56*AP$2*(AP$1/1000-($F24/1000)),0)</f>
        <v>0</v>
      </c>
      <c r="AQ24" s="69" t="n">
        <f aca="false">IF(AND($F24&lt;AQ$1,$G24&lt;AQ$3,(DATE(YEAR($G24)+1,MONTH($G24)+1,1))&gt;AQ$3),$D24*10.56*AQ$2*(AQ$1/1000-($F24/1000)),0)</f>
        <v>0</v>
      </c>
      <c r="AR24" s="69" t="n">
        <f aca="false">IF(AND($F24&lt;AR$1,$G24&lt;AR$3,(DATE(YEAR($G24)+1,MONTH($G24)+1,1))&gt;AR$3),$D24*10.56*AR$2*(AR$1/1000-($F24/1000)),0)</f>
        <v>0</v>
      </c>
      <c r="AS24" s="69" t="n">
        <f aca="false">IF(AND($F24&lt;AS$1,$G24&lt;AS$3,(DATE(YEAR($G24)+1,MONTH($G24)+1,1))&gt;AS$3),$D24*10.56*AS$2*(AS$1/1000-($F24/1000)),0)</f>
        <v>0</v>
      </c>
      <c r="AT24" s="69" t="n">
        <f aca="false">IF(AND($F24&lt;AT$1,$G24&lt;AT$3,(DATE(YEAR($G24)+1,MONTH($G24)+1,1))&gt;AT$3),$D24*10.56*AT$2*(AT$1/1000-($F24/1000)),0)</f>
        <v>0</v>
      </c>
      <c r="AU24" s="69" t="n">
        <f aca="false">IF(AND($F24&lt;AU$1,$G24&lt;AU$3,(DATE(YEAR($G24)+1,MONTH($G24)+1,1))&gt;AU$3),$D24*10.56*AU$2*(AU$1/1000-($F24/1000)),0)</f>
        <v>0</v>
      </c>
      <c r="AV24" s="69" t="n">
        <f aca="false">IF(AND($F24&lt;AV$1,$G24&lt;AV$3,(DATE(YEAR($G24)+1,MONTH($G24)+1,1))&gt;AV$3),$D24*10.56*AV$2*(AV$1/1000-($F24/1000)),0)</f>
        <v>0</v>
      </c>
      <c r="AW24" s="69" t="n">
        <f aca="false">IF(AND($F24&lt;AW$1,$G24&lt;AW$3,(DATE(YEAR($G24)+1,MONTH($G24)+1,1))&gt;AW$3),$D24*10.56*AW$2*(AW$1/1000-($F24/1000)),0)</f>
        <v>0</v>
      </c>
      <c r="AX24" s="69" t="n">
        <f aca="false">IF(AND($F24&lt;AX$1,$G24&lt;AX$3,(DATE(YEAR($G24)+1,MONTH($G24)+1,1))&gt;AX$3),$D24*10.56*AX$2*(AX$1/1000-($F24/1000)),0)</f>
        <v>0</v>
      </c>
      <c r="AY24" s="69" t="n">
        <f aca="false">IF(AND($F24&lt;AY$1,$G24&lt;AY$3,(DATE(YEAR($G24)+1,MONTH($G24)+1,1))&gt;AY$3),$D24*10.56*AY$2*(AY$1/1000-($F24/1000)),0)</f>
        <v>0</v>
      </c>
      <c r="AZ24" s="69" t="n">
        <f aca="false">IF(AND($F24&lt;AZ$1,$G24&lt;AZ$3,(DATE(YEAR($G24)+1,MONTH($G24)+1,1))&gt;AZ$3),$D24*10.56*AZ$2*(AZ$1/1000-($F24/1000)),0)</f>
        <v>0</v>
      </c>
      <c r="BA24" s="69" t="n">
        <f aca="false">IF(AND($F24&lt;BA$1,$G24&lt;BA$3,(DATE(YEAR($G24)+1,MONTH($G24)+1,1))&gt;BA$3),$D24*10.56*BA$2*(BA$1/1000-($F24/1000)),0)</f>
        <v>0</v>
      </c>
      <c r="BB24" s="69" t="n">
        <f aca="false">IF(AND($F24&lt;BB$1,$G24&lt;BB$3,(DATE(YEAR($G24)+1,MONTH($G24)+1,1))&gt;BB$3),$D24*10.56*BB$2*(BB$1/1000-($F24/1000)),0)</f>
        <v>0</v>
      </c>
      <c r="BC24" s="69" t="n">
        <f aca="false">IF(AND($F24&lt;BC$1,$G24&lt;BC$3,(DATE(YEAR($G24)+1,MONTH($G24)+1,1))&gt;BC$3),$D24*10.56*BC$2*(BC$1/1000-($F24/1000)),0)</f>
        <v>0</v>
      </c>
      <c r="BD24" s="69" t="n">
        <f aca="false">IF(AND($F24&lt;BD$1,$G24&lt;BD$3,(DATE(YEAR($G24)+1,MONTH($G24)+1,1))&gt;BD$3),$D24*10.56*BD$2*(BD$1/1000-($F24/1000)),0)</f>
        <v>0</v>
      </c>
    </row>
    <row r="25" customFormat="false" ht="12.75" hidden="false" customHeight="false" outlineLevel="0" collapsed="false">
      <c r="A25" s="3" t="s">
        <v>1838</v>
      </c>
      <c r="B25" s="3" t="s">
        <v>1282</v>
      </c>
      <c r="C25" s="3" t="s">
        <v>1283</v>
      </c>
      <c r="D25" s="2" t="n">
        <v>580</v>
      </c>
      <c r="E25" s="3" t="s">
        <v>1268</v>
      </c>
      <c r="F25" s="2" t="n">
        <v>6707</v>
      </c>
      <c r="G25" s="70" t="n">
        <v>37469</v>
      </c>
      <c r="H25" s="64" t="s">
        <v>1260</v>
      </c>
      <c r="I25" s="69" t="n">
        <f aca="false">IF(AND($F25&lt;I$1,$G25&lt;I$3,(DATE(YEAR($G25)+1,MONTH($G25)+1,1))&gt;I$3),$D25*10.56*I$2*(I$1/1000-($F25/1000)),0)</f>
        <v>0</v>
      </c>
      <c r="J25" s="69" t="n">
        <f aca="false">IF(AND($F25&lt;J$1,$G25&lt;J$3,(DATE(YEAR($G25)+1,MONTH($G25)+1,1))&gt;J$3),$D25*10.56*J$2*(J$1/1000-($F25/1000)),0)</f>
        <v>0</v>
      </c>
      <c r="K25" s="69" t="n">
        <f aca="false">IF(AND($F25&lt;K$1,$G25&lt;K$3,(DATE(YEAR($G25)+1,MONTH($G25)+1,1))&gt;K$3),$D25*10.56*K$2*(K$1/1000-($F25/1000)),0)</f>
        <v>0</v>
      </c>
      <c r="L25" s="69" t="n">
        <f aca="false">IF(AND($F25&lt;L$1,$G25&lt;L$3,(DATE(YEAR($G25)+1,MONTH($G25)+1,1))&gt;L$3),$D25*10.56*L$2*(L$1/1000-($F25/1000)),0)</f>
        <v>0</v>
      </c>
      <c r="M25" s="69" t="n">
        <f aca="false">IF(AND($F25&lt;M$1,$G25&lt;M$3,(DATE(YEAR($G25)+1,MONTH($G25)+1,1))&gt;M$3),$D25*10.56*M$2*(M$1/1000-($F25/1000)),0)</f>
        <v>0</v>
      </c>
      <c r="N25" s="69" t="n">
        <f aca="false">IF(AND($F25&lt;N$1,$G25&lt;N$3,(DATE(YEAR($G25)+1,MONTH($G25)+1,1))&gt;N$3),$D25*10.56*N$2*(N$1/1000-($F25/1000)),0)</f>
        <v>0</v>
      </c>
      <c r="O25" s="69" t="n">
        <f aca="false">IF(AND($F25&lt;O$1,$G25&lt;O$3,(DATE(YEAR($G25)+1,MONTH($G25)+1,1))&gt;O$3),$D25*10.56*O$2*(O$1/1000-($F25/1000)),0)</f>
        <v>0</v>
      </c>
      <c r="P25" s="69" t="n">
        <f aca="false">IF(AND($F25&lt;P$1,$G25&lt;P$3,(DATE(YEAR($G25)+1,MONTH($G25)+1,1))&gt;P$3),$D25*10.56*P$2*(P$1/1000-($F25/1000)),0)</f>
        <v>0</v>
      </c>
      <c r="Q25" s="69" t="n">
        <f aca="false">IF(AND($F25&lt;Q$1,$G25&lt;Q$3,(DATE(YEAR($G25)+1,MONTH($G25)+1,1))&gt;Q$3),$D25*10.56*Q$2*(Q$1/1000-($F25/1000)),0)</f>
        <v>0</v>
      </c>
      <c r="R25" s="69" t="n">
        <f aca="false">IF(AND($F25&lt;R$1,$G25&lt;R$3,(DATE(YEAR($G25)+1,MONTH($G25)+1,1))&gt;R$3),$D25*10.56*R$2*(R$1/1000-($F25/1000)),0)</f>
        <v>0</v>
      </c>
      <c r="S25" s="69" t="n">
        <f aca="false">IF(AND($F25&lt;S$1,$G25&lt;S$3,(DATE(YEAR($G25)+1,MONTH($G25)+1,1))&gt;S$3),$D25*10.56*S$2*(S$1/1000-($F25/1000)),0)</f>
        <v>0</v>
      </c>
      <c r="T25" s="69" t="n">
        <f aca="false">IF(AND($F25&lt;T$1,$G25&lt;T$3,(DATE(YEAR($G25)+1,MONTH($G25)+1,1))&gt;T$3),$D25*10.56*T$2*(T$1/1000-($F25/1000)),0)</f>
        <v>0</v>
      </c>
      <c r="U25" s="69" t="n">
        <f aca="false">IF(AND($F25&lt;U$1,$G25&lt;U$3,(DATE(YEAR($G25)+1,MONTH($G25)+1,1))&gt;U$3),$D25*10.56*U$2*(U$1/1000-($F25/1000)),0)</f>
        <v>0</v>
      </c>
      <c r="V25" s="69" t="n">
        <f aca="false">IF(AND($F25&lt;V$1,$G25&lt;V$3,(DATE(YEAR($G25)+1,MONTH($G25)+1,1))&gt;V$3),$D25*10.56*V$2*(V$1/1000-($F25/1000)),0)</f>
        <v>0</v>
      </c>
      <c r="W25" s="69" t="n">
        <f aca="false">IF(AND($F25&lt;W$1,$G25&lt;W$3,(DATE(YEAR($G25)+1,MONTH($G25)+1,1))&gt;W$3),$D25*10.56*W$2*(W$1/1000-($F25/1000)),0)</f>
        <v>0</v>
      </c>
      <c r="X25" s="69" t="n">
        <f aca="false">IF(AND($F25&lt;X$1,$G25&lt;X$3,(DATE(YEAR($G25)+1,MONTH($G25)+1,1))&gt;X$3),$D25*10.56*X$2*(X$1/1000-($F25/1000)),0)</f>
        <v>0</v>
      </c>
      <c r="Y25" s="69" t="n">
        <f aca="false">IF(AND($F25&lt;Y$1,$G25&lt;Y$3,(DATE(YEAR($G25)+1,MONTH($G25)+1,1))&gt;Y$3),$D25*10.56*Y$2*(Y$1/1000-($F25/1000)),0)</f>
        <v>0</v>
      </c>
      <c r="Z25" s="69" t="n">
        <f aca="false">IF(AND($F25&lt;Z$1,$G25&lt;Z$3,(DATE(YEAR($G25)+1,MONTH($G25)+1,1))&gt;Z$3),$D25*10.56*Z$2*(Z$1/1000-($F25/1000)),0)</f>
        <v>0</v>
      </c>
      <c r="AA25" s="69" t="n">
        <f aca="false">IF(AND($F25&lt;AA$1,$G25&lt;AA$3,(DATE(YEAR($G25)+1,MONTH($G25)+1,1))&gt;AA$3),$D25*10.56*AA$2*(AA$1/1000-($F25/1000)),0)</f>
        <v>0</v>
      </c>
      <c r="AB25" s="69" t="n">
        <f aca="false">IF(AND($F25&lt;AB$1,$G25&lt;AB$3,(DATE(YEAR($G25)+1,MONTH($G25)+1,1))&gt;AB$3),$D25*10.56*AB$2*(AB$1/1000-($F25/1000)),0)</f>
        <v>0</v>
      </c>
      <c r="AC25" s="69" t="n">
        <f aca="false">IF(AND($F25&lt;AC$1,$G25&lt;AC$3,(DATE(YEAR($G25)+1,MONTH($G25)+1,1))&gt;AC$3),$D25*10.56*AC$2*(AC$1/1000-($F25/1000)),0)</f>
        <v>8067.58656</v>
      </c>
      <c r="AD25" s="69" t="n">
        <f aca="false">IF(AND($F25&lt;AD$1,$G25&lt;AD$3,(DATE(YEAR($G25)+1,MONTH($G25)+1,1))&gt;AD$3),$D25*10.56*AD$2*(AD$1/1000-($F25/1000)),0)</f>
        <v>8067.58656</v>
      </c>
      <c r="AE25" s="69" t="n">
        <f aca="false">IF(AND($F25&lt;AE$1,$G25&lt;AE$3,(DATE(YEAR($G25)+1,MONTH($G25)+1,1))&gt;AE$3),$D25*10.56*AE$2*(AE$1/1000-($F25/1000)),0)</f>
        <v>8067.58656</v>
      </c>
      <c r="AF25" s="69" t="n">
        <f aca="false">IF(AND($F25&lt;AF$1,$G25&lt;AF$3,(DATE(YEAR($G25)+1,MONTH($G25)+1,1))&gt;AF$3),$D25*10.56*AF$2*(AF$1/1000-($F25/1000)),0)</f>
        <v>8067.58656</v>
      </c>
      <c r="AG25" s="69" t="n">
        <f aca="false">IF(AND($F25&lt;AG$1,$G25&lt;AG$3,(DATE(YEAR($G25)+1,MONTH($G25)+1,1))&gt;AG$3),$D25*10.56*AG$2*(AG$1/1000-($F25/1000)),0)</f>
        <v>8067.58656</v>
      </c>
      <c r="AH25" s="69" t="n">
        <f aca="false">IF(AND($F25&lt;AH$1,$G25&lt;AH$3,(DATE(YEAR($G25)+1,MONTH($G25)+1,1))&gt;AH$3),$D25*10.56*AH$2*(AH$1/1000-($F25/1000)),0)</f>
        <v>8067.58656</v>
      </c>
      <c r="AI25" s="69" t="n">
        <f aca="false">IF(AND($F25&lt;AI$1,$G25&lt;AI$3,(DATE(YEAR($G25)+1,MONTH($G25)+1,1))&gt;AI$3),$D25*10.56*AI$2*(AI$1/1000-($F25/1000)),0)</f>
        <v>8067.58656</v>
      </c>
      <c r="AJ25" s="69" t="n">
        <f aca="false">IF(AND($F25&lt;AJ$1,$G25&lt;AJ$3,(DATE(YEAR($G25)+1,MONTH($G25)+1,1))&gt;AJ$3),$D25*10.56*AJ$2*(AJ$1/1000-($F25/1000)),0)</f>
        <v>8067.58656</v>
      </c>
      <c r="AK25" s="69" t="n">
        <f aca="false">IF(AND($F25&lt;AK$1,$G25&lt;AK$3,(DATE(YEAR($G25)+1,MONTH($G25)+1,1))&gt;AK$3),$D25*10.56*AK$2*(AK$1/1000-($F25/1000)),0)</f>
        <v>8067.58656</v>
      </c>
      <c r="AL25" s="69" t="n">
        <f aca="false">IF(AND($F25&lt;AL$1,$G25&lt;AL$3,(DATE(YEAR($G25)+1,MONTH($G25)+1,1))&gt;AL$3),$D25*10.56*AL$2*(AL$1/1000-($F25/1000)),0)</f>
        <v>8067.58656</v>
      </c>
      <c r="AM25" s="69" t="n">
        <f aca="false">IF(AND($F25&lt;AM$1,$G25&lt;AM$3,(DATE(YEAR($G25)+1,MONTH($G25)+1,1))&gt;AM$3),$D25*10.56*AM$2*(AM$1/1000-($F25/1000)),0)</f>
        <v>8067.58656</v>
      </c>
      <c r="AN25" s="69" t="n">
        <f aca="false">IF(AND($F25&lt;AN$1,$G25&lt;AN$3,(DATE(YEAR($G25)+1,MONTH($G25)+1,1))&gt;AN$3),$D25*10.56*AN$2*(AN$1/1000-($F25/1000)),0)</f>
        <v>8067.58656</v>
      </c>
      <c r="AO25" s="69" t="n">
        <f aca="false">IF(AND($F25&lt;AO$1,$G25&lt;AO$3,(DATE(YEAR($G25)+1,MONTH($G25)+1,1))&gt;AO$3),$D25*10.56*AO$2*(AO$1/1000-($F25/1000)),0)</f>
        <v>0</v>
      </c>
      <c r="AP25" s="69" t="n">
        <f aca="false">IF(AND($F25&lt;AP$1,$G25&lt;AP$3,(DATE(YEAR($G25)+1,MONTH($G25)+1,1))&gt;AP$3),$D25*10.56*AP$2*(AP$1/1000-($F25/1000)),0)</f>
        <v>0</v>
      </c>
      <c r="AQ25" s="69" t="n">
        <f aca="false">IF(AND($F25&lt;AQ$1,$G25&lt;AQ$3,(DATE(YEAR($G25)+1,MONTH($G25)+1,1))&gt;AQ$3),$D25*10.56*AQ$2*(AQ$1/1000-($F25/1000)),0)</f>
        <v>0</v>
      </c>
      <c r="AR25" s="69" t="n">
        <f aca="false">IF(AND($F25&lt;AR$1,$G25&lt;AR$3,(DATE(YEAR($G25)+1,MONTH($G25)+1,1))&gt;AR$3),$D25*10.56*AR$2*(AR$1/1000-($F25/1000)),0)</f>
        <v>0</v>
      </c>
      <c r="AS25" s="69" t="n">
        <f aca="false">IF(AND($F25&lt;AS$1,$G25&lt;AS$3,(DATE(YEAR($G25)+1,MONTH($G25)+1,1))&gt;AS$3),$D25*10.56*AS$2*(AS$1/1000-($F25/1000)),0)</f>
        <v>0</v>
      </c>
      <c r="AT25" s="69" t="n">
        <f aca="false">IF(AND($F25&lt;AT$1,$G25&lt;AT$3,(DATE(YEAR($G25)+1,MONTH($G25)+1,1))&gt;AT$3),$D25*10.56*AT$2*(AT$1/1000-($F25/1000)),0)</f>
        <v>0</v>
      </c>
      <c r="AU25" s="69" t="n">
        <f aca="false">IF(AND($F25&lt;AU$1,$G25&lt;AU$3,(DATE(YEAR($G25)+1,MONTH($G25)+1,1))&gt;AU$3),$D25*10.56*AU$2*(AU$1/1000-($F25/1000)),0)</f>
        <v>0</v>
      </c>
      <c r="AV25" s="69" t="n">
        <f aca="false">IF(AND($F25&lt;AV$1,$G25&lt;AV$3,(DATE(YEAR($G25)+1,MONTH($G25)+1,1))&gt;AV$3),$D25*10.56*AV$2*(AV$1/1000-($F25/1000)),0)</f>
        <v>0</v>
      </c>
      <c r="AW25" s="69" t="n">
        <f aca="false">IF(AND($F25&lt;AW$1,$G25&lt;AW$3,(DATE(YEAR($G25)+1,MONTH($G25)+1,1))&gt;AW$3),$D25*10.56*AW$2*(AW$1/1000-($F25/1000)),0)</f>
        <v>0</v>
      </c>
      <c r="AX25" s="69" t="n">
        <f aca="false">IF(AND($F25&lt;AX$1,$G25&lt;AX$3,(DATE(YEAR($G25)+1,MONTH($G25)+1,1))&gt;AX$3),$D25*10.56*AX$2*(AX$1/1000-($F25/1000)),0)</f>
        <v>0</v>
      </c>
      <c r="AY25" s="69" t="n">
        <f aca="false">IF(AND($F25&lt;AY$1,$G25&lt;AY$3,(DATE(YEAR($G25)+1,MONTH($G25)+1,1))&gt;AY$3),$D25*10.56*AY$2*(AY$1/1000-($F25/1000)),0)</f>
        <v>0</v>
      </c>
      <c r="AZ25" s="69" t="n">
        <f aca="false">IF(AND($F25&lt;AZ$1,$G25&lt;AZ$3,(DATE(YEAR($G25)+1,MONTH($G25)+1,1))&gt;AZ$3),$D25*10.56*AZ$2*(AZ$1/1000-($F25/1000)),0)</f>
        <v>0</v>
      </c>
      <c r="BA25" s="69" t="n">
        <f aca="false">IF(AND($F25&lt;BA$1,$G25&lt;BA$3,(DATE(YEAR($G25)+1,MONTH($G25)+1,1))&gt;BA$3),$D25*10.56*BA$2*(BA$1/1000-($F25/1000)),0)</f>
        <v>0</v>
      </c>
      <c r="BB25" s="69" t="n">
        <f aca="false">IF(AND($F25&lt;BB$1,$G25&lt;BB$3,(DATE(YEAR($G25)+1,MONTH($G25)+1,1))&gt;BB$3),$D25*10.56*BB$2*(BB$1/1000-($F25/1000)),0)</f>
        <v>0</v>
      </c>
      <c r="BC25" s="69" t="n">
        <f aca="false">IF(AND($F25&lt;BC$1,$G25&lt;BC$3,(DATE(YEAR($G25)+1,MONTH($G25)+1,1))&gt;BC$3),$D25*10.56*BC$2*(BC$1/1000-($F25/1000)),0)</f>
        <v>0</v>
      </c>
      <c r="BD25" s="69" t="n">
        <f aca="false">IF(AND($F25&lt;BD$1,$G25&lt;BD$3,(DATE(YEAR($G25)+1,MONTH($G25)+1,1))&gt;BD$3),$D25*10.56*BD$2*(BD$1/1000-($F25/1000)),0)</f>
        <v>0</v>
      </c>
    </row>
    <row r="26" customFormat="false" ht="12.75" hidden="false" customHeight="false" outlineLevel="0" collapsed="false">
      <c r="A26" s="3" t="s">
        <v>1839</v>
      </c>
      <c r="B26" s="3" t="s">
        <v>1282</v>
      </c>
      <c r="C26" s="3" t="s">
        <v>1283</v>
      </c>
      <c r="D26" s="2" t="n">
        <v>575</v>
      </c>
      <c r="E26" s="3" t="s">
        <v>1268</v>
      </c>
      <c r="F26" s="2" t="n">
        <v>6707</v>
      </c>
      <c r="G26" s="70" t="n">
        <v>37742</v>
      </c>
      <c r="H26" s="64" t="s">
        <v>1260</v>
      </c>
      <c r="I26" s="69" t="n">
        <f aca="false">IF(AND($F26&lt;I$1,$G26&lt;I$3,(DATE(YEAR($G26)+1,MONTH($G26)+1,1))&gt;I$3),$D26*10.56*I$2*(I$1/1000-($F26/1000)),0)</f>
        <v>0</v>
      </c>
      <c r="J26" s="69" t="n">
        <f aca="false">IF(AND($F26&lt;J$1,$G26&lt;J$3,(DATE(YEAR($G26)+1,MONTH($G26)+1,1))&gt;J$3),$D26*10.56*J$2*(J$1/1000-($F26/1000)),0)</f>
        <v>0</v>
      </c>
      <c r="K26" s="69" t="n">
        <f aca="false">IF(AND($F26&lt;K$1,$G26&lt;K$3,(DATE(YEAR($G26)+1,MONTH($G26)+1,1))&gt;K$3),$D26*10.56*K$2*(K$1/1000-($F26/1000)),0)</f>
        <v>0</v>
      </c>
      <c r="L26" s="69" t="n">
        <f aca="false">IF(AND($F26&lt;L$1,$G26&lt;L$3,(DATE(YEAR($G26)+1,MONTH($G26)+1,1))&gt;L$3),$D26*10.56*L$2*(L$1/1000-($F26/1000)),0)</f>
        <v>0</v>
      </c>
      <c r="M26" s="69" t="n">
        <f aca="false">IF(AND($F26&lt;M$1,$G26&lt;M$3,(DATE(YEAR($G26)+1,MONTH($G26)+1,1))&gt;M$3),$D26*10.56*M$2*(M$1/1000-($F26/1000)),0)</f>
        <v>0</v>
      </c>
      <c r="N26" s="69" t="n">
        <f aca="false">IF(AND($F26&lt;N$1,$G26&lt;N$3,(DATE(YEAR($G26)+1,MONTH($G26)+1,1))&gt;N$3),$D26*10.56*N$2*(N$1/1000-($F26/1000)),0)</f>
        <v>0</v>
      </c>
      <c r="O26" s="69" t="n">
        <f aca="false">IF(AND($F26&lt;O$1,$G26&lt;O$3,(DATE(YEAR($G26)+1,MONTH($G26)+1,1))&gt;O$3),$D26*10.56*O$2*(O$1/1000-($F26/1000)),0)</f>
        <v>0</v>
      </c>
      <c r="P26" s="69" t="n">
        <f aca="false">IF(AND($F26&lt;P$1,$G26&lt;P$3,(DATE(YEAR($G26)+1,MONTH($G26)+1,1))&gt;P$3),$D26*10.56*P$2*(P$1/1000-($F26/1000)),0)</f>
        <v>0</v>
      </c>
      <c r="Q26" s="69" t="n">
        <f aca="false">IF(AND($F26&lt;Q$1,$G26&lt;Q$3,(DATE(YEAR($G26)+1,MONTH($G26)+1,1))&gt;Q$3),$D26*10.56*Q$2*(Q$1/1000-($F26/1000)),0)</f>
        <v>0</v>
      </c>
      <c r="R26" s="69" t="n">
        <f aca="false">IF(AND($F26&lt;R$1,$G26&lt;R$3,(DATE(YEAR($G26)+1,MONTH($G26)+1,1))&gt;R$3),$D26*10.56*R$2*(R$1/1000-($F26/1000)),0)</f>
        <v>0</v>
      </c>
      <c r="S26" s="69" t="n">
        <f aca="false">IF(AND($F26&lt;S$1,$G26&lt;S$3,(DATE(YEAR($G26)+1,MONTH($G26)+1,1))&gt;S$3),$D26*10.56*S$2*(S$1/1000-($F26/1000)),0)</f>
        <v>0</v>
      </c>
      <c r="T26" s="69" t="n">
        <f aca="false">IF(AND($F26&lt;T$1,$G26&lt;T$3,(DATE(YEAR($G26)+1,MONTH($G26)+1,1))&gt;T$3),$D26*10.56*T$2*(T$1/1000-($F26/1000)),0)</f>
        <v>0</v>
      </c>
      <c r="U26" s="69" t="n">
        <f aca="false">IF(AND($F26&lt;U$1,$G26&lt;U$3,(DATE(YEAR($G26)+1,MONTH($G26)+1,1))&gt;U$3),$D26*10.56*U$2*(U$1/1000-($F26/1000)),0)</f>
        <v>0</v>
      </c>
      <c r="V26" s="69" t="n">
        <f aca="false">IF(AND($F26&lt;V$1,$G26&lt;V$3,(DATE(YEAR($G26)+1,MONTH($G26)+1,1))&gt;V$3),$D26*10.56*V$2*(V$1/1000-($F26/1000)),0)</f>
        <v>0</v>
      </c>
      <c r="W26" s="69" t="n">
        <f aca="false">IF(AND($F26&lt;W$1,$G26&lt;W$3,(DATE(YEAR($G26)+1,MONTH($G26)+1,1))&gt;W$3),$D26*10.56*W$2*(W$1/1000-($F26/1000)),0)</f>
        <v>0</v>
      </c>
      <c r="X26" s="69" t="n">
        <f aca="false">IF(AND($F26&lt;X$1,$G26&lt;X$3,(DATE(YEAR($G26)+1,MONTH($G26)+1,1))&gt;X$3),$D26*10.56*X$2*(X$1/1000-($F26/1000)),0)</f>
        <v>0</v>
      </c>
      <c r="Y26" s="69" t="n">
        <f aca="false">IF(AND($F26&lt;Y$1,$G26&lt;Y$3,(DATE(YEAR($G26)+1,MONTH($G26)+1,1))&gt;Y$3),$D26*10.56*Y$2*(Y$1/1000-($F26/1000)),0)</f>
        <v>0</v>
      </c>
      <c r="Z26" s="69" t="n">
        <f aca="false">IF(AND($F26&lt;Z$1,$G26&lt;Z$3,(DATE(YEAR($G26)+1,MONTH($G26)+1,1))&gt;Z$3),$D26*10.56*Z$2*(Z$1/1000-($F26/1000)),0)</f>
        <v>0</v>
      </c>
      <c r="AA26" s="69" t="n">
        <f aca="false">IF(AND($F26&lt;AA$1,$G26&lt;AA$3,(DATE(YEAR($G26)+1,MONTH($G26)+1,1))&gt;AA$3),$D26*10.56*AA$2*(AA$1/1000-($F26/1000)),0)</f>
        <v>0</v>
      </c>
      <c r="AB26" s="69" t="n">
        <f aca="false">IF(AND($F26&lt;AB$1,$G26&lt;AB$3,(DATE(YEAR($G26)+1,MONTH($G26)+1,1))&gt;AB$3),$D26*10.56*AB$2*(AB$1/1000-($F26/1000)),0)</f>
        <v>0</v>
      </c>
      <c r="AC26" s="69" t="n">
        <f aca="false">IF(AND($F26&lt;AC$1,$G26&lt;AC$3,(DATE(YEAR($G26)+1,MONTH($G26)+1,1))&gt;AC$3),$D26*10.56*AC$2*(AC$1/1000-($F26/1000)),0)</f>
        <v>0</v>
      </c>
      <c r="AD26" s="69" t="n">
        <f aca="false">IF(AND($F26&lt;AD$1,$G26&lt;AD$3,(DATE(YEAR($G26)+1,MONTH($G26)+1,1))&gt;AD$3),$D26*10.56*AD$2*(AD$1/1000-($F26/1000)),0)</f>
        <v>0</v>
      </c>
      <c r="AE26" s="69" t="n">
        <f aca="false">IF(AND($F26&lt;AE$1,$G26&lt;AE$3,(DATE(YEAR($G26)+1,MONTH($G26)+1,1))&gt;AE$3),$D26*10.56*AE$2*(AE$1/1000-($F26/1000)),0)</f>
        <v>0</v>
      </c>
      <c r="AF26" s="69" t="n">
        <f aca="false">IF(AND($F26&lt;AF$1,$G26&lt;AF$3,(DATE(YEAR($G26)+1,MONTH($G26)+1,1))&gt;AF$3),$D26*10.56*AF$2*(AF$1/1000-($F26/1000)),0)</f>
        <v>0</v>
      </c>
      <c r="AG26" s="69" t="n">
        <f aca="false">IF(AND($F26&lt;AG$1,$G26&lt;AG$3,(DATE(YEAR($G26)+1,MONTH($G26)+1,1))&gt;AG$3),$D26*10.56*AG$2*(AG$1/1000-($F26/1000)),0)</f>
        <v>0</v>
      </c>
      <c r="AH26" s="69" t="n">
        <f aca="false">IF(AND($F26&lt;AH$1,$G26&lt;AH$3,(DATE(YEAR($G26)+1,MONTH($G26)+1,1))&gt;AH$3),$D26*10.56*AH$2*(AH$1/1000-($F26/1000)),0)</f>
        <v>0</v>
      </c>
      <c r="AI26" s="69" t="n">
        <f aca="false">IF(AND($F26&lt;AI$1,$G26&lt;AI$3,(DATE(YEAR($G26)+1,MONTH($G26)+1,1))&gt;AI$3),$D26*10.56*AI$2*(AI$1/1000-($F26/1000)),0)</f>
        <v>0</v>
      </c>
      <c r="AJ26" s="69" t="n">
        <f aca="false">IF(AND($F26&lt;AJ$1,$G26&lt;AJ$3,(DATE(YEAR($G26)+1,MONTH($G26)+1,1))&gt;AJ$3),$D26*10.56*AJ$2*(AJ$1/1000-($F26/1000)),0)</f>
        <v>0</v>
      </c>
      <c r="AK26" s="69" t="n">
        <f aca="false">IF(AND($F26&lt;AK$1,$G26&lt;AK$3,(DATE(YEAR($G26)+1,MONTH($G26)+1,1))&gt;AK$3),$D26*10.56*AK$2*(AK$1/1000-($F26/1000)),0)</f>
        <v>0</v>
      </c>
      <c r="AL26" s="69" t="n">
        <f aca="false">IF(AND($F26&lt;AL$1,$G26&lt;AL$3,(DATE(YEAR($G26)+1,MONTH($G26)+1,1))&gt;AL$3),$D26*10.56*AL$2*(AL$1/1000-($F26/1000)),0)</f>
        <v>7998.0384</v>
      </c>
      <c r="AM26" s="69" t="n">
        <f aca="false">IF(AND($F26&lt;AM$1,$G26&lt;AM$3,(DATE(YEAR($G26)+1,MONTH($G26)+1,1))&gt;AM$3),$D26*10.56*AM$2*(AM$1/1000-($F26/1000)),0)</f>
        <v>7998.0384</v>
      </c>
      <c r="AN26" s="69" t="n">
        <f aca="false">IF(AND($F26&lt;AN$1,$G26&lt;AN$3,(DATE(YEAR($G26)+1,MONTH($G26)+1,1))&gt;AN$3),$D26*10.56*AN$2*(AN$1/1000-($F26/1000)),0)</f>
        <v>7998.0384</v>
      </c>
      <c r="AO26" s="69" t="n">
        <f aca="false">IF(AND($F26&lt;AO$1,$G26&lt;AO$3,(DATE(YEAR($G26)+1,MONTH($G26)+1,1))&gt;AO$3),$D26*10.56*AO$2*(AO$1/1000-($F26/1000)),0)</f>
        <v>7998.0384</v>
      </c>
      <c r="AP26" s="69" t="n">
        <f aca="false">IF(AND($F26&lt;AP$1,$G26&lt;AP$3,(DATE(YEAR($G26)+1,MONTH($G26)+1,1))&gt;AP$3),$D26*10.56*AP$2*(AP$1/1000-($F26/1000)),0)</f>
        <v>7998.0384</v>
      </c>
      <c r="AQ26" s="69" t="n">
        <f aca="false">IF(AND($F26&lt;AQ$1,$G26&lt;AQ$3,(DATE(YEAR($G26)+1,MONTH($G26)+1,1))&gt;AQ$3),$D26*10.56*AQ$2*(AQ$1/1000-($F26/1000)),0)</f>
        <v>7998.0384</v>
      </c>
      <c r="AR26" s="69" t="n">
        <f aca="false">IF(AND($F26&lt;AR$1,$G26&lt;AR$3,(DATE(YEAR($G26)+1,MONTH($G26)+1,1))&gt;AR$3),$D26*10.56*AR$2*(AR$1/1000-($F26/1000)),0)</f>
        <v>7998.0384</v>
      </c>
      <c r="AS26" s="69" t="n">
        <f aca="false">IF(AND($F26&lt;AS$1,$G26&lt;AS$3,(DATE(YEAR($G26)+1,MONTH($G26)+1,1))&gt;AS$3),$D26*10.56*AS$2*(AS$1/1000-($F26/1000)),0)</f>
        <v>7998.0384</v>
      </c>
      <c r="AT26" s="69" t="n">
        <f aca="false">IF(AND($F26&lt;AT$1,$G26&lt;AT$3,(DATE(YEAR($G26)+1,MONTH($G26)+1,1))&gt;AT$3),$D26*10.56*AT$2*(AT$1/1000-($F26/1000)),0)</f>
        <v>7998.0384</v>
      </c>
      <c r="AU26" s="69" t="n">
        <f aca="false">IF(AND($F26&lt;AU$1,$G26&lt;AU$3,(DATE(YEAR($G26)+1,MONTH($G26)+1,1))&gt;AU$3),$D26*10.56*AU$2*(AU$1/1000-($F26/1000)),0)</f>
        <v>7998.0384</v>
      </c>
      <c r="AV26" s="69" t="n">
        <f aca="false">IF(AND($F26&lt;AV$1,$G26&lt;AV$3,(DATE(YEAR($G26)+1,MONTH($G26)+1,1))&gt;AV$3),$D26*10.56*AV$2*(AV$1/1000-($F26/1000)),0)</f>
        <v>7998.0384</v>
      </c>
      <c r="AW26" s="69" t="n">
        <f aca="false">IF(AND($F26&lt;AW$1,$G26&lt;AW$3,(DATE(YEAR($G26)+1,MONTH($G26)+1,1))&gt;AW$3),$D26*10.56*AW$2*(AW$1/1000-($F26/1000)),0)</f>
        <v>7998.0384</v>
      </c>
      <c r="AX26" s="69" t="n">
        <f aca="false">IF(AND($F26&lt;AX$1,$G26&lt;AX$3,(DATE(YEAR($G26)+1,MONTH($G26)+1,1))&gt;AX$3),$D26*10.56*AX$2*(AX$1/1000-($F26/1000)),0)</f>
        <v>0</v>
      </c>
      <c r="AY26" s="69" t="n">
        <f aca="false">IF(AND($F26&lt;AY$1,$G26&lt;AY$3,(DATE(YEAR($G26)+1,MONTH($G26)+1,1))&gt;AY$3),$D26*10.56*AY$2*(AY$1/1000-($F26/1000)),0)</f>
        <v>0</v>
      </c>
      <c r="AZ26" s="69" t="n">
        <f aca="false">IF(AND($F26&lt;AZ$1,$G26&lt;AZ$3,(DATE(YEAR($G26)+1,MONTH($G26)+1,1))&gt;AZ$3),$D26*10.56*AZ$2*(AZ$1/1000-($F26/1000)),0)</f>
        <v>0</v>
      </c>
      <c r="BA26" s="69" t="n">
        <f aca="false">IF(AND($F26&lt;BA$1,$G26&lt;BA$3,(DATE(YEAR($G26)+1,MONTH($G26)+1,1))&gt;BA$3),$D26*10.56*BA$2*(BA$1/1000-($F26/1000)),0)</f>
        <v>0</v>
      </c>
      <c r="BB26" s="69" t="n">
        <f aca="false">IF(AND($F26&lt;BB$1,$G26&lt;BB$3,(DATE(YEAR($G26)+1,MONTH($G26)+1,1))&gt;BB$3),$D26*10.56*BB$2*(BB$1/1000-($F26/1000)),0)</f>
        <v>0</v>
      </c>
      <c r="BC26" s="69" t="n">
        <f aca="false">IF(AND($F26&lt;BC$1,$G26&lt;BC$3,(DATE(YEAR($G26)+1,MONTH($G26)+1,1))&gt;BC$3),$D26*10.56*BC$2*(BC$1/1000-($F26/1000)),0)</f>
        <v>0</v>
      </c>
      <c r="BD26" s="69" t="n">
        <f aca="false">IF(AND($F26&lt;BD$1,$G26&lt;BD$3,(DATE(YEAR($G26)+1,MONTH($G26)+1,1))&gt;BD$3),$D26*10.56*BD$2*(BD$1/1000-($F26/1000)),0)</f>
        <v>0</v>
      </c>
    </row>
    <row r="27" customFormat="false" ht="12.75" hidden="false" customHeight="false" outlineLevel="0" collapsed="false">
      <c r="A27" s="3" t="s">
        <v>1840</v>
      </c>
      <c r="B27" s="3" t="s">
        <v>1282</v>
      </c>
      <c r="C27" s="3" t="s">
        <v>1258</v>
      </c>
      <c r="D27" s="2" t="n">
        <v>600</v>
      </c>
      <c r="E27" s="3" t="s">
        <v>1268</v>
      </c>
      <c r="F27" s="2" t="n">
        <v>6707</v>
      </c>
      <c r="G27" s="70" t="n">
        <v>37773</v>
      </c>
      <c r="H27" s="64" t="s">
        <v>1260</v>
      </c>
      <c r="I27" s="69" t="n">
        <f aca="false">IF(AND($F27&lt;I$1,$G27&lt;I$3,(DATE(YEAR($G27)+1,MONTH($G27)+1,1))&gt;I$3),$D27*10.56*I$2*(I$1/1000-($F27/1000)),0)</f>
        <v>0</v>
      </c>
      <c r="J27" s="69" t="n">
        <f aca="false">IF(AND($F27&lt;J$1,$G27&lt;J$3,(DATE(YEAR($G27)+1,MONTH($G27)+1,1))&gt;J$3),$D27*10.56*J$2*(J$1/1000-($F27/1000)),0)</f>
        <v>0</v>
      </c>
      <c r="K27" s="69" t="n">
        <f aca="false">IF(AND($F27&lt;K$1,$G27&lt;K$3,(DATE(YEAR($G27)+1,MONTH($G27)+1,1))&gt;K$3),$D27*10.56*K$2*(K$1/1000-($F27/1000)),0)</f>
        <v>0</v>
      </c>
      <c r="L27" s="69" t="n">
        <f aca="false">IF(AND($F27&lt;L$1,$G27&lt;L$3,(DATE(YEAR($G27)+1,MONTH($G27)+1,1))&gt;L$3),$D27*10.56*L$2*(L$1/1000-($F27/1000)),0)</f>
        <v>0</v>
      </c>
      <c r="M27" s="69" t="n">
        <f aca="false">IF(AND($F27&lt;M$1,$G27&lt;M$3,(DATE(YEAR($G27)+1,MONTH($G27)+1,1))&gt;M$3),$D27*10.56*M$2*(M$1/1000-($F27/1000)),0)</f>
        <v>0</v>
      </c>
      <c r="N27" s="69" t="n">
        <f aca="false">IF(AND($F27&lt;N$1,$G27&lt;N$3,(DATE(YEAR($G27)+1,MONTH($G27)+1,1))&gt;N$3),$D27*10.56*N$2*(N$1/1000-($F27/1000)),0)</f>
        <v>0</v>
      </c>
      <c r="O27" s="69" t="n">
        <f aca="false">IF(AND($F27&lt;O$1,$G27&lt;O$3,(DATE(YEAR($G27)+1,MONTH($G27)+1,1))&gt;O$3),$D27*10.56*O$2*(O$1/1000-($F27/1000)),0)</f>
        <v>0</v>
      </c>
      <c r="P27" s="69" t="n">
        <f aca="false">IF(AND($F27&lt;P$1,$G27&lt;P$3,(DATE(YEAR($G27)+1,MONTH($G27)+1,1))&gt;P$3),$D27*10.56*P$2*(P$1/1000-($F27/1000)),0)</f>
        <v>0</v>
      </c>
      <c r="Q27" s="69" t="n">
        <f aca="false">IF(AND($F27&lt;Q$1,$G27&lt;Q$3,(DATE(YEAR($G27)+1,MONTH($G27)+1,1))&gt;Q$3),$D27*10.56*Q$2*(Q$1/1000-($F27/1000)),0)</f>
        <v>0</v>
      </c>
      <c r="R27" s="69" t="n">
        <f aca="false">IF(AND($F27&lt;R$1,$G27&lt;R$3,(DATE(YEAR($G27)+1,MONTH($G27)+1,1))&gt;R$3),$D27*10.56*R$2*(R$1/1000-($F27/1000)),0)</f>
        <v>0</v>
      </c>
      <c r="S27" s="69" t="n">
        <f aca="false">IF(AND($F27&lt;S$1,$G27&lt;S$3,(DATE(YEAR($G27)+1,MONTH($G27)+1,1))&gt;S$3),$D27*10.56*S$2*(S$1/1000-($F27/1000)),0)</f>
        <v>0</v>
      </c>
      <c r="T27" s="69" t="n">
        <f aca="false">IF(AND($F27&lt;T$1,$G27&lt;T$3,(DATE(YEAR($G27)+1,MONTH($G27)+1,1))&gt;T$3),$D27*10.56*T$2*(T$1/1000-($F27/1000)),0)</f>
        <v>0</v>
      </c>
      <c r="U27" s="69" t="n">
        <f aca="false">IF(AND($F27&lt;U$1,$G27&lt;U$3,(DATE(YEAR($G27)+1,MONTH($G27)+1,1))&gt;U$3),$D27*10.56*U$2*(U$1/1000-($F27/1000)),0)</f>
        <v>0</v>
      </c>
      <c r="V27" s="69" t="n">
        <f aca="false">IF(AND($F27&lt;V$1,$G27&lt;V$3,(DATE(YEAR($G27)+1,MONTH($G27)+1,1))&gt;V$3),$D27*10.56*V$2*(V$1/1000-($F27/1000)),0)</f>
        <v>0</v>
      </c>
      <c r="W27" s="69" t="n">
        <f aca="false">IF(AND($F27&lt;W$1,$G27&lt;W$3,(DATE(YEAR($G27)+1,MONTH($G27)+1,1))&gt;W$3),$D27*10.56*W$2*(W$1/1000-($F27/1000)),0)</f>
        <v>0</v>
      </c>
      <c r="X27" s="69" t="n">
        <f aca="false">IF(AND($F27&lt;X$1,$G27&lt;X$3,(DATE(YEAR($G27)+1,MONTH($G27)+1,1))&gt;X$3),$D27*10.56*X$2*(X$1/1000-($F27/1000)),0)</f>
        <v>0</v>
      </c>
      <c r="Y27" s="69" t="n">
        <f aca="false">IF(AND($F27&lt;Y$1,$G27&lt;Y$3,(DATE(YEAR($G27)+1,MONTH($G27)+1,1))&gt;Y$3),$D27*10.56*Y$2*(Y$1/1000-($F27/1000)),0)</f>
        <v>0</v>
      </c>
      <c r="Z27" s="69" t="n">
        <f aca="false">IF(AND($F27&lt;Z$1,$G27&lt;Z$3,(DATE(YEAR($G27)+1,MONTH($G27)+1,1))&gt;Z$3),$D27*10.56*Z$2*(Z$1/1000-($F27/1000)),0)</f>
        <v>0</v>
      </c>
      <c r="AA27" s="69" t="n">
        <f aca="false">IF(AND($F27&lt;AA$1,$G27&lt;AA$3,(DATE(YEAR($G27)+1,MONTH($G27)+1,1))&gt;AA$3),$D27*10.56*AA$2*(AA$1/1000-($F27/1000)),0)</f>
        <v>0</v>
      </c>
      <c r="AB27" s="69" t="n">
        <f aca="false">IF(AND($F27&lt;AB$1,$G27&lt;AB$3,(DATE(YEAR($G27)+1,MONTH($G27)+1,1))&gt;AB$3),$D27*10.56*AB$2*(AB$1/1000-($F27/1000)),0)</f>
        <v>0</v>
      </c>
      <c r="AC27" s="69" t="n">
        <f aca="false">IF(AND($F27&lt;AC$1,$G27&lt;AC$3,(DATE(YEAR($G27)+1,MONTH($G27)+1,1))&gt;AC$3),$D27*10.56*AC$2*(AC$1/1000-($F27/1000)),0)</f>
        <v>0</v>
      </c>
      <c r="AD27" s="69" t="n">
        <f aca="false">IF(AND($F27&lt;AD$1,$G27&lt;AD$3,(DATE(YEAR($G27)+1,MONTH($G27)+1,1))&gt;AD$3),$D27*10.56*AD$2*(AD$1/1000-($F27/1000)),0)</f>
        <v>0</v>
      </c>
      <c r="AE27" s="69" t="n">
        <f aca="false">IF(AND($F27&lt;AE$1,$G27&lt;AE$3,(DATE(YEAR($G27)+1,MONTH($G27)+1,1))&gt;AE$3),$D27*10.56*AE$2*(AE$1/1000-($F27/1000)),0)</f>
        <v>0</v>
      </c>
      <c r="AF27" s="69" t="n">
        <f aca="false">IF(AND($F27&lt;AF$1,$G27&lt;AF$3,(DATE(YEAR($G27)+1,MONTH($G27)+1,1))&gt;AF$3),$D27*10.56*AF$2*(AF$1/1000-($F27/1000)),0)</f>
        <v>0</v>
      </c>
      <c r="AG27" s="69" t="n">
        <f aca="false">IF(AND($F27&lt;AG$1,$G27&lt;AG$3,(DATE(YEAR($G27)+1,MONTH($G27)+1,1))&gt;AG$3),$D27*10.56*AG$2*(AG$1/1000-($F27/1000)),0)</f>
        <v>0</v>
      </c>
      <c r="AH27" s="69" t="n">
        <f aca="false">IF(AND($F27&lt;AH$1,$G27&lt;AH$3,(DATE(YEAR($G27)+1,MONTH($G27)+1,1))&gt;AH$3),$D27*10.56*AH$2*(AH$1/1000-($F27/1000)),0)</f>
        <v>0</v>
      </c>
      <c r="AI27" s="69" t="n">
        <f aca="false">IF(AND($F27&lt;AI$1,$G27&lt;AI$3,(DATE(YEAR($G27)+1,MONTH($G27)+1,1))&gt;AI$3),$D27*10.56*AI$2*(AI$1/1000-($F27/1000)),0)</f>
        <v>0</v>
      </c>
      <c r="AJ27" s="69" t="n">
        <f aca="false">IF(AND($F27&lt;AJ$1,$G27&lt;AJ$3,(DATE(YEAR($G27)+1,MONTH($G27)+1,1))&gt;AJ$3),$D27*10.56*AJ$2*(AJ$1/1000-($F27/1000)),0)</f>
        <v>0</v>
      </c>
      <c r="AK27" s="69" t="n">
        <f aca="false">IF(AND($F27&lt;AK$1,$G27&lt;AK$3,(DATE(YEAR($G27)+1,MONTH($G27)+1,1))&gt;AK$3),$D27*10.56*AK$2*(AK$1/1000-($F27/1000)),0)</f>
        <v>0</v>
      </c>
      <c r="AL27" s="69" t="n">
        <f aca="false">IF(AND($F27&lt;AL$1,$G27&lt;AL$3,(DATE(YEAR($G27)+1,MONTH($G27)+1,1))&gt;AL$3),$D27*10.56*AL$2*(AL$1/1000-($F27/1000)),0)</f>
        <v>0</v>
      </c>
      <c r="AM27" s="69" t="n">
        <f aca="false">IF(AND($F27&lt;AM$1,$G27&lt;AM$3,(DATE(YEAR($G27)+1,MONTH($G27)+1,1))&gt;AM$3),$D27*10.56*AM$2*(AM$1/1000-($F27/1000)),0)</f>
        <v>8345.7792</v>
      </c>
      <c r="AN27" s="69" t="n">
        <f aca="false">IF(AND($F27&lt;AN$1,$G27&lt;AN$3,(DATE(YEAR($G27)+1,MONTH($G27)+1,1))&gt;AN$3),$D27*10.56*AN$2*(AN$1/1000-($F27/1000)),0)</f>
        <v>8345.7792</v>
      </c>
      <c r="AO27" s="69" t="n">
        <f aca="false">IF(AND($F27&lt;AO$1,$G27&lt;AO$3,(DATE(YEAR($G27)+1,MONTH($G27)+1,1))&gt;AO$3),$D27*10.56*AO$2*(AO$1/1000-($F27/1000)),0)</f>
        <v>8345.7792</v>
      </c>
      <c r="AP27" s="69" t="n">
        <f aca="false">IF(AND($F27&lt;AP$1,$G27&lt;AP$3,(DATE(YEAR($G27)+1,MONTH($G27)+1,1))&gt;AP$3),$D27*10.56*AP$2*(AP$1/1000-($F27/1000)),0)</f>
        <v>8345.7792</v>
      </c>
      <c r="AQ27" s="69" t="n">
        <f aca="false">IF(AND($F27&lt;AQ$1,$G27&lt;AQ$3,(DATE(YEAR($G27)+1,MONTH($G27)+1,1))&gt;AQ$3),$D27*10.56*AQ$2*(AQ$1/1000-($F27/1000)),0)</f>
        <v>8345.7792</v>
      </c>
      <c r="AR27" s="69" t="n">
        <f aca="false">IF(AND($F27&lt;AR$1,$G27&lt;AR$3,(DATE(YEAR($G27)+1,MONTH($G27)+1,1))&gt;AR$3),$D27*10.56*AR$2*(AR$1/1000-($F27/1000)),0)</f>
        <v>8345.7792</v>
      </c>
      <c r="AS27" s="69" t="n">
        <f aca="false">IF(AND($F27&lt;AS$1,$G27&lt;AS$3,(DATE(YEAR($G27)+1,MONTH($G27)+1,1))&gt;AS$3),$D27*10.56*AS$2*(AS$1/1000-($F27/1000)),0)</f>
        <v>8345.7792</v>
      </c>
      <c r="AT27" s="69" t="n">
        <f aca="false">IF(AND($F27&lt;AT$1,$G27&lt;AT$3,(DATE(YEAR($G27)+1,MONTH($G27)+1,1))&gt;AT$3),$D27*10.56*AT$2*(AT$1/1000-($F27/1000)),0)</f>
        <v>8345.7792</v>
      </c>
      <c r="AU27" s="69" t="n">
        <f aca="false">IF(AND($F27&lt;AU$1,$G27&lt;AU$3,(DATE(YEAR($G27)+1,MONTH($G27)+1,1))&gt;AU$3),$D27*10.56*AU$2*(AU$1/1000-($F27/1000)),0)</f>
        <v>8345.7792</v>
      </c>
      <c r="AV27" s="69" t="n">
        <f aca="false">IF(AND($F27&lt;AV$1,$G27&lt;AV$3,(DATE(YEAR($G27)+1,MONTH($G27)+1,1))&gt;AV$3),$D27*10.56*AV$2*(AV$1/1000-($F27/1000)),0)</f>
        <v>8345.7792</v>
      </c>
      <c r="AW27" s="69" t="n">
        <f aca="false">IF(AND($F27&lt;AW$1,$G27&lt;AW$3,(DATE(YEAR($G27)+1,MONTH($G27)+1,1))&gt;AW$3),$D27*10.56*AW$2*(AW$1/1000-($F27/1000)),0)</f>
        <v>8345.7792</v>
      </c>
      <c r="AX27" s="69" t="n">
        <f aca="false">IF(AND($F27&lt;AX$1,$G27&lt;AX$3,(DATE(YEAR($G27)+1,MONTH($G27)+1,1))&gt;AX$3),$D27*10.56*AX$2*(AX$1/1000-($F27/1000)),0)</f>
        <v>8345.7792</v>
      </c>
      <c r="AY27" s="69" t="n">
        <f aca="false">IF(AND($F27&lt;AY$1,$G27&lt;AY$3,(DATE(YEAR($G27)+1,MONTH($G27)+1,1))&gt;AY$3),$D27*10.56*AY$2*(AY$1/1000-($F27/1000)),0)</f>
        <v>0</v>
      </c>
      <c r="AZ27" s="69" t="n">
        <f aca="false">IF(AND($F27&lt;AZ$1,$G27&lt;AZ$3,(DATE(YEAR($G27)+1,MONTH($G27)+1,1))&gt;AZ$3),$D27*10.56*AZ$2*(AZ$1/1000-($F27/1000)),0)</f>
        <v>0</v>
      </c>
      <c r="BA27" s="69" t="n">
        <f aca="false">IF(AND($F27&lt;BA$1,$G27&lt;BA$3,(DATE(YEAR($G27)+1,MONTH($G27)+1,1))&gt;BA$3),$D27*10.56*BA$2*(BA$1/1000-($F27/1000)),0)</f>
        <v>0</v>
      </c>
      <c r="BB27" s="69" t="n">
        <f aca="false">IF(AND($F27&lt;BB$1,$G27&lt;BB$3,(DATE(YEAR($G27)+1,MONTH($G27)+1,1))&gt;BB$3),$D27*10.56*BB$2*(BB$1/1000-($F27/1000)),0)</f>
        <v>0</v>
      </c>
      <c r="BC27" s="69" t="n">
        <f aca="false">IF(AND($F27&lt;BC$1,$G27&lt;BC$3,(DATE(YEAR($G27)+1,MONTH($G27)+1,1))&gt;BC$3),$D27*10.56*BC$2*(BC$1/1000-($F27/1000)),0)</f>
        <v>0</v>
      </c>
      <c r="BD27" s="69" t="n">
        <f aca="false">IF(AND($F27&lt;BD$1,$G27&lt;BD$3,(DATE(YEAR($G27)+1,MONTH($G27)+1,1))&gt;BD$3),$D27*10.56*BD$2*(BD$1/1000-($F27/1000)),0)</f>
        <v>0</v>
      </c>
    </row>
    <row r="28" customFormat="false" ht="12.75" hidden="false" customHeight="false" outlineLevel="0" collapsed="false">
      <c r="A28" s="3" t="s">
        <v>1841</v>
      </c>
      <c r="B28" s="3" t="s">
        <v>1282</v>
      </c>
      <c r="C28" s="3" t="s">
        <v>1283</v>
      </c>
      <c r="D28" s="2" t="n">
        <v>575</v>
      </c>
      <c r="E28" s="3" t="s">
        <v>1268</v>
      </c>
      <c r="F28" s="2" t="n">
        <v>6707</v>
      </c>
      <c r="G28" s="70" t="n">
        <v>37787</v>
      </c>
      <c r="H28" s="64" t="s">
        <v>1260</v>
      </c>
      <c r="I28" s="69" t="n">
        <f aca="false">IF(AND($F28&lt;I$1,$G28&lt;I$3,(DATE(YEAR($G28)+1,MONTH($G28)+1,1))&gt;I$3),$D28*10.56*I$2*(I$1/1000-($F28/1000)),0)</f>
        <v>0</v>
      </c>
      <c r="J28" s="69" t="n">
        <f aca="false">IF(AND($F28&lt;J$1,$G28&lt;J$3,(DATE(YEAR($G28)+1,MONTH($G28)+1,1))&gt;J$3),$D28*10.56*J$2*(J$1/1000-($F28/1000)),0)</f>
        <v>0</v>
      </c>
      <c r="K28" s="69" t="n">
        <f aca="false">IF(AND($F28&lt;K$1,$G28&lt;K$3,(DATE(YEAR($G28)+1,MONTH($G28)+1,1))&gt;K$3),$D28*10.56*K$2*(K$1/1000-($F28/1000)),0)</f>
        <v>0</v>
      </c>
      <c r="L28" s="69" t="n">
        <f aca="false">IF(AND($F28&lt;L$1,$G28&lt;L$3,(DATE(YEAR($G28)+1,MONTH($G28)+1,1))&gt;L$3),$D28*10.56*L$2*(L$1/1000-($F28/1000)),0)</f>
        <v>0</v>
      </c>
      <c r="M28" s="69" t="n">
        <f aca="false">IF(AND($F28&lt;M$1,$G28&lt;M$3,(DATE(YEAR($G28)+1,MONTH($G28)+1,1))&gt;M$3),$D28*10.56*M$2*(M$1/1000-($F28/1000)),0)</f>
        <v>0</v>
      </c>
      <c r="N28" s="69" t="n">
        <f aca="false">IF(AND($F28&lt;N$1,$G28&lt;N$3,(DATE(YEAR($G28)+1,MONTH($G28)+1,1))&gt;N$3),$D28*10.56*N$2*(N$1/1000-($F28/1000)),0)</f>
        <v>0</v>
      </c>
      <c r="O28" s="69" t="n">
        <f aca="false">IF(AND($F28&lt;O$1,$G28&lt;O$3,(DATE(YEAR($G28)+1,MONTH($G28)+1,1))&gt;O$3),$D28*10.56*O$2*(O$1/1000-($F28/1000)),0)</f>
        <v>0</v>
      </c>
      <c r="P28" s="69" t="n">
        <f aca="false">IF(AND($F28&lt;P$1,$G28&lt;P$3,(DATE(YEAR($G28)+1,MONTH($G28)+1,1))&gt;P$3),$D28*10.56*P$2*(P$1/1000-($F28/1000)),0)</f>
        <v>0</v>
      </c>
      <c r="Q28" s="69" t="n">
        <f aca="false">IF(AND($F28&lt;Q$1,$G28&lt;Q$3,(DATE(YEAR($G28)+1,MONTH($G28)+1,1))&gt;Q$3),$D28*10.56*Q$2*(Q$1/1000-($F28/1000)),0)</f>
        <v>0</v>
      </c>
      <c r="R28" s="69" t="n">
        <f aca="false">IF(AND($F28&lt;R$1,$G28&lt;R$3,(DATE(YEAR($G28)+1,MONTH($G28)+1,1))&gt;R$3),$D28*10.56*R$2*(R$1/1000-($F28/1000)),0)</f>
        <v>0</v>
      </c>
      <c r="S28" s="69" t="n">
        <f aca="false">IF(AND($F28&lt;S$1,$G28&lt;S$3,(DATE(YEAR($G28)+1,MONTH($G28)+1,1))&gt;S$3),$D28*10.56*S$2*(S$1/1000-($F28/1000)),0)</f>
        <v>0</v>
      </c>
      <c r="T28" s="69" t="n">
        <f aca="false">IF(AND($F28&lt;T$1,$G28&lt;T$3,(DATE(YEAR($G28)+1,MONTH($G28)+1,1))&gt;T$3),$D28*10.56*T$2*(T$1/1000-($F28/1000)),0)</f>
        <v>0</v>
      </c>
      <c r="U28" s="69" t="n">
        <f aca="false">IF(AND($F28&lt;U$1,$G28&lt;U$3,(DATE(YEAR($G28)+1,MONTH($G28)+1,1))&gt;U$3),$D28*10.56*U$2*(U$1/1000-($F28/1000)),0)</f>
        <v>0</v>
      </c>
      <c r="V28" s="69" t="n">
        <f aca="false">IF(AND($F28&lt;V$1,$G28&lt;V$3,(DATE(YEAR($G28)+1,MONTH($G28)+1,1))&gt;V$3),$D28*10.56*V$2*(V$1/1000-($F28/1000)),0)</f>
        <v>0</v>
      </c>
      <c r="W28" s="69" t="n">
        <f aca="false">IF(AND($F28&lt;W$1,$G28&lt;W$3,(DATE(YEAR($G28)+1,MONTH($G28)+1,1))&gt;W$3),$D28*10.56*W$2*(W$1/1000-($F28/1000)),0)</f>
        <v>0</v>
      </c>
      <c r="X28" s="69" t="n">
        <f aca="false">IF(AND($F28&lt;X$1,$G28&lt;X$3,(DATE(YEAR($G28)+1,MONTH($G28)+1,1))&gt;X$3),$D28*10.56*X$2*(X$1/1000-($F28/1000)),0)</f>
        <v>0</v>
      </c>
      <c r="Y28" s="69" t="n">
        <f aca="false">IF(AND($F28&lt;Y$1,$G28&lt;Y$3,(DATE(YEAR($G28)+1,MONTH($G28)+1,1))&gt;Y$3),$D28*10.56*Y$2*(Y$1/1000-($F28/1000)),0)</f>
        <v>0</v>
      </c>
      <c r="Z28" s="69" t="n">
        <f aca="false">IF(AND($F28&lt;Z$1,$G28&lt;Z$3,(DATE(YEAR($G28)+1,MONTH($G28)+1,1))&gt;Z$3),$D28*10.56*Z$2*(Z$1/1000-($F28/1000)),0)</f>
        <v>0</v>
      </c>
      <c r="AA28" s="69" t="n">
        <f aca="false">IF(AND($F28&lt;AA$1,$G28&lt;AA$3,(DATE(YEAR($G28)+1,MONTH($G28)+1,1))&gt;AA$3),$D28*10.56*AA$2*(AA$1/1000-($F28/1000)),0)</f>
        <v>0</v>
      </c>
      <c r="AB28" s="69" t="n">
        <f aca="false">IF(AND($F28&lt;AB$1,$G28&lt;AB$3,(DATE(YEAR($G28)+1,MONTH($G28)+1,1))&gt;AB$3),$D28*10.56*AB$2*(AB$1/1000-($F28/1000)),0)</f>
        <v>0</v>
      </c>
      <c r="AC28" s="69" t="n">
        <f aca="false">IF(AND($F28&lt;AC$1,$G28&lt;AC$3,(DATE(YEAR($G28)+1,MONTH($G28)+1,1))&gt;AC$3),$D28*10.56*AC$2*(AC$1/1000-($F28/1000)),0)</f>
        <v>0</v>
      </c>
      <c r="AD28" s="69" t="n">
        <f aca="false">IF(AND($F28&lt;AD$1,$G28&lt;AD$3,(DATE(YEAR($G28)+1,MONTH($G28)+1,1))&gt;AD$3),$D28*10.56*AD$2*(AD$1/1000-($F28/1000)),0)</f>
        <v>0</v>
      </c>
      <c r="AE28" s="69" t="n">
        <f aca="false">IF(AND($F28&lt;AE$1,$G28&lt;AE$3,(DATE(YEAR($G28)+1,MONTH($G28)+1,1))&gt;AE$3),$D28*10.56*AE$2*(AE$1/1000-($F28/1000)),0)</f>
        <v>0</v>
      </c>
      <c r="AF28" s="69" t="n">
        <f aca="false">IF(AND($F28&lt;AF$1,$G28&lt;AF$3,(DATE(YEAR($G28)+1,MONTH($G28)+1,1))&gt;AF$3),$D28*10.56*AF$2*(AF$1/1000-($F28/1000)),0)</f>
        <v>0</v>
      </c>
      <c r="AG28" s="69" t="n">
        <f aca="false">IF(AND($F28&lt;AG$1,$G28&lt;AG$3,(DATE(YEAR($G28)+1,MONTH($G28)+1,1))&gt;AG$3),$D28*10.56*AG$2*(AG$1/1000-($F28/1000)),0)</f>
        <v>0</v>
      </c>
      <c r="AH28" s="69" t="n">
        <f aca="false">IF(AND($F28&lt;AH$1,$G28&lt;AH$3,(DATE(YEAR($G28)+1,MONTH($G28)+1,1))&gt;AH$3),$D28*10.56*AH$2*(AH$1/1000-($F28/1000)),0)</f>
        <v>0</v>
      </c>
      <c r="AI28" s="69" t="n">
        <f aca="false">IF(AND($F28&lt;AI$1,$G28&lt;AI$3,(DATE(YEAR($G28)+1,MONTH($G28)+1,1))&gt;AI$3),$D28*10.56*AI$2*(AI$1/1000-($F28/1000)),0)</f>
        <v>0</v>
      </c>
      <c r="AJ28" s="69" t="n">
        <f aca="false">IF(AND($F28&lt;AJ$1,$G28&lt;AJ$3,(DATE(YEAR($G28)+1,MONTH($G28)+1,1))&gt;AJ$3),$D28*10.56*AJ$2*(AJ$1/1000-($F28/1000)),0)</f>
        <v>0</v>
      </c>
      <c r="AK28" s="69" t="n">
        <f aca="false">IF(AND($F28&lt;AK$1,$G28&lt;AK$3,(DATE(YEAR($G28)+1,MONTH($G28)+1,1))&gt;AK$3),$D28*10.56*AK$2*(AK$1/1000-($F28/1000)),0)</f>
        <v>0</v>
      </c>
      <c r="AL28" s="69" t="n">
        <f aca="false">IF(AND($F28&lt;AL$1,$G28&lt;AL$3,(DATE(YEAR($G28)+1,MONTH($G28)+1,1))&gt;AL$3),$D28*10.56*AL$2*(AL$1/1000-($F28/1000)),0)</f>
        <v>0</v>
      </c>
      <c r="AM28" s="69" t="n">
        <f aca="false">IF(AND($F28&lt;AM$1,$G28&lt;AM$3,(DATE(YEAR($G28)+1,MONTH($G28)+1,1))&gt;AM$3),$D28*10.56*AM$2*(AM$1/1000-($F28/1000)),0)</f>
        <v>7998.0384</v>
      </c>
      <c r="AN28" s="69" t="n">
        <f aca="false">IF(AND($F28&lt;AN$1,$G28&lt;AN$3,(DATE(YEAR($G28)+1,MONTH($G28)+1,1))&gt;AN$3),$D28*10.56*AN$2*(AN$1/1000-($F28/1000)),0)</f>
        <v>7998.0384</v>
      </c>
      <c r="AO28" s="69" t="n">
        <f aca="false">IF(AND($F28&lt;AO$1,$G28&lt;AO$3,(DATE(YEAR($G28)+1,MONTH($G28)+1,1))&gt;AO$3),$D28*10.56*AO$2*(AO$1/1000-($F28/1000)),0)</f>
        <v>7998.0384</v>
      </c>
      <c r="AP28" s="69" t="n">
        <f aca="false">IF(AND($F28&lt;AP$1,$G28&lt;AP$3,(DATE(YEAR($G28)+1,MONTH($G28)+1,1))&gt;AP$3),$D28*10.56*AP$2*(AP$1/1000-($F28/1000)),0)</f>
        <v>7998.0384</v>
      </c>
      <c r="AQ28" s="69" t="n">
        <f aca="false">IF(AND($F28&lt;AQ$1,$G28&lt;AQ$3,(DATE(YEAR($G28)+1,MONTH($G28)+1,1))&gt;AQ$3),$D28*10.56*AQ$2*(AQ$1/1000-($F28/1000)),0)</f>
        <v>7998.0384</v>
      </c>
      <c r="AR28" s="69" t="n">
        <f aca="false">IF(AND($F28&lt;AR$1,$G28&lt;AR$3,(DATE(YEAR($G28)+1,MONTH($G28)+1,1))&gt;AR$3),$D28*10.56*AR$2*(AR$1/1000-($F28/1000)),0)</f>
        <v>7998.0384</v>
      </c>
      <c r="AS28" s="69" t="n">
        <f aca="false">IF(AND($F28&lt;AS$1,$G28&lt;AS$3,(DATE(YEAR($G28)+1,MONTH($G28)+1,1))&gt;AS$3),$D28*10.56*AS$2*(AS$1/1000-($F28/1000)),0)</f>
        <v>7998.0384</v>
      </c>
      <c r="AT28" s="69" t="n">
        <f aca="false">IF(AND($F28&lt;AT$1,$G28&lt;AT$3,(DATE(YEAR($G28)+1,MONTH($G28)+1,1))&gt;AT$3),$D28*10.56*AT$2*(AT$1/1000-($F28/1000)),0)</f>
        <v>7998.0384</v>
      </c>
      <c r="AU28" s="69" t="n">
        <f aca="false">IF(AND($F28&lt;AU$1,$G28&lt;AU$3,(DATE(YEAR($G28)+1,MONTH($G28)+1,1))&gt;AU$3),$D28*10.56*AU$2*(AU$1/1000-($F28/1000)),0)</f>
        <v>7998.0384</v>
      </c>
      <c r="AV28" s="69" t="n">
        <f aca="false">IF(AND($F28&lt;AV$1,$G28&lt;AV$3,(DATE(YEAR($G28)+1,MONTH($G28)+1,1))&gt;AV$3),$D28*10.56*AV$2*(AV$1/1000-($F28/1000)),0)</f>
        <v>7998.0384</v>
      </c>
      <c r="AW28" s="69" t="n">
        <f aca="false">IF(AND($F28&lt;AW$1,$G28&lt;AW$3,(DATE(YEAR($G28)+1,MONTH($G28)+1,1))&gt;AW$3),$D28*10.56*AW$2*(AW$1/1000-($F28/1000)),0)</f>
        <v>7998.0384</v>
      </c>
      <c r="AX28" s="69" t="n">
        <f aca="false">IF(AND($F28&lt;AX$1,$G28&lt;AX$3,(DATE(YEAR($G28)+1,MONTH($G28)+1,1))&gt;AX$3),$D28*10.56*AX$2*(AX$1/1000-($F28/1000)),0)</f>
        <v>7998.0384</v>
      </c>
      <c r="AY28" s="69" t="n">
        <f aca="false">IF(AND($F28&lt;AY$1,$G28&lt;AY$3,(DATE(YEAR($G28)+1,MONTH($G28)+1,1))&gt;AY$3),$D28*10.56*AY$2*(AY$1/1000-($F28/1000)),0)</f>
        <v>0</v>
      </c>
      <c r="AZ28" s="69" t="n">
        <f aca="false">IF(AND($F28&lt;AZ$1,$G28&lt;AZ$3,(DATE(YEAR($G28)+1,MONTH($G28)+1,1))&gt;AZ$3),$D28*10.56*AZ$2*(AZ$1/1000-($F28/1000)),0)</f>
        <v>0</v>
      </c>
      <c r="BA28" s="69" t="n">
        <f aca="false">IF(AND($F28&lt;BA$1,$G28&lt;BA$3,(DATE(YEAR($G28)+1,MONTH($G28)+1,1))&gt;BA$3),$D28*10.56*BA$2*(BA$1/1000-($F28/1000)),0)</f>
        <v>0</v>
      </c>
      <c r="BB28" s="69" t="n">
        <f aca="false">IF(AND($F28&lt;BB$1,$G28&lt;BB$3,(DATE(YEAR($G28)+1,MONTH($G28)+1,1))&gt;BB$3),$D28*10.56*BB$2*(BB$1/1000-($F28/1000)),0)</f>
        <v>0</v>
      </c>
      <c r="BC28" s="69" t="n">
        <f aca="false">IF(AND($F28&lt;BC$1,$G28&lt;BC$3,(DATE(YEAR($G28)+1,MONTH($G28)+1,1))&gt;BC$3),$D28*10.56*BC$2*(BC$1/1000-($F28/1000)),0)</f>
        <v>0</v>
      </c>
      <c r="BD28" s="69" t="n">
        <f aca="false">IF(AND($F28&lt;BD$1,$G28&lt;BD$3,(DATE(YEAR($G28)+1,MONTH($G28)+1,1))&gt;BD$3),$D28*10.56*BD$2*(BD$1/1000-($F28/1000)),0)</f>
        <v>0</v>
      </c>
    </row>
    <row r="29" customFormat="false" ht="12.75" hidden="false" customHeight="false" outlineLevel="0" collapsed="false">
      <c r="A29" s="3" t="s">
        <v>1842</v>
      </c>
      <c r="B29" s="3" t="s">
        <v>1282</v>
      </c>
      <c r="C29" s="3" t="s">
        <v>1283</v>
      </c>
      <c r="D29" s="2" t="n">
        <v>575</v>
      </c>
      <c r="E29" s="3" t="s">
        <v>1268</v>
      </c>
      <c r="F29" s="2" t="n">
        <v>6707</v>
      </c>
      <c r="G29" s="70" t="n">
        <v>37848</v>
      </c>
      <c r="H29" s="64" t="s">
        <v>1260</v>
      </c>
      <c r="I29" s="69" t="n">
        <f aca="false">IF(AND($F29&lt;I$1,$G29&lt;I$3,(DATE(YEAR($G29)+1,MONTH($G29)+1,1))&gt;I$3),$D29*10.56*I$2*(I$1/1000-($F29/1000)),0)</f>
        <v>0</v>
      </c>
      <c r="J29" s="69" t="n">
        <f aca="false">IF(AND($F29&lt;J$1,$G29&lt;J$3,(DATE(YEAR($G29)+1,MONTH($G29)+1,1))&gt;J$3),$D29*10.56*J$2*(J$1/1000-($F29/1000)),0)</f>
        <v>0</v>
      </c>
      <c r="K29" s="69" t="n">
        <f aca="false">IF(AND($F29&lt;K$1,$G29&lt;K$3,(DATE(YEAR($G29)+1,MONTH($G29)+1,1))&gt;K$3),$D29*10.56*K$2*(K$1/1000-($F29/1000)),0)</f>
        <v>0</v>
      </c>
      <c r="L29" s="69" t="n">
        <f aca="false">IF(AND($F29&lt;L$1,$G29&lt;L$3,(DATE(YEAR($G29)+1,MONTH($G29)+1,1))&gt;L$3),$D29*10.56*L$2*(L$1/1000-($F29/1000)),0)</f>
        <v>0</v>
      </c>
      <c r="M29" s="69" t="n">
        <f aca="false">IF(AND($F29&lt;M$1,$G29&lt;M$3,(DATE(YEAR($G29)+1,MONTH($G29)+1,1))&gt;M$3),$D29*10.56*M$2*(M$1/1000-($F29/1000)),0)</f>
        <v>0</v>
      </c>
      <c r="N29" s="69" t="n">
        <f aca="false">IF(AND($F29&lt;N$1,$G29&lt;N$3,(DATE(YEAR($G29)+1,MONTH($G29)+1,1))&gt;N$3),$D29*10.56*N$2*(N$1/1000-($F29/1000)),0)</f>
        <v>0</v>
      </c>
      <c r="O29" s="69" t="n">
        <f aca="false">IF(AND($F29&lt;O$1,$G29&lt;O$3,(DATE(YEAR($G29)+1,MONTH($G29)+1,1))&gt;O$3),$D29*10.56*O$2*(O$1/1000-($F29/1000)),0)</f>
        <v>0</v>
      </c>
      <c r="P29" s="69" t="n">
        <f aca="false">IF(AND($F29&lt;P$1,$G29&lt;P$3,(DATE(YEAR($G29)+1,MONTH($G29)+1,1))&gt;P$3),$D29*10.56*P$2*(P$1/1000-($F29/1000)),0)</f>
        <v>0</v>
      </c>
      <c r="Q29" s="69" t="n">
        <f aca="false">IF(AND($F29&lt;Q$1,$G29&lt;Q$3,(DATE(YEAR($G29)+1,MONTH($G29)+1,1))&gt;Q$3),$D29*10.56*Q$2*(Q$1/1000-($F29/1000)),0)</f>
        <v>0</v>
      </c>
      <c r="R29" s="69" t="n">
        <f aca="false">IF(AND($F29&lt;R$1,$G29&lt;R$3,(DATE(YEAR($G29)+1,MONTH($G29)+1,1))&gt;R$3),$D29*10.56*R$2*(R$1/1000-($F29/1000)),0)</f>
        <v>0</v>
      </c>
      <c r="S29" s="69" t="n">
        <f aca="false">IF(AND($F29&lt;S$1,$G29&lt;S$3,(DATE(YEAR($G29)+1,MONTH($G29)+1,1))&gt;S$3),$D29*10.56*S$2*(S$1/1000-($F29/1000)),0)</f>
        <v>0</v>
      </c>
      <c r="T29" s="69" t="n">
        <f aca="false">IF(AND($F29&lt;T$1,$G29&lt;T$3,(DATE(YEAR($G29)+1,MONTH($G29)+1,1))&gt;T$3),$D29*10.56*T$2*(T$1/1000-($F29/1000)),0)</f>
        <v>0</v>
      </c>
      <c r="U29" s="69" t="n">
        <f aca="false">IF(AND($F29&lt;U$1,$G29&lt;U$3,(DATE(YEAR($G29)+1,MONTH($G29)+1,1))&gt;U$3),$D29*10.56*U$2*(U$1/1000-($F29/1000)),0)</f>
        <v>0</v>
      </c>
      <c r="V29" s="69" t="n">
        <f aca="false">IF(AND($F29&lt;V$1,$G29&lt;V$3,(DATE(YEAR($G29)+1,MONTH($G29)+1,1))&gt;V$3),$D29*10.56*V$2*(V$1/1000-($F29/1000)),0)</f>
        <v>0</v>
      </c>
      <c r="W29" s="69" t="n">
        <f aca="false">IF(AND($F29&lt;W$1,$G29&lt;W$3,(DATE(YEAR($G29)+1,MONTH($G29)+1,1))&gt;W$3),$D29*10.56*W$2*(W$1/1000-($F29/1000)),0)</f>
        <v>0</v>
      </c>
      <c r="X29" s="69" t="n">
        <f aca="false">IF(AND($F29&lt;X$1,$G29&lt;X$3,(DATE(YEAR($G29)+1,MONTH($G29)+1,1))&gt;X$3),$D29*10.56*X$2*(X$1/1000-($F29/1000)),0)</f>
        <v>0</v>
      </c>
      <c r="Y29" s="69" t="n">
        <f aca="false">IF(AND($F29&lt;Y$1,$G29&lt;Y$3,(DATE(YEAR($G29)+1,MONTH($G29)+1,1))&gt;Y$3),$D29*10.56*Y$2*(Y$1/1000-($F29/1000)),0)</f>
        <v>0</v>
      </c>
      <c r="Z29" s="69" t="n">
        <f aca="false">IF(AND($F29&lt;Z$1,$G29&lt;Z$3,(DATE(YEAR($G29)+1,MONTH($G29)+1,1))&gt;Z$3),$D29*10.56*Z$2*(Z$1/1000-($F29/1000)),0)</f>
        <v>0</v>
      </c>
      <c r="AA29" s="69" t="n">
        <f aca="false">IF(AND($F29&lt;AA$1,$G29&lt;AA$3,(DATE(YEAR($G29)+1,MONTH($G29)+1,1))&gt;AA$3),$D29*10.56*AA$2*(AA$1/1000-($F29/1000)),0)</f>
        <v>0</v>
      </c>
      <c r="AB29" s="69" t="n">
        <f aca="false">IF(AND($F29&lt;AB$1,$G29&lt;AB$3,(DATE(YEAR($G29)+1,MONTH($G29)+1,1))&gt;AB$3),$D29*10.56*AB$2*(AB$1/1000-($F29/1000)),0)</f>
        <v>0</v>
      </c>
      <c r="AC29" s="69" t="n">
        <f aca="false">IF(AND($F29&lt;AC$1,$G29&lt;AC$3,(DATE(YEAR($G29)+1,MONTH($G29)+1,1))&gt;AC$3),$D29*10.56*AC$2*(AC$1/1000-($F29/1000)),0)</f>
        <v>0</v>
      </c>
      <c r="AD29" s="69" t="n">
        <f aca="false">IF(AND($F29&lt;AD$1,$G29&lt;AD$3,(DATE(YEAR($G29)+1,MONTH($G29)+1,1))&gt;AD$3),$D29*10.56*AD$2*(AD$1/1000-($F29/1000)),0)</f>
        <v>0</v>
      </c>
      <c r="AE29" s="69" t="n">
        <f aca="false">IF(AND($F29&lt;AE$1,$G29&lt;AE$3,(DATE(YEAR($G29)+1,MONTH($G29)+1,1))&gt;AE$3),$D29*10.56*AE$2*(AE$1/1000-($F29/1000)),0)</f>
        <v>0</v>
      </c>
      <c r="AF29" s="69" t="n">
        <f aca="false">IF(AND($F29&lt;AF$1,$G29&lt;AF$3,(DATE(YEAR($G29)+1,MONTH($G29)+1,1))&gt;AF$3),$D29*10.56*AF$2*(AF$1/1000-($F29/1000)),0)</f>
        <v>0</v>
      </c>
      <c r="AG29" s="69" t="n">
        <f aca="false">IF(AND($F29&lt;AG$1,$G29&lt;AG$3,(DATE(YEAR($G29)+1,MONTH($G29)+1,1))&gt;AG$3),$D29*10.56*AG$2*(AG$1/1000-($F29/1000)),0)</f>
        <v>0</v>
      </c>
      <c r="AH29" s="69" t="n">
        <f aca="false">IF(AND($F29&lt;AH$1,$G29&lt;AH$3,(DATE(YEAR($G29)+1,MONTH($G29)+1,1))&gt;AH$3),$D29*10.56*AH$2*(AH$1/1000-($F29/1000)),0)</f>
        <v>0</v>
      </c>
      <c r="AI29" s="69" t="n">
        <f aca="false">IF(AND($F29&lt;AI$1,$G29&lt;AI$3,(DATE(YEAR($G29)+1,MONTH($G29)+1,1))&gt;AI$3),$D29*10.56*AI$2*(AI$1/1000-($F29/1000)),0)</f>
        <v>0</v>
      </c>
      <c r="AJ29" s="69" t="n">
        <f aca="false">IF(AND($F29&lt;AJ$1,$G29&lt;AJ$3,(DATE(YEAR($G29)+1,MONTH($G29)+1,1))&gt;AJ$3),$D29*10.56*AJ$2*(AJ$1/1000-($F29/1000)),0)</f>
        <v>0</v>
      </c>
      <c r="AK29" s="69" t="n">
        <f aca="false">IF(AND($F29&lt;AK$1,$G29&lt;AK$3,(DATE(YEAR($G29)+1,MONTH($G29)+1,1))&gt;AK$3),$D29*10.56*AK$2*(AK$1/1000-($F29/1000)),0)</f>
        <v>0</v>
      </c>
      <c r="AL29" s="69" t="n">
        <f aca="false">IF(AND($F29&lt;AL$1,$G29&lt;AL$3,(DATE(YEAR($G29)+1,MONTH($G29)+1,1))&gt;AL$3),$D29*10.56*AL$2*(AL$1/1000-($F29/1000)),0)</f>
        <v>0</v>
      </c>
      <c r="AM29" s="69" t="n">
        <f aca="false">IF(AND($F29&lt;AM$1,$G29&lt;AM$3,(DATE(YEAR($G29)+1,MONTH($G29)+1,1))&gt;AM$3),$D29*10.56*AM$2*(AM$1/1000-($F29/1000)),0)</f>
        <v>0</v>
      </c>
      <c r="AN29" s="69" t="n">
        <f aca="false">IF(AND($F29&lt;AN$1,$G29&lt;AN$3,(DATE(YEAR($G29)+1,MONTH($G29)+1,1))&gt;AN$3),$D29*10.56*AN$2*(AN$1/1000-($F29/1000)),0)</f>
        <v>0</v>
      </c>
      <c r="AO29" s="69" t="n">
        <f aca="false">IF(AND($F29&lt;AO$1,$G29&lt;AO$3,(DATE(YEAR($G29)+1,MONTH($G29)+1,1))&gt;AO$3),$D29*10.56*AO$2*(AO$1/1000-($F29/1000)),0)</f>
        <v>7998.0384</v>
      </c>
      <c r="AP29" s="69" t="n">
        <f aca="false">IF(AND($F29&lt;AP$1,$G29&lt;AP$3,(DATE(YEAR($G29)+1,MONTH($G29)+1,1))&gt;AP$3),$D29*10.56*AP$2*(AP$1/1000-($F29/1000)),0)</f>
        <v>7998.0384</v>
      </c>
      <c r="AQ29" s="69" t="n">
        <f aca="false">IF(AND($F29&lt;AQ$1,$G29&lt;AQ$3,(DATE(YEAR($G29)+1,MONTH($G29)+1,1))&gt;AQ$3),$D29*10.56*AQ$2*(AQ$1/1000-($F29/1000)),0)</f>
        <v>7998.0384</v>
      </c>
      <c r="AR29" s="69" t="n">
        <f aca="false">IF(AND($F29&lt;AR$1,$G29&lt;AR$3,(DATE(YEAR($G29)+1,MONTH($G29)+1,1))&gt;AR$3),$D29*10.56*AR$2*(AR$1/1000-($F29/1000)),0)</f>
        <v>7998.0384</v>
      </c>
      <c r="AS29" s="69" t="n">
        <f aca="false">IF(AND($F29&lt;AS$1,$G29&lt;AS$3,(DATE(YEAR($G29)+1,MONTH($G29)+1,1))&gt;AS$3),$D29*10.56*AS$2*(AS$1/1000-($F29/1000)),0)</f>
        <v>7998.0384</v>
      </c>
      <c r="AT29" s="69" t="n">
        <f aca="false">IF(AND($F29&lt;AT$1,$G29&lt;AT$3,(DATE(YEAR($G29)+1,MONTH($G29)+1,1))&gt;AT$3),$D29*10.56*AT$2*(AT$1/1000-($F29/1000)),0)</f>
        <v>7998.0384</v>
      </c>
      <c r="AU29" s="69" t="n">
        <f aca="false">IF(AND($F29&lt;AU$1,$G29&lt;AU$3,(DATE(YEAR($G29)+1,MONTH($G29)+1,1))&gt;AU$3),$D29*10.56*AU$2*(AU$1/1000-($F29/1000)),0)</f>
        <v>7998.0384</v>
      </c>
      <c r="AV29" s="69" t="n">
        <f aca="false">IF(AND($F29&lt;AV$1,$G29&lt;AV$3,(DATE(YEAR($G29)+1,MONTH($G29)+1,1))&gt;AV$3),$D29*10.56*AV$2*(AV$1/1000-($F29/1000)),0)</f>
        <v>7998.0384</v>
      </c>
      <c r="AW29" s="69" t="n">
        <f aca="false">IF(AND($F29&lt;AW$1,$G29&lt;AW$3,(DATE(YEAR($G29)+1,MONTH($G29)+1,1))&gt;AW$3),$D29*10.56*AW$2*(AW$1/1000-($F29/1000)),0)</f>
        <v>7998.0384</v>
      </c>
      <c r="AX29" s="69" t="n">
        <f aca="false">IF(AND($F29&lt;AX$1,$G29&lt;AX$3,(DATE(YEAR($G29)+1,MONTH($G29)+1,1))&gt;AX$3),$D29*10.56*AX$2*(AX$1/1000-($F29/1000)),0)</f>
        <v>7998.0384</v>
      </c>
      <c r="AY29" s="69" t="n">
        <f aca="false">IF(AND($F29&lt;AY$1,$G29&lt;AY$3,(DATE(YEAR($G29)+1,MONTH($G29)+1,1))&gt;AY$3),$D29*10.56*AY$2*(AY$1/1000-($F29/1000)),0)</f>
        <v>7998.0384</v>
      </c>
      <c r="AZ29" s="69" t="n">
        <f aca="false">IF(AND($F29&lt;AZ$1,$G29&lt;AZ$3,(DATE(YEAR($G29)+1,MONTH($G29)+1,1))&gt;AZ$3),$D29*10.56*AZ$2*(AZ$1/1000-($F29/1000)),0)</f>
        <v>7998.0384</v>
      </c>
      <c r="BA29" s="69" t="n">
        <f aca="false">IF(AND($F29&lt;BA$1,$G29&lt;BA$3,(DATE(YEAR($G29)+1,MONTH($G29)+1,1))&gt;BA$3),$D29*10.56*BA$2*(BA$1/1000-($F29/1000)),0)</f>
        <v>0</v>
      </c>
      <c r="BB29" s="69" t="n">
        <f aca="false">IF(AND($F29&lt;BB$1,$G29&lt;BB$3,(DATE(YEAR($G29)+1,MONTH($G29)+1,1))&gt;BB$3),$D29*10.56*BB$2*(BB$1/1000-($F29/1000)),0)</f>
        <v>0</v>
      </c>
      <c r="BC29" s="69" t="n">
        <f aca="false">IF(AND($F29&lt;BC$1,$G29&lt;BC$3,(DATE(YEAR($G29)+1,MONTH($G29)+1,1))&gt;BC$3),$D29*10.56*BC$2*(BC$1/1000-($F29/1000)),0)</f>
        <v>0</v>
      </c>
      <c r="BD29" s="69" t="n">
        <f aca="false">IF(AND($F29&lt;BD$1,$G29&lt;BD$3,(DATE(YEAR($G29)+1,MONTH($G29)+1,1))&gt;BD$3),$D29*10.56*BD$2*(BD$1/1000-($F29/1000)),0)</f>
        <v>0</v>
      </c>
    </row>
    <row r="30" customFormat="false" ht="12.75" hidden="false" customHeight="false" outlineLevel="0" collapsed="false">
      <c r="A30" s="3" t="s">
        <v>1843</v>
      </c>
      <c r="B30" s="3" t="s">
        <v>1282</v>
      </c>
      <c r="C30" s="3" t="s">
        <v>1283</v>
      </c>
      <c r="D30" s="2" t="n">
        <v>575</v>
      </c>
      <c r="E30" s="3" t="s">
        <v>1268</v>
      </c>
      <c r="F30" s="2" t="n">
        <v>6707</v>
      </c>
      <c r="G30" s="70" t="n">
        <v>37895</v>
      </c>
      <c r="H30" s="64" t="s">
        <v>1260</v>
      </c>
      <c r="I30" s="69" t="n">
        <f aca="false">IF(AND($F30&lt;I$1,$G30&lt;I$3,(DATE(YEAR($G30)+1,MONTH($G30)+1,1))&gt;I$3),$D30*10.56*I$2*(I$1/1000-($F30/1000)),0)</f>
        <v>0</v>
      </c>
      <c r="J30" s="69" t="n">
        <f aca="false">IF(AND($F30&lt;J$1,$G30&lt;J$3,(DATE(YEAR($G30)+1,MONTH($G30)+1,1))&gt;J$3),$D30*10.56*J$2*(J$1/1000-($F30/1000)),0)</f>
        <v>0</v>
      </c>
      <c r="K30" s="69" t="n">
        <f aca="false">IF(AND($F30&lt;K$1,$G30&lt;K$3,(DATE(YEAR($G30)+1,MONTH($G30)+1,1))&gt;K$3),$D30*10.56*K$2*(K$1/1000-($F30/1000)),0)</f>
        <v>0</v>
      </c>
      <c r="L30" s="69" t="n">
        <f aca="false">IF(AND($F30&lt;L$1,$G30&lt;L$3,(DATE(YEAR($G30)+1,MONTH($G30)+1,1))&gt;L$3),$D30*10.56*L$2*(L$1/1000-($F30/1000)),0)</f>
        <v>0</v>
      </c>
      <c r="M30" s="69" t="n">
        <f aca="false">IF(AND($F30&lt;M$1,$G30&lt;M$3,(DATE(YEAR($G30)+1,MONTH($G30)+1,1))&gt;M$3),$D30*10.56*M$2*(M$1/1000-($F30/1000)),0)</f>
        <v>0</v>
      </c>
      <c r="N30" s="69" t="n">
        <f aca="false">IF(AND($F30&lt;N$1,$G30&lt;N$3,(DATE(YEAR($G30)+1,MONTH($G30)+1,1))&gt;N$3),$D30*10.56*N$2*(N$1/1000-($F30/1000)),0)</f>
        <v>0</v>
      </c>
      <c r="O30" s="69" t="n">
        <f aca="false">IF(AND($F30&lt;O$1,$G30&lt;O$3,(DATE(YEAR($G30)+1,MONTH($G30)+1,1))&gt;O$3),$D30*10.56*O$2*(O$1/1000-($F30/1000)),0)</f>
        <v>0</v>
      </c>
      <c r="P30" s="69" t="n">
        <f aca="false">IF(AND($F30&lt;P$1,$G30&lt;P$3,(DATE(YEAR($G30)+1,MONTH($G30)+1,1))&gt;P$3),$D30*10.56*P$2*(P$1/1000-($F30/1000)),0)</f>
        <v>0</v>
      </c>
      <c r="Q30" s="69" t="n">
        <f aca="false">IF(AND($F30&lt;Q$1,$G30&lt;Q$3,(DATE(YEAR($G30)+1,MONTH($G30)+1,1))&gt;Q$3),$D30*10.56*Q$2*(Q$1/1000-($F30/1000)),0)</f>
        <v>0</v>
      </c>
      <c r="R30" s="69" t="n">
        <f aca="false">IF(AND($F30&lt;R$1,$G30&lt;R$3,(DATE(YEAR($G30)+1,MONTH($G30)+1,1))&gt;R$3),$D30*10.56*R$2*(R$1/1000-($F30/1000)),0)</f>
        <v>0</v>
      </c>
      <c r="S30" s="69" t="n">
        <f aca="false">IF(AND($F30&lt;S$1,$G30&lt;S$3,(DATE(YEAR($G30)+1,MONTH($G30)+1,1))&gt;S$3),$D30*10.56*S$2*(S$1/1000-($F30/1000)),0)</f>
        <v>0</v>
      </c>
      <c r="T30" s="69" t="n">
        <f aca="false">IF(AND($F30&lt;T$1,$G30&lt;T$3,(DATE(YEAR($G30)+1,MONTH($G30)+1,1))&gt;T$3),$D30*10.56*T$2*(T$1/1000-($F30/1000)),0)</f>
        <v>0</v>
      </c>
      <c r="U30" s="69" t="n">
        <f aca="false">IF(AND($F30&lt;U$1,$G30&lt;U$3,(DATE(YEAR($G30)+1,MONTH($G30)+1,1))&gt;U$3),$D30*10.56*U$2*(U$1/1000-($F30/1000)),0)</f>
        <v>0</v>
      </c>
      <c r="V30" s="69" t="n">
        <f aca="false">IF(AND($F30&lt;V$1,$G30&lt;V$3,(DATE(YEAR($G30)+1,MONTH($G30)+1,1))&gt;V$3),$D30*10.56*V$2*(V$1/1000-($F30/1000)),0)</f>
        <v>0</v>
      </c>
      <c r="W30" s="69" t="n">
        <f aca="false">IF(AND($F30&lt;W$1,$G30&lt;W$3,(DATE(YEAR($G30)+1,MONTH($G30)+1,1))&gt;W$3),$D30*10.56*W$2*(W$1/1000-($F30/1000)),0)</f>
        <v>0</v>
      </c>
      <c r="X30" s="69" t="n">
        <f aca="false">IF(AND($F30&lt;X$1,$G30&lt;X$3,(DATE(YEAR($G30)+1,MONTH($G30)+1,1))&gt;X$3),$D30*10.56*X$2*(X$1/1000-($F30/1000)),0)</f>
        <v>0</v>
      </c>
      <c r="Y30" s="69" t="n">
        <f aca="false">IF(AND($F30&lt;Y$1,$G30&lt;Y$3,(DATE(YEAR($G30)+1,MONTH($G30)+1,1))&gt;Y$3),$D30*10.56*Y$2*(Y$1/1000-($F30/1000)),0)</f>
        <v>0</v>
      </c>
      <c r="Z30" s="69" t="n">
        <f aca="false">IF(AND($F30&lt;Z$1,$G30&lt;Z$3,(DATE(YEAR($G30)+1,MONTH($G30)+1,1))&gt;Z$3),$D30*10.56*Z$2*(Z$1/1000-($F30/1000)),0)</f>
        <v>0</v>
      </c>
      <c r="AA30" s="69" t="n">
        <f aca="false">IF(AND($F30&lt;AA$1,$G30&lt;AA$3,(DATE(YEAR($G30)+1,MONTH($G30)+1,1))&gt;AA$3),$D30*10.56*AA$2*(AA$1/1000-($F30/1000)),0)</f>
        <v>0</v>
      </c>
      <c r="AB30" s="69" t="n">
        <f aca="false">IF(AND($F30&lt;AB$1,$G30&lt;AB$3,(DATE(YEAR($G30)+1,MONTH($G30)+1,1))&gt;AB$3),$D30*10.56*AB$2*(AB$1/1000-($F30/1000)),0)</f>
        <v>0</v>
      </c>
      <c r="AC30" s="69" t="n">
        <f aca="false">IF(AND($F30&lt;AC$1,$G30&lt;AC$3,(DATE(YEAR($G30)+1,MONTH($G30)+1,1))&gt;AC$3),$D30*10.56*AC$2*(AC$1/1000-($F30/1000)),0)</f>
        <v>0</v>
      </c>
      <c r="AD30" s="69" t="n">
        <f aca="false">IF(AND($F30&lt;AD$1,$G30&lt;AD$3,(DATE(YEAR($G30)+1,MONTH($G30)+1,1))&gt;AD$3),$D30*10.56*AD$2*(AD$1/1000-($F30/1000)),0)</f>
        <v>0</v>
      </c>
      <c r="AE30" s="69" t="n">
        <f aca="false">IF(AND($F30&lt;AE$1,$G30&lt;AE$3,(DATE(YEAR($G30)+1,MONTH($G30)+1,1))&gt;AE$3),$D30*10.56*AE$2*(AE$1/1000-($F30/1000)),0)</f>
        <v>0</v>
      </c>
      <c r="AF30" s="69" t="n">
        <f aca="false">IF(AND($F30&lt;AF$1,$G30&lt;AF$3,(DATE(YEAR($G30)+1,MONTH($G30)+1,1))&gt;AF$3),$D30*10.56*AF$2*(AF$1/1000-($F30/1000)),0)</f>
        <v>0</v>
      </c>
      <c r="AG30" s="69" t="n">
        <f aca="false">IF(AND($F30&lt;AG$1,$G30&lt;AG$3,(DATE(YEAR($G30)+1,MONTH($G30)+1,1))&gt;AG$3),$D30*10.56*AG$2*(AG$1/1000-($F30/1000)),0)</f>
        <v>0</v>
      </c>
      <c r="AH30" s="69" t="n">
        <f aca="false">IF(AND($F30&lt;AH$1,$G30&lt;AH$3,(DATE(YEAR($G30)+1,MONTH($G30)+1,1))&gt;AH$3),$D30*10.56*AH$2*(AH$1/1000-($F30/1000)),0)</f>
        <v>0</v>
      </c>
      <c r="AI30" s="69" t="n">
        <f aca="false">IF(AND($F30&lt;AI$1,$G30&lt;AI$3,(DATE(YEAR($G30)+1,MONTH($G30)+1,1))&gt;AI$3),$D30*10.56*AI$2*(AI$1/1000-($F30/1000)),0)</f>
        <v>0</v>
      </c>
      <c r="AJ30" s="69" t="n">
        <f aca="false">IF(AND($F30&lt;AJ$1,$G30&lt;AJ$3,(DATE(YEAR($G30)+1,MONTH($G30)+1,1))&gt;AJ$3),$D30*10.56*AJ$2*(AJ$1/1000-($F30/1000)),0)</f>
        <v>0</v>
      </c>
      <c r="AK30" s="69" t="n">
        <f aca="false">IF(AND($F30&lt;AK$1,$G30&lt;AK$3,(DATE(YEAR($G30)+1,MONTH($G30)+1,1))&gt;AK$3),$D30*10.56*AK$2*(AK$1/1000-($F30/1000)),0)</f>
        <v>0</v>
      </c>
      <c r="AL30" s="69" t="n">
        <f aca="false">IF(AND($F30&lt;AL$1,$G30&lt;AL$3,(DATE(YEAR($G30)+1,MONTH($G30)+1,1))&gt;AL$3),$D30*10.56*AL$2*(AL$1/1000-($F30/1000)),0)</f>
        <v>0</v>
      </c>
      <c r="AM30" s="69" t="n">
        <f aca="false">IF(AND($F30&lt;AM$1,$G30&lt;AM$3,(DATE(YEAR($G30)+1,MONTH($G30)+1,1))&gt;AM$3),$D30*10.56*AM$2*(AM$1/1000-($F30/1000)),0)</f>
        <v>0</v>
      </c>
      <c r="AN30" s="69" t="n">
        <f aca="false">IF(AND($F30&lt;AN$1,$G30&lt;AN$3,(DATE(YEAR($G30)+1,MONTH($G30)+1,1))&gt;AN$3),$D30*10.56*AN$2*(AN$1/1000-($F30/1000)),0)</f>
        <v>0</v>
      </c>
      <c r="AO30" s="69" t="n">
        <f aca="false">IF(AND($F30&lt;AO$1,$G30&lt;AO$3,(DATE(YEAR($G30)+1,MONTH($G30)+1,1))&gt;AO$3),$D30*10.56*AO$2*(AO$1/1000-($F30/1000)),0)</f>
        <v>0</v>
      </c>
      <c r="AP30" s="69" t="n">
        <f aca="false">IF(AND($F30&lt;AP$1,$G30&lt;AP$3,(DATE(YEAR($G30)+1,MONTH($G30)+1,1))&gt;AP$3),$D30*10.56*AP$2*(AP$1/1000-($F30/1000)),0)</f>
        <v>0</v>
      </c>
      <c r="AQ30" s="69" t="n">
        <f aca="false">IF(AND($F30&lt;AQ$1,$G30&lt;AQ$3,(DATE(YEAR($G30)+1,MONTH($G30)+1,1))&gt;AQ$3),$D30*10.56*AQ$2*(AQ$1/1000-($F30/1000)),0)</f>
        <v>7998.0384</v>
      </c>
      <c r="AR30" s="69" t="n">
        <f aca="false">IF(AND($F30&lt;AR$1,$G30&lt;AR$3,(DATE(YEAR($G30)+1,MONTH($G30)+1,1))&gt;AR$3),$D30*10.56*AR$2*(AR$1/1000-($F30/1000)),0)</f>
        <v>7998.0384</v>
      </c>
      <c r="AS30" s="69" t="n">
        <f aca="false">IF(AND($F30&lt;AS$1,$G30&lt;AS$3,(DATE(YEAR($G30)+1,MONTH($G30)+1,1))&gt;AS$3),$D30*10.56*AS$2*(AS$1/1000-($F30/1000)),0)</f>
        <v>7998.0384</v>
      </c>
      <c r="AT30" s="69" t="n">
        <f aca="false">IF(AND($F30&lt;AT$1,$G30&lt;AT$3,(DATE(YEAR($G30)+1,MONTH($G30)+1,1))&gt;AT$3),$D30*10.56*AT$2*(AT$1/1000-($F30/1000)),0)</f>
        <v>7998.0384</v>
      </c>
      <c r="AU30" s="69" t="n">
        <f aca="false">IF(AND($F30&lt;AU$1,$G30&lt;AU$3,(DATE(YEAR($G30)+1,MONTH($G30)+1,1))&gt;AU$3),$D30*10.56*AU$2*(AU$1/1000-($F30/1000)),0)</f>
        <v>7998.0384</v>
      </c>
      <c r="AV30" s="69" t="n">
        <f aca="false">IF(AND($F30&lt;AV$1,$G30&lt;AV$3,(DATE(YEAR($G30)+1,MONTH($G30)+1,1))&gt;AV$3),$D30*10.56*AV$2*(AV$1/1000-($F30/1000)),0)</f>
        <v>7998.0384</v>
      </c>
      <c r="AW30" s="69" t="n">
        <f aca="false">IF(AND($F30&lt;AW$1,$G30&lt;AW$3,(DATE(YEAR($G30)+1,MONTH($G30)+1,1))&gt;AW$3),$D30*10.56*AW$2*(AW$1/1000-($F30/1000)),0)</f>
        <v>7998.0384</v>
      </c>
      <c r="AX30" s="69" t="n">
        <f aca="false">IF(AND($F30&lt;AX$1,$G30&lt;AX$3,(DATE(YEAR($G30)+1,MONTH($G30)+1,1))&gt;AX$3),$D30*10.56*AX$2*(AX$1/1000-($F30/1000)),0)</f>
        <v>7998.0384</v>
      </c>
      <c r="AY30" s="69" t="n">
        <f aca="false">IF(AND($F30&lt;AY$1,$G30&lt;AY$3,(DATE(YEAR($G30)+1,MONTH($G30)+1,1))&gt;AY$3),$D30*10.56*AY$2*(AY$1/1000-($F30/1000)),0)</f>
        <v>7998.0384</v>
      </c>
      <c r="AZ30" s="69" t="n">
        <f aca="false">IF(AND($F30&lt;AZ$1,$G30&lt;AZ$3,(DATE(YEAR($G30)+1,MONTH($G30)+1,1))&gt;AZ$3),$D30*10.56*AZ$2*(AZ$1/1000-($F30/1000)),0)</f>
        <v>7998.0384</v>
      </c>
      <c r="BA30" s="69" t="n">
        <f aca="false">IF(AND($F30&lt;BA$1,$G30&lt;BA$3,(DATE(YEAR($G30)+1,MONTH($G30)+1,1))&gt;BA$3),$D30*10.56*BA$2*(BA$1/1000-($F30/1000)),0)</f>
        <v>7998.0384</v>
      </c>
      <c r="BB30" s="69" t="n">
        <f aca="false">IF(AND($F30&lt;BB$1,$G30&lt;BB$3,(DATE(YEAR($G30)+1,MONTH($G30)+1,1))&gt;BB$3),$D30*10.56*BB$2*(BB$1/1000-($F30/1000)),0)</f>
        <v>7998.0384</v>
      </c>
      <c r="BC30" s="69" t="n">
        <f aca="false">IF(AND($F30&lt;BC$1,$G30&lt;BC$3,(DATE(YEAR($G30)+1,MONTH($G30)+1,1))&gt;BC$3),$D30*10.56*BC$2*(BC$1/1000-($F30/1000)),0)</f>
        <v>0</v>
      </c>
      <c r="BD30" s="69" t="n">
        <f aca="false">IF(AND($F30&lt;BD$1,$G30&lt;BD$3,(DATE(YEAR($G30)+1,MONTH($G30)+1,1))&gt;BD$3),$D30*10.56*BD$2*(BD$1/1000-($F30/1000)),0)</f>
        <v>0</v>
      </c>
    </row>
    <row r="31" customFormat="false" ht="12.75" hidden="false" customHeight="false" outlineLevel="0" collapsed="false">
      <c r="A31" s="3" t="s">
        <v>1220</v>
      </c>
      <c r="B31" s="3" t="s">
        <v>1282</v>
      </c>
      <c r="C31" s="3" t="s">
        <v>1283</v>
      </c>
      <c r="D31" s="2" t="n">
        <v>555</v>
      </c>
      <c r="E31" s="3" t="s">
        <v>1268</v>
      </c>
      <c r="F31" s="2" t="n">
        <v>6793</v>
      </c>
      <c r="G31" s="70" t="n">
        <v>37049</v>
      </c>
      <c r="H31" s="64" t="s">
        <v>1260</v>
      </c>
      <c r="I31" s="69" t="n">
        <f aca="false">IF(AND($F31&lt;I$1,$G31&lt;I$3,(DATE(YEAR($G31)+1,MONTH($G31)+1,1))&gt;I$3),$D31*10.56*I$2*(I$1/1000-($F31/1000)),0)</f>
        <v>0</v>
      </c>
      <c r="J31" s="69" t="n">
        <f aca="false">IF(AND($F31&lt;J$1,$G31&lt;J$3,(DATE(YEAR($G31)+1,MONTH($G31)+1,1))&gt;J$3),$D31*10.56*J$2*(J$1/1000-($F31/1000)),0)</f>
        <v>0</v>
      </c>
      <c r="K31" s="69" t="n">
        <f aca="false">IF(AND($F31&lt;K$1,$G31&lt;K$3,(DATE(YEAR($G31)+1,MONTH($G31)+1,1))&gt;K$3),$D31*10.56*K$2*(K$1/1000-($F31/1000)),0)</f>
        <v>0</v>
      </c>
      <c r="L31" s="69" t="n">
        <f aca="false">IF(AND($F31&lt;L$1,$G31&lt;L$3,(DATE(YEAR($G31)+1,MONTH($G31)+1,1))&gt;L$3),$D31*10.56*L$2*(L$1/1000-($F31/1000)),0)</f>
        <v>0</v>
      </c>
      <c r="M31" s="69" t="n">
        <f aca="false">IF(AND($F31&lt;M$1,$G31&lt;M$3,(DATE(YEAR($G31)+1,MONTH($G31)+1,1))&gt;M$3),$D31*10.56*M$2*(M$1/1000-($F31/1000)),0)</f>
        <v>0</v>
      </c>
      <c r="N31" s="69" t="n">
        <f aca="false">IF(AND($F31&lt;N$1,$G31&lt;N$3,(DATE(YEAR($G31)+1,MONTH($G31)+1,1))&gt;N$3),$D31*10.56*N$2*(N$1/1000-($F31/1000)),0)</f>
        <v>0</v>
      </c>
      <c r="O31" s="69" t="n">
        <f aca="false">IF(AND($F31&lt;O$1,$G31&lt;O$3,(DATE(YEAR($G31)+1,MONTH($G31)+1,1))&gt;O$3),$D31*10.56*O$2*(O$1/1000-($F31/1000)),0)</f>
        <v>7518.23424</v>
      </c>
      <c r="P31" s="69" t="n">
        <f aca="false">IF(AND($F31&lt;P$1,$G31&lt;P$3,(DATE(YEAR($G31)+1,MONTH($G31)+1,1))&gt;P$3),$D31*10.56*P$2*(P$1/1000-($F31/1000)),0)</f>
        <v>7518.23424</v>
      </c>
      <c r="Q31" s="69" t="n">
        <f aca="false">IF(AND($F31&lt;Q$1,$G31&lt;Q$3,(DATE(YEAR($G31)+1,MONTH($G31)+1,1))&gt;Q$3),$D31*10.56*Q$2*(Q$1/1000-($F31/1000)),0)</f>
        <v>7518.23424</v>
      </c>
      <c r="R31" s="69" t="n">
        <f aca="false">IF(AND($F31&lt;R$1,$G31&lt;R$3,(DATE(YEAR($G31)+1,MONTH($G31)+1,1))&gt;R$3),$D31*10.56*R$2*(R$1/1000-($F31/1000)),0)</f>
        <v>7518.23424</v>
      </c>
      <c r="S31" s="69" t="n">
        <f aca="false">IF(AND($F31&lt;S$1,$G31&lt;S$3,(DATE(YEAR($G31)+1,MONTH($G31)+1,1))&gt;S$3),$D31*10.56*S$2*(S$1/1000-($F31/1000)),0)</f>
        <v>7518.23424</v>
      </c>
      <c r="T31" s="69" t="n">
        <f aca="false">IF(AND($F31&lt;T$1,$G31&lt;T$3,(DATE(YEAR($G31)+1,MONTH($G31)+1,1))&gt;T$3),$D31*10.56*T$2*(T$1/1000-($F31/1000)),0)</f>
        <v>7518.23424</v>
      </c>
      <c r="U31" s="69" t="n">
        <f aca="false">IF(AND($F31&lt;U$1,$G31&lt;U$3,(DATE(YEAR($G31)+1,MONTH($G31)+1,1))&gt;U$3),$D31*10.56*U$2*(U$1/1000-($F31/1000)),0)</f>
        <v>7518.23424</v>
      </c>
      <c r="V31" s="69" t="n">
        <f aca="false">IF(AND($F31&lt;V$1,$G31&lt;V$3,(DATE(YEAR($G31)+1,MONTH($G31)+1,1))&gt;V$3),$D31*10.56*V$2*(V$1/1000-($F31/1000)),0)</f>
        <v>7518.23424</v>
      </c>
      <c r="W31" s="69" t="n">
        <f aca="false">IF(AND($F31&lt;W$1,$G31&lt;W$3,(DATE(YEAR($G31)+1,MONTH($G31)+1,1))&gt;W$3),$D31*10.56*W$2*(W$1/1000-($F31/1000)),0)</f>
        <v>7518.23424</v>
      </c>
      <c r="X31" s="69" t="n">
        <f aca="false">IF(AND($F31&lt;X$1,$G31&lt;X$3,(DATE(YEAR($G31)+1,MONTH($G31)+1,1))&gt;X$3),$D31*10.56*X$2*(X$1/1000-($F31/1000)),0)</f>
        <v>7518.23424</v>
      </c>
      <c r="Y31" s="69" t="n">
        <f aca="false">IF(AND($F31&lt;Y$1,$G31&lt;Y$3,(DATE(YEAR($G31)+1,MONTH($G31)+1,1))&gt;Y$3),$D31*10.56*Y$2*(Y$1/1000-($F31/1000)),0)</f>
        <v>7518.23424</v>
      </c>
      <c r="Z31" s="69" t="n">
        <f aca="false">IF(AND($F31&lt;Z$1,$G31&lt;Z$3,(DATE(YEAR($G31)+1,MONTH($G31)+1,1))&gt;Z$3),$D31*10.56*Z$2*(Z$1/1000-($F31/1000)),0)</f>
        <v>7518.23424</v>
      </c>
      <c r="AA31" s="69" t="n">
        <f aca="false">IF(AND($F31&lt;AA$1,$G31&lt;AA$3,(DATE(YEAR($G31)+1,MONTH($G31)+1,1))&gt;AA$3),$D31*10.56*AA$2*(AA$1/1000-($F31/1000)),0)</f>
        <v>0</v>
      </c>
      <c r="AB31" s="69" t="n">
        <f aca="false">IF(AND($F31&lt;AB$1,$G31&lt;AB$3,(DATE(YEAR($G31)+1,MONTH($G31)+1,1))&gt;AB$3),$D31*10.56*AB$2*(AB$1/1000-($F31/1000)),0)</f>
        <v>0</v>
      </c>
      <c r="AC31" s="69" t="n">
        <f aca="false">IF(AND($F31&lt;AC$1,$G31&lt;AC$3,(DATE(YEAR($G31)+1,MONTH($G31)+1,1))&gt;AC$3),$D31*10.56*AC$2*(AC$1/1000-($F31/1000)),0)</f>
        <v>0</v>
      </c>
      <c r="AD31" s="69" t="n">
        <f aca="false">IF(AND($F31&lt;AD$1,$G31&lt;AD$3,(DATE(YEAR($G31)+1,MONTH($G31)+1,1))&gt;AD$3),$D31*10.56*AD$2*(AD$1/1000-($F31/1000)),0)</f>
        <v>0</v>
      </c>
      <c r="AE31" s="69" t="n">
        <f aca="false">IF(AND($F31&lt;AE$1,$G31&lt;AE$3,(DATE(YEAR($G31)+1,MONTH($G31)+1,1))&gt;AE$3),$D31*10.56*AE$2*(AE$1/1000-($F31/1000)),0)</f>
        <v>0</v>
      </c>
      <c r="AF31" s="69" t="n">
        <f aca="false">IF(AND($F31&lt;AF$1,$G31&lt;AF$3,(DATE(YEAR($G31)+1,MONTH($G31)+1,1))&gt;AF$3),$D31*10.56*AF$2*(AF$1/1000-($F31/1000)),0)</f>
        <v>0</v>
      </c>
      <c r="AG31" s="69" t="n">
        <f aca="false">IF(AND($F31&lt;AG$1,$G31&lt;AG$3,(DATE(YEAR($G31)+1,MONTH($G31)+1,1))&gt;AG$3),$D31*10.56*AG$2*(AG$1/1000-($F31/1000)),0)</f>
        <v>0</v>
      </c>
      <c r="AH31" s="69" t="n">
        <f aca="false">IF(AND($F31&lt;AH$1,$G31&lt;AH$3,(DATE(YEAR($G31)+1,MONTH($G31)+1,1))&gt;AH$3),$D31*10.56*AH$2*(AH$1/1000-($F31/1000)),0)</f>
        <v>0</v>
      </c>
      <c r="AI31" s="69" t="n">
        <f aca="false">IF(AND($F31&lt;AI$1,$G31&lt;AI$3,(DATE(YEAR($G31)+1,MONTH($G31)+1,1))&gt;AI$3),$D31*10.56*AI$2*(AI$1/1000-($F31/1000)),0)</f>
        <v>0</v>
      </c>
      <c r="AJ31" s="69" t="n">
        <f aca="false">IF(AND($F31&lt;AJ$1,$G31&lt;AJ$3,(DATE(YEAR($G31)+1,MONTH($G31)+1,1))&gt;AJ$3),$D31*10.56*AJ$2*(AJ$1/1000-($F31/1000)),0)</f>
        <v>0</v>
      </c>
      <c r="AK31" s="69" t="n">
        <f aca="false">IF(AND($F31&lt;AK$1,$G31&lt;AK$3,(DATE(YEAR($G31)+1,MONTH($G31)+1,1))&gt;AK$3),$D31*10.56*AK$2*(AK$1/1000-($F31/1000)),0)</f>
        <v>0</v>
      </c>
      <c r="AL31" s="69" t="n">
        <f aca="false">IF(AND($F31&lt;AL$1,$G31&lt;AL$3,(DATE(YEAR($G31)+1,MONTH($G31)+1,1))&gt;AL$3),$D31*10.56*AL$2*(AL$1/1000-($F31/1000)),0)</f>
        <v>0</v>
      </c>
      <c r="AM31" s="69" t="n">
        <f aca="false">IF(AND($F31&lt;AM$1,$G31&lt;AM$3,(DATE(YEAR($G31)+1,MONTH($G31)+1,1))&gt;AM$3),$D31*10.56*AM$2*(AM$1/1000-($F31/1000)),0)</f>
        <v>0</v>
      </c>
      <c r="AN31" s="69" t="n">
        <f aca="false">IF(AND($F31&lt;AN$1,$G31&lt;AN$3,(DATE(YEAR($G31)+1,MONTH($G31)+1,1))&gt;AN$3),$D31*10.56*AN$2*(AN$1/1000-($F31/1000)),0)</f>
        <v>0</v>
      </c>
      <c r="AO31" s="69" t="n">
        <f aca="false">IF(AND($F31&lt;AO$1,$G31&lt;AO$3,(DATE(YEAR($G31)+1,MONTH($G31)+1,1))&gt;AO$3),$D31*10.56*AO$2*(AO$1/1000-($F31/1000)),0)</f>
        <v>0</v>
      </c>
      <c r="AP31" s="69" t="n">
        <f aca="false">IF(AND($F31&lt;AP$1,$G31&lt;AP$3,(DATE(YEAR($G31)+1,MONTH($G31)+1,1))&gt;AP$3),$D31*10.56*AP$2*(AP$1/1000-($F31/1000)),0)</f>
        <v>0</v>
      </c>
      <c r="AQ31" s="69" t="n">
        <f aca="false">IF(AND($F31&lt;AQ$1,$G31&lt;AQ$3,(DATE(YEAR($G31)+1,MONTH($G31)+1,1))&gt;AQ$3),$D31*10.56*AQ$2*(AQ$1/1000-($F31/1000)),0)</f>
        <v>0</v>
      </c>
      <c r="AR31" s="69" t="n">
        <f aca="false">IF(AND($F31&lt;AR$1,$G31&lt;AR$3,(DATE(YEAR($G31)+1,MONTH($G31)+1,1))&gt;AR$3),$D31*10.56*AR$2*(AR$1/1000-($F31/1000)),0)</f>
        <v>0</v>
      </c>
      <c r="AS31" s="69" t="n">
        <f aca="false">IF(AND($F31&lt;AS$1,$G31&lt;AS$3,(DATE(YEAR($G31)+1,MONTH($G31)+1,1))&gt;AS$3),$D31*10.56*AS$2*(AS$1/1000-($F31/1000)),0)</f>
        <v>0</v>
      </c>
      <c r="AT31" s="69" t="n">
        <f aca="false">IF(AND($F31&lt;AT$1,$G31&lt;AT$3,(DATE(YEAR($G31)+1,MONTH($G31)+1,1))&gt;AT$3),$D31*10.56*AT$2*(AT$1/1000-($F31/1000)),0)</f>
        <v>0</v>
      </c>
      <c r="AU31" s="69" t="n">
        <f aca="false">IF(AND($F31&lt;AU$1,$G31&lt;AU$3,(DATE(YEAR($G31)+1,MONTH($G31)+1,1))&gt;AU$3),$D31*10.56*AU$2*(AU$1/1000-($F31/1000)),0)</f>
        <v>0</v>
      </c>
      <c r="AV31" s="69" t="n">
        <f aca="false">IF(AND($F31&lt;AV$1,$G31&lt;AV$3,(DATE(YEAR($G31)+1,MONTH($G31)+1,1))&gt;AV$3),$D31*10.56*AV$2*(AV$1/1000-($F31/1000)),0)</f>
        <v>0</v>
      </c>
      <c r="AW31" s="69" t="n">
        <f aca="false">IF(AND($F31&lt;AW$1,$G31&lt;AW$3,(DATE(YEAR($G31)+1,MONTH($G31)+1,1))&gt;AW$3),$D31*10.56*AW$2*(AW$1/1000-($F31/1000)),0)</f>
        <v>0</v>
      </c>
      <c r="AX31" s="69" t="n">
        <f aca="false">IF(AND($F31&lt;AX$1,$G31&lt;AX$3,(DATE(YEAR($G31)+1,MONTH($G31)+1,1))&gt;AX$3),$D31*10.56*AX$2*(AX$1/1000-($F31/1000)),0)</f>
        <v>0</v>
      </c>
      <c r="AY31" s="69" t="n">
        <f aca="false">IF(AND($F31&lt;AY$1,$G31&lt;AY$3,(DATE(YEAR($G31)+1,MONTH($G31)+1,1))&gt;AY$3),$D31*10.56*AY$2*(AY$1/1000-($F31/1000)),0)</f>
        <v>0</v>
      </c>
      <c r="AZ31" s="69" t="n">
        <f aca="false">IF(AND($F31&lt;AZ$1,$G31&lt;AZ$3,(DATE(YEAR($G31)+1,MONTH($G31)+1,1))&gt;AZ$3),$D31*10.56*AZ$2*(AZ$1/1000-($F31/1000)),0)</f>
        <v>0</v>
      </c>
      <c r="BA31" s="69" t="n">
        <f aca="false">IF(AND($F31&lt;BA$1,$G31&lt;BA$3,(DATE(YEAR($G31)+1,MONTH($G31)+1,1))&gt;BA$3),$D31*10.56*BA$2*(BA$1/1000-($F31/1000)),0)</f>
        <v>0</v>
      </c>
      <c r="BB31" s="69" t="n">
        <f aca="false">IF(AND($F31&lt;BB$1,$G31&lt;BB$3,(DATE(YEAR($G31)+1,MONTH($G31)+1,1))&gt;BB$3),$D31*10.56*BB$2*(BB$1/1000-($F31/1000)),0)</f>
        <v>0</v>
      </c>
      <c r="BC31" s="69" t="n">
        <f aca="false">IF(AND($F31&lt;BC$1,$G31&lt;BC$3,(DATE(YEAR($G31)+1,MONTH($G31)+1,1))&gt;BC$3),$D31*10.56*BC$2*(BC$1/1000-($F31/1000)),0)</f>
        <v>0</v>
      </c>
      <c r="BD31" s="69" t="n">
        <f aca="false">IF(AND($F31&lt;BD$1,$G31&lt;BD$3,(DATE(YEAR($G31)+1,MONTH($G31)+1,1))&gt;BD$3),$D31*10.56*BD$2*(BD$1/1000-($F31/1000)),0)</f>
        <v>0</v>
      </c>
    </row>
    <row r="32" customFormat="false" ht="12.75" hidden="false" customHeight="false" outlineLevel="0" collapsed="false">
      <c r="A32" s="3" t="s">
        <v>1308</v>
      </c>
      <c r="B32" s="3" t="s">
        <v>1282</v>
      </c>
      <c r="C32" s="3" t="s">
        <v>1283</v>
      </c>
      <c r="D32" s="2" t="n">
        <v>625</v>
      </c>
      <c r="E32" s="3" t="s">
        <v>1268</v>
      </c>
      <c r="F32" s="2" t="n">
        <v>6900</v>
      </c>
      <c r="G32" s="70" t="n">
        <v>37987</v>
      </c>
      <c r="H32" s="64" t="s">
        <v>1260</v>
      </c>
      <c r="I32" s="69" t="n">
        <f aca="false">IF(AND($F32&lt;I$1,$G32&lt;I$3,(DATE(YEAR($G32)+1,MONTH($G32)+1,1))&gt;I$3),$D32*10.56*I$2*(I$1/1000-($F32/1000)),0)</f>
        <v>0</v>
      </c>
      <c r="J32" s="69" t="n">
        <f aca="false">IF(AND($F32&lt;J$1,$G32&lt;J$3,(DATE(YEAR($G32)+1,MONTH($G32)+1,1))&gt;J$3),$D32*10.56*J$2*(J$1/1000-($F32/1000)),0)</f>
        <v>0</v>
      </c>
      <c r="K32" s="69" t="n">
        <f aca="false">IF(AND($F32&lt;K$1,$G32&lt;K$3,(DATE(YEAR($G32)+1,MONTH($G32)+1,1))&gt;K$3),$D32*10.56*K$2*(K$1/1000-($F32/1000)),0)</f>
        <v>0</v>
      </c>
      <c r="L32" s="69" t="n">
        <f aca="false">IF(AND($F32&lt;L$1,$G32&lt;L$3,(DATE(YEAR($G32)+1,MONTH($G32)+1,1))&gt;L$3),$D32*10.56*L$2*(L$1/1000-($F32/1000)),0)</f>
        <v>0</v>
      </c>
      <c r="M32" s="69" t="n">
        <f aca="false">IF(AND($F32&lt;M$1,$G32&lt;M$3,(DATE(YEAR($G32)+1,MONTH($G32)+1,1))&gt;M$3),$D32*10.56*M$2*(M$1/1000-($F32/1000)),0)</f>
        <v>0</v>
      </c>
      <c r="N32" s="69" t="n">
        <f aca="false">IF(AND($F32&lt;N$1,$G32&lt;N$3,(DATE(YEAR($G32)+1,MONTH($G32)+1,1))&gt;N$3),$D32*10.56*N$2*(N$1/1000-($F32/1000)),0)</f>
        <v>0</v>
      </c>
      <c r="O32" s="69" t="n">
        <f aca="false">IF(AND($F32&lt;O$1,$G32&lt;O$3,(DATE(YEAR($G32)+1,MONTH($G32)+1,1))&gt;O$3),$D32*10.56*O$2*(O$1/1000-($F32/1000)),0)</f>
        <v>0</v>
      </c>
      <c r="P32" s="69" t="n">
        <f aca="false">IF(AND($F32&lt;P$1,$G32&lt;P$3,(DATE(YEAR($G32)+1,MONTH($G32)+1,1))&gt;P$3),$D32*10.56*P$2*(P$1/1000-($F32/1000)),0)</f>
        <v>0</v>
      </c>
      <c r="Q32" s="69" t="n">
        <f aca="false">IF(AND($F32&lt;Q$1,$G32&lt;Q$3,(DATE(YEAR($G32)+1,MONTH($G32)+1,1))&gt;Q$3),$D32*10.56*Q$2*(Q$1/1000-($F32/1000)),0)</f>
        <v>0</v>
      </c>
      <c r="R32" s="69" t="n">
        <f aca="false">IF(AND($F32&lt;R$1,$G32&lt;R$3,(DATE(YEAR($G32)+1,MONTH($G32)+1,1))&gt;R$3),$D32*10.56*R$2*(R$1/1000-($F32/1000)),0)</f>
        <v>0</v>
      </c>
      <c r="S32" s="69" t="n">
        <f aca="false">IF(AND($F32&lt;S$1,$G32&lt;S$3,(DATE(YEAR($G32)+1,MONTH($G32)+1,1))&gt;S$3),$D32*10.56*S$2*(S$1/1000-($F32/1000)),0)</f>
        <v>0</v>
      </c>
      <c r="T32" s="69" t="n">
        <f aca="false">IF(AND($F32&lt;T$1,$G32&lt;T$3,(DATE(YEAR($G32)+1,MONTH($G32)+1,1))&gt;T$3),$D32*10.56*T$2*(T$1/1000-($F32/1000)),0)</f>
        <v>0</v>
      </c>
      <c r="U32" s="69" t="n">
        <f aca="false">IF(AND($F32&lt;U$1,$G32&lt;U$3,(DATE(YEAR($G32)+1,MONTH($G32)+1,1))&gt;U$3),$D32*10.56*U$2*(U$1/1000-($F32/1000)),0)</f>
        <v>0</v>
      </c>
      <c r="V32" s="69" t="n">
        <f aca="false">IF(AND($F32&lt;V$1,$G32&lt;V$3,(DATE(YEAR($G32)+1,MONTH($G32)+1,1))&gt;V$3),$D32*10.56*V$2*(V$1/1000-($F32/1000)),0)</f>
        <v>0</v>
      </c>
      <c r="W32" s="69" t="n">
        <f aca="false">IF(AND($F32&lt;W$1,$G32&lt;W$3,(DATE(YEAR($G32)+1,MONTH($G32)+1,1))&gt;W$3),$D32*10.56*W$2*(W$1/1000-($F32/1000)),0)</f>
        <v>0</v>
      </c>
      <c r="X32" s="69" t="n">
        <f aca="false">IF(AND($F32&lt;X$1,$G32&lt;X$3,(DATE(YEAR($G32)+1,MONTH($G32)+1,1))&gt;X$3),$D32*10.56*X$2*(X$1/1000-($F32/1000)),0)</f>
        <v>0</v>
      </c>
      <c r="Y32" s="69" t="n">
        <f aca="false">IF(AND($F32&lt;Y$1,$G32&lt;Y$3,(DATE(YEAR($G32)+1,MONTH($G32)+1,1))&gt;Y$3),$D32*10.56*Y$2*(Y$1/1000-($F32/1000)),0)</f>
        <v>0</v>
      </c>
      <c r="Z32" s="69" t="n">
        <f aca="false">IF(AND($F32&lt;Z$1,$G32&lt;Z$3,(DATE(YEAR($G32)+1,MONTH($G32)+1,1))&gt;Z$3),$D32*10.56*Z$2*(Z$1/1000-($F32/1000)),0)</f>
        <v>0</v>
      </c>
      <c r="AA32" s="69" t="n">
        <f aca="false">IF(AND($F32&lt;AA$1,$G32&lt;AA$3,(DATE(YEAR($G32)+1,MONTH($G32)+1,1))&gt;AA$3),$D32*10.56*AA$2*(AA$1/1000-($F32/1000)),0)</f>
        <v>0</v>
      </c>
      <c r="AB32" s="69" t="n">
        <f aca="false">IF(AND($F32&lt;AB$1,$G32&lt;AB$3,(DATE(YEAR($G32)+1,MONTH($G32)+1,1))&gt;AB$3),$D32*10.56*AB$2*(AB$1/1000-($F32/1000)),0)</f>
        <v>0</v>
      </c>
      <c r="AC32" s="69" t="n">
        <f aca="false">IF(AND($F32&lt;AC$1,$G32&lt;AC$3,(DATE(YEAR($G32)+1,MONTH($G32)+1,1))&gt;AC$3),$D32*10.56*AC$2*(AC$1/1000-($F32/1000)),0)</f>
        <v>0</v>
      </c>
      <c r="AD32" s="69" t="n">
        <f aca="false">IF(AND($F32&lt;AD$1,$G32&lt;AD$3,(DATE(YEAR($G32)+1,MONTH($G32)+1,1))&gt;AD$3),$D32*10.56*AD$2*(AD$1/1000-($F32/1000)),0)</f>
        <v>0</v>
      </c>
      <c r="AE32" s="69" t="n">
        <f aca="false">IF(AND($F32&lt;AE$1,$G32&lt;AE$3,(DATE(YEAR($G32)+1,MONTH($G32)+1,1))&gt;AE$3),$D32*10.56*AE$2*(AE$1/1000-($F32/1000)),0)</f>
        <v>0</v>
      </c>
      <c r="AF32" s="69" t="n">
        <f aca="false">IF(AND($F32&lt;AF$1,$G32&lt;AF$3,(DATE(YEAR($G32)+1,MONTH($G32)+1,1))&gt;AF$3),$D32*10.56*AF$2*(AF$1/1000-($F32/1000)),0)</f>
        <v>0</v>
      </c>
      <c r="AG32" s="69" t="n">
        <f aca="false">IF(AND($F32&lt;AG$1,$G32&lt;AG$3,(DATE(YEAR($G32)+1,MONTH($G32)+1,1))&gt;AG$3),$D32*10.56*AG$2*(AG$1/1000-($F32/1000)),0)</f>
        <v>0</v>
      </c>
      <c r="AH32" s="69" t="n">
        <f aca="false">IF(AND($F32&lt;AH$1,$G32&lt;AH$3,(DATE(YEAR($G32)+1,MONTH($G32)+1,1))&gt;AH$3),$D32*10.56*AH$2*(AH$1/1000-($F32/1000)),0)</f>
        <v>0</v>
      </c>
      <c r="AI32" s="69" t="n">
        <f aca="false">IF(AND($F32&lt;AI$1,$G32&lt;AI$3,(DATE(YEAR($G32)+1,MONTH($G32)+1,1))&gt;AI$3),$D32*10.56*AI$2*(AI$1/1000-($F32/1000)),0)</f>
        <v>0</v>
      </c>
      <c r="AJ32" s="69" t="n">
        <f aca="false">IF(AND($F32&lt;AJ$1,$G32&lt;AJ$3,(DATE(YEAR($G32)+1,MONTH($G32)+1,1))&gt;AJ$3),$D32*10.56*AJ$2*(AJ$1/1000-($F32/1000)),0)</f>
        <v>0</v>
      </c>
      <c r="AK32" s="69" t="n">
        <f aca="false">IF(AND($F32&lt;AK$1,$G32&lt;AK$3,(DATE(YEAR($G32)+1,MONTH($G32)+1,1))&gt;AK$3),$D32*10.56*AK$2*(AK$1/1000-($F32/1000)),0)</f>
        <v>0</v>
      </c>
      <c r="AL32" s="69" t="n">
        <f aca="false">IF(AND($F32&lt;AL$1,$G32&lt;AL$3,(DATE(YEAR($G32)+1,MONTH($G32)+1,1))&gt;AL$3),$D32*10.56*AL$2*(AL$1/1000-($F32/1000)),0)</f>
        <v>0</v>
      </c>
      <c r="AM32" s="69" t="n">
        <f aca="false">IF(AND($F32&lt;AM$1,$G32&lt;AM$3,(DATE(YEAR($G32)+1,MONTH($G32)+1,1))&gt;AM$3),$D32*10.56*AM$2*(AM$1/1000-($F32/1000)),0)</f>
        <v>0</v>
      </c>
      <c r="AN32" s="69" t="n">
        <f aca="false">IF(AND($F32&lt;AN$1,$G32&lt;AN$3,(DATE(YEAR($G32)+1,MONTH($G32)+1,1))&gt;AN$3),$D32*10.56*AN$2*(AN$1/1000-($F32/1000)),0)</f>
        <v>0</v>
      </c>
      <c r="AO32" s="69" t="n">
        <f aca="false">IF(AND($F32&lt;AO$1,$G32&lt;AO$3,(DATE(YEAR($G32)+1,MONTH($G32)+1,1))&gt;AO$3),$D32*10.56*AO$2*(AO$1/1000-($F32/1000)),0)</f>
        <v>0</v>
      </c>
      <c r="AP32" s="69" t="n">
        <f aca="false">IF(AND($F32&lt;AP$1,$G32&lt;AP$3,(DATE(YEAR($G32)+1,MONTH($G32)+1,1))&gt;AP$3),$D32*10.56*AP$2*(AP$1/1000-($F32/1000)),0)</f>
        <v>0</v>
      </c>
      <c r="AQ32" s="69" t="n">
        <f aca="false">IF(AND($F32&lt;AQ$1,$G32&lt;AQ$3,(DATE(YEAR($G32)+1,MONTH($G32)+1,1))&gt;AQ$3),$D32*10.56*AQ$2*(AQ$1/1000-($F32/1000)),0)</f>
        <v>0</v>
      </c>
      <c r="AR32" s="69" t="n">
        <f aca="false">IF(AND($F32&lt;AR$1,$G32&lt;AR$3,(DATE(YEAR($G32)+1,MONTH($G32)+1,1))&gt;AR$3),$D32*10.56*AR$2*(AR$1/1000-($F32/1000)),0)</f>
        <v>0</v>
      </c>
      <c r="AS32" s="69" t="n">
        <f aca="false">IF(AND($F32&lt;AS$1,$G32&lt;AS$3,(DATE(YEAR($G32)+1,MONTH($G32)+1,1))&gt;AS$3),$D32*10.56*AS$2*(AS$1/1000-($F32/1000)),0)</f>
        <v>0</v>
      </c>
      <c r="AT32" s="69" t="n">
        <f aca="false">IF(AND($F32&lt;AT$1,$G32&lt;AT$3,(DATE(YEAR($G32)+1,MONTH($G32)+1,1))&gt;AT$3),$D32*10.56*AT$2*(AT$1/1000-($F32/1000)),0)</f>
        <v>8184</v>
      </c>
      <c r="AU32" s="69" t="n">
        <f aca="false">IF(AND($F32&lt;AU$1,$G32&lt;AU$3,(DATE(YEAR($G32)+1,MONTH($G32)+1,1))&gt;AU$3),$D32*10.56*AU$2*(AU$1/1000-($F32/1000)),0)</f>
        <v>8184</v>
      </c>
      <c r="AV32" s="69" t="n">
        <f aca="false">IF(AND($F32&lt;AV$1,$G32&lt;AV$3,(DATE(YEAR($G32)+1,MONTH($G32)+1,1))&gt;AV$3),$D32*10.56*AV$2*(AV$1/1000-($F32/1000)),0)</f>
        <v>8184</v>
      </c>
      <c r="AW32" s="69" t="n">
        <f aca="false">IF(AND($F32&lt;AW$1,$G32&lt;AW$3,(DATE(YEAR($G32)+1,MONTH($G32)+1,1))&gt;AW$3),$D32*10.56*AW$2*(AW$1/1000-($F32/1000)),0)</f>
        <v>8184</v>
      </c>
      <c r="AX32" s="69" t="n">
        <f aca="false">IF(AND($F32&lt;AX$1,$G32&lt;AX$3,(DATE(YEAR($G32)+1,MONTH($G32)+1,1))&gt;AX$3),$D32*10.56*AX$2*(AX$1/1000-($F32/1000)),0)</f>
        <v>8184</v>
      </c>
      <c r="AY32" s="69" t="n">
        <f aca="false">IF(AND($F32&lt;AY$1,$G32&lt;AY$3,(DATE(YEAR($G32)+1,MONTH($G32)+1,1))&gt;AY$3),$D32*10.56*AY$2*(AY$1/1000-($F32/1000)),0)</f>
        <v>8184</v>
      </c>
      <c r="AZ32" s="69" t="n">
        <f aca="false">IF(AND($F32&lt;AZ$1,$G32&lt;AZ$3,(DATE(YEAR($G32)+1,MONTH($G32)+1,1))&gt;AZ$3),$D32*10.56*AZ$2*(AZ$1/1000-($F32/1000)),0)</f>
        <v>8184</v>
      </c>
      <c r="BA32" s="69" t="n">
        <f aca="false">IF(AND($F32&lt;BA$1,$G32&lt;BA$3,(DATE(YEAR($G32)+1,MONTH($G32)+1,1))&gt;BA$3),$D32*10.56*BA$2*(BA$1/1000-($F32/1000)),0)</f>
        <v>8184</v>
      </c>
      <c r="BB32" s="69" t="n">
        <f aca="false">IF(AND($F32&lt;BB$1,$G32&lt;BB$3,(DATE(YEAR($G32)+1,MONTH($G32)+1,1))&gt;BB$3),$D32*10.56*BB$2*(BB$1/1000-($F32/1000)),0)</f>
        <v>8184</v>
      </c>
      <c r="BC32" s="69" t="n">
        <f aca="false">IF(AND($F32&lt;BC$1,$G32&lt;BC$3,(DATE(YEAR($G32)+1,MONTH($G32)+1,1))&gt;BC$3),$D32*10.56*BC$2*(BC$1/1000-($F32/1000)),0)</f>
        <v>8184</v>
      </c>
      <c r="BD32" s="69" t="n">
        <f aca="false">IF(AND($F32&lt;BD$1,$G32&lt;BD$3,(DATE(YEAR($G32)+1,MONTH($G32)+1,1))&gt;BD$3),$D32*10.56*BD$2*(BD$1/1000-($F32/1000)),0)</f>
        <v>8184</v>
      </c>
    </row>
    <row r="33" customFormat="false" ht="12.75" hidden="false" customHeight="false" outlineLevel="0" collapsed="false">
      <c r="A33" s="3" t="s">
        <v>1313</v>
      </c>
      <c r="B33" s="3" t="s">
        <v>1282</v>
      </c>
      <c r="C33" s="3" t="s">
        <v>1258</v>
      </c>
      <c r="D33" s="2" t="n">
        <v>500</v>
      </c>
      <c r="E33" s="3" t="s">
        <v>1268</v>
      </c>
      <c r="F33" s="2" t="n">
        <v>7000</v>
      </c>
      <c r="G33" s="70" t="n">
        <v>37681</v>
      </c>
      <c r="H33" s="64" t="s">
        <v>1260</v>
      </c>
      <c r="I33" s="69" t="n">
        <f aca="false">IF(AND($F33&lt;I$1,$G33&lt;I$3,(DATE(YEAR($G33)+1,MONTH($G33)+1,1))&gt;I$3),$D33*10.56*I$2*(I$1/1000-($F33/1000)),0)</f>
        <v>0</v>
      </c>
      <c r="J33" s="69" t="n">
        <f aca="false">IF(AND($F33&lt;J$1,$G33&lt;J$3,(DATE(YEAR($G33)+1,MONTH($G33)+1,1))&gt;J$3),$D33*10.56*J$2*(J$1/1000-($F33/1000)),0)</f>
        <v>0</v>
      </c>
      <c r="K33" s="69" t="n">
        <f aca="false">IF(AND($F33&lt;K$1,$G33&lt;K$3,(DATE(YEAR($G33)+1,MONTH($G33)+1,1))&gt;K$3),$D33*10.56*K$2*(K$1/1000-($F33/1000)),0)</f>
        <v>0</v>
      </c>
      <c r="L33" s="69" t="n">
        <f aca="false">IF(AND($F33&lt;L$1,$G33&lt;L$3,(DATE(YEAR($G33)+1,MONTH($G33)+1,1))&gt;L$3),$D33*10.56*L$2*(L$1/1000-($F33/1000)),0)</f>
        <v>0</v>
      </c>
      <c r="M33" s="69" t="n">
        <f aca="false">IF(AND($F33&lt;M$1,$G33&lt;M$3,(DATE(YEAR($G33)+1,MONTH($G33)+1,1))&gt;M$3),$D33*10.56*M$2*(M$1/1000-($F33/1000)),0)</f>
        <v>0</v>
      </c>
      <c r="N33" s="69" t="n">
        <f aca="false">IF(AND($F33&lt;N$1,$G33&lt;N$3,(DATE(YEAR($G33)+1,MONTH($G33)+1,1))&gt;N$3),$D33*10.56*N$2*(N$1/1000-($F33/1000)),0)</f>
        <v>0</v>
      </c>
      <c r="O33" s="69" t="n">
        <f aca="false">IF(AND($F33&lt;O$1,$G33&lt;O$3,(DATE(YEAR($G33)+1,MONTH($G33)+1,1))&gt;O$3),$D33*10.56*O$2*(O$1/1000-($F33/1000)),0)</f>
        <v>0</v>
      </c>
      <c r="P33" s="69" t="n">
        <f aca="false">IF(AND($F33&lt;P$1,$G33&lt;P$3,(DATE(YEAR($G33)+1,MONTH($G33)+1,1))&gt;P$3),$D33*10.56*P$2*(P$1/1000-($F33/1000)),0)</f>
        <v>0</v>
      </c>
      <c r="Q33" s="69" t="n">
        <f aca="false">IF(AND($F33&lt;Q$1,$G33&lt;Q$3,(DATE(YEAR($G33)+1,MONTH($G33)+1,1))&gt;Q$3),$D33*10.56*Q$2*(Q$1/1000-($F33/1000)),0)</f>
        <v>0</v>
      </c>
      <c r="R33" s="69" t="n">
        <f aca="false">IF(AND($F33&lt;R$1,$G33&lt;R$3,(DATE(YEAR($G33)+1,MONTH($G33)+1,1))&gt;R$3),$D33*10.56*R$2*(R$1/1000-($F33/1000)),0)</f>
        <v>0</v>
      </c>
      <c r="S33" s="69" t="n">
        <f aca="false">IF(AND($F33&lt;S$1,$G33&lt;S$3,(DATE(YEAR($G33)+1,MONTH($G33)+1,1))&gt;S$3),$D33*10.56*S$2*(S$1/1000-($F33/1000)),0)</f>
        <v>0</v>
      </c>
      <c r="T33" s="69" t="n">
        <f aca="false">IF(AND($F33&lt;T$1,$G33&lt;T$3,(DATE(YEAR($G33)+1,MONTH($G33)+1,1))&gt;T$3),$D33*10.56*T$2*(T$1/1000-($F33/1000)),0)</f>
        <v>0</v>
      </c>
      <c r="U33" s="69" t="n">
        <f aca="false">IF(AND($F33&lt;U$1,$G33&lt;U$3,(DATE(YEAR($G33)+1,MONTH($G33)+1,1))&gt;U$3),$D33*10.56*U$2*(U$1/1000-($F33/1000)),0)</f>
        <v>0</v>
      </c>
      <c r="V33" s="69" t="n">
        <f aca="false">IF(AND($F33&lt;V$1,$G33&lt;V$3,(DATE(YEAR($G33)+1,MONTH($G33)+1,1))&gt;V$3),$D33*10.56*V$2*(V$1/1000-($F33/1000)),0)</f>
        <v>0</v>
      </c>
      <c r="W33" s="69" t="n">
        <f aca="false">IF(AND($F33&lt;W$1,$G33&lt;W$3,(DATE(YEAR($G33)+1,MONTH($G33)+1,1))&gt;W$3),$D33*10.56*W$2*(W$1/1000-($F33/1000)),0)</f>
        <v>0</v>
      </c>
      <c r="X33" s="69" t="n">
        <f aca="false">IF(AND($F33&lt;X$1,$G33&lt;X$3,(DATE(YEAR($G33)+1,MONTH($G33)+1,1))&gt;X$3),$D33*10.56*X$2*(X$1/1000-($F33/1000)),0)</f>
        <v>0</v>
      </c>
      <c r="Y33" s="69" t="n">
        <f aca="false">IF(AND($F33&lt;Y$1,$G33&lt;Y$3,(DATE(YEAR($G33)+1,MONTH($G33)+1,1))&gt;Y$3),$D33*10.56*Y$2*(Y$1/1000-($F33/1000)),0)</f>
        <v>0</v>
      </c>
      <c r="Z33" s="69" t="n">
        <f aca="false">IF(AND($F33&lt;Z$1,$G33&lt;Z$3,(DATE(YEAR($G33)+1,MONTH($G33)+1,1))&gt;Z$3),$D33*10.56*Z$2*(Z$1/1000-($F33/1000)),0)</f>
        <v>0</v>
      </c>
      <c r="AA33" s="69" t="n">
        <f aca="false">IF(AND($F33&lt;AA$1,$G33&lt;AA$3,(DATE(YEAR($G33)+1,MONTH($G33)+1,1))&gt;AA$3),$D33*10.56*AA$2*(AA$1/1000-($F33/1000)),0)</f>
        <v>0</v>
      </c>
      <c r="AB33" s="69" t="n">
        <f aca="false">IF(AND($F33&lt;AB$1,$G33&lt;AB$3,(DATE(YEAR($G33)+1,MONTH($G33)+1,1))&gt;AB$3),$D33*10.56*AB$2*(AB$1/1000-($F33/1000)),0)</f>
        <v>0</v>
      </c>
      <c r="AC33" s="69" t="n">
        <f aca="false">IF(AND($F33&lt;AC$1,$G33&lt;AC$3,(DATE(YEAR($G33)+1,MONTH($G33)+1,1))&gt;AC$3),$D33*10.56*AC$2*(AC$1/1000-($F33/1000)),0)</f>
        <v>0</v>
      </c>
      <c r="AD33" s="69" t="n">
        <f aca="false">IF(AND($F33&lt;AD$1,$G33&lt;AD$3,(DATE(YEAR($G33)+1,MONTH($G33)+1,1))&gt;AD$3),$D33*10.56*AD$2*(AD$1/1000-($F33/1000)),0)</f>
        <v>0</v>
      </c>
      <c r="AE33" s="69" t="n">
        <f aca="false">IF(AND($F33&lt;AE$1,$G33&lt;AE$3,(DATE(YEAR($G33)+1,MONTH($G33)+1,1))&gt;AE$3),$D33*10.56*AE$2*(AE$1/1000-($F33/1000)),0)</f>
        <v>0</v>
      </c>
      <c r="AF33" s="69" t="n">
        <f aca="false">IF(AND($F33&lt;AF$1,$G33&lt;AF$3,(DATE(YEAR($G33)+1,MONTH($G33)+1,1))&gt;AF$3),$D33*10.56*AF$2*(AF$1/1000-($F33/1000)),0)</f>
        <v>0</v>
      </c>
      <c r="AG33" s="69" t="n">
        <f aca="false">IF(AND($F33&lt;AG$1,$G33&lt;AG$3,(DATE(YEAR($G33)+1,MONTH($G33)+1,1))&gt;AG$3),$D33*10.56*AG$2*(AG$1/1000-($F33/1000)),0)</f>
        <v>0</v>
      </c>
      <c r="AH33" s="69" t="n">
        <f aca="false">IF(AND($F33&lt;AH$1,$G33&lt;AH$3,(DATE(YEAR($G33)+1,MONTH($G33)+1,1))&gt;AH$3),$D33*10.56*AH$2*(AH$1/1000-($F33/1000)),0)</f>
        <v>0</v>
      </c>
      <c r="AI33" s="69" t="n">
        <f aca="false">IF(AND($F33&lt;AI$1,$G33&lt;AI$3,(DATE(YEAR($G33)+1,MONTH($G33)+1,1))&gt;AI$3),$D33*10.56*AI$2*(AI$1/1000-($F33/1000)),0)</f>
        <v>0</v>
      </c>
      <c r="AJ33" s="69" t="n">
        <f aca="false">IF(AND($F33&lt;AJ$1,$G33&lt;AJ$3,(DATE(YEAR($G33)+1,MONTH($G33)+1,1))&gt;AJ$3),$D33*10.56*AJ$2*(AJ$1/1000-($F33/1000)),0)</f>
        <v>6336</v>
      </c>
      <c r="AK33" s="69" t="n">
        <f aca="false">IF(AND($F33&lt;AK$1,$G33&lt;AK$3,(DATE(YEAR($G33)+1,MONTH($G33)+1,1))&gt;AK$3),$D33*10.56*AK$2*(AK$1/1000-($F33/1000)),0)</f>
        <v>6336</v>
      </c>
      <c r="AL33" s="69" t="n">
        <f aca="false">IF(AND($F33&lt;AL$1,$G33&lt;AL$3,(DATE(YEAR($G33)+1,MONTH($G33)+1,1))&gt;AL$3),$D33*10.56*AL$2*(AL$1/1000-($F33/1000)),0)</f>
        <v>6336</v>
      </c>
      <c r="AM33" s="69" t="n">
        <f aca="false">IF(AND($F33&lt;AM$1,$G33&lt;AM$3,(DATE(YEAR($G33)+1,MONTH($G33)+1,1))&gt;AM$3),$D33*10.56*AM$2*(AM$1/1000-($F33/1000)),0)</f>
        <v>6336</v>
      </c>
      <c r="AN33" s="69" t="n">
        <f aca="false">IF(AND($F33&lt;AN$1,$G33&lt;AN$3,(DATE(YEAR($G33)+1,MONTH($G33)+1,1))&gt;AN$3),$D33*10.56*AN$2*(AN$1/1000-($F33/1000)),0)</f>
        <v>6336</v>
      </c>
      <c r="AO33" s="69" t="n">
        <f aca="false">IF(AND($F33&lt;AO$1,$G33&lt;AO$3,(DATE(YEAR($G33)+1,MONTH($G33)+1,1))&gt;AO$3),$D33*10.56*AO$2*(AO$1/1000-($F33/1000)),0)</f>
        <v>6336</v>
      </c>
      <c r="AP33" s="69" t="n">
        <f aca="false">IF(AND($F33&lt;AP$1,$G33&lt;AP$3,(DATE(YEAR($G33)+1,MONTH($G33)+1,1))&gt;AP$3),$D33*10.56*AP$2*(AP$1/1000-($F33/1000)),0)</f>
        <v>6336</v>
      </c>
      <c r="AQ33" s="69" t="n">
        <f aca="false">IF(AND($F33&lt;AQ$1,$G33&lt;AQ$3,(DATE(YEAR($G33)+1,MONTH($G33)+1,1))&gt;AQ$3),$D33*10.56*AQ$2*(AQ$1/1000-($F33/1000)),0)</f>
        <v>6336</v>
      </c>
      <c r="AR33" s="69" t="n">
        <f aca="false">IF(AND($F33&lt;AR$1,$G33&lt;AR$3,(DATE(YEAR($G33)+1,MONTH($G33)+1,1))&gt;AR$3),$D33*10.56*AR$2*(AR$1/1000-($F33/1000)),0)</f>
        <v>6336</v>
      </c>
      <c r="AS33" s="69" t="n">
        <f aca="false">IF(AND($F33&lt;AS$1,$G33&lt;AS$3,(DATE(YEAR($G33)+1,MONTH($G33)+1,1))&gt;AS$3),$D33*10.56*AS$2*(AS$1/1000-($F33/1000)),0)</f>
        <v>6336</v>
      </c>
      <c r="AT33" s="69" t="n">
        <f aca="false">IF(AND($F33&lt;AT$1,$G33&lt;AT$3,(DATE(YEAR($G33)+1,MONTH($G33)+1,1))&gt;AT$3),$D33*10.56*AT$2*(AT$1/1000-($F33/1000)),0)</f>
        <v>6336</v>
      </c>
      <c r="AU33" s="69" t="n">
        <f aca="false">IF(AND($F33&lt;AU$1,$G33&lt;AU$3,(DATE(YEAR($G33)+1,MONTH($G33)+1,1))&gt;AU$3),$D33*10.56*AU$2*(AU$1/1000-($F33/1000)),0)</f>
        <v>6336</v>
      </c>
      <c r="AV33" s="69" t="n">
        <f aca="false">IF(AND($F33&lt;AV$1,$G33&lt;AV$3,(DATE(YEAR($G33)+1,MONTH($G33)+1,1))&gt;AV$3),$D33*10.56*AV$2*(AV$1/1000-($F33/1000)),0)</f>
        <v>0</v>
      </c>
      <c r="AW33" s="69" t="n">
        <f aca="false">IF(AND($F33&lt;AW$1,$G33&lt;AW$3,(DATE(YEAR($G33)+1,MONTH($G33)+1,1))&gt;AW$3),$D33*10.56*AW$2*(AW$1/1000-($F33/1000)),0)</f>
        <v>0</v>
      </c>
      <c r="AX33" s="69" t="n">
        <f aca="false">IF(AND($F33&lt;AX$1,$G33&lt;AX$3,(DATE(YEAR($G33)+1,MONTH($G33)+1,1))&gt;AX$3),$D33*10.56*AX$2*(AX$1/1000-($F33/1000)),0)</f>
        <v>0</v>
      </c>
      <c r="AY33" s="69" t="n">
        <f aca="false">IF(AND($F33&lt;AY$1,$G33&lt;AY$3,(DATE(YEAR($G33)+1,MONTH($G33)+1,1))&gt;AY$3),$D33*10.56*AY$2*(AY$1/1000-($F33/1000)),0)</f>
        <v>0</v>
      </c>
      <c r="AZ33" s="69" t="n">
        <f aca="false">IF(AND($F33&lt;AZ$1,$G33&lt;AZ$3,(DATE(YEAR($G33)+1,MONTH($G33)+1,1))&gt;AZ$3),$D33*10.56*AZ$2*(AZ$1/1000-($F33/1000)),0)</f>
        <v>0</v>
      </c>
      <c r="BA33" s="69" t="n">
        <f aca="false">IF(AND($F33&lt;BA$1,$G33&lt;BA$3,(DATE(YEAR($G33)+1,MONTH($G33)+1,1))&gt;BA$3),$D33*10.56*BA$2*(BA$1/1000-($F33/1000)),0)</f>
        <v>0</v>
      </c>
      <c r="BB33" s="69" t="n">
        <f aca="false">IF(AND($F33&lt;BB$1,$G33&lt;BB$3,(DATE(YEAR($G33)+1,MONTH($G33)+1,1))&gt;BB$3),$D33*10.56*BB$2*(BB$1/1000-($F33/1000)),0)</f>
        <v>0</v>
      </c>
      <c r="BC33" s="69" t="n">
        <f aca="false">IF(AND($F33&lt;BC$1,$G33&lt;BC$3,(DATE(YEAR($G33)+1,MONTH($G33)+1,1))&gt;BC$3),$D33*10.56*BC$2*(BC$1/1000-($F33/1000)),0)</f>
        <v>0</v>
      </c>
      <c r="BD33" s="69" t="n">
        <f aca="false">IF(AND($F33&lt;BD$1,$G33&lt;BD$3,(DATE(YEAR($G33)+1,MONTH($G33)+1,1))&gt;BD$3),$D33*10.56*BD$2*(BD$1/1000-($F33/1000)),0)</f>
        <v>0</v>
      </c>
    </row>
    <row r="34" customFormat="false" ht="12.75" hidden="false" customHeight="false" outlineLevel="0" collapsed="false">
      <c r="A34" s="3" t="s">
        <v>1314</v>
      </c>
      <c r="B34" s="3" t="s">
        <v>1282</v>
      </c>
      <c r="C34" s="3" t="s">
        <v>1283</v>
      </c>
      <c r="D34" s="2" t="n">
        <v>625</v>
      </c>
      <c r="E34" s="3" t="s">
        <v>1268</v>
      </c>
      <c r="F34" s="2" t="n">
        <v>7000</v>
      </c>
      <c r="G34" s="70" t="n">
        <v>37681</v>
      </c>
      <c r="H34" s="64" t="s">
        <v>1260</v>
      </c>
      <c r="I34" s="69" t="n">
        <f aca="false">IF(AND($F34&lt;I$1,$G34&lt;I$3,(DATE(YEAR($G34)+1,MONTH($G34)+1,1))&gt;I$3),$D34*10.56*I$2*(I$1/1000-($F34/1000)),0)</f>
        <v>0</v>
      </c>
      <c r="J34" s="69" t="n">
        <f aca="false">IF(AND($F34&lt;J$1,$G34&lt;J$3,(DATE(YEAR($G34)+1,MONTH($G34)+1,1))&gt;J$3),$D34*10.56*J$2*(J$1/1000-($F34/1000)),0)</f>
        <v>0</v>
      </c>
      <c r="K34" s="69" t="n">
        <f aca="false">IF(AND($F34&lt;K$1,$G34&lt;K$3,(DATE(YEAR($G34)+1,MONTH($G34)+1,1))&gt;K$3),$D34*10.56*K$2*(K$1/1000-($F34/1000)),0)</f>
        <v>0</v>
      </c>
      <c r="L34" s="69" t="n">
        <f aca="false">IF(AND($F34&lt;L$1,$G34&lt;L$3,(DATE(YEAR($G34)+1,MONTH($G34)+1,1))&gt;L$3),$D34*10.56*L$2*(L$1/1000-($F34/1000)),0)</f>
        <v>0</v>
      </c>
      <c r="M34" s="69" t="n">
        <f aca="false">IF(AND($F34&lt;M$1,$G34&lt;M$3,(DATE(YEAR($G34)+1,MONTH($G34)+1,1))&gt;M$3),$D34*10.56*M$2*(M$1/1000-($F34/1000)),0)</f>
        <v>0</v>
      </c>
      <c r="N34" s="69" t="n">
        <f aca="false">IF(AND($F34&lt;N$1,$G34&lt;N$3,(DATE(YEAR($G34)+1,MONTH($G34)+1,1))&gt;N$3),$D34*10.56*N$2*(N$1/1000-($F34/1000)),0)</f>
        <v>0</v>
      </c>
      <c r="O34" s="69" t="n">
        <f aca="false">IF(AND($F34&lt;O$1,$G34&lt;O$3,(DATE(YEAR($G34)+1,MONTH($G34)+1,1))&gt;O$3),$D34*10.56*O$2*(O$1/1000-($F34/1000)),0)</f>
        <v>0</v>
      </c>
      <c r="P34" s="69" t="n">
        <f aca="false">IF(AND($F34&lt;P$1,$G34&lt;P$3,(DATE(YEAR($G34)+1,MONTH($G34)+1,1))&gt;P$3),$D34*10.56*P$2*(P$1/1000-($F34/1000)),0)</f>
        <v>0</v>
      </c>
      <c r="Q34" s="69" t="n">
        <f aca="false">IF(AND($F34&lt;Q$1,$G34&lt;Q$3,(DATE(YEAR($G34)+1,MONTH($G34)+1,1))&gt;Q$3),$D34*10.56*Q$2*(Q$1/1000-($F34/1000)),0)</f>
        <v>0</v>
      </c>
      <c r="R34" s="69" t="n">
        <f aca="false">IF(AND($F34&lt;R$1,$G34&lt;R$3,(DATE(YEAR($G34)+1,MONTH($G34)+1,1))&gt;R$3),$D34*10.56*R$2*(R$1/1000-($F34/1000)),0)</f>
        <v>0</v>
      </c>
      <c r="S34" s="69" t="n">
        <f aca="false">IF(AND($F34&lt;S$1,$G34&lt;S$3,(DATE(YEAR($G34)+1,MONTH($G34)+1,1))&gt;S$3),$D34*10.56*S$2*(S$1/1000-($F34/1000)),0)</f>
        <v>0</v>
      </c>
      <c r="T34" s="69" t="n">
        <f aca="false">IF(AND($F34&lt;T$1,$G34&lt;T$3,(DATE(YEAR($G34)+1,MONTH($G34)+1,1))&gt;T$3),$D34*10.56*T$2*(T$1/1000-($F34/1000)),0)</f>
        <v>0</v>
      </c>
      <c r="U34" s="69" t="n">
        <f aca="false">IF(AND($F34&lt;U$1,$G34&lt;U$3,(DATE(YEAR($G34)+1,MONTH($G34)+1,1))&gt;U$3),$D34*10.56*U$2*(U$1/1000-($F34/1000)),0)</f>
        <v>0</v>
      </c>
      <c r="V34" s="69" t="n">
        <f aca="false">IF(AND($F34&lt;V$1,$G34&lt;V$3,(DATE(YEAR($G34)+1,MONTH($G34)+1,1))&gt;V$3),$D34*10.56*V$2*(V$1/1000-($F34/1000)),0)</f>
        <v>0</v>
      </c>
      <c r="W34" s="69" t="n">
        <f aca="false">IF(AND($F34&lt;W$1,$G34&lt;W$3,(DATE(YEAR($G34)+1,MONTH($G34)+1,1))&gt;W$3),$D34*10.56*W$2*(W$1/1000-($F34/1000)),0)</f>
        <v>0</v>
      </c>
      <c r="X34" s="69" t="n">
        <f aca="false">IF(AND($F34&lt;X$1,$G34&lt;X$3,(DATE(YEAR($G34)+1,MONTH($G34)+1,1))&gt;X$3),$D34*10.56*X$2*(X$1/1000-($F34/1000)),0)</f>
        <v>0</v>
      </c>
      <c r="Y34" s="69" t="n">
        <f aca="false">IF(AND($F34&lt;Y$1,$G34&lt;Y$3,(DATE(YEAR($G34)+1,MONTH($G34)+1,1))&gt;Y$3),$D34*10.56*Y$2*(Y$1/1000-($F34/1000)),0)</f>
        <v>0</v>
      </c>
      <c r="Z34" s="69" t="n">
        <f aca="false">IF(AND($F34&lt;Z$1,$G34&lt;Z$3,(DATE(YEAR($G34)+1,MONTH($G34)+1,1))&gt;Z$3),$D34*10.56*Z$2*(Z$1/1000-($F34/1000)),0)</f>
        <v>0</v>
      </c>
      <c r="AA34" s="69" t="n">
        <f aca="false">IF(AND($F34&lt;AA$1,$G34&lt;AA$3,(DATE(YEAR($G34)+1,MONTH($G34)+1,1))&gt;AA$3),$D34*10.56*AA$2*(AA$1/1000-($F34/1000)),0)</f>
        <v>0</v>
      </c>
      <c r="AB34" s="69" t="n">
        <f aca="false">IF(AND($F34&lt;AB$1,$G34&lt;AB$3,(DATE(YEAR($G34)+1,MONTH($G34)+1,1))&gt;AB$3),$D34*10.56*AB$2*(AB$1/1000-($F34/1000)),0)</f>
        <v>0</v>
      </c>
      <c r="AC34" s="69" t="n">
        <f aca="false">IF(AND($F34&lt;AC$1,$G34&lt;AC$3,(DATE(YEAR($G34)+1,MONTH($G34)+1,1))&gt;AC$3),$D34*10.56*AC$2*(AC$1/1000-($F34/1000)),0)</f>
        <v>0</v>
      </c>
      <c r="AD34" s="69" t="n">
        <f aca="false">IF(AND($F34&lt;AD$1,$G34&lt;AD$3,(DATE(YEAR($G34)+1,MONTH($G34)+1,1))&gt;AD$3),$D34*10.56*AD$2*(AD$1/1000-($F34/1000)),0)</f>
        <v>0</v>
      </c>
      <c r="AE34" s="69" t="n">
        <f aca="false">IF(AND($F34&lt;AE$1,$G34&lt;AE$3,(DATE(YEAR($G34)+1,MONTH($G34)+1,1))&gt;AE$3),$D34*10.56*AE$2*(AE$1/1000-($F34/1000)),0)</f>
        <v>0</v>
      </c>
      <c r="AF34" s="69" t="n">
        <f aca="false">IF(AND($F34&lt;AF$1,$G34&lt;AF$3,(DATE(YEAR($G34)+1,MONTH($G34)+1,1))&gt;AF$3),$D34*10.56*AF$2*(AF$1/1000-($F34/1000)),0)</f>
        <v>0</v>
      </c>
      <c r="AG34" s="69" t="n">
        <f aca="false">IF(AND($F34&lt;AG$1,$G34&lt;AG$3,(DATE(YEAR($G34)+1,MONTH($G34)+1,1))&gt;AG$3),$D34*10.56*AG$2*(AG$1/1000-($F34/1000)),0)</f>
        <v>0</v>
      </c>
      <c r="AH34" s="69" t="n">
        <f aca="false">IF(AND($F34&lt;AH$1,$G34&lt;AH$3,(DATE(YEAR($G34)+1,MONTH($G34)+1,1))&gt;AH$3),$D34*10.56*AH$2*(AH$1/1000-($F34/1000)),0)</f>
        <v>0</v>
      </c>
      <c r="AI34" s="69" t="n">
        <f aca="false">IF(AND($F34&lt;AI$1,$G34&lt;AI$3,(DATE(YEAR($G34)+1,MONTH($G34)+1,1))&gt;AI$3),$D34*10.56*AI$2*(AI$1/1000-($F34/1000)),0)</f>
        <v>0</v>
      </c>
      <c r="AJ34" s="69" t="n">
        <f aca="false">IF(AND($F34&lt;AJ$1,$G34&lt;AJ$3,(DATE(YEAR($G34)+1,MONTH($G34)+1,1))&gt;AJ$3),$D34*10.56*AJ$2*(AJ$1/1000-($F34/1000)),0)</f>
        <v>7920</v>
      </c>
      <c r="AK34" s="69" t="n">
        <f aca="false">IF(AND($F34&lt;AK$1,$G34&lt;AK$3,(DATE(YEAR($G34)+1,MONTH($G34)+1,1))&gt;AK$3),$D34*10.56*AK$2*(AK$1/1000-($F34/1000)),0)</f>
        <v>7920</v>
      </c>
      <c r="AL34" s="69" t="n">
        <f aca="false">IF(AND($F34&lt;AL$1,$G34&lt;AL$3,(DATE(YEAR($G34)+1,MONTH($G34)+1,1))&gt;AL$3),$D34*10.56*AL$2*(AL$1/1000-($F34/1000)),0)</f>
        <v>7920</v>
      </c>
      <c r="AM34" s="69" t="n">
        <f aca="false">IF(AND($F34&lt;AM$1,$G34&lt;AM$3,(DATE(YEAR($G34)+1,MONTH($G34)+1,1))&gt;AM$3),$D34*10.56*AM$2*(AM$1/1000-($F34/1000)),0)</f>
        <v>7920</v>
      </c>
      <c r="AN34" s="69" t="n">
        <f aca="false">IF(AND($F34&lt;AN$1,$G34&lt;AN$3,(DATE(YEAR($G34)+1,MONTH($G34)+1,1))&gt;AN$3),$D34*10.56*AN$2*(AN$1/1000-($F34/1000)),0)</f>
        <v>7920</v>
      </c>
      <c r="AO34" s="69" t="n">
        <f aca="false">IF(AND($F34&lt;AO$1,$G34&lt;AO$3,(DATE(YEAR($G34)+1,MONTH($G34)+1,1))&gt;AO$3),$D34*10.56*AO$2*(AO$1/1000-($F34/1000)),0)</f>
        <v>7920</v>
      </c>
      <c r="AP34" s="69" t="n">
        <f aca="false">IF(AND($F34&lt;AP$1,$G34&lt;AP$3,(DATE(YEAR($G34)+1,MONTH($G34)+1,1))&gt;AP$3),$D34*10.56*AP$2*(AP$1/1000-($F34/1000)),0)</f>
        <v>7920</v>
      </c>
      <c r="AQ34" s="69" t="n">
        <f aca="false">IF(AND($F34&lt;AQ$1,$G34&lt;AQ$3,(DATE(YEAR($G34)+1,MONTH($G34)+1,1))&gt;AQ$3),$D34*10.56*AQ$2*(AQ$1/1000-($F34/1000)),0)</f>
        <v>7920</v>
      </c>
      <c r="AR34" s="69" t="n">
        <f aca="false">IF(AND($F34&lt;AR$1,$G34&lt;AR$3,(DATE(YEAR($G34)+1,MONTH($G34)+1,1))&gt;AR$3),$D34*10.56*AR$2*(AR$1/1000-($F34/1000)),0)</f>
        <v>7920</v>
      </c>
      <c r="AS34" s="69" t="n">
        <f aca="false">IF(AND($F34&lt;AS$1,$G34&lt;AS$3,(DATE(YEAR($G34)+1,MONTH($G34)+1,1))&gt;AS$3),$D34*10.56*AS$2*(AS$1/1000-($F34/1000)),0)</f>
        <v>7920</v>
      </c>
      <c r="AT34" s="69" t="n">
        <f aca="false">IF(AND($F34&lt;AT$1,$G34&lt;AT$3,(DATE(YEAR($G34)+1,MONTH($G34)+1,1))&gt;AT$3),$D34*10.56*AT$2*(AT$1/1000-($F34/1000)),0)</f>
        <v>7920</v>
      </c>
      <c r="AU34" s="69" t="n">
        <f aca="false">IF(AND($F34&lt;AU$1,$G34&lt;AU$3,(DATE(YEAR($G34)+1,MONTH($G34)+1,1))&gt;AU$3),$D34*10.56*AU$2*(AU$1/1000-($F34/1000)),0)</f>
        <v>7920</v>
      </c>
      <c r="AV34" s="69" t="n">
        <f aca="false">IF(AND($F34&lt;AV$1,$G34&lt;AV$3,(DATE(YEAR($G34)+1,MONTH($G34)+1,1))&gt;AV$3),$D34*10.56*AV$2*(AV$1/1000-($F34/1000)),0)</f>
        <v>0</v>
      </c>
      <c r="AW34" s="69" t="n">
        <f aca="false">IF(AND($F34&lt;AW$1,$G34&lt;AW$3,(DATE(YEAR($G34)+1,MONTH($G34)+1,1))&gt;AW$3),$D34*10.56*AW$2*(AW$1/1000-($F34/1000)),0)</f>
        <v>0</v>
      </c>
      <c r="AX34" s="69" t="n">
        <f aca="false">IF(AND($F34&lt;AX$1,$G34&lt;AX$3,(DATE(YEAR($G34)+1,MONTH($G34)+1,1))&gt;AX$3),$D34*10.56*AX$2*(AX$1/1000-($F34/1000)),0)</f>
        <v>0</v>
      </c>
      <c r="AY34" s="69" t="n">
        <f aca="false">IF(AND($F34&lt;AY$1,$G34&lt;AY$3,(DATE(YEAR($G34)+1,MONTH($G34)+1,1))&gt;AY$3),$D34*10.56*AY$2*(AY$1/1000-($F34/1000)),0)</f>
        <v>0</v>
      </c>
      <c r="AZ34" s="69" t="n">
        <f aca="false">IF(AND($F34&lt;AZ$1,$G34&lt;AZ$3,(DATE(YEAR($G34)+1,MONTH($G34)+1,1))&gt;AZ$3),$D34*10.56*AZ$2*(AZ$1/1000-($F34/1000)),0)</f>
        <v>0</v>
      </c>
      <c r="BA34" s="69" t="n">
        <f aca="false">IF(AND($F34&lt;BA$1,$G34&lt;BA$3,(DATE(YEAR($G34)+1,MONTH($G34)+1,1))&gt;BA$3),$D34*10.56*BA$2*(BA$1/1000-($F34/1000)),0)</f>
        <v>0</v>
      </c>
      <c r="BB34" s="69" t="n">
        <f aca="false">IF(AND($F34&lt;BB$1,$G34&lt;BB$3,(DATE(YEAR($G34)+1,MONTH($G34)+1,1))&gt;BB$3),$D34*10.56*BB$2*(BB$1/1000-($F34/1000)),0)</f>
        <v>0</v>
      </c>
      <c r="BC34" s="69" t="n">
        <f aca="false">IF(AND($F34&lt;BC$1,$G34&lt;BC$3,(DATE(YEAR($G34)+1,MONTH($G34)+1,1))&gt;BC$3),$D34*10.56*BC$2*(BC$1/1000-($F34/1000)),0)</f>
        <v>0</v>
      </c>
      <c r="BD34" s="69" t="n">
        <f aca="false">IF(AND($F34&lt;BD$1,$G34&lt;BD$3,(DATE(YEAR($G34)+1,MONTH($G34)+1,1))&gt;BD$3),$D34*10.56*BD$2*(BD$1/1000-($F34/1000)),0)</f>
        <v>0</v>
      </c>
    </row>
    <row r="35" customFormat="false" ht="12.75" hidden="false" customHeight="false" outlineLevel="0" collapsed="false">
      <c r="A35" s="3" t="s">
        <v>1844</v>
      </c>
      <c r="B35" s="3" t="s">
        <v>1282</v>
      </c>
      <c r="C35" s="3" t="s">
        <v>1258</v>
      </c>
      <c r="D35" s="2" t="n">
        <v>600</v>
      </c>
      <c r="E35" s="3" t="s">
        <v>1268</v>
      </c>
      <c r="F35" s="2" t="n">
        <v>7000</v>
      </c>
      <c r="G35" s="70" t="n">
        <v>37712</v>
      </c>
      <c r="H35" s="64" t="s">
        <v>1260</v>
      </c>
      <c r="I35" s="69" t="n">
        <f aca="false">IF(AND($F35&lt;I$1,$G35&lt;I$3,(DATE(YEAR($G35)+1,MONTH($G35)+1,1))&gt;I$3),$D35*10.56*I$2*(I$1/1000-($F35/1000)),0)</f>
        <v>0</v>
      </c>
      <c r="J35" s="69" t="n">
        <f aca="false">IF(AND($F35&lt;J$1,$G35&lt;J$3,(DATE(YEAR($G35)+1,MONTH($G35)+1,1))&gt;J$3),$D35*10.56*J$2*(J$1/1000-($F35/1000)),0)</f>
        <v>0</v>
      </c>
      <c r="K35" s="69" t="n">
        <f aca="false">IF(AND($F35&lt;K$1,$G35&lt;K$3,(DATE(YEAR($G35)+1,MONTH($G35)+1,1))&gt;K$3),$D35*10.56*K$2*(K$1/1000-($F35/1000)),0)</f>
        <v>0</v>
      </c>
      <c r="L35" s="69" t="n">
        <f aca="false">IF(AND($F35&lt;L$1,$G35&lt;L$3,(DATE(YEAR($G35)+1,MONTH($G35)+1,1))&gt;L$3),$D35*10.56*L$2*(L$1/1000-($F35/1000)),0)</f>
        <v>0</v>
      </c>
      <c r="M35" s="69" t="n">
        <f aca="false">IF(AND($F35&lt;M$1,$G35&lt;M$3,(DATE(YEAR($G35)+1,MONTH($G35)+1,1))&gt;M$3),$D35*10.56*M$2*(M$1/1000-($F35/1000)),0)</f>
        <v>0</v>
      </c>
      <c r="N35" s="69" t="n">
        <f aca="false">IF(AND($F35&lt;N$1,$G35&lt;N$3,(DATE(YEAR($G35)+1,MONTH($G35)+1,1))&gt;N$3),$D35*10.56*N$2*(N$1/1000-($F35/1000)),0)</f>
        <v>0</v>
      </c>
      <c r="O35" s="69" t="n">
        <f aca="false">IF(AND($F35&lt;O$1,$G35&lt;O$3,(DATE(YEAR($G35)+1,MONTH($G35)+1,1))&gt;O$3),$D35*10.56*O$2*(O$1/1000-($F35/1000)),0)</f>
        <v>0</v>
      </c>
      <c r="P35" s="69" t="n">
        <f aca="false">IF(AND($F35&lt;P$1,$G35&lt;P$3,(DATE(YEAR($G35)+1,MONTH($G35)+1,1))&gt;P$3),$D35*10.56*P$2*(P$1/1000-($F35/1000)),0)</f>
        <v>0</v>
      </c>
      <c r="Q35" s="69" t="n">
        <f aca="false">IF(AND($F35&lt;Q$1,$G35&lt;Q$3,(DATE(YEAR($G35)+1,MONTH($G35)+1,1))&gt;Q$3),$D35*10.56*Q$2*(Q$1/1000-($F35/1000)),0)</f>
        <v>0</v>
      </c>
      <c r="R35" s="69" t="n">
        <f aca="false">IF(AND($F35&lt;R$1,$G35&lt;R$3,(DATE(YEAR($G35)+1,MONTH($G35)+1,1))&gt;R$3),$D35*10.56*R$2*(R$1/1000-($F35/1000)),0)</f>
        <v>0</v>
      </c>
      <c r="S35" s="69" t="n">
        <f aca="false">IF(AND($F35&lt;S$1,$G35&lt;S$3,(DATE(YEAR($G35)+1,MONTH($G35)+1,1))&gt;S$3),$D35*10.56*S$2*(S$1/1000-($F35/1000)),0)</f>
        <v>0</v>
      </c>
      <c r="T35" s="69" t="n">
        <f aca="false">IF(AND($F35&lt;T$1,$G35&lt;T$3,(DATE(YEAR($G35)+1,MONTH($G35)+1,1))&gt;T$3),$D35*10.56*T$2*(T$1/1000-($F35/1000)),0)</f>
        <v>0</v>
      </c>
      <c r="U35" s="69" t="n">
        <f aca="false">IF(AND($F35&lt;U$1,$G35&lt;U$3,(DATE(YEAR($G35)+1,MONTH($G35)+1,1))&gt;U$3),$D35*10.56*U$2*(U$1/1000-($F35/1000)),0)</f>
        <v>0</v>
      </c>
      <c r="V35" s="69" t="n">
        <f aca="false">IF(AND($F35&lt;V$1,$G35&lt;V$3,(DATE(YEAR($G35)+1,MONTH($G35)+1,1))&gt;V$3),$D35*10.56*V$2*(V$1/1000-($F35/1000)),0)</f>
        <v>0</v>
      </c>
      <c r="W35" s="69" t="n">
        <f aca="false">IF(AND($F35&lt;W$1,$G35&lt;W$3,(DATE(YEAR($G35)+1,MONTH($G35)+1,1))&gt;W$3),$D35*10.56*W$2*(W$1/1000-($F35/1000)),0)</f>
        <v>0</v>
      </c>
      <c r="X35" s="69" t="n">
        <f aca="false">IF(AND($F35&lt;X$1,$G35&lt;X$3,(DATE(YEAR($G35)+1,MONTH($G35)+1,1))&gt;X$3),$D35*10.56*X$2*(X$1/1000-($F35/1000)),0)</f>
        <v>0</v>
      </c>
      <c r="Y35" s="69" t="n">
        <f aca="false">IF(AND($F35&lt;Y$1,$G35&lt;Y$3,(DATE(YEAR($G35)+1,MONTH($G35)+1,1))&gt;Y$3),$D35*10.56*Y$2*(Y$1/1000-($F35/1000)),0)</f>
        <v>0</v>
      </c>
      <c r="Z35" s="69" t="n">
        <f aca="false">IF(AND($F35&lt;Z$1,$G35&lt;Z$3,(DATE(YEAR($G35)+1,MONTH($G35)+1,1))&gt;Z$3),$D35*10.56*Z$2*(Z$1/1000-($F35/1000)),0)</f>
        <v>0</v>
      </c>
      <c r="AA35" s="69" t="n">
        <f aca="false">IF(AND($F35&lt;AA$1,$G35&lt;AA$3,(DATE(YEAR($G35)+1,MONTH($G35)+1,1))&gt;AA$3),$D35*10.56*AA$2*(AA$1/1000-($F35/1000)),0)</f>
        <v>0</v>
      </c>
      <c r="AB35" s="69" t="n">
        <f aca="false">IF(AND($F35&lt;AB$1,$G35&lt;AB$3,(DATE(YEAR($G35)+1,MONTH($G35)+1,1))&gt;AB$3),$D35*10.56*AB$2*(AB$1/1000-($F35/1000)),0)</f>
        <v>0</v>
      </c>
      <c r="AC35" s="69" t="n">
        <f aca="false">IF(AND($F35&lt;AC$1,$G35&lt;AC$3,(DATE(YEAR($G35)+1,MONTH($G35)+1,1))&gt;AC$3),$D35*10.56*AC$2*(AC$1/1000-($F35/1000)),0)</f>
        <v>0</v>
      </c>
      <c r="AD35" s="69" t="n">
        <f aca="false">IF(AND($F35&lt;AD$1,$G35&lt;AD$3,(DATE(YEAR($G35)+1,MONTH($G35)+1,1))&gt;AD$3),$D35*10.56*AD$2*(AD$1/1000-($F35/1000)),0)</f>
        <v>0</v>
      </c>
      <c r="AE35" s="69" t="n">
        <f aca="false">IF(AND($F35&lt;AE$1,$G35&lt;AE$3,(DATE(YEAR($G35)+1,MONTH($G35)+1,1))&gt;AE$3),$D35*10.56*AE$2*(AE$1/1000-($F35/1000)),0)</f>
        <v>0</v>
      </c>
      <c r="AF35" s="69" t="n">
        <f aca="false">IF(AND($F35&lt;AF$1,$G35&lt;AF$3,(DATE(YEAR($G35)+1,MONTH($G35)+1,1))&gt;AF$3),$D35*10.56*AF$2*(AF$1/1000-($F35/1000)),0)</f>
        <v>0</v>
      </c>
      <c r="AG35" s="69" t="n">
        <f aca="false">IF(AND($F35&lt;AG$1,$G35&lt;AG$3,(DATE(YEAR($G35)+1,MONTH($G35)+1,1))&gt;AG$3),$D35*10.56*AG$2*(AG$1/1000-($F35/1000)),0)</f>
        <v>0</v>
      </c>
      <c r="AH35" s="69" t="n">
        <f aca="false">IF(AND($F35&lt;AH$1,$G35&lt;AH$3,(DATE(YEAR($G35)+1,MONTH($G35)+1,1))&gt;AH$3),$D35*10.56*AH$2*(AH$1/1000-($F35/1000)),0)</f>
        <v>0</v>
      </c>
      <c r="AI35" s="69" t="n">
        <f aca="false">IF(AND($F35&lt;AI$1,$G35&lt;AI$3,(DATE(YEAR($G35)+1,MONTH($G35)+1,1))&gt;AI$3),$D35*10.56*AI$2*(AI$1/1000-($F35/1000)),0)</f>
        <v>0</v>
      </c>
      <c r="AJ35" s="69" t="n">
        <f aca="false">IF(AND($F35&lt;AJ$1,$G35&lt;AJ$3,(DATE(YEAR($G35)+1,MONTH($G35)+1,1))&gt;AJ$3),$D35*10.56*AJ$2*(AJ$1/1000-($F35/1000)),0)</f>
        <v>0</v>
      </c>
      <c r="AK35" s="69" t="n">
        <f aca="false">IF(AND($F35&lt;AK$1,$G35&lt;AK$3,(DATE(YEAR($G35)+1,MONTH($G35)+1,1))&gt;AK$3),$D35*10.56*AK$2*(AK$1/1000-($F35/1000)),0)</f>
        <v>7603.2</v>
      </c>
      <c r="AL35" s="69" t="n">
        <f aca="false">IF(AND($F35&lt;AL$1,$G35&lt;AL$3,(DATE(YEAR($G35)+1,MONTH($G35)+1,1))&gt;AL$3),$D35*10.56*AL$2*(AL$1/1000-($F35/1000)),0)</f>
        <v>7603.2</v>
      </c>
      <c r="AM35" s="69" t="n">
        <f aca="false">IF(AND($F35&lt;AM$1,$G35&lt;AM$3,(DATE(YEAR($G35)+1,MONTH($G35)+1,1))&gt;AM$3),$D35*10.56*AM$2*(AM$1/1000-($F35/1000)),0)</f>
        <v>7603.2</v>
      </c>
      <c r="AN35" s="69" t="n">
        <f aca="false">IF(AND($F35&lt;AN$1,$G35&lt;AN$3,(DATE(YEAR($G35)+1,MONTH($G35)+1,1))&gt;AN$3),$D35*10.56*AN$2*(AN$1/1000-($F35/1000)),0)</f>
        <v>7603.2</v>
      </c>
      <c r="AO35" s="69" t="n">
        <f aca="false">IF(AND($F35&lt;AO$1,$G35&lt;AO$3,(DATE(YEAR($G35)+1,MONTH($G35)+1,1))&gt;AO$3),$D35*10.56*AO$2*(AO$1/1000-($F35/1000)),0)</f>
        <v>7603.2</v>
      </c>
      <c r="AP35" s="69" t="n">
        <f aca="false">IF(AND($F35&lt;AP$1,$G35&lt;AP$3,(DATE(YEAR($G35)+1,MONTH($G35)+1,1))&gt;AP$3),$D35*10.56*AP$2*(AP$1/1000-($F35/1000)),0)</f>
        <v>7603.2</v>
      </c>
      <c r="AQ35" s="69" t="n">
        <f aca="false">IF(AND($F35&lt;AQ$1,$G35&lt;AQ$3,(DATE(YEAR($G35)+1,MONTH($G35)+1,1))&gt;AQ$3),$D35*10.56*AQ$2*(AQ$1/1000-($F35/1000)),0)</f>
        <v>7603.2</v>
      </c>
      <c r="AR35" s="69" t="n">
        <f aca="false">IF(AND($F35&lt;AR$1,$G35&lt;AR$3,(DATE(YEAR($G35)+1,MONTH($G35)+1,1))&gt;AR$3),$D35*10.56*AR$2*(AR$1/1000-($F35/1000)),0)</f>
        <v>7603.2</v>
      </c>
      <c r="AS35" s="69" t="n">
        <f aca="false">IF(AND($F35&lt;AS$1,$G35&lt;AS$3,(DATE(YEAR($G35)+1,MONTH($G35)+1,1))&gt;AS$3),$D35*10.56*AS$2*(AS$1/1000-($F35/1000)),0)</f>
        <v>7603.2</v>
      </c>
      <c r="AT35" s="69" t="n">
        <f aca="false">IF(AND($F35&lt;AT$1,$G35&lt;AT$3,(DATE(YEAR($G35)+1,MONTH($G35)+1,1))&gt;AT$3),$D35*10.56*AT$2*(AT$1/1000-($F35/1000)),0)</f>
        <v>7603.2</v>
      </c>
      <c r="AU35" s="69" t="n">
        <f aca="false">IF(AND($F35&lt;AU$1,$G35&lt;AU$3,(DATE(YEAR($G35)+1,MONTH($G35)+1,1))&gt;AU$3),$D35*10.56*AU$2*(AU$1/1000-($F35/1000)),0)</f>
        <v>7603.2</v>
      </c>
      <c r="AV35" s="69" t="n">
        <f aca="false">IF(AND($F35&lt;AV$1,$G35&lt;AV$3,(DATE(YEAR($G35)+1,MONTH($G35)+1,1))&gt;AV$3),$D35*10.56*AV$2*(AV$1/1000-($F35/1000)),0)</f>
        <v>7603.2</v>
      </c>
      <c r="AW35" s="69" t="n">
        <f aca="false">IF(AND($F35&lt;AW$1,$G35&lt;AW$3,(DATE(YEAR($G35)+1,MONTH($G35)+1,1))&gt;AW$3),$D35*10.56*AW$2*(AW$1/1000-($F35/1000)),0)</f>
        <v>0</v>
      </c>
      <c r="AX35" s="69" t="n">
        <f aca="false">IF(AND($F35&lt;AX$1,$G35&lt;AX$3,(DATE(YEAR($G35)+1,MONTH($G35)+1,1))&gt;AX$3),$D35*10.56*AX$2*(AX$1/1000-($F35/1000)),0)</f>
        <v>0</v>
      </c>
      <c r="AY35" s="69" t="n">
        <f aca="false">IF(AND($F35&lt;AY$1,$G35&lt;AY$3,(DATE(YEAR($G35)+1,MONTH($G35)+1,1))&gt;AY$3),$D35*10.56*AY$2*(AY$1/1000-($F35/1000)),0)</f>
        <v>0</v>
      </c>
      <c r="AZ35" s="69" t="n">
        <f aca="false">IF(AND($F35&lt;AZ$1,$G35&lt;AZ$3,(DATE(YEAR($G35)+1,MONTH($G35)+1,1))&gt;AZ$3),$D35*10.56*AZ$2*(AZ$1/1000-($F35/1000)),0)</f>
        <v>0</v>
      </c>
      <c r="BA35" s="69" t="n">
        <f aca="false">IF(AND($F35&lt;BA$1,$G35&lt;BA$3,(DATE(YEAR($G35)+1,MONTH($G35)+1,1))&gt;BA$3),$D35*10.56*BA$2*(BA$1/1000-($F35/1000)),0)</f>
        <v>0</v>
      </c>
      <c r="BB35" s="69" t="n">
        <f aca="false">IF(AND($F35&lt;BB$1,$G35&lt;BB$3,(DATE(YEAR($G35)+1,MONTH($G35)+1,1))&gt;BB$3),$D35*10.56*BB$2*(BB$1/1000-($F35/1000)),0)</f>
        <v>0</v>
      </c>
      <c r="BC35" s="69" t="n">
        <f aca="false">IF(AND($F35&lt;BC$1,$G35&lt;BC$3,(DATE(YEAR($G35)+1,MONTH($G35)+1,1))&gt;BC$3),$D35*10.56*BC$2*(BC$1/1000-($F35/1000)),0)</f>
        <v>0</v>
      </c>
      <c r="BD35" s="69" t="n">
        <f aca="false">IF(AND($F35&lt;BD$1,$G35&lt;BD$3,(DATE(YEAR($G35)+1,MONTH($G35)+1,1))&gt;BD$3),$D35*10.56*BD$2*(BD$1/1000-($F35/1000)),0)</f>
        <v>0</v>
      </c>
    </row>
    <row r="36" customFormat="false" ht="12.75" hidden="false" customHeight="false" outlineLevel="0" collapsed="false">
      <c r="A36" s="0" t="s">
        <v>1317</v>
      </c>
      <c r="B36" s="3" t="s">
        <v>1282</v>
      </c>
      <c r="C36" s="3" t="s">
        <v>1258</v>
      </c>
      <c r="D36" s="2" t="n">
        <v>575</v>
      </c>
      <c r="E36" s="3" t="s">
        <v>1268</v>
      </c>
      <c r="F36" s="2" t="n">
        <v>7000</v>
      </c>
      <c r="G36" s="70" t="n">
        <v>37773</v>
      </c>
      <c r="H36" s="64" t="s">
        <v>1260</v>
      </c>
      <c r="I36" s="69" t="n">
        <f aca="false">IF(AND($F36&lt;I$1,$G36&lt;I$3,(DATE(YEAR($G36)+1,MONTH($G36)+1,1))&gt;I$3),$D36*10.56*I$2*(I$1/1000-($F36/1000)),0)</f>
        <v>0</v>
      </c>
      <c r="J36" s="69" t="n">
        <f aca="false">IF(AND($F36&lt;J$1,$G36&lt;J$3,(DATE(YEAR($G36)+1,MONTH($G36)+1,1))&gt;J$3),$D36*10.56*J$2*(J$1/1000-($F36/1000)),0)</f>
        <v>0</v>
      </c>
      <c r="K36" s="69" t="n">
        <f aca="false">IF(AND($F36&lt;K$1,$G36&lt;K$3,(DATE(YEAR($G36)+1,MONTH($G36)+1,1))&gt;K$3),$D36*10.56*K$2*(K$1/1000-($F36/1000)),0)</f>
        <v>0</v>
      </c>
      <c r="L36" s="69" t="n">
        <f aca="false">IF(AND($F36&lt;L$1,$G36&lt;L$3,(DATE(YEAR($G36)+1,MONTH($G36)+1,1))&gt;L$3),$D36*10.56*L$2*(L$1/1000-($F36/1000)),0)</f>
        <v>0</v>
      </c>
      <c r="M36" s="69" t="n">
        <f aca="false">IF(AND($F36&lt;M$1,$G36&lt;M$3,(DATE(YEAR($G36)+1,MONTH($G36)+1,1))&gt;M$3),$D36*10.56*M$2*(M$1/1000-($F36/1000)),0)</f>
        <v>0</v>
      </c>
      <c r="N36" s="69" t="n">
        <f aca="false">IF(AND($F36&lt;N$1,$G36&lt;N$3,(DATE(YEAR($G36)+1,MONTH($G36)+1,1))&gt;N$3),$D36*10.56*N$2*(N$1/1000-($F36/1000)),0)</f>
        <v>0</v>
      </c>
      <c r="O36" s="69" t="n">
        <f aca="false">IF(AND($F36&lt;O$1,$G36&lt;O$3,(DATE(YEAR($G36)+1,MONTH($G36)+1,1))&gt;O$3),$D36*10.56*O$2*(O$1/1000-($F36/1000)),0)</f>
        <v>0</v>
      </c>
      <c r="P36" s="69" t="n">
        <f aca="false">IF(AND($F36&lt;P$1,$G36&lt;P$3,(DATE(YEAR($G36)+1,MONTH($G36)+1,1))&gt;P$3),$D36*10.56*P$2*(P$1/1000-($F36/1000)),0)</f>
        <v>0</v>
      </c>
      <c r="Q36" s="69" t="n">
        <f aca="false">IF(AND($F36&lt;Q$1,$G36&lt;Q$3,(DATE(YEAR($G36)+1,MONTH($G36)+1,1))&gt;Q$3),$D36*10.56*Q$2*(Q$1/1000-($F36/1000)),0)</f>
        <v>0</v>
      </c>
      <c r="R36" s="69" t="n">
        <f aca="false">IF(AND($F36&lt;R$1,$G36&lt;R$3,(DATE(YEAR($G36)+1,MONTH($G36)+1,1))&gt;R$3),$D36*10.56*R$2*(R$1/1000-($F36/1000)),0)</f>
        <v>0</v>
      </c>
      <c r="S36" s="69" t="n">
        <f aca="false">IF(AND($F36&lt;S$1,$G36&lt;S$3,(DATE(YEAR($G36)+1,MONTH($G36)+1,1))&gt;S$3),$D36*10.56*S$2*(S$1/1000-($F36/1000)),0)</f>
        <v>0</v>
      </c>
      <c r="T36" s="69" t="n">
        <f aca="false">IF(AND($F36&lt;T$1,$G36&lt;T$3,(DATE(YEAR($G36)+1,MONTH($G36)+1,1))&gt;T$3),$D36*10.56*T$2*(T$1/1000-($F36/1000)),0)</f>
        <v>0</v>
      </c>
      <c r="U36" s="69" t="n">
        <f aca="false">IF(AND($F36&lt;U$1,$G36&lt;U$3,(DATE(YEAR($G36)+1,MONTH($G36)+1,1))&gt;U$3),$D36*10.56*U$2*(U$1/1000-($F36/1000)),0)</f>
        <v>0</v>
      </c>
      <c r="V36" s="69" t="n">
        <f aca="false">IF(AND($F36&lt;V$1,$G36&lt;V$3,(DATE(YEAR($G36)+1,MONTH($G36)+1,1))&gt;V$3),$D36*10.56*V$2*(V$1/1000-($F36/1000)),0)</f>
        <v>0</v>
      </c>
      <c r="W36" s="69" t="n">
        <f aca="false">IF(AND($F36&lt;W$1,$G36&lt;W$3,(DATE(YEAR($G36)+1,MONTH($G36)+1,1))&gt;W$3),$D36*10.56*W$2*(W$1/1000-($F36/1000)),0)</f>
        <v>0</v>
      </c>
      <c r="X36" s="69" t="n">
        <f aca="false">IF(AND($F36&lt;X$1,$G36&lt;X$3,(DATE(YEAR($G36)+1,MONTH($G36)+1,1))&gt;X$3),$D36*10.56*X$2*(X$1/1000-($F36/1000)),0)</f>
        <v>0</v>
      </c>
      <c r="Y36" s="69" t="n">
        <f aca="false">IF(AND($F36&lt;Y$1,$G36&lt;Y$3,(DATE(YEAR($G36)+1,MONTH($G36)+1,1))&gt;Y$3),$D36*10.56*Y$2*(Y$1/1000-($F36/1000)),0)</f>
        <v>0</v>
      </c>
      <c r="Z36" s="69" t="n">
        <f aca="false">IF(AND($F36&lt;Z$1,$G36&lt;Z$3,(DATE(YEAR($G36)+1,MONTH($G36)+1,1))&gt;Z$3),$D36*10.56*Z$2*(Z$1/1000-($F36/1000)),0)</f>
        <v>0</v>
      </c>
      <c r="AA36" s="69" t="n">
        <f aca="false">IF(AND($F36&lt;AA$1,$G36&lt;AA$3,(DATE(YEAR($G36)+1,MONTH($G36)+1,1))&gt;AA$3),$D36*10.56*AA$2*(AA$1/1000-($F36/1000)),0)</f>
        <v>0</v>
      </c>
      <c r="AB36" s="69" t="n">
        <f aca="false">IF(AND($F36&lt;AB$1,$G36&lt;AB$3,(DATE(YEAR($G36)+1,MONTH($G36)+1,1))&gt;AB$3),$D36*10.56*AB$2*(AB$1/1000-($F36/1000)),0)</f>
        <v>0</v>
      </c>
      <c r="AC36" s="69" t="n">
        <f aca="false">IF(AND($F36&lt;AC$1,$G36&lt;AC$3,(DATE(YEAR($G36)+1,MONTH($G36)+1,1))&gt;AC$3),$D36*10.56*AC$2*(AC$1/1000-($F36/1000)),0)</f>
        <v>0</v>
      </c>
      <c r="AD36" s="69" t="n">
        <f aca="false">IF(AND($F36&lt;AD$1,$G36&lt;AD$3,(DATE(YEAR($G36)+1,MONTH($G36)+1,1))&gt;AD$3),$D36*10.56*AD$2*(AD$1/1000-($F36/1000)),0)</f>
        <v>0</v>
      </c>
      <c r="AE36" s="69" t="n">
        <f aca="false">IF(AND($F36&lt;AE$1,$G36&lt;AE$3,(DATE(YEAR($G36)+1,MONTH($G36)+1,1))&gt;AE$3),$D36*10.56*AE$2*(AE$1/1000-($F36/1000)),0)</f>
        <v>0</v>
      </c>
      <c r="AF36" s="69" t="n">
        <f aca="false">IF(AND($F36&lt;AF$1,$G36&lt;AF$3,(DATE(YEAR($G36)+1,MONTH($G36)+1,1))&gt;AF$3),$D36*10.56*AF$2*(AF$1/1000-($F36/1000)),0)</f>
        <v>0</v>
      </c>
      <c r="AG36" s="69" t="n">
        <f aca="false">IF(AND($F36&lt;AG$1,$G36&lt;AG$3,(DATE(YEAR($G36)+1,MONTH($G36)+1,1))&gt;AG$3),$D36*10.56*AG$2*(AG$1/1000-($F36/1000)),0)</f>
        <v>0</v>
      </c>
      <c r="AH36" s="69" t="n">
        <f aca="false">IF(AND($F36&lt;AH$1,$G36&lt;AH$3,(DATE(YEAR($G36)+1,MONTH($G36)+1,1))&gt;AH$3),$D36*10.56*AH$2*(AH$1/1000-($F36/1000)),0)</f>
        <v>0</v>
      </c>
      <c r="AI36" s="69" t="n">
        <f aca="false">IF(AND($F36&lt;AI$1,$G36&lt;AI$3,(DATE(YEAR($G36)+1,MONTH($G36)+1,1))&gt;AI$3),$D36*10.56*AI$2*(AI$1/1000-($F36/1000)),0)</f>
        <v>0</v>
      </c>
      <c r="AJ36" s="69" t="n">
        <f aca="false">IF(AND($F36&lt;AJ$1,$G36&lt;AJ$3,(DATE(YEAR($G36)+1,MONTH($G36)+1,1))&gt;AJ$3),$D36*10.56*AJ$2*(AJ$1/1000-($F36/1000)),0)</f>
        <v>0</v>
      </c>
      <c r="AK36" s="69" t="n">
        <f aca="false">IF(AND($F36&lt;AK$1,$G36&lt;AK$3,(DATE(YEAR($G36)+1,MONTH($G36)+1,1))&gt;AK$3),$D36*10.56*AK$2*(AK$1/1000-($F36/1000)),0)</f>
        <v>0</v>
      </c>
      <c r="AL36" s="69" t="n">
        <f aca="false">IF(AND($F36&lt;AL$1,$G36&lt;AL$3,(DATE(YEAR($G36)+1,MONTH($G36)+1,1))&gt;AL$3),$D36*10.56*AL$2*(AL$1/1000-($F36/1000)),0)</f>
        <v>0</v>
      </c>
      <c r="AM36" s="69" t="n">
        <f aca="false">IF(AND($F36&lt;AM$1,$G36&lt;AM$3,(DATE(YEAR($G36)+1,MONTH($G36)+1,1))&gt;AM$3),$D36*10.56*AM$2*(AM$1/1000-($F36/1000)),0)</f>
        <v>7286.4</v>
      </c>
      <c r="AN36" s="69" t="n">
        <f aca="false">IF(AND($F36&lt;AN$1,$G36&lt;AN$3,(DATE(YEAR($G36)+1,MONTH($G36)+1,1))&gt;AN$3),$D36*10.56*AN$2*(AN$1/1000-($F36/1000)),0)</f>
        <v>7286.4</v>
      </c>
      <c r="AO36" s="69" t="n">
        <f aca="false">IF(AND($F36&lt;AO$1,$G36&lt;AO$3,(DATE(YEAR($G36)+1,MONTH($G36)+1,1))&gt;AO$3),$D36*10.56*AO$2*(AO$1/1000-($F36/1000)),0)</f>
        <v>7286.4</v>
      </c>
      <c r="AP36" s="69" t="n">
        <f aca="false">IF(AND($F36&lt;AP$1,$G36&lt;AP$3,(DATE(YEAR($G36)+1,MONTH($G36)+1,1))&gt;AP$3),$D36*10.56*AP$2*(AP$1/1000-($F36/1000)),0)</f>
        <v>7286.4</v>
      </c>
      <c r="AQ36" s="69" t="n">
        <f aca="false">IF(AND($F36&lt;AQ$1,$G36&lt;AQ$3,(DATE(YEAR($G36)+1,MONTH($G36)+1,1))&gt;AQ$3),$D36*10.56*AQ$2*(AQ$1/1000-($F36/1000)),0)</f>
        <v>7286.4</v>
      </c>
      <c r="AR36" s="69" t="n">
        <f aca="false">IF(AND($F36&lt;AR$1,$G36&lt;AR$3,(DATE(YEAR($G36)+1,MONTH($G36)+1,1))&gt;AR$3),$D36*10.56*AR$2*(AR$1/1000-($F36/1000)),0)</f>
        <v>7286.4</v>
      </c>
      <c r="AS36" s="69" t="n">
        <f aca="false">IF(AND($F36&lt;AS$1,$G36&lt;AS$3,(DATE(YEAR($G36)+1,MONTH($G36)+1,1))&gt;AS$3),$D36*10.56*AS$2*(AS$1/1000-($F36/1000)),0)</f>
        <v>7286.4</v>
      </c>
      <c r="AT36" s="69" t="n">
        <f aca="false">IF(AND($F36&lt;AT$1,$G36&lt;AT$3,(DATE(YEAR($G36)+1,MONTH($G36)+1,1))&gt;AT$3),$D36*10.56*AT$2*(AT$1/1000-($F36/1000)),0)</f>
        <v>7286.4</v>
      </c>
      <c r="AU36" s="69" t="n">
        <f aca="false">IF(AND($F36&lt;AU$1,$G36&lt;AU$3,(DATE(YEAR($G36)+1,MONTH($G36)+1,1))&gt;AU$3),$D36*10.56*AU$2*(AU$1/1000-($F36/1000)),0)</f>
        <v>7286.4</v>
      </c>
      <c r="AV36" s="69" t="n">
        <f aca="false">IF(AND($F36&lt;AV$1,$G36&lt;AV$3,(DATE(YEAR($G36)+1,MONTH($G36)+1,1))&gt;AV$3),$D36*10.56*AV$2*(AV$1/1000-($F36/1000)),0)</f>
        <v>7286.4</v>
      </c>
      <c r="AW36" s="69" t="n">
        <f aca="false">IF(AND($F36&lt;AW$1,$G36&lt;AW$3,(DATE(YEAR($G36)+1,MONTH($G36)+1,1))&gt;AW$3),$D36*10.56*AW$2*(AW$1/1000-($F36/1000)),0)</f>
        <v>7286.4</v>
      </c>
      <c r="AX36" s="69" t="n">
        <f aca="false">IF(AND($F36&lt;AX$1,$G36&lt;AX$3,(DATE(YEAR($G36)+1,MONTH($G36)+1,1))&gt;AX$3),$D36*10.56*AX$2*(AX$1/1000-($F36/1000)),0)</f>
        <v>7286.4</v>
      </c>
      <c r="AY36" s="69" t="n">
        <f aca="false">IF(AND($F36&lt;AY$1,$G36&lt;AY$3,(DATE(YEAR($G36)+1,MONTH($G36)+1,1))&gt;AY$3),$D36*10.56*AY$2*(AY$1/1000-($F36/1000)),0)</f>
        <v>0</v>
      </c>
      <c r="AZ36" s="69" t="n">
        <f aca="false">IF(AND($F36&lt;AZ$1,$G36&lt;AZ$3,(DATE(YEAR($G36)+1,MONTH($G36)+1,1))&gt;AZ$3),$D36*10.56*AZ$2*(AZ$1/1000-($F36/1000)),0)</f>
        <v>0</v>
      </c>
      <c r="BA36" s="69" t="n">
        <f aca="false">IF(AND($F36&lt;BA$1,$G36&lt;BA$3,(DATE(YEAR($G36)+1,MONTH($G36)+1,1))&gt;BA$3),$D36*10.56*BA$2*(BA$1/1000-($F36/1000)),0)</f>
        <v>0</v>
      </c>
      <c r="BB36" s="69" t="n">
        <f aca="false">IF(AND($F36&lt;BB$1,$G36&lt;BB$3,(DATE(YEAR($G36)+1,MONTH($G36)+1,1))&gt;BB$3),$D36*10.56*BB$2*(BB$1/1000-($F36/1000)),0)</f>
        <v>0</v>
      </c>
      <c r="BC36" s="69" t="n">
        <f aca="false">IF(AND($F36&lt;BC$1,$G36&lt;BC$3,(DATE(YEAR($G36)+1,MONTH($G36)+1,1))&gt;BC$3),$D36*10.56*BC$2*(BC$1/1000-($F36/1000)),0)</f>
        <v>0</v>
      </c>
      <c r="BD36" s="69" t="n">
        <f aca="false">IF(AND($F36&lt;BD$1,$G36&lt;BD$3,(DATE(YEAR($G36)+1,MONTH($G36)+1,1))&gt;BD$3),$D36*10.56*BD$2*(BD$1/1000-($F36/1000)),0)</f>
        <v>0</v>
      </c>
    </row>
    <row r="37" customFormat="false" ht="12.75" hidden="false" customHeight="false" outlineLevel="0" collapsed="false">
      <c r="A37" s="71" t="s">
        <v>1845</v>
      </c>
      <c r="B37" s="3" t="s">
        <v>1282</v>
      </c>
      <c r="C37" s="3" t="s">
        <v>1283</v>
      </c>
      <c r="D37" s="2" t="n">
        <v>1040</v>
      </c>
      <c r="E37" s="3" t="s">
        <v>1268</v>
      </c>
      <c r="F37" s="2" t="n">
        <v>7000</v>
      </c>
      <c r="G37" s="70" t="n">
        <v>37773</v>
      </c>
      <c r="H37" s="64" t="s">
        <v>1260</v>
      </c>
      <c r="I37" s="69" t="n">
        <f aca="false">IF(AND($F37&lt;I$1,$G37&lt;I$3,(DATE(YEAR($G37)+1,MONTH($G37)+1,1))&gt;I$3),$D37*10.56*I$2*(I$1/1000-($F37/1000)),0)</f>
        <v>0</v>
      </c>
      <c r="J37" s="69" t="n">
        <f aca="false">IF(AND($F37&lt;J$1,$G37&lt;J$3,(DATE(YEAR($G37)+1,MONTH($G37)+1,1))&gt;J$3),$D37*10.56*J$2*(J$1/1000-($F37/1000)),0)</f>
        <v>0</v>
      </c>
      <c r="K37" s="69" t="n">
        <f aca="false">IF(AND($F37&lt;K$1,$G37&lt;K$3,(DATE(YEAR($G37)+1,MONTH($G37)+1,1))&gt;K$3),$D37*10.56*K$2*(K$1/1000-($F37/1000)),0)</f>
        <v>0</v>
      </c>
      <c r="L37" s="69" t="n">
        <f aca="false">IF(AND($F37&lt;L$1,$G37&lt;L$3,(DATE(YEAR($G37)+1,MONTH($G37)+1,1))&gt;L$3),$D37*10.56*L$2*(L$1/1000-($F37/1000)),0)</f>
        <v>0</v>
      </c>
      <c r="M37" s="69" t="n">
        <f aca="false">IF(AND($F37&lt;M$1,$G37&lt;M$3,(DATE(YEAR($G37)+1,MONTH($G37)+1,1))&gt;M$3),$D37*10.56*M$2*(M$1/1000-($F37/1000)),0)</f>
        <v>0</v>
      </c>
      <c r="N37" s="69" t="n">
        <f aca="false">IF(AND($F37&lt;N$1,$G37&lt;N$3,(DATE(YEAR($G37)+1,MONTH($G37)+1,1))&gt;N$3),$D37*10.56*N$2*(N$1/1000-($F37/1000)),0)</f>
        <v>0</v>
      </c>
      <c r="O37" s="69" t="n">
        <f aca="false">IF(AND($F37&lt;O$1,$G37&lt;O$3,(DATE(YEAR($G37)+1,MONTH($G37)+1,1))&gt;O$3),$D37*10.56*O$2*(O$1/1000-($F37/1000)),0)</f>
        <v>0</v>
      </c>
      <c r="P37" s="69" t="n">
        <f aca="false">IF(AND($F37&lt;P$1,$G37&lt;P$3,(DATE(YEAR($G37)+1,MONTH($G37)+1,1))&gt;P$3),$D37*10.56*P$2*(P$1/1000-($F37/1000)),0)</f>
        <v>0</v>
      </c>
      <c r="Q37" s="69" t="n">
        <f aca="false">IF(AND($F37&lt;Q$1,$G37&lt;Q$3,(DATE(YEAR($G37)+1,MONTH($G37)+1,1))&gt;Q$3),$D37*10.56*Q$2*(Q$1/1000-($F37/1000)),0)</f>
        <v>0</v>
      </c>
      <c r="R37" s="69" t="n">
        <f aca="false">IF(AND($F37&lt;R$1,$G37&lt;R$3,(DATE(YEAR($G37)+1,MONTH($G37)+1,1))&gt;R$3),$D37*10.56*R$2*(R$1/1000-($F37/1000)),0)</f>
        <v>0</v>
      </c>
      <c r="S37" s="69" t="n">
        <f aca="false">IF(AND($F37&lt;S$1,$G37&lt;S$3,(DATE(YEAR($G37)+1,MONTH($G37)+1,1))&gt;S$3),$D37*10.56*S$2*(S$1/1000-($F37/1000)),0)</f>
        <v>0</v>
      </c>
      <c r="T37" s="69" t="n">
        <f aca="false">IF(AND($F37&lt;T$1,$G37&lt;T$3,(DATE(YEAR($G37)+1,MONTH($G37)+1,1))&gt;T$3),$D37*10.56*T$2*(T$1/1000-($F37/1000)),0)</f>
        <v>0</v>
      </c>
      <c r="U37" s="69" t="n">
        <f aca="false">IF(AND($F37&lt;U$1,$G37&lt;U$3,(DATE(YEAR($G37)+1,MONTH($G37)+1,1))&gt;U$3),$D37*10.56*U$2*(U$1/1000-($F37/1000)),0)</f>
        <v>0</v>
      </c>
      <c r="V37" s="69" t="n">
        <f aca="false">IF(AND($F37&lt;V$1,$G37&lt;V$3,(DATE(YEAR($G37)+1,MONTH($G37)+1,1))&gt;V$3),$D37*10.56*V$2*(V$1/1000-($F37/1000)),0)</f>
        <v>0</v>
      </c>
      <c r="W37" s="69" t="n">
        <f aca="false">IF(AND($F37&lt;W$1,$G37&lt;W$3,(DATE(YEAR($G37)+1,MONTH($G37)+1,1))&gt;W$3),$D37*10.56*W$2*(W$1/1000-($F37/1000)),0)</f>
        <v>0</v>
      </c>
      <c r="X37" s="69" t="n">
        <f aca="false">IF(AND($F37&lt;X$1,$G37&lt;X$3,(DATE(YEAR($G37)+1,MONTH($G37)+1,1))&gt;X$3),$D37*10.56*X$2*(X$1/1000-($F37/1000)),0)</f>
        <v>0</v>
      </c>
      <c r="Y37" s="69" t="n">
        <f aca="false">IF(AND($F37&lt;Y$1,$G37&lt;Y$3,(DATE(YEAR($G37)+1,MONTH($G37)+1,1))&gt;Y$3),$D37*10.56*Y$2*(Y$1/1000-($F37/1000)),0)</f>
        <v>0</v>
      </c>
      <c r="Z37" s="69" t="n">
        <f aca="false">IF(AND($F37&lt;Z$1,$G37&lt;Z$3,(DATE(YEAR($G37)+1,MONTH($G37)+1,1))&gt;Z$3),$D37*10.56*Z$2*(Z$1/1000-($F37/1000)),0)</f>
        <v>0</v>
      </c>
      <c r="AA37" s="69" t="n">
        <f aca="false">IF(AND($F37&lt;AA$1,$G37&lt;AA$3,(DATE(YEAR($G37)+1,MONTH($G37)+1,1))&gt;AA$3),$D37*10.56*AA$2*(AA$1/1000-($F37/1000)),0)</f>
        <v>0</v>
      </c>
      <c r="AB37" s="69" t="n">
        <f aca="false">IF(AND($F37&lt;AB$1,$G37&lt;AB$3,(DATE(YEAR($G37)+1,MONTH($G37)+1,1))&gt;AB$3),$D37*10.56*AB$2*(AB$1/1000-($F37/1000)),0)</f>
        <v>0</v>
      </c>
      <c r="AC37" s="69" t="n">
        <f aca="false">IF(AND($F37&lt;AC$1,$G37&lt;AC$3,(DATE(YEAR($G37)+1,MONTH($G37)+1,1))&gt;AC$3),$D37*10.56*AC$2*(AC$1/1000-($F37/1000)),0)</f>
        <v>0</v>
      </c>
      <c r="AD37" s="69" t="n">
        <f aca="false">IF(AND($F37&lt;AD$1,$G37&lt;AD$3,(DATE(YEAR($G37)+1,MONTH($G37)+1,1))&gt;AD$3),$D37*10.56*AD$2*(AD$1/1000-($F37/1000)),0)</f>
        <v>0</v>
      </c>
      <c r="AE37" s="69" t="n">
        <f aca="false">IF(AND($F37&lt;AE$1,$G37&lt;AE$3,(DATE(YEAR($G37)+1,MONTH($G37)+1,1))&gt;AE$3),$D37*10.56*AE$2*(AE$1/1000-($F37/1000)),0)</f>
        <v>0</v>
      </c>
      <c r="AF37" s="69" t="n">
        <f aca="false">IF(AND($F37&lt;AF$1,$G37&lt;AF$3,(DATE(YEAR($G37)+1,MONTH($G37)+1,1))&gt;AF$3),$D37*10.56*AF$2*(AF$1/1000-($F37/1000)),0)</f>
        <v>0</v>
      </c>
      <c r="AG37" s="69" t="n">
        <f aca="false">IF(AND($F37&lt;AG$1,$G37&lt;AG$3,(DATE(YEAR($G37)+1,MONTH($G37)+1,1))&gt;AG$3),$D37*10.56*AG$2*(AG$1/1000-($F37/1000)),0)</f>
        <v>0</v>
      </c>
      <c r="AH37" s="69" t="n">
        <f aca="false">IF(AND($F37&lt;AH$1,$G37&lt;AH$3,(DATE(YEAR($G37)+1,MONTH($G37)+1,1))&gt;AH$3),$D37*10.56*AH$2*(AH$1/1000-($F37/1000)),0)</f>
        <v>0</v>
      </c>
      <c r="AI37" s="69" t="n">
        <f aca="false">IF(AND($F37&lt;AI$1,$G37&lt;AI$3,(DATE(YEAR($G37)+1,MONTH($G37)+1,1))&gt;AI$3),$D37*10.56*AI$2*(AI$1/1000-($F37/1000)),0)</f>
        <v>0</v>
      </c>
      <c r="AJ37" s="69" t="n">
        <f aca="false">IF(AND($F37&lt;AJ$1,$G37&lt;AJ$3,(DATE(YEAR($G37)+1,MONTH($G37)+1,1))&gt;AJ$3),$D37*10.56*AJ$2*(AJ$1/1000-($F37/1000)),0)</f>
        <v>0</v>
      </c>
      <c r="AK37" s="69" t="n">
        <f aca="false">IF(AND($F37&lt;AK$1,$G37&lt;AK$3,(DATE(YEAR($G37)+1,MONTH($G37)+1,1))&gt;AK$3),$D37*10.56*AK$2*(AK$1/1000-($F37/1000)),0)</f>
        <v>0</v>
      </c>
      <c r="AL37" s="69" t="n">
        <f aca="false">IF(AND($F37&lt;AL$1,$G37&lt;AL$3,(DATE(YEAR($G37)+1,MONTH($G37)+1,1))&gt;AL$3),$D37*10.56*AL$2*(AL$1/1000-($F37/1000)),0)</f>
        <v>0</v>
      </c>
      <c r="AM37" s="69" t="n">
        <f aca="false">IF(AND($F37&lt;AM$1,$G37&lt;AM$3,(DATE(YEAR($G37)+1,MONTH($G37)+1,1))&gt;AM$3),$D37*10.56*AM$2*(AM$1/1000-($F37/1000)),0)</f>
        <v>13178.88</v>
      </c>
      <c r="AN37" s="69" t="n">
        <f aca="false">IF(AND($F37&lt;AN$1,$G37&lt;AN$3,(DATE(YEAR($G37)+1,MONTH($G37)+1,1))&gt;AN$3),$D37*10.56*AN$2*(AN$1/1000-($F37/1000)),0)</f>
        <v>13178.88</v>
      </c>
      <c r="AO37" s="69" t="n">
        <f aca="false">IF(AND($F37&lt;AO$1,$G37&lt;AO$3,(DATE(YEAR($G37)+1,MONTH($G37)+1,1))&gt;AO$3),$D37*10.56*AO$2*(AO$1/1000-($F37/1000)),0)</f>
        <v>13178.88</v>
      </c>
      <c r="AP37" s="69" t="n">
        <f aca="false">IF(AND($F37&lt;AP$1,$G37&lt;AP$3,(DATE(YEAR($G37)+1,MONTH($G37)+1,1))&gt;AP$3),$D37*10.56*AP$2*(AP$1/1000-($F37/1000)),0)</f>
        <v>13178.88</v>
      </c>
      <c r="AQ37" s="69" t="n">
        <f aca="false">IF(AND($F37&lt;AQ$1,$G37&lt;AQ$3,(DATE(YEAR($G37)+1,MONTH($G37)+1,1))&gt;AQ$3),$D37*10.56*AQ$2*(AQ$1/1000-($F37/1000)),0)</f>
        <v>13178.88</v>
      </c>
      <c r="AR37" s="69" t="n">
        <f aca="false">IF(AND($F37&lt;AR$1,$G37&lt;AR$3,(DATE(YEAR($G37)+1,MONTH($G37)+1,1))&gt;AR$3),$D37*10.56*AR$2*(AR$1/1000-($F37/1000)),0)</f>
        <v>13178.88</v>
      </c>
      <c r="AS37" s="69" t="n">
        <f aca="false">IF(AND($F37&lt;AS$1,$G37&lt;AS$3,(DATE(YEAR($G37)+1,MONTH($G37)+1,1))&gt;AS$3),$D37*10.56*AS$2*(AS$1/1000-($F37/1000)),0)</f>
        <v>13178.88</v>
      </c>
      <c r="AT37" s="69" t="n">
        <f aca="false">IF(AND($F37&lt;AT$1,$G37&lt;AT$3,(DATE(YEAR($G37)+1,MONTH($G37)+1,1))&gt;AT$3),$D37*10.56*AT$2*(AT$1/1000-($F37/1000)),0)</f>
        <v>13178.88</v>
      </c>
      <c r="AU37" s="69" t="n">
        <f aca="false">IF(AND($F37&lt;AU$1,$G37&lt;AU$3,(DATE(YEAR($G37)+1,MONTH($G37)+1,1))&gt;AU$3),$D37*10.56*AU$2*(AU$1/1000-($F37/1000)),0)</f>
        <v>13178.88</v>
      </c>
      <c r="AV37" s="69" t="n">
        <f aca="false">IF(AND($F37&lt;AV$1,$G37&lt;AV$3,(DATE(YEAR($G37)+1,MONTH($G37)+1,1))&gt;AV$3),$D37*10.56*AV$2*(AV$1/1000-($F37/1000)),0)</f>
        <v>13178.88</v>
      </c>
      <c r="AW37" s="69" t="n">
        <f aca="false">IF(AND($F37&lt;AW$1,$G37&lt;AW$3,(DATE(YEAR($G37)+1,MONTH($G37)+1,1))&gt;AW$3),$D37*10.56*AW$2*(AW$1/1000-($F37/1000)),0)</f>
        <v>13178.88</v>
      </c>
      <c r="AX37" s="69" t="n">
        <f aca="false">IF(AND($F37&lt;AX$1,$G37&lt;AX$3,(DATE(YEAR($G37)+1,MONTH($G37)+1,1))&gt;AX$3),$D37*10.56*AX$2*(AX$1/1000-($F37/1000)),0)</f>
        <v>13178.88</v>
      </c>
      <c r="AY37" s="69" t="n">
        <f aca="false">IF(AND($F37&lt;AY$1,$G37&lt;AY$3,(DATE(YEAR($G37)+1,MONTH($G37)+1,1))&gt;AY$3),$D37*10.56*AY$2*(AY$1/1000-($F37/1000)),0)</f>
        <v>0</v>
      </c>
      <c r="AZ37" s="69" t="n">
        <f aca="false">IF(AND($F37&lt;AZ$1,$G37&lt;AZ$3,(DATE(YEAR($G37)+1,MONTH($G37)+1,1))&gt;AZ$3),$D37*10.56*AZ$2*(AZ$1/1000-($F37/1000)),0)</f>
        <v>0</v>
      </c>
      <c r="BA37" s="69" t="n">
        <f aca="false">IF(AND($F37&lt;BA$1,$G37&lt;BA$3,(DATE(YEAR($G37)+1,MONTH($G37)+1,1))&gt;BA$3),$D37*10.56*BA$2*(BA$1/1000-($F37/1000)),0)</f>
        <v>0</v>
      </c>
      <c r="BB37" s="69" t="n">
        <f aca="false">IF(AND($F37&lt;BB$1,$G37&lt;BB$3,(DATE(YEAR($G37)+1,MONTH($G37)+1,1))&gt;BB$3),$D37*10.56*BB$2*(BB$1/1000-($F37/1000)),0)</f>
        <v>0</v>
      </c>
      <c r="BC37" s="69" t="n">
        <f aca="false">IF(AND($F37&lt;BC$1,$G37&lt;BC$3,(DATE(YEAR($G37)+1,MONTH($G37)+1,1))&gt;BC$3),$D37*10.56*BC$2*(BC$1/1000-($F37/1000)),0)</f>
        <v>0</v>
      </c>
      <c r="BD37" s="69" t="n">
        <f aca="false">IF(AND($F37&lt;BD$1,$G37&lt;BD$3,(DATE(YEAR($G37)+1,MONTH($G37)+1,1))&gt;BD$3),$D37*10.56*BD$2*(BD$1/1000-($F37/1000)),0)</f>
        <v>0</v>
      </c>
    </row>
    <row r="38" customFormat="false" ht="12.75" hidden="false" customHeight="false" outlineLevel="0" collapsed="false">
      <c r="A38" s="71" t="s">
        <v>1319</v>
      </c>
      <c r="B38" s="3" t="s">
        <v>1282</v>
      </c>
      <c r="C38" s="3" t="s">
        <v>1283</v>
      </c>
      <c r="D38" s="2" t="n">
        <v>550</v>
      </c>
      <c r="E38" s="3" t="s">
        <v>1268</v>
      </c>
      <c r="F38" s="2" t="n">
        <v>7000</v>
      </c>
      <c r="G38" s="70" t="n">
        <v>37895</v>
      </c>
      <c r="H38" s="64" t="s">
        <v>1260</v>
      </c>
      <c r="I38" s="69" t="n">
        <f aca="false">IF(AND($F38&lt;I$1,$G38&lt;I$3,(DATE(YEAR($G38)+1,MONTH($G38)+1,1))&gt;I$3),$D38*10.56*I$2*(I$1/1000-($F38/1000)),0)</f>
        <v>0</v>
      </c>
      <c r="J38" s="69" t="n">
        <f aca="false">IF(AND($F38&lt;J$1,$G38&lt;J$3,(DATE(YEAR($G38)+1,MONTH($G38)+1,1))&gt;J$3),$D38*10.56*J$2*(J$1/1000-($F38/1000)),0)</f>
        <v>0</v>
      </c>
      <c r="K38" s="69" t="n">
        <f aca="false">IF(AND($F38&lt;K$1,$G38&lt;K$3,(DATE(YEAR($G38)+1,MONTH($G38)+1,1))&gt;K$3),$D38*10.56*K$2*(K$1/1000-($F38/1000)),0)</f>
        <v>0</v>
      </c>
      <c r="L38" s="69" t="n">
        <f aca="false">IF(AND($F38&lt;L$1,$G38&lt;L$3,(DATE(YEAR($G38)+1,MONTH($G38)+1,1))&gt;L$3),$D38*10.56*L$2*(L$1/1000-($F38/1000)),0)</f>
        <v>0</v>
      </c>
      <c r="M38" s="69" t="n">
        <f aca="false">IF(AND($F38&lt;M$1,$G38&lt;M$3,(DATE(YEAR($G38)+1,MONTH($G38)+1,1))&gt;M$3),$D38*10.56*M$2*(M$1/1000-($F38/1000)),0)</f>
        <v>0</v>
      </c>
      <c r="N38" s="69" t="n">
        <f aca="false">IF(AND($F38&lt;N$1,$G38&lt;N$3,(DATE(YEAR($G38)+1,MONTH($G38)+1,1))&gt;N$3),$D38*10.56*N$2*(N$1/1000-($F38/1000)),0)</f>
        <v>0</v>
      </c>
      <c r="O38" s="69" t="n">
        <f aca="false">IF(AND($F38&lt;O$1,$G38&lt;O$3,(DATE(YEAR($G38)+1,MONTH($G38)+1,1))&gt;O$3),$D38*10.56*O$2*(O$1/1000-($F38/1000)),0)</f>
        <v>0</v>
      </c>
      <c r="P38" s="69" t="n">
        <f aca="false">IF(AND($F38&lt;P$1,$G38&lt;P$3,(DATE(YEAR($G38)+1,MONTH($G38)+1,1))&gt;P$3),$D38*10.56*P$2*(P$1/1000-($F38/1000)),0)</f>
        <v>0</v>
      </c>
      <c r="Q38" s="69" t="n">
        <f aca="false">IF(AND($F38&lt;Q$1,$G38&lt;Q$3,(DATE(YEAR($G38)+1,MONTH($G38)+1,1))&gt;Q$3),$D38*10.56*Q$2*(Q$1/1000-($F38/1000)),0)</f>
        <v>0</v>
      </c>
      <c r="R38" s="69" t="n">
        <f aca="false">IF(AND($F38&lt;R$1,$G38&lt;R$3,(DATE(YEAR($G38)+1,MONTH($G38)+1,1))&gt;R$3),$D38*10.56*R$2*(R$1/1000-($F38/1000)),0)</f>
        <v>0</v>
      </c>
      <c r="S38" s="69" t="n">
        <f aca="false">IF(AND($F38&lt;S$1,$G38&lt;S$3,(DATE(YEAR($G38)+1,MONTH($G38)+1,1))&gt;S$3),$D38*10.56*S$2*(S$1/1000-($F38/1000)),0)</f>
        <v>0</v>
      </c>
      <c r="T38" s="69" t="n">
        <f aca="false">IF(AND($F38&lt;T$1,$G38&lt;T$3,(DATE(YEAR($G38)+1,MONTH($G38)+1,1))&gt;T$3),$D38*10.56*T$2*(T$1/1000-($F38/1000)),0)</f>
        <v>0</v>
      </c>
      <c r="U38" s="69" t="n">
        <f aca="false">IF(AND($F38&lt;U$1,$G38&lt;U$3,(DATE(YEAR($G38)+1,MONTH($G38)+1,1))&gt;U$3),$D38*10.56*U$2*(U$1/1000-($F38/1000)),0)</f>
        <v>0</v>
      </c>
      <c r="V38" s="69" t="n">
        <f aca="false">IF(AND($F38&lt;V$1,$G38&lt;V$3,(DATE(YEAR($G38)+1,MONTH($G38)+1,1))&gt;V$3),$D38*10.56*V$2*(V$1/1000-($F38/1000)),0)</f>
        <v>0</v>
      </c>
      <c r="W38" s="69" t="n">
        <f aca="false">IF(AND($F38&lt;W$1,$G38&lt;W$3,(DATE(YEAR($G38)+1,MONTH($G38)+1,1))&gt;W$3),$D38*10.56*W$2*(W$1/1000-($F38/1000)),0)</f>
        <v>0</v>
      </c>
      <c r="X38" s="69" t="n">
        <f aca="false">IF(AND($F38&lt;X$1,$G38&lt;X$3,(DATE(YEAR($G38)+1,MONTH($G38)+1,1))&gt;X$3),$D38*10.56*X$2*(X$1/1000-($F38/1000)),0)</f>
        <v>0</v>
      </c>
      <c r="Y38" s="69" t="n">
        <f aca="false">IF(AND($F38&lt;Y$1,$G38&lt;Y$3,(DATE(YEAR($G38)+1,MONTH($G38)+1,1))&gt;Y$3),$D38*10.56*Y$2*(Y$1/1000-($F38/1000)),0)</f>
        <v>0</v>
      </c>
      <c r="Z38" s="69" t="n">
        <f aca="false">IF(AND($F38&lt;Z$1,$G38&lt;Z$3,(DATE(YEAR($G38)+1,MONTH($G38)+1,1))&gt;Z$3),$D38*10.56*Z$2*(Z$1/1000-($F38/1000)),0)</f>
        <v>0</v>
      </c>
      <c r="AA38" s="69" t="n">
        <f aca="false">IF(AND($F38&lt;AA$1,$G38&lt;AA$3,(DATE(YEAR($G38)+1,MONTH($G38)+1,1))&gt;AA$3),$D38*10.56*AA$2*(AA$1/1000-($F38/1000)),0)</f>
        <v>0</v>
      </c>
      <c r="AB38" s="69" t="n">
        <f aca="false">IF(AND($F38&lt;AB$1,$G38&lt;AB$3,(DATE(YEAR($G38)+1,MONTH($G38)+1,1))&gt;AB$3),$D38*10.56*AB$2*(AB$1/1000-($F38/1000)),0)</f>
        <v>0</v>
      </c>
      <c r="AC38" s="69" t="n">
        <f aca="false">IF(AND($F38&lt;AC$1,$G38&lt;AC$3,(DATE(YEAR($G38)+1,MONTH($G38)+1,1))&gt;AC$3),$D38*10.56*AC$2*(AC$1/1000-($F38/1000)),0)</f>
        <v>0</v>
      </c>
      <c r="AD38" s="69" t="n">
        <f aca="false">IF(AND($F38&lt;AD$1,$G38&lt;AD$3,(DATE(YEAR($G38)+1,MONTH($G38)+1,1))&gt;AD$3),$D38*10.56*AD$2*(AD$1/1000-($F38/1000)),0)</f>
        <v>0</v>
      </c>
      <c r="AE38" s="69" t="n">
        <f aca="false">IF(AND($F38&lt;AE$1,$G38&lt;AE$3,(DATE(YEAR($G38)+1,MONTH($G38)+1,1))&gt;AE$3),$D38*10.56*AE$2*(AE$1/1000-($F38/1000)),0)</f>
        <v>0</v>
      </c>
      <c r="AF38" s="69" t="n">
        <f aca="false">IF(AND($F38&lt;AF$1,$G38&lt;AF$3,(DATE(YEAR($G38)+1,MONTH($G38)+1,1))&gt;AF$3),$D38*10.56*AF$2*(AF$1/1000-($F38/1000)),0)</f>
        <v>0</v>
      </c>
      <c r="AG38" s="69" t="n">
        <f aca="false">IF(AND($F38&lt;AG$1,$G38&lt;AG$3,(DATE(YEAR($G38)+1,MONTH($G38)+1,1))&gt;AG$3),$D38*10.56*AG$2*(AG$1/1000-($F38/1000)),0)</f>
        <v>0</v>
      </c>
      <c r="AH38" s="69" t="n">
        <f aca="false">IF(AND($F38&lt;AH$1,$G38&lt;AH$3,(DATE(YEAR($G38)+1,MONTH($G38)+1,1))&gt;AH$3),$D38*10.56*AH$2*(AH$1/1000-($F38/1000)),0)</f>
        <v>0</v>
      </c>
      <c r="AI38" s="69" t="n">
        <f aca="false">IF(AND($F38&lt;AI$1,$G38&lt;AI$3,(DATE(YEAR($G38)+1,MONTH($G38)+1,1))&gt;AI$3),$D38*10.56*AI$2*(AI$1/1000-($F38/1000)),0)</f>
        <v>0</v>
      </c>
      <c r="AJ38" s="69" t="n">
        <f aca="false">IF(AND($F38&lt;AJ$1,$G38&lt;AJ$3,(DATE(YEAR($G38)+1,MONTH($G38)+1,1))&gt;AJ$3),$D38*10.56*AJ$2*(AJ$1/1000-($F38/1000)),0)</f>
        <v>0</v>
      </c>
      <c r="AK38" s="69" t="n">
        <f aca="false">IF(AND($F38&lt;AK$1,$G38&lt;AK$3,(DATE(YEAR($G38)+1,MONTH($G38)+1,1))&gt;AK$3),$D38*10.56*AK$2*(AK$1/1000-($F38/1000)),0)</f>
        <v>0</v>
      </c>
      <c r="AL38" s="69" t="n">
        <f aca="false">IF(AND($F38&lt;AL$1,$G38&lt;AL$3,(DATE(YEAR($G38)+1,MONTH($G38)+1,1))&gt;AL$3),$D38*10.56*AL$2*(AL$1/1000-($F38/1000)),0)</f>
        <v>0</v>
      </c>
      <c r="AM38" s="69" t="n">
        <f aca="false">IF(AND($F38&lt;AM$1,$G38&lt;AM$3,(DATE(YEAR($G38)+1,MONTH($G38)+1,1))&gt;AM$3),$D38*10.56*AM$2*(AM$1/1000-($F38/1000)),0)</f>
        <v>0</v>
      </c>
      <c r="AN38" s="69" t="n">
        <f aca="false">IF(AND($F38&lt;AN$1,$G38&lt;AN$3,(DATE(YEAR($G38)+1,MONTH($G38)+1,1))&gt;AN$3),$D38*10.56*AN$2*(AN$1/1000-($F38/1000)),0)</f>
        <v>0</v>
      </c>
      <c r="AO38" s="69" t="n">
        <f aca="false">IF(AND($F38&lt;AO$1,$G38&lt;AO$3,(DATE(YEAR($G38)+1,MONTH($G38)+1,1))&gt;AO$3),$D38*10.56*AO$2*(AO$1/1000-($F38/1000)),0)</f>
        <v>0</v>
      </c>
      <c r="AP38" s="69" t="n">
        <f aca="false">IF(AND($F38&lt;AP$1,$G38&lt;AP$3,(DATE(YEAR($G38)+1,MONTH($G38)+1,1))&gt;AP$3),$D38*10.56*AP$2*(AP$1/1000-($F38/1000)),0)</f>
        <v>0</v>
      </c>
      <c r="AQ38" s="69" t="n">
        <f aca="false">IF(AND($F38&lt;AQ$1,$G38&lt;AQ$3,(DATE(YEAR($G38)+1,MONTH($G38)+1,1))&gt;AQ$3),$D38*10.56*AQ$2*(AQ$1/1000-($F38/1000)),0)</f>
        <v>6969.6</v>
      </c>
      <c r="AR38" s="69" t="n">
        <f aca="false">IF(AND($F38&lt;AR$1,$G38&lt;AR$3,(DATE(YEAR($G38)+1,MONTH($G38)+1,1))&gt;AR$3),$D38*10.56*AR$2*(AR$1/1000-($F38/1000)),0)</f>
        <v>6969.6</v>
      </c>
      <c r="AS38" s="69" t="n">
        <f aca="false">IF(AND($F38&lt;AS$1,$G38&lt;AS$3,(DATE(YEAR($G38)+1,MONTH($G38)+1,1))&gt;AS$3),$D38*10.56*AS$2*(AS$1/1000-($F38/1000)),0)</f>
        <v>6969.6</v>
      </c>
      <c r="AT38" s="69" t="n">
        <f aca="false">IF(AND($F38&lt;AT$1,$G38&lt;AT$3,(DATE(YEAR($G38)+1,MONTH($G38)+1,1))&gt;AT$3),$D38*10.56*AT$2*(AT$1/1000-($F38/1000)),0)</f>
        <v>6969.6</v>
      </c>
      <c r="AU38" s="69" t="n">
        <f aca="false">IF(AND($F38&lt;AU$1,$G38&lt;AU$3,(DATE(YEAR($G38)+1,MONTH($G38)+1,1))&gt;AU$3),$D38*10.56*AU$2*(AU$1/1000-($F38/1000)),0)</f>
        <v>6969.6</v>
      </c>
      <c r="AV38" s="69" t="n">
        <f aca="false">IF(AND($F38&lt;AV$1,$G38&lt;AV$3,(DATE(YEAR($G38)+1,MONTH($G38)+1,1))&gt;AV$3),$D38*10.56*AV$2*(AV$1/1000-($F38/1000)),0)</f>
        <v>6969.6</v>
      </c>
      <c r="AW38" s="69" t="n">
        <f aca="false">IF(AND($F38&lt;AW$1,$G38&lt;AW$3,(DATE(YEAR($G38)+1,MONTH($G38)+1,1))&gt;AW$3),$D38*10.56*AW$2*(AW$1/1000-($F38/1000)),0)</f>
        <v>6969.6</v>
      </c>
      <c r="AX38" s="69" t="n">
        <f aca="false">IF(AND($F38&lt;AX$1,$G38&lt;AX$3,(DATE(YEAR($G38)+1,MONTH($G38)+1,1))&gt;AX$3),$D38*10.56*AX$2*(AX$1/1000-($F38/1000)),0)</f>
        <v>6969.6</v>
      </c>
      <c r="AY38" s="69" t="n">
        <f aca="false">IF(AND($F38&lt;AY$1,$G38&lt;AY$3,(DATE(YEAR($G38)+1,MONTH($G38)+1,1))&gt;AY$3),$D38*10.56*AY$2*(AY$1/1000-($F38/1000)),0)</f>
        <v>6969.6</v>
      </c>
      <c r="AZ38" s="69" t="n">
        <f aca="false">IF(AND($F38&lt;AZ$1,$G38&lt;AZ$3,(DATE(YEAR($G38)+1,MONTH($G38)+1,1))&gt;AZ$3),$D38*10.56*AZ$2*(AZ$1/1000-($F38/1000)),0)</f>
        <v>6969.6</v>
      </c>
      <c r="BA38" s="69" t="n">
        <f aca="false">IF(AND($F38&lt;BA$1,$G38&lt;BA$3,(DATE(YEAR($G38)+1,MONTH($G38)+1,1))&gt;BA$3),$D38*10.56*BA$2*(BA$1/1000-($F38/1000)),0)</f>
        <v>6969.6</v>
      </c>
      <c r="BB38" s="69" t="n">
        <f aca="false">IF(AND($F38&lt;BB$1,$G38&lt;BB$3,(DATE(YEAR($G38)+1,MONTH($G38)+1,1))&gt;BB$3),$D38*10.56*BB$2*(BB$1/1000-($F38/1000)),0)</f>
        <v>6969.6</v>
      </c>
      <c r="BC38" s="69" t="n">
        <f aca="false">IF(AND($F38&lt;BC$1,$G38&lt;BC$3,(DATE(YEAR($G38)+1,MONTH($G38)+1,1))&gt;BC$3),$D38*10.56*BC$2*(BC$1/1000-($F38/1000)),0)</f>
        <v>0</v>
      </c>
      <c r="BD38" s="69" t="n">
        <f aca="false">IF(AND($F38&lt;BD$1,$G38&lt;BD$3,(DATE(YEAR($G38)+1,MONTH($G38)+1,1))&gt;BD$3),$D38*10.56*BD$2*(BD$1/1000-($F38/1000)),0)</f>
        <v>0</v>
      </c>
    </row>
    <row r="39" customFormat="false" ht="12.75" hidden="false" customHeight="false" outlineLevel="0" collapsed="false">
      <c r="A39" s="71" t="s">
        <v>1294</v>
      </c>
      <c r="B39" s="3" t="s">
        <v>1282</v>
      </c>
      <c r="C39" s="3" t="s">
        <v>1283</v>
      </c>
      <c r="D39" s="2" t="n">
        <v>250</v>
      </c>
      <c r="E39" s="3" t="s">
        <v>1268</v>
      </c>
      <c r="F39" s="2" t="n">
        <v>7100</v>
      </c>
      <c r="G39" s="70" t="n">
        <v>37408</v>
      </c>
      <c r="H39" s="64" t="s">
        <v>1260</v>
      </c>
      <c r="I39" s="69" t="n">
        <f aca="false">IF(AND($F39&lt;I$1,$G39&lt;I$3,(DATE(YEAR($G39)+1,MONTH($G39)+1,1))&gt;I$3),$D39*10.56*I$2*(I$1/1000-($F39/1000)),0)</f>
        <v>0</v>
      </c>
      <c r="J39" s="69" t="n">
        <f aca="false">IF(AND($F39&lt;J$1,$G39&lt;J$3,(DATE(YEAR($G39)+1,MONTH($G39)+1,1))&gt;J$3),$D39*10.56*J$2*(J$1/1000-($F39/1000)),0)</f>
        <v>0</v>
      </c>
      <c r="K39" s="69" t="n">
        <f aca="false">IF(AND($F39&lt;K$1,$G39&lt;K$3,(DATE(YEAR($G39)+1,MONTH($G39)+1,1))&gt;K$3),$D39*10.56*K$2*(K$1/1000-($F39/1000)),0)</f>
        <v>0</v>
      </c>
      <c r="L39" s="69" t="n">
        <f aca="false">IF(AND($F39&lt;L$1,$G39&lt;L$3,(DATE(YEAR($G39)+1,MONTH($G39)+1,1))&gt;L$3),$D39*10.56*L$2*(L$1/1000-($F39/1000)),0)</f>
        <v>0</v>
      </c>
      <c r="M39" s="69" t="n">
        <f aca="false">IF(AND($F39&lt;M$1,$G39&lt;M$3,(DATE(YEAR($G39)+1,MONTH($G39)+1,1))&gt;M$3),$D39*10.56*M$2*(M$1/1000-($F39/1000)),0)</f>
        <v>0</v>
      </c>
      <c r="N39" s="69" t="n">
        <f aca="false">IF(AND($F39&lt;N$1,$G39&lt;N$3,(DATE(YEAR($G39)+1,MONTH($G39)+1,1))&gt;N$3),$D39*10.56*N$2*(N$1/1000-($F39/1000)),0)</f>
        <v>0</v>
      </c>
      <c r="O39" s="69" t="n">
        <f aca="false">IF(AND($F39&lt;O$1,$G39&lt;O$3,(DATE(YEAR($G39)+1,MONTH($G39)+1,1))&gt;O$3),$D39*10.56*O$2*(O$1/1000-($F39/1000)),0)</f>
        <v>0</v>
      </c>
      <c r="P39" s="69" t="n">
        <f aca="false">IF(AND($F39&lt;P$1,$G39&lt;P$3,(DATE(YEAR($G39)+1,MONTH($G39)+1,1))&gt;P$3),$D39*10.56*P$2*(P$1/1000-($F39/1000)),0)</f>
        <v>0</v>
      </c>
      <c r="Q39" s="69" t="n">
        <f aca="false">IF(AND($F39&lt;Q$1,$G39&lt;Q$3,(DATE(YEAR($G39)+1,MONTH($G39)+1,1))&gt;Q$3),$D39*10.56*Q$2*(Q$1/1000-($F39/1000)),0)</f>
        <v>0</v>
      </c>
      <c r="R39" s="69" t="n">
        <f aca="false">IF(AND($F39&lt;R$1,$G39&lt;R$3,(DATE(YEAR($G39)+1,MONTH($G39)+1,1))&gt;R$3),$D39*10.56*R$2*(R$1/1000-($F39/1000)),0)</f>
        <v>0</v>
      </c>
      <c r="S39" s="69" t="n">
        <f aca="false">IF(AND($F39&lt;S$1,$G39&lt;S$3,(DATE(YEAR($G39)+1,MONTH($G39)+1,1))&gt;S$3),$D39*10.56*S$2*(S$1/1000-($F39/1000)),0)</f>
        <v>0</v>
      </c>
      <c r="T39" s="69" t="n">
        <f aca="false">IF(AND($F39&lt;T$1,$G39&lt;T$3,(DATE(YEAR($G39)+1,MONTH($G39)+1,1))&gt;T$3),$D39*10.56*T$2*(T$1/1000-($F39/1000)),0)</f>
        <v>0</v>
      </c>
      <c r="U39" s="69" t="n">
        <f aca="false">IF(AND($F39&lt;U$1,$G39&lt;U$3,(DATE(YEAR($G39)+1,MONTH($G39)+1,1))&gt;U$3),$D39*10.56*U$2*(U$1/1000-($F39/1000)),0)</f>
        <v>0</v>
      </c>
      <c r="V39" s="69" t="n">
        <f aca="false">IF(AND($F39&lt;V$1,$G39&lt;V$3,(DATE(YEAR($G39)+1,MONTH($G39)+1,1))&gt;V$3),$D39*10.56*V$2*(V$1/1000-($F39/1000)),0)</f>
        <v>0</v>
      </c>
      <c r="W39" s="69" t="n">
        <f aca="false">IF(AND($F39&lt;W$1,$G39&lt;W$3,(DATE(YEAR($G39)+1,MONTH($G39)+1,1))&gt;W$3),$D39*10.56*W$2*(W$1/1000-($F39/1000)),0)</f>
        <v>0</v>
      </c>
      <c r="X39" s="69" t="n">
        <f aca="false">IF(AND($F39&lt;X$1,$G39&lt;X$3,(DATE(YEAR($G39)+1,MONTH($G39)+1,1))&gt;X$3),$D39*10.56*X$2*(X$1/1000-($F39/1000)),0)</f>
        <v>0</v>
      </c>
      <c r="Y39" s="69" t="n">
        <f aca="false">IF(AND($F39&lt;Y$1,$G39&lt;Y$3,(DATE(YEAR($G39)+1,MONTH($G39)+1,1))&gt;Y$3),$D39*10.56*Y$2*(Y$1/1000-($F39/1000)),0)</f>
        <v>0</v>
      </c>
      <c r="Z39" s="69" t="n">
        <f aca="false">IF(AND($F39&lt;Z$1,$G39&lt;Z$3,(DATE(YEAR($G39)+1,MONTH($G39)+1,1))&gt;Z$3),$D39*10.56*Z$2*(Z$1/1000-($F39/1000)),0)</f>
        <v>0</v>
      </c>
      <c r="AA39" s="69" t="n">
        <f aca="false">IF(AND($F39&lt;AA$1,$G39&lt;AA$3,(DATE(YEAR($G39)+1,MONTH($G39)+1,1))&gt;AA$3),$D39*10.56*AA$2*(AA$1/1000-($F39/1000)),0)</f>
        <v>3062.4</v>
      </c>
      <c r="AB39" s="69" t="n">
        <f aca="false">IF(AND($F39&lt;AB$1,$G39&lt;AB$3,(DATE(YEAR($G39)+1,MONTH($G39)+1,1))&gt;AB$3),$D39*10.56*AB$2*(AB$1/1000-($F39/1000)),0)</f>
        <v>3062.4</v>
      </c>
      <c r="AC39" s="69" t="n">
        <f aca="false">IF(AND($F39&lt;AC$1,$G39&lt;AC$3,(DATE(YEAR($G39)+1,MONTH($G39)+1,1))&gt;AC$3),$D39*10.56*AC$2*(AC$1/1000-($F39/1000)),0)</f>
        <v>3062.4</v>
      </c>
      <c r="AD39" s="69" t="n">
        <f aca="false">IF(AND($F39&lt;AD$1,$G39&lt;AD$3,(DATE(YEAR($G39)+1,MONTH($G39)+1,1))&gt;AD$3),$D39*10.56*AD$2*(AD$1/1000-($F39/1000)),0)</f>
        <v>3062.4</v>
      </c>
      <c r="AE39" s="69" t="n">
        <f aca="false">IF(AND($F39&lt;AE$1,$G39&lt;AE$3,(DATE(YEAR($G39)+1,MONTH($G39)+1,1))&gt;AE$3),$D39*10.56*AE$2*(AE$1/1000-($F39/1000)),0)</f>
        <v>3062.4</v>
      </c>
      <c r="AF39" s="69" t="n">
        <f aca="false">IF(AND($F39&lt;AF$1,$G39&lt;AF$3,(DATE(YEAR($G39)+1,MONTH($G39)+1,1))&gt;AF$3),$D39*10.56*AF$2*(AF$1/1000-($F39/1000)),0)</f>
        <v>3062.4</v>
      </c>
      <c r="AG39" s="69" t="n">
        <f aca="false">IF(AND($F39&lt;AG$1,$G39&lt;AG$3,(DATE(YEAR($G39)+1,MONTH($G39)+1,1))&gt;AG$3),$D39*10.56*AG$2*(AG$1/1000-($F39/1000)),0)</f>
        <v>3062.4</v>
      </c>
      <c r="AH39" s="69" t="n">
        <f aca="false">IF(AND($F39&lt;AH$1,$G39&lt;AH$3,(DATE(YEAR($G39)+1,MONTH($G39)+1,1))&gt;AH$3),$D39*10.56*AH$2*(AH$1/1000-($F39/1000)),0)</f>
        <v>3062.4</v>
      </c>
      <c r="AI39" s="69" t="n">
        <f aca="false">IF(AND($F39&lt;AI$1,$G39&lt;AI$3,(DATE(YEAR($G39)+1,MONTH($G39)+1,1))&gt;AI$3),$D39*10.56*AI$2*(AI$1/1000-($F39/1000)),0)</f>
        <v>3062.4</v>
      </c>
      <c r="AJ39" s="69" t="n">
        <f aca="false">IF(AND($F39&lt;AJ$1,$G39&lt;AJ$3,(DATE(YEAR($G39)+1,MONTH($G39)+1,1))&gt;AJ$3),$D39*10.56*AJ$2*(AJ$1/1000-($F39/1000)),0)</f>
        <v>3062.4</v>
      </c>
      <c r="AK39" s="69" t="n">
        <f aca="false">IF(AND($F39&lt;AK$1,$G39&lt;AK$3,(DATE(YEAR($G39)+1,MONTH($G39)+1,1))&gt;AK$3),$D39*10.56*AK$2*(AK$1/1000-($F39/1000)),0)</f>
        <v>3062.4</v>
      </c>
      <c r="AL39" s="69" t="n">
        <f aca="false">IF(AND($F39&lt;AL$1,$G39&lt;AL$3,(DATE(YEAR($G39)+1,MONTH($G39)+1,1))&gt;AL$3),$D39*10.56*AL$2*(AL$1/1000-($F39/1000)),0)</f>
        <v>3062.4</v>
      </c>
      <c r="AM39" s="69" t="n">
        <f aca="false">IF(AND($F39&lt;AM$1,$G39&lt;AM$3,(DATE(YEAR($G39)+1,MONTH($G39)+1,1))&gt;AM$3),$D39*10.56*AM$2*(AM$1/1000-($F39/1000)),0)</f>
        <v>0</v>
      </c>
      <c r="AN39" s="69" t="n">
        <f aca="false">IF(AND($F39&lt;AN$1,$G39&lt;AN$3,(DATE(YEAR($G39)+1,MONTH($G39)+1,1))&gt;AN$3),$D39*10.56*AN$2*(AN$1/1000-($F39/1000)),0)</f>
        <v>0</v>
      </c>
      <c r="AO39" s="69" t="n">
        <f aca="false">IF(AND($F39&lt;AO$1,$G39&lt;AO$3,(DATE(YEAR($G39)+1,MONTH($G39)+1,1))&gt;AO$3),$D39*10.56*AO$2*(AO$1/1000-($F39/1000)),0)</f>
        <v>0</v>
      </c>
      <c r="AP39" s="69" t="n">
        <f aca="false">IF(AND($F39&lt;AP$1,$G39&lt;AP$3,(DATE(YEAR($G39)+1,MONTH($G39)+1,1))&gt;AP$3),$D39*10.56*AP$2*(AP$1/1000-($F39/1000)),0)</f>
        <v>0</v>
      </c>
      <c r="AQ39" s="69" t="n">
        <f aca="false">IF(AND($F39&lt;AQ$1,$G39&lt;AQ$3,(DATE(YEAR($G39)+1,MONTH($G39)+1,1))&gt;AQ$3),$D39*10.56*AQ$2*(AQ$1/1000-($F39/1000)),0)</f>
        <v>0</v>
      </c>
      <c r="AR39" s="69" t="n">
        <f aca="false">IF(AND($F39&lt;AR$1,$G39&lt;AR$3,(DATE(YEAR($G39)+1,MONTH($G39)+1,1))&gt;AR$3),$D39*10.56*AR$2*(AR$1/1000-($F39/1000)),0)</f>
        <v>0</v>
      </c>
      <c r="AS39" s="69" t="n">
        <f aca="false">IF(AND($F39&lt;AS$1,$G39&lt;AS$3,(DATE(YEAR($G39)+1,MONTH($G39)+1,1))&gt;AS$3),$D39*10.56*AS$2*(AS$1/1000-($F39/1000)),0)</f>
        <v>0</v>
      </c>
      <c r="AT39" s="69" t="n">
        <f aca="false">IF(AND($F39&lt;AT$1,$G39&lt;AT$3,(DATE(YEAR($G39)+1,MONTH($G39)+1,1))&gt;AT$3),$D39*10.56*AT$2*(AT$1/1000-($F39/1000)),0)</f>
        <v>0</v>
      </c>
      <c r="AU39" s="69" t="n">
        <f aca="false">IF(AND($F39&lt;AU$1,$G39&lt;AU$3,(DATE(YEAR($G39)+1,MONTH($G39)+1,1))&gt;AU$3),$D39*10.56*AU$2*(AU$1/1000-($F39/1000)),0)</f>
        <v>0</v>
      </c>
      <c r="AV39" s="69" t="n">
        <f aca="false">IF(AND($F39&lt;AV$1,$G39&lt;AV$3,(DATE(YEAR($G39)+1,MONTH($G39)+1,1))&gt;AV$3),$D39*10.56*AV$2*(AV$1/1000-($F39/1000)),0)</f>
        <v>0</v>
      </c>
      <c r="AW39" s="69" t="n">
        <f aca="false">IF(AND($F39&lt;AW$1,$G39&lt;AW$3,(DATE(YEAR($G39)+1,MONTH($G39)+1,1))&gt;AW$3),$D39*10.56*AW$2*(AW$1/1000-($F39/1000)),0)</f>
        <v>0</v>
      </c>
      <c r="AX39" s="69" t="n">
        <f aca="false">IF(AND($F39&lt;AX$1,$G39&lt;AX$3,(DATE(YEAR($G39)+1,MONTH($G39)+1,1))&gt;AX$3),$D39*10.56*AX$2*(AX$1/1000-($F39/1000)),0)</f>
        <v>0</v>
      </c>
      <c r="AY39" s="69" t="n">
        <f aca="false">IF(AND($F39&lt;AY$1,$G39&lt;AY$3,(DATE(YEAR($G39)+1,MONTH($G39)+1,1))&gt;AY$3),$D39*10.56*AY$2*(AY$1/1000-($F39/1000)),0)</f>
        <v>0</v>
      </c>
      <c r="AZ39" s="69" t="n">
        <f aca="false">IF(AND($F39&lt;AZ$1,$G39&lt;AZ$3,(DATE(YEAR($G39)+1,MONTH($G39)+1,1))&gt;AZ$3),$D39*10.56*AZ$2*(AZ$1/1000-($F39/1000)),0)</f>
        <v>0</v>
      </c>
      <c r="BA39" s="69" t="n">
        <f aca="false">IF(AND($F39&lt;BA$1,$G39&lt;BA$3,(DATE(YEAR($G39)+1,MONTH($G39)+1,1))&gt;BA$3),$D39*10.56*BA$2*(BA$1/1000-($F39/1000)),0)</f>
        <v>0</v>
      </c>
      <c r="BB39" s="69" t="n">
        <f aca="false">IF(AND($F39&lt;BB$1,$G39&lt;BB$3,(DATE(YEAR($G39)+1,MONTH($G39)+1,1))&gt;BB$3),$D39*10.56*BB$2*(BB$1/1000-($F39/1000)),0)</f>
        <v>0</v>
      </c>
      <c r="BC39" s="69" t="n">
        <f aca="false">IF(AND($F39&lt;BC$1,$G39&lt;BC$3,(DATE(YEAR($G39)+1,MONTH($G39)+1,1))&gt;BC$3),$D39*10.56*BC$2*(BC$1/1000-($F39/1000)),0)</f>
        <v>0</v>
      </c>
      <c r="BD39" s="69" t="n">
        <f aca="false">IF(AND($F39&lt;BD$1,$G39&lt;BD$3,(DATE(YEAR($G39)+1,MONTH($G39)+1,1))&gt;BD$3),$D39*10.56*BD$2*(BD$1/1000-($F39/1000)),0)</f>
        <v>0</v>
      </c>
    </row>
    <row r="40" customFormat="false" ht="12.75" hidden="false" customHeight="false" outlineLevel="0" collapsed="false">
      <c r="A40" s="71" t="s">
        <v>1846</v>
      </c>
      <c r="B40" s="3" t="s">
        <v>1282</v>
      </c>
      <c r="C40" s="3" t="s">
        <v>1283</v>
      </c>
      <c r="D40" s="2" t="n">
        <v>580</v>
      </c>
      <c r="E40" s="3" t="s">
        <v>1268</v>
      </c>
      <c r="F40" s="2" t="n">
        <v>7100</v>
      </c>
      <c r="G40" s="70" t="n">
        <v>37408</v>
      </c>
      <c r="H40" s="64" t="s">
        <v>1260</v>
      </c>
      <c r="I40" s="69" t="n">
        <f aca="false">IF(AND($F40&lt;I$1,$G40&lt;I$3,(DATE(YEAR($G40)+1,MONTH($G40)+1,1))&gt;I$3),$D40*10.56*I$2*(I$1/1000-($F40/1000)),0)</f>
        <v>0</v>
      </c>
      <c r="J40" s="69" t="n">
        <f aca="false">IF(AND($F40&lt;J$1,$G40&lt;J$3,(DATE(YEAR($G40)+1,MONTH($G40)+1,1))&gt;J$3),$D40*10.56*J$2*(J$1/1000-($F40/1000)),0)</f>
        <v>0</v>
      </c>
      <c r="K40" s="69" t="n">
        <f aca="false">IF(AND($F40&lt;K$1,$G40&lt;K$3,(DATE(YEAR($G40)+1,MONTH($G40)+1,1))&gt;K$3),$D40*10.56*K$2*(K$1/1000-($F40/1000)),0)</f>
        <v>0</v>
      </c>
      <c r="L40" s="69" t="n">
        <f aca="false">IF(AND($F40&lt;L$1,$G40&lt;L$3,(DATE(YEAR($G40)+1,MONTH($G40)+1,1))&gt;L$3),$D40*10.56*L$2*(L$1/1000-($F40/1000)),0)</f>
        <v>0</v>
      </c>
      <c r="M40" s="69" t="n">
        <f aca="false">IF(AND($F40&lt;M$1,$G40&lt;M$3,(DATE(YEAR($G40)+1,MONTH($G40)+1,1))&gt;M$3),$D40*10.56*M$2*(M$1/1000-($F40/1000)),0)</f>
        <v>0</v>
      </c>
      <c r="N40" s="69" t="n">
        <f aca="false">IF(AND($F40&lt;N$1,$G40&lt;N$3,(DATE(YEAR($G40)+1,MONTH($G40)+1,1))&gt;N$3),$D40*10.56*N$2*(N$1/1000-($F40/1000)),0)</f>
        <v>0</v>
      </c>
      <c r="O40" s="69" t="n">
        <f aca="false">IF(AND($F40&lt;O$1,$G40&lt;O$3,(DATE(YEAR($G40)+1,MONTH($G40)+1,1))&gt;O$3),$D40*10.56*O$2*(O$1/1000-($F40/1000)),0)</f>
        <v>0</v>
      </c>
      <c r="P40" s="69" t="n">
        <f aca="false">IF(AND($F40&lt;P$1,$G40&lt;P$3,(DATE(YEAR($G40)+1,MONTH($G40)+1,1))&gt;P$3),$D40*10.56*P$2*(P$1/1000-($F40/1000)),0)</f>
        <v>0</v>
      </c>
      <c r="Q40" s="69" t="n">
        <f aca="false">IF(AND($F40&lt;Q$1,$G40&lt;Q$3,(DATE(YEAR($G40)+1,MONTH($G40)+1,1))&gt;Q$3),$D40*10.56*Q$2*(Q$1/1000-($F40/1000)),0)</f>
        <v>0</v>
      </c>
      <c r="R40" s="69" t="n">
        <f aca="false">IF(AND($F40&lt;R$1,$G40&lt;R$3,(DATE(YEAR($G40)+1,MONTH($G40)+1,1))&gt;R$3),$D40*10.56*R$2*(R$1/1000-($F40/1000)),0)</f>
        <v>0</v>
      </c>
      <c r="S40" s="69" t="n">
        <f aca="false">IF(AND($F40&lt;S$1,$G40&lt;S$3,(DATE(YEAR($G40)+1,MONTH($G40)+1,1))&gt;S$3),$D40*10.56*S$2*(S$1/1000-($F40/1000)),0)</f>
        <v>0</v>
      </c>
      <c r="T40" s="69" t="n">
        <f aca="false">IF(AND($F40&lt;T$1,$G40&lt;T$3,(DATE(YEAR($G40)+1,MONTH($G40)+1,1))&gt;T$3),$D40*10.56*T$2*(T$1/1000-($F40/1000)),0)</f>
        <v>0</v>
      </c>
      <c r="U40" s="69" t="n">
        <f aca="false">IF(AND($F40&lt;U$1,$G40&lt;U$3,(DATE(YEAR($G40)+1,MONTH($G40)+1,1))&gt;U$3),$D40*10.56*U$2*(U$1/1000-($F40/1000)),0)</f>
        <v>0</v>
      </c>
      <c r="V40" s="69" t="n">
        <f aca="false">IF(AND($F40&lt;V$1,$G40&lt;V$3,(DATE(YEAR($G40)+1,MONTH($G40)+1,1))&gt;V$3),$D40*10.56*V$2*(V$1/1000-($F40/1000)),0)</f>
        <v>0</v>
      </c>
      <c r="W40" s="69" t="n">
        <f aca="false">IF(AND($F40&lt;W$1,$G40&lt;W$3,(DATE(YEAR($G40)+1,MONTH($G40)+1,1))&gt;W$3),$D40*10.56*W$2*(W$1/1000-($F40/1000)),0)</f>
        <v>0</v>
      </c>
      <c r="X40" s="69" t="n">
        <f aca="false">IF(AND($F40&lt;X$1,$G40&lt;X$3,(DATE(YEAR($G40)+1,MONTH($G40)+1,1))&gt;X$3),$D40*10.56*X$2*(X$1/1000-($F40/1000)),0)</f>
        <v>0</v>
      </c>
      <c r="Y40" s="69" t="n">
        <f aca="false">IF(AND($F40&lt;Y$1,$G40&lt;Y$3,(DATE(YEAR($G40)+1,MONTH($G40)+1,1))&gt;Y$3),$D40*10.56*Y$2*(Y$1/1000-($F40/1000)),0)</f>
        <v>0</v>
      </c>
      <c r="Z40" s="69" t="n">
        <f aca="false">IF(AND($F40&lt;Z$1,$G40&lt;Z$3,(DATE(YEAR($G40)+1,MONTH($G40)+1,1))&gt;Z$3),$D40*10.56*Z$2*(Z$1/1000-($F40/1000)),0)</f>
        <v>0</v>
      </c>
      <c r="AA40" s="69" t="n">
        <f aca="false">IF(AND($F40&lt;AA$1,$G40&lt;AA$3,(DATE(YEAR($G40)+1,MONTH($G40)+1,1))&gt;AA$3),$D40*10.56*AA$2*(AA$1/1000-($F40/1000)),0)</f>
        <v>7104.768</v>
      </c>
      <c r="AB40" s="69" t="n">
        <f aca="false">IF(AND($F40&lt;AB$1,$G40&lt;AB$3,(DATE(YEAR($G40)+1,MONTH($G40)+1,1))&gt;AB$3),$D40*10.56*AB$2*(AB$1/1000-($F40/1000)),0)</f>
        <v>7104.768</v>
      </c>
      <c r="AC40" s="69" t="n">
        <f aca="false">IF(AND($F40&lt;AC$1,$G40&lt;AC$3,(DATE(YEAR($G40)+1,MONTH($G40)+1,1))&gt;AC$3),$D40*10.56*AC$2*(AC$1/1000-($F40/1000)),0)</f>
        <v>7104.768</v>
      </c>
      <c r="AD40" s="69" t="n">
        <f aca="false">IF(AND($F40&lt;AD$1,$G40&lt;AD$3,(DATE(YEAR($G40)+1,MONTH($G40)+1,1))&gt;AD$3),$D40*10.56*AD$2*(AD$1/1000-($F40/1000)),0)</f>
        <v>7104.768</v>
      </c>
      <c r="AE40" s="69" t="n">
        <f aca="false">IF(AND($F40&lt;AE$1,$G40&lt;AE$3,(DATE(YEAR($G40)+1,MONTH($G40)+1,1))&gt;AE$3),$D40*10.56*AE$2*(AE$1/1000-($F40/1000)),0)</f>
        <v>7104.768</v>
      </c>
      <c r="AF40" s="69" t="n">
        <f aca="false">IF(AND($F40&lt;AF$1,$G40&lt;AF$3,(DATE(YEAR($G40)+1,MONTH($G40)+1,1))&gt;AF$3),$D40*10.56*AF$2*(AF$1/1000-($F40/1000)),0)</f>
        <v>7104.768</v>
      </c>
      <c r="AG40" s="69" t="n">
        <f aca="false">IF(AND($F40&lt;AG$1,$G40&lt;AG$3,(DATE(YEAR($G40)+1,MONTH($G40)+1,1))&gt;AG$3),$D40*10.56*AG$2*(AG$1/1000-($F40/1000)),0)</f>
        <v>7104.768</v>
      </c>
      <c r="AH40" s="69" t="n">
        <f aca="false">IF(AND($F40&lt;AH$1,$G40&lt;AH$3,(DATE(YEAR($G40)+1,MONTH($G40)+1,1))&gt;AH$3),$D40*10.56*AH$2*(AH$1/1000-($F40/1000)),0)</f>
        <v>7104.768</v>
      </c>
      <c r="AI40" s="69" t="n">
        <f aca="false">IF(AND($F40&lt;AI$1,$G40&lt;AI$3,(DATE(YEAR($G40)+1,MONTH($G40)+1,1))&gt;AI$3),$D40*10.56*AI$2*(AI$1/1000-($F40/1000)),0)</f>
        <v>7104.768</v>
      </c>
      <c r="AJ40" s="69" t="n">
        <f aca="false">IF(AND($F40&lt;AJ$1,$G40&lt;AJ$3,(DATE(YEAR($G40)+1,MONTH($G40)+1,1))&gt;AJ$3),$D40*10.56*AJ$2*(AJ$1/1000-($F40/1000)),0)</f>
        <v>7104.768</v>
      </c>
      <c r="AK40" s="69" t="n">
        <f aca="false">IF(AND($F40&lt;AK$1,$G40&lt;AK$3,(DATE(YEAR($G40)+1,MONTH($G40)+1,1))&gt;AK$3),$D40*10.56*AK$2*(AK$1/1000-($F40/1000)),0)</f>
        <v>7104.768</v>
      </c>
      <c r="AL40" s="69" t="n">
        <f aca="false">IF(AND($F40&lt;AL$1,$G40&lt;AL$3,(DATE(YEAR($G40)+1,MONTH($G40)+1,1))&gt;AL$3),$D40*10.56*AL$2*(AL$1/1000-($F40/1000)),0)</f>
        <v>7104.768</v>
      </c>
      <c r="AM40" s="69" t="n">
        <f aca="false">IF(AND($F40&lt;AM$1,$G40&lt;AM$3,(DATE(YEAR($G40)+1,MONTH($G40)+1,1))&gt;AM$3),$D40*10.56*AM$2*(AM$1/1000-($F40/1000)),0)</f>
        <v>0</v>
      </c>
      <c r="AN40" s="69" t="n">
        <f aca="false">IF(AND($F40&lt;AN$1,$G40&lt;AN$3,(DATE(YEAR($G40)+1,MONTH($G40)+1,1))&gt;AN$3),$D40*10.56*AN$2*(AN$1/1000-($F40/1000)),0)</f>
        <v>0</v>
      </c>
      <c r="AO40" s="69" t="n">
        <f aca="false">IF(AND($F40&lt;AO$1,$G40&lt;AO$3,(DATE(YEAR($G40)+1,MONTH($G40)+1,1))&gt;AO$3),$D40*10.56*AO$2*(AO$1/1000-($F40/1000)),0)</f>
        <v>0</v>
      </c>
      <c r="AP40" s="69" t="n">
        <f aca="false">IF(AND($F40&lt;AP$1,$G40&lt;AP$3,(DATE(YEAR($G40)+1,MONTH($G40)+1,1))&gt;AP$3),$D40*10.56*AP$2*(AP$1/1000-($F40/1000)),0)</f>
        <v>0</v>
      </c>
      <c r="AQ40" s="69" t="n">
        <f aca="false">IF(AND($F40&lt;AQ$1,$G40&lt;AQ$3,(DATE(YEAR($G40)+1,MONTH($G40)+1,1))&gt;AQ$3),$D40*10.56*AQ$2*(AQ$1/1000-($F40/1000)),0)</f>
        <v>0</v>
      </c>
      <c r="AR40" s="69" t="n">
        <f aca="false">IF(AND($F40&lt;AR$1,$G40&lt;AR$3,(DATE(YEAR($G40)+1,MONTH($G40)+1,1))&gt;AR$3),$D40*10.56*AR$2*(AR$1/1000-($F40/1000)),0)</f>
        <v>0</v>
      </c>
      <c r="AS40" s="69" t="n">
        <f aca="false">IF(AND($F40&lt;AS$1,$G40&lt;AS$3,(DATE(YEAR($G40)+1,MONTH($G40)+1,1))&gt;AS$3),$D40*10.56*AS$2*(AS$1/1000-($F40/1000)),0)</f>
        <v>0</v>
      </c>
      <c r="AT40" s="69" t="n">
        <f aca="false">IF(AND($F40&lt;AT$1,$G40&lt;AT$3,(DATE(YEAR($G40)+1,MONTH($G40)+1,1))&gt;AT$3),$D40*10.56*AT$2*(AT$1/1000-($F40/1000)),0)</f>
        <v>0</v>
      </c>
      <c r="AU40" s="69" t="n">
        <f aca="false">IF(AND($F40&lt;AU$1,$G40&lt;AU$3,(DATE(YEAR($G40)+1,MONTH($G40)+1,1))&gt;AU$3),$D40*10.56*AU$2*(AU$1/1000-($F40/1000)),0)</f>
        <v>0</v>
      </c>
      <c r="AV40" s="69" t="n">
        <f aca="false">IF(AND($F40&lt;AV$1,$G40&lt;AV$3,(DATE(YEAR($G40)+1,MONTH($G40)+1,1))&gt;AV$3),$D40*10.56*AV$2*(AV$1/1000-($F40/1000)),0)</f>
        <v>0</v>
      </c>
      <c r="AW40" s="69" t="n">
        <f aca="false">IF(AND($F40&lt;AW$1,$G40&lt;AW$3,(DATE(YEAR($G40)+1,MONTH($G40)+1,1))&gt;AW$3),$D40*10.56*AW$2*(AW$1/1000-($F40/1000)),0)</f>
        <v>0</v>
      </c>
      <c r="AX40" s="69" t="n">
        <f aca="false">IF(AND($F40&lt;AX$1,$G40&lt;AX$3,(DATE(YEAR($G40)+1,MONTH($G40)+1,1))&gt;AX$3),$D40*10.56*AX$2*(AX$1/1000-($F40/1000)),0)</f>
        <v>0</v>
      </c>
      <c r="AY40" s="69" t="n">
        <f aca="false">IF(AND($F40&lt;AY$1,$G40&lt;AY$3,(DATE(YEAR($G40)+1,MONTH($G40)+1,1))&gt;AY$3),$D40*10.56*AY$2*(AY$1/1000-($F40/1000)),0)</f>
        <v>0</v>
      </c>
      <c r="AZ40" s="69" t="n">
        <f aca="false">IF(AND($F40&lt;AZ$1,$G40&lt;AZ$3,(DATE(YEAR($G40)+1,MONTH($G40)+1,1))&gt;AZ$3),$D40*10.56*AZ$2*(AZ$1/1000-($F40/1000)),0)</f>
        <v>0</v>
      </c>
      <c r="BA40" s="69" t="n">
        <f aca="false">IF(AND($F40&lt;BA$1,$G40&lt;BA$3,(DATE(YEAR($G40)+1,MONTH($G40)+1,1))&gt;BA$3),$D40*10.56*BA$2*(BA$1/1000-($F40/1000)),0)</f>
        <v>0</v>
      </c>
      <c r="BB40" s="69" t="n">
        <f aca="false">IF(AND($F40&lt;BB$1,$G40&lt;BB$3,(DATE(YEAR($G40)+1,MONTH($G40)+1,1))&gt;BB$3),$D40*10.56*BB$2*(BB$1/1000-($F40/1000)),0)</f>
        <v>0</v>
      </c>
      <c r="BC40" s="69" t="n">
        <f aca="false">IF(AND($F40&lt;BC$1,$G40&lt;BC$3,(DATE(YEAR($G40)+1,MONTH($G40)+1,1))&gt;BC$3),$D40*10.56*BC$2*(BC$1/1000-($F40/1000)),0)</f>
        <v>0</v>
      </c>
      <c r="BD40" s="69" t="n">
        <f aca="false">IF(AND($F40&lt;BD$1,$G40&lt;BD$3,(DATE(YEAR($G40)+1,MONTH($G40)+1,1))&gt;BD$3),$D40*10.56*BD$2*(BD$1/1000-($F40/1000)),0)</f>
        <v>0</v>
      </c>
    </row>
    <row r="41" customFormat="false" ht="12.75" hidden="false" customHeight="false" outlineLevel="0" collapsed="false">
      <c r="A41" s="71" t="s">
        <v>1847</v>
      </c>
      <c r="B41" s="71" t="s">
        <v>1282</v>
      </c>
      <c r="C41" s="71" t="s">
        <v>1283</v>
      </c>
      <c r="D41" s="72" t="n">
        <v>580</v>
      </c>
      <c r="E41" s="71" t="s">
        <v>1268</v>
      </c>
      <c r="F41" s="72" t="n">
        <v>7100</v>
      </c>
      <c r="G41" s="73" t="n">
        <v>37438</v>
      </c>
      <c r="H41" s="64" t="s">
        <v>1260</v>
      </c>
      <c r="I41" s="69" t="n">
        <f aca="false">IF(AND($F41&lt;I$1,$G41&lt;I$3,(DATE(YEAR($G41)+1,MONTH($G41)+1,1))&gt;I$3),$D41*10.56*I$2*(I$1/1000-($F41/1000)),0)</f>
        <v>0</v>
      </c>
      <c r="J41" s="69" t="n">
        <f aca="false">IF(AND($F41&lt;J$1,$G41&lt;J$3,(DATE(YEAR($G41)+1,MONTH($G41)+1,1))&gt;J$3),$D41*10.56*J$2*(J$1/1000-($F41/1000)),0)</f>
        <v>0</v>
      </c>
      <c r="K41" s="69" t="n">
        <f aca="false">IF(AND($F41&lt;K$1,$G41&lt;K$3,(DATE(YEAR($G41)+1,MONTH($G41)+1,1))&gt;K$3),$D41*10.56*K$2*(K$1/1000-($F41/1000)),0)</f>
        <v>0</v>
      </c>
      <c r="L41" s="69" t="n">
        <f aca="false">IF(AND($F41&lt;L$1,$G41&lt;L$3,(DATE(YEAR($G41)+1,MONTH($G41)+1,1))&gt;L$3),$D41*10.56*L$2*(L$1/1000-($F41/1000)),0)</f>
        <v>0</v>
      </c>
      <c r="M41" s="69" t="n">
        <f aca="false">IF(AND($F41&lt;M$1,$G41&lt;M$3,(DATE(YEAR($G41)+1,MONTH($G41)+1,1))&gt;M$3),$D41*10.56*M$2*(M$1/1000-($F41/1000)),0)</f>
        <v>0</v>
      </c>
      <c r="N41" s="69" t="n">
        <f aca="false">IF(AND($F41&lt;N$1,$G41&lt;N$3,(DATE(YEAR($G41)+1,MONTH($G41)+1,1))&gt;N$3),$D41*10.56*N$2*(N$1/1000-($F41/1000)),0)</f>
        <v>0</v>
      </c>
      <c r="O41" s="69" t="n">
        <f aca="false">IF(AND($F41&lt;O$1,$G41&lt;O$3,(DATE(YEAR($G41)+1,MONTH($G41)+1,1))&gt;O$3),$D41*10.56*O$2*(O$1/1000-($F41/1000)),0)</f>
        <v>0</v>
      </c>
      <c r="P41" s="69" t="n">
        <f aca="false">IF(AND($F41&lt;P$1,$G41&lt;P$3,(DATE(YEAR($G41)+1,MONTH($G41)+1,1))&gt;P$3),$D41*10.56*P$2*(P$1/1000-($F41/1000)),0)</f>
        <v>0</v>
      </c>
      <c r="Q41" s="69" t="n">
        <f aca="false">IF(AND($F41&lt;Q$1,$G41&lt;Q$3,(DATE(YEAR($G41)+1,MONTH($G41)+1,1))&gt;Q$3),$D41*10.56*Q$2*(Q$1/1000-($F41/1000)),0)</f>
        <v>0</v>
      </c>
      <c r="R41" s="69" t="n">
        <f aca="false">IF(AND($F41&lt;R$1,$G41&lt;R$3,(DATE(YEAR($G41)+1,MONTH($G41)+1,1))&gt;R$3),$D41*10.56*R$2*(R$1/1000-($F41/1000)),0)</f>
        <v>0</v>
      </c>
      <c r="S41" s="69" t="n">
        <f aca="false">IF(AND($F41&lt;S$1,$G41&lt;S$3,(DATE(YEAR($G41)+1,MONTH($G41)+1,1))&gt;S$3),$D41*10.56*S$2*(S$1/1000-($F41/1000)),0)</f>
        <v>0</v>
      </c>
      <c r="T41" s="69" t="n">
        <f aca="false">IF(AND($F41&lt;T$1,$G41&lt;T$3,(DATE(YEAR($G41)+1,MONTH($G41)+1,1))&gt;T$3),$D41*10.56*T$2*(T$1/1000-($F41/1000)),0)</f>
        <v>0</v>
      </c>
      <c r="U41" s="69" t="n">
        <f aca="false">IF(AND($F41&lt;U$1,$G41&lt;U$3,(DATE(YEAR($G41)+1,MONTH($G41)+1,1))&gt;U$3),$D41*10.56*U$2*(U$1/1000-($F41/1000)),0)</f>
        <v>0</v>
      </c>
      <c r="V41" s="69" t="n">
        <f aca="false">IF(AND($F41&lt;V$1,$G41&lt;V$3,(DATE(YEAR($G41)+1,MONTH($G41)+1,1))&gt;V$3),$D41*10.56*V$2*(V$1/1000-($F41/1000)),0)</f>
        <v>0</v>
      </c>
      <c r="W41" s="69" t="n">
        <f aca="false">IF(AND($F41&lt;W$1,$G41&lt;W$3,(DATE(YEAR($G41)+1,MONTH($G41)+1,1))&gt;W$3),$D41*10.56*W$2*(W$1/1000-($F41/1000)),0)</f>
        <v>0</v>
      </c>
      <c r="X41" s="69" t="n">
        <f aca="false">IF(AND($F41&lt;X$1,$G41&lt;X$3,(DATE(YEAR($G41)+1,MONTH($G41)+1,1))&gt;X$3),$D41*10.56*X$2*(X$1/1000-($F41/1000)),0)</f>
        <v>0</v>
      </c>
      <c r="Y41" s="69" t="n">
        <f aca="false">IF(AND($F41&lt;Y$1,$G41&lt;Y$3,(DATE(YEAR($G41)+1,MONTH($G41)+1,1))&gt;Y$3),$D41*10.56*Y$2*(Y$1/1000-($F41/1000)),0)</f>
        <v>0</v>
      </c>
      <c r="Z41" s="69" t="n">
        <f aca="false">IF(AND($F41&lt;Z$1,$G41&lt;Z$3,(DATE(YEAR($G41)+1,MONTH($G41)+1,1))&gt;Z$3),$D41*10.56*Z$2*(Z$1/1000-($F41/1000)),0)</f>
        <v>0</v>
      </c>
      <c r="AA41" s="69" t="n">
        <f aca="false">IF(AND($F41&lt;AA$1,$G41&lt;AA$3,(DATE(YEAR($G41)+1,MONTH($G41)+1,1))&gt;AA$3),$D41*10.56*AA$2*(AA$1/1000-($F41/1000)),0)</f>
        <v>0</v>
      </c>
      <c r="AB41" s="69" t="n">
        <f aca="false">IF(AND($F41&lt;AB$1,$G41&lt;AB$3,(DATE(YEAR($G41)+1,MONTH($G41)+1,1))&gt;AB$3),$D41*10.56*AB$2*(AB$1/1000-($F41/1000)),0)</f>
        <v>7104.768</v>
      </c>
      <c r="AC41" s="69" t="n">
        <f aca="false">IF(AND($F41&lt;AC$1,$G41&lt;AC$3,(DATE(YEAR($G41)+1,MONTH($G41)+1,1))&gt;AC$3),$D41*10.56*AC$2*(AC$1/1000-($F41/1000)),0)</f>
        <v>7104.768</v>
      </c>
      <c r="AD41" s="69" t="n">
        <f aca="false">IF(AND($F41&lt;AD$1,$G41&lt;AD$3,(DATE(YEAR($G41)+1,MONTH($G41)+1,1))&gt;AD$3),$D41*10.56*AD$2*(AD$1/1000-($F41/1000)),0)</f>
        <v>7104.768</v>
      </c>
      <c r="AE41" s="69" t="n">
        <f aca="false">IF(AND($F41&lt;AE$1,$G41&lt;AE$3,(DATE(YEAR($G41)+1,MONTH($G41)+1,1))&gt;AE$3),$D41*10.56*AE$2*(AE$1/1000-($F41/1000)),0)</f>
        <v>7104.768</v>
      </c>
      <c r="AF41" s="69" t="n">
        <f aca="false">IF(AND($F41&lt;AF$1,$G41&lt;AF$3,(DATE(YEAR($G41)+1,MONTH($G41)+1,1))&gt;AF$3),$D41*10.56*AF$2*(AF$1/1000-($F41/1000)),0)</f>
        <v>7104.768</v>
      </c>
      <c r="AG41" s="69" t="n">
        <f aca="false">IF(AND($F41&lt;AG$1,$G41&lt;AG$3,(DATE(YEAR($G41)+1,MONTH($G41)+1,1))&gt;AG$3),$D41*10.56*AG$2*(AG$1/1000-($F41/1000)),0)</f>
        <v>7104.768</v>
      </c>
      <c r="AH41" s="69" t="n">
        <f aca="false">IF(AND($F41&lt;AH$1,$G41&lt;AH$3,(DATE(YEAR($G41)+1,MONTH($G41)+1,1))&gt;AH$3),$D41*10.56*AH$2*(AH$1/1000-($F41/1000)),0)</f>
        <v>7104.768</v>
      </c>
      <c r="AI41" s="69" t="n">
        <f aca="false">IF(AND($F41&lt;AI$1,$G41&lt;AI$3,(DATE(YEAR($G41)+1,MONTH($G41)+1,1))&gt;AI$3),$D41*10.56*AI$2*(AI$1/1000-($F41/1000)),0)</f>
        <v>7104.768</v>
      </c>
      <c r="AJ41" s="69" t="n">
        <f aca="false">IF(AND($F41&lt;AJ$1,$G41&lt;AJ$3,(DATE(YEAR($G41)+1,MONTH($G41)+1,1))&gt;AJ$3),$D41*10.56*AJ$2*(AJ$1/1000-($F41/1000)),0)</f>
        <v>7104.768</v>
      </c>
      <c r="AK41" s="69" t="n">
        <f aca="false">IF(AND($F41&lt;AK$1,$G41&lt;AK$3,(DATE(YEAR($G41)+1,MONTH($G41)+1,1))&gt;AK$3),$D41*10.56*AK$2*(AK$1/1000-($F41/1000)),0)</f>
        <v>7104.768</v>
      </c>
      <c r="AL41" s="69" t="n">
        <f aca="false">IF(AND($F41&lt;AL$1,$G41&lt;AL$3,(DATE(YEAR($G41)+1,MONTH($G41)+1,1))&gt;AL$3),$D41*10.56*AL$2*(AL$1/1000-($F41/1000)),0)</f>
        <v>7104.768</v>
      </c>
      <c r="AM41" s="69" t="n">
        <f aca="false">IF(AND($F41&lt;AM$1,$G41&lt;AM$3,(DATE(YEAR($G41)+1,MONTH($G41)+1,1))&gt;AM$3),$D41*10.56*AM$2*(AM$1/1000-($F41/1000)),0)</f>
        <v>7104.768</v>
      </c>
      <c r="AN41" s="69" t="n">
        <f aca="false">IF(AND($F41&lt;AN$1,$G41&lt;AN$3,(DATE(YEAR($G41)+1,MONTH($G41)+1,1))&gt;AN$3),$D41*10.56*AN$2*(AN$1/1000-($F41/1000)),0)</f>
        <v>0</v>
      </c>
      <c r="AO41" s="69" t="n">
        <f aca="false">IF(AND($F41&lt;AO$1,$G41&lt;AO$3,(DATE(YEAR($G41)+1,MONTH($G41)+1,1))&gt;AO$3),$D41*10.56*AO$2*(AO$1/1000-($F41/1000)),0)</f>
        <v>0</v>
      </c>
      <c r="AP41" s="69" t="n">
        <f aca="false">IF(AND($F41&lt;AP$1,$G41&lt;AP$3,(DATE(YEAR($G41)+1,MONTH($G41)+1,1))&gt;AP$3),$D41*10.56*AP$2*(AP$1/1000-($F41/1000)),0)</f>
        <v>0</v>
      </c>
      <c r="AQ41" s="69" t="n">
        <f aca="false">IF(AND($F41&lt;AQ$1,$G41&lt;AQ$3,(DATE(YEAR($G41)+1,MONTH($G41)+1,1))&gt;AQ$3),$D41*10.56*AQ$2*(AQ$1/1000-($F41/1000)),0)</f>
        <v>0</v>
      </c>
      <c r="AR41" s="69" t="n">
        <f aca="false">IF(AND($F41&lt;AR$1,$G41&lt;AR$3,(DATE(YEAR($G41)+1,MONTH($G41)+1,1))&gt;AR$3),$D41*10.56*AR$2*(AR$1/1000-($F41/1000)),0)</f>
        <v>0</v>
      </c>
      <c r="AS41" s="69" t="n">
        <f aca="false">IF(AND($F41&lt;AS$1,$G41&lt;AS$3,(DATE(YEAR($G41)+1,MONTH($G41)+1,1))&gt;AS$3),$D41*10.56*AS$2*(AS$1/1000-($F41/1000)),0)</f>
        <v>0</v>
      </c>
      <c r="AT41" s="69" t="n">
        <f aca="false">IF(AND($F41&lt;AT$1,$G41&lt;AT$3,(DATE(YEAR($G41)+1,MONTH($G41)+1,1))&gt;AT$3),$D41*10.56*AT$2*(AT$1/1000-($F41/1000)),0)</f>
        <v>0</v>
      </c>
      <c r="AU41" s="69" t="n">
        <f aca="false">IF(AND($F41&lt;AU$1,$G41&lt;AU$3,(DATE(YEAR($G41)+1,MONTH($G41)+1,1))&gt;AU$3),$D41*10.56*AU$2*(AU$1/1000-($F41/1000)),0)</f>
        <v>0</v>
      </c>
      <c r="AV41" s="69" t="n">
        <f aca="false">IF(AND($F41&lt;AV$1,$G41&lt;AV$3,(DATE(YEAR($G41)+1,MONTH($G41)+1,1))&gt;AV$3),$D41*10.56*AV$2*(AV$1/1000-($F41/1000)),0)</f>
        <v>0</v>
      </c>
      <c r="AW41" s="69" t="n">
        <f aca="false">IF(AND($F41&lt;AW$1,$G41&lt;AW$3,(DATE(YEAR($G41)+1,MONTH($G41)+1,1))&gt;AW$3),$D41*10.56*AW$2*(AW$1/1000-($F41/1000)),0)</f>
        <v>0</v>
      </c>
      <c r="AX41" s="69" t="n">
        <f aca="false">IF(AND($F41&lt;AX$1,$G41&lt;AX$3,(DATE(YEAR($G41)+1,MONTH($G41)+1,1))&gt;AX$3),$D41*10.56*AX$2*(AX$1/1000-($F41/1000)),0)</f>
        <v>0</v>
      </c>
      <c r="AY41" s="69" t="n">
        <f aca="false">IF(AND($F41&lt;AY$1,$G41&lt;AY$3,(DATE(YEAR($G41)+1,MONTH($G41)+1,1))&gt;AY$3),$D41*10.56*AY$2*(AY$1/1000-($F41/1000)),0)</f>
        <v>0</v>
      </c>
      <c r="AZ41" s="69" t="n">
        <f aca="false">IF(AND($F41&lt;AZ$1,$G41&lt;AZ$3,(DATE(YEAR($G41)+1,MONTH($G41)+1,1))&gt;AZ$3),$D41*10.56*AZ$2*(AZ$1/1000-($F41/1000)),0)</f>
        <v>0</v>
      </c>
      <c r="BA41" s="69" t="n">
        <f aca="false">IF(AND($F41&lt;BA$1,$G41&lt;BA$3,(DATE(YEAR($G41)+1,MONTH($G41)+1,1))&gt;BA$3),$D41*10.56*BA$2*(BA$1/1000-($F41/1000)),0)</f>
        <v>0</v>
      </c>
      <c r="BB41" s="69" t="n">
        <f aca="false">IF(AND($F41&lt;BB$1,$G41&lt;BB$3,(DATE(YEAR($G41)+1,MONTH($G41)+1,1))&gt;BB$3),$D41*10.56*BB$2*(BB$1/1000-($F41/1000)),0)</f>
        <v>0</v>
      </c>
      <c r="BC41" s="69" t="n">
        <f aca="false">IF(AND($F41&lt;BC$1,$G41&lt;BC$3,(DATE(YEAR($G41)+1,MONTH($G41)+1,1))&gt;BC$3),$D41*10.56*BC$2*(BC$1/1000-($F41/1000)),0)</f>
        <v>0</v>
      </c>
      <c r="BD41" s="69" t="n">
        <f aca="false">IF(AND($F41&lt;BD$1,$G41&lt;BD$3,(DATE(YEAR($G41)+1,MONTH($G41)+1,1))&gt;BD$3),$D41*10.56*BD$2*(BD$1/1000-($F41/1000)),0)</f>
        <v>0</v>
      </c>
    </row>
    <row r="42" customFormat="false" ht="12.75" hidden="false" customHeight="false" outlineLevel="0" collapsed="false">
      <c r="A42" s="71" t="s">
        <v>1848</v>
      </c>
      <c r="B42" s="71" t="s">
        <v>1282</v>
      </c>
      <c r="C42" s="71" t="s">
        <v>1258</v>
      </c>
      <c r="D42" s="72" t="n">
        <v>226</v>
      </c>
      <c r="E42" s="71" t="s">
        <v>1268</v>
      </c>
      <c r="F42" s="72" t="n">
        <v>7100</v>
      </c>
      <c r="G42" s="73" t="n">
        <v>37500</v>
      </c>
      <c r="H42" s="64" t="s">
        <v>1260</v>
      </c>
      <c r="I42" s="69" t="n">
        <f aca="false">IF(AND($F42&lt;I$1,$G42&lt;I$3,(DATE(YEAR($G42)+1,MONTH($G42)+1,1))&gt;I$3),$D42*10.56*I$2*(I$1/1000-($F42/1000)),0)</f>
        <v>0</v>
      </c>
      <c r="J42" s="69" t="n">
        <f aca="false">IF(AND($F42&lt;J$1,$G42&lt;J$3,(DATE(YEAR($G42)+1,MONTH($G42)+1,1))&gt;J$3),$D42*10.56*J$2*(J$1/1000-($F42/1000)),0)</f>
        <v>0</v>
      </c>
      <c r="K42" s="69" t="n">
        <f aca="false">IF(AND($F42&lt;K$1,$G42&lt;K$3,(DATE(YEAR($G42)+1,MONTH($G42)+1,1))&gt;K$3),$D42*10.56*K$2*(K$1/1000-($F42/1000)),0)</f>
        <v>0</v>
      </c>
      <c r="L42" s="69" t="n">
        <f aca="false">IF(AND($F42&lt;L$1,$G42&lt;L$3,(DATE(YEAR($G42)+1,MONTH($G42)+1,1))&gt;L$3),$D42*10.56*L$2*(L$1/1000-($F42/1000)),0)</f>
        <v>0</v>
      </c>
      <c r="M42" s="69" t="n">
        <f aca="false">IF(AND($F42&lt;M$1,$G42&lt;M$3,(DATE(YEAR($G42)+1,MONTH($G42)+1,1))&gt;M$3),$D42*10.56*M$2*(M$1/1000-($F42/1000)),0)</f>
        <v>0</v>
      </c>
      <c r="N42" s="69" t="n">
        <f aca="false">IF(AND($F42&lt;N$1,$G42&lt;N$3,(DATE(YEAR($G42)+1,MONTH($G42)+1,1))&gt;N$3),$D42*10.56*N$2*(N$1/1000-($F42/1000)),0)</f>
        <v>0</v>
      </c>
      <c r="O42" s="69" t="n">
        <f aca="false">IF(AND($F42&lt;O$1,$G42&lt;O$3,(DATE(YEAR($G42)+1,MONTH($G42)+1,1))&gt;O$3),$D42*10.56*O$2*(O$1/1000-($F42/1000)),0)</f>
        <v>0</v>
      </c>
      <c r="P42" s="69" t="n">
        <f aca="false">IF(AND($F42&lt;P$1,$G42&lt;P$3,(DATE(YEAR($G42)+1,MONTH($G42)+1,1))&gt;P$3),$D42*10.56*P$2*(P$1/1000-($F42/1000)),0)</f>
        <v>0</v>
      </c>
      <c r="Q42" s="69" t="n">
        <f aca="false">IF(AND($F42&lt;Q$1,$G42&lt;Q$3,(DATE(YEAR($G42)+1,MONTH($G42)+1,1))&gt;Q$3),$D42*10.56*Q$2*(Q$1/1000-($F42/1000)),0)</f>
        <v>0</v>
      </c>
      <c r="R42" s="69" t="n">
        <f aca="false">IF(AND($F42&lt;R$1,$G42&lt;R$3,(DATE(YEAR($G42)+1,MONTH($G42)+1,1))&gt;R$3),$D42*10.56*R$2*(R$1/1000-($F42/1000)),0)</f>
        <v>0</v>
      </c>
      <c r="S42" s="69" t="n">
        <f aca="false">IF(AND($F42&lt;S$1,$G42&lt;S$3,(DATE(YEAR($G42)+1,MONTH($G42)+1,1))&gt;S$3),$D42*10.56*S$2*(S$1/1000-($F42/1000)),0)</f>
        <v>0</v>
      </c>
      <c r="T42" s="69" t="n">
        <f aca="false">IF(AND($F42&lt;T$1,$G42&lt;T$3,(DATE(YEAR($G42)+1,MONTH($G42)+1,1))&gt;T$3),$D42*10.56*T$2*(T$1/1000-($F42/1000)),0)</f>
        <v>0</v>
      </c>
      <c r="U42" s="69" t="n">
        <f aca="false">IF(AND($F42&lt;U$1,$G42&lt;U$3,(DATE(YEAR($G42)+1,MONTH($G42)+1,1))&gt;U$3),$D42*10.56*U$2*(U$1/1000-($F42/1000)),0)</f>
        <v>0</v>
      </c>
      <c r="V42" s="69" t="n">
        <f aca="false">IF(AND($F42&lt;V$1,$G42&lt;V$3,(DATE(YEAR($G42)+1,MONTH($G42)+1,1))&gt;V$3),$D42*10.56*V$2*(V$1/1000-($F42/1000)),0)</f>
        <v>0</v>
      </c>
      <c r="W42" s="69" t="n">
        <f aca="false">IF(AND($F42&lt;W$1,$G42&lt;W$3,(DATE(YEAR($G42)+1,MONTH($G42)+1,1))&gt;W$3),$D42*10.56*W$2*(W$1/1000-($F42/1000)),0)</f>
        <v>0</v>
      </c>
      <c r="X42" s="69" t="n">
        <f aca="false">IF(AND($F42&lt;X$1,$G42&lt;X$3,(DATE(YEAR($G42)+1,MONTH($G42)+1,1))&gt;X$3),$D42*10.56*X$2*(X$1/1000-($F42/1000)),0)</f>
        <v>0</v>
      </c>
      <c r="Y42" s="69" t="n">
        <f aca="false">IF(AND($F42&lt;Y$1,$G42&lt;Y$3,(DATE(YEAR($G42)+1,MONTH($G42)+1,1))&gt;Y$3),$D42*10.56*Y$2*(Y$1/1000-($F42/1000)),0)</f>
        <v>0</v>
      </c>
      <c r="Z42" s="69" t="n">
        <f aca="false">IF(AND($F42&lt;Z$1,$G42&lt;Z$3,(DATE(YEAR($G42)+1,MONTH($G42)+1,1))&gt;Z$3),$D42*10.56*Z$2*(Z$1/1000-($F42/1000)),0)</f>
        <v>0</v>
      </c>
      <c r="AA42" s="69" t="n">
        <f aca="false">IF(AND($F42&lt;AA$1,$G42&lt;AA$3,(DATE(YEAR($G42)+1,MONTH($G42)+1,1))&gt;AA$3),$D42*10.56*AA$2*(AA$1/1000-($F42/1000)),0)</f>
        <v>0</v>
      </c>
      <c r="AB42" s="69" t="n">
        <f aca="false">IF(AND($F42&lt;AB$1,$G42&lt;AB$3,(DATE(YEAR($G42)+1,MONTH($G42)+1,1))&gt;AB$3),$D42*10.56*AB$2*(AB$1/1000-($F42/1000)),0)</f>
        <v>0</v>
      </c>
      <c r="AC42" s="69" t="n">
        <f aca="false">IF(AND($F42&lt;AC$1,$G42&lt;AC$3,(DATE(YEAR($G42)+1,MONTH($G42)+1,1))&gt;AC$3),$D42*10.56*AC$2*(AC$1/1000-($F42/1000)),0)</f>
        <v>0</v>
      </c>
      <c r="AD42" s="69" t="n">
        <f aca="false">IF(AND($F42&lt;AD$1,$G42&lt;AD$3,(DATE(YEAR($G42)+1,MONTH($G42)+1,1))&gt;AD$3),$D42*10.56*AD$2*(AD$1/1000-($F42/1000)),0)</f>
        <v>2768.4096</v>
      </c>
      <c r="AE42" s="69" t="n">
        <f aca="false">IF(AND($F42&lt;AE$1,$G42&lt;AE$3,(DATE(YEAR($G42)+1,MONTH($G42)+1,1))&gt;AE$3),$D42*10.56*AE$2*(AE$1/1000-($F42/1000)),0)</f>
        <v>2768.4096</v>
      </c>
      <c r="AF42" s="69" t="n">
        <f aca="false">IF(AND($F42&lt;AF$1,$G42&lt;AF$3,(DATE(YEAR($G42)+1,MONTH($G42)+1,1))&gt;AF$3),$D42*10.56*AF$2*(AF$1/1000-($F42/1000)),0)</f>
        <v>2768.4096</v>
      </c>
      <c r="AG42" s="69" t="n">
        <f aca="false">IF(AND($F42&lt;AG$1,$G42&lt;AG$3,(DATE(YEAR($G42)+1,MONTH($G42)+1,1))&gt;AG$3),$D42*10.56*AG$2*(AG$1/1000-($F42/1000)),0)</f>
        <v>2768.4096</v>
      </c>
      <c r="AH42" s="69" t="n">
        <f aca="false">IF(AND($F42&lt;AH$1,$G42&lt;AH$3,(DATE(YEAR($G42)+1,MONTH($G42)+1,1))&gt;AH$3),$D42*10.56*AH$2*(AH$1/1000-($F42/1000)),0)</f>
        <v>2768.4096</v>
      </c>
      <c r="AI42" s="69" t="n">
        <f aca="false">IF(AND($F42&lt;AI$1,$G42&lt;AI$3,(DATE(YEAR($G42)+1,MONTH($G42)+1,1))&gt;AI$3),$D42*10.56*AI$2*(AI$1/1000-($F42/1000)),0)</f>
        <v>2768.4096</v>
      </c>
      <c r="AJ42" s="69" t="n">
        <f aca="false">IF(AND($F42&lt;AJ$1,$G42&lt;AJ$3,(DATE(YEAR($G42)+1,MONTH($G42)+1,1))&gt;AJ$3),$D42*10.56*AJ$2*(AJ$1/1000-($F42/1000)),0)</f>
        <v>2768.4096</v>
      </c>
      <c r="AK42" s="69" t="n">
        <f aca="false">IF(AND($F42&lt;AK$1,$G42&lt;AK$3,(DATE(YEAR($G42)+1,MONTH($G42)+1,1))&gt;AK$3),$D42*10.56*AK$2*(AK$1/1000-($F42/1000)),0)</f>
        <v>2768.4096</v>
      </c>
      <c r="AL42" s="69" t="n">
        <f aca="false">IF(AND($F42&lt;AL$1,$G42&lt;AL$3,(DATE(YEAR($G42)+1,MONTH($G42)+1,1))&gt;AL$3),$D42*10.56*AL$2*(AL$1/1000-($F42/1000)),0)</f>
        <v>2768.4096</v>
      </c>
      <c r="AM42" s="69" t="n">
        <f aca="false">IF(AND($F42&lt;AM$1,$G42&lt;AM$3,(DATE(YEAR($G42)+1,MONTH($G42)+1,1))&gt;AM$3),$D42*10.56*AM$2*(AM$1/1000-($F42/1000)),0)</f>
        <v>2768.4096</v>
      </c>
      <c r="AN42" s="69" t="n">
        <f aca="false">IF(AND($F42&lt;AN$1,$G42&lt;AN$3,(DATE(YEAR($G42)+1,MONTH($G42)+1,1))&gt;AN$3),$D42*10.56*AN$2*(AN$1/1000-($F42/1000)),0)</f>
        <v>2768.4096</v>
      </c>
      <c r="AO42" s="69" t="n">
        <f aca="false">IF(AND($F42&lt;AO$1,$G42&lt;AO$3,(DATE(YEAR($G42)+1,MONTH($G42)+1,1))&gt;AO$3),$D42*10.56*AO$2*(AO$1/1000-($F42/1000)),0)</f>
        <v>2768.4096</v>
      </c>
      <c r="AP42" s="69" t="n">
        <f aca="false">IF(AND($F42&lt;AP$1,$G42&lt;AP$3,(DATE(YEAR($G42)+1,MONTH($G42)+1,1))&gt;AP$3),$D42*10.56*AP$2*(AP$1/1000-($F42/1000)),0)</f>
        <v>0</v>
      </c>
      <c r="AQ42" s="69" t="n">
        <f aca="false">IF(AND($F42&lt;AQ$1,$G42&lt;AQ$3,(DATE(YEAR($G42)+1,MONTH($G42)+1,1))&gt;AQ$3),$D42*10.56*AQ$2*(AQ$1/1000-($F42/1000)),0)</f>
        <v>0</v>
      </c>
      <c r="AR42" s="69" t="n">
        <f aca="false">IF(AND($F42&lt;AR$1,$G42&lt;AR$3,(DATE(YEAR($G42)+1,MONTH($G42)+1,1))&gt;AR$3),$D42*10.56*AR$2*(AR$1/1000-($F42/1000)),0)</f>
        <v>0</v>
      </c>
      <c r="AS42" s="69" t="n">
        <f aca="false">IF(AND($F42&lt;AS$1,$G42&lt;AS$3,(DATE(YEAR($G42)+1,MONTH($G42)+1,1))&gt;AS$3),$D42*10.56*AS$2*(AS$1/1000-($F42/1000)),0)</f>
        <v>0</v>
      </c>
      <c r="AT42" s="69" t="n">
        <f aca="false">IF(AND($F42&lt;AT$1,$G42&lt;AT$3,(DATE(YEAR($G42)+1,MONTH($G42)+1,1))&gt;AT$3),$D42*10.56*AT$2*(AT$1/1000-($F42/1000)),0)</f>
        <v>0</v>
      </c>
      <c r="AU42" s="69" t="n">
        <f aca="false">IF(AND($F42&lt;AU$1,$G42&lt;AU$3,(DATE(YEAR($G42)+1,MONTH($G42)+1,1))&gt;AU$3),$D42*10.56*AU$2*(AU$1/1000-($F42/1000)),0)</f>
        <v>0</v>
      </c>
      <c r="AV42" s="69" t="n">
        <f aca="false">IF(AND($F42&lt;AV$1,$G42&lt;AV$3,(DATE(YEAR($G42)+1,MONTH($G42)+1,1))&gt;AV$3),$D42*10.56*AV$2*(AV$1/1000-($F42/1000)),0)</f>
        <v>0</v>
      </c>
      <c r="AW42" s="69" t="n">
        <f aca="false">IF(AND($F42&lt;AW$1,$G42&lt;AW$3,(DATE(YEAR($G42)+1,MONTH($G42)+1,1))&gt;AW$3),$D42*10.56*AW$2*(AW$1/1000-($F42/1000)),0)</f>
        <v>0</v>
      </c>
      <c r="AX42" s="69" t="n">
        <f aca="false">IF(AND($F42&lt;AX$1,$G42&lt;AX$3,(DATE(YEAR($G42)+1,MONTH($G42)+1,1))&gt;AX$3),$D42*10.56*AX$2*(AX$1/1000-($F42/1000)),0)</f>
        <v>0</v>
      </c>
      <c r="AY42" s="69" t="n">
        <f aca="false">IF(AND($F42&lt;AY$1,$G42&lt;AY$3,(DATE(YEAR($G42)+1,MONTH($G42)+1,1))&gt;AY$3),$D42*10.56*AY$2*(AY$1/1000-($F42/1000)),0)</f>
        <v>0</v>
      </c>
      <c r="AZ42" s="69" t="n">
        <f aca="false">IF(AND($F42&lt;AZ$1,$G42&lt;AZ$3,(DATE(YEAR($G42)+1,MONTH($G42)+1,1))&gt;AZ$3),$D42*10.56*AZ$2*(AZ$1/1000-($F42/1000)),0)</f>
        <v>0</v>
      </c>
      <c r="BA42" s="69" t="n">
        <f aca="false">IF(AND($F42&lt;BA$1,$G42&lt;BA$3,(DATE(YEAR($G42)+1,MONTH($G42)+1,1))&gt;BA$3),$D42*10.56*BA$2*(BA$1/1000-($F42/1000)),0)</f>
        <v>0</v>
      </c>
      <c r="BB42" s="69" t="n">
        <f aca="false">IF(AND($F42&lt;BB$1,$G42&lt;BB$3,(DATE(YEAR($G42)+1,MONTH($G42)+1,1))&gt;BB$3),$D42*10.56*BB$2*(BB$1/1000-($F42/1000)),0)</f>
        <v>0</v>
      </c>
      <c r="BC42" s="69" t="n">
        <f aca="false">IF(AND($F42&lt;BC$1,$G42&lt;BC$3,(DATE(YEAR($G42)+1,MONTH($G42)+1,1))&gt;BC$3),$D42*10.56*BC$2*(BC$1/1000-($F42/1000)),0)</f>
        <v>0</v>
      </c>
      <c r="BD42" s="69" t="n">
        <f aca="false">IF(AND($F42&lt;BD$1,$G42&lt;BD$3,(DATE(YEAR($G42)+1,MONTH($G42)+1,1))&gt;BD$3),$D42*10.56*BD$2*(BD$1/1000-($F42/1000)),0)</f>
        <v>0</v>
      </c>
    </row>
    <row r="43" customFormat="false" ht="12.75" hidden="false" customHeight="false" outlineLevel="0" collapsed="false">
      <c r="A43" s="71" t="s">
        <v>1849</v>
      </c>
      <c r="B43" s="71" t="s">
        <v>1282</v>
      </c>
      <c r="C43" s="71" t="s">
        <v>1306</v>
      </c>
      <c r="D43" s="72" t="n">
        <v>90</v>
      </c>
      <c r="E43" s="71" t="s">
        <v>1268</v>
      </c>
      <c r="F43" s="72" t="n">
        <v>7100</v>
      </c>
      <c r="G43" s="73" t="n">
        <v>37561</v>
      </c>
      <c r="H43" s="64" t="s">
        <v>1260</v>
      </c>
      <c r="I43" s="69" t="n">
        <f aca="false">IF(AND($F43&lt;I$1,$G43&lt;I$3,(DATE(YEAR($G43)+1,MONTH($G43)+1,1))&gt;I$3),$D43*10.56*I$2*(I$1/1000-($F43/1000)),0)</f>
        <v>0</v>
      </c>
      <c r="J43" s="69" t="n">
        <f aca="false">IF(AND($F43&lt;J$1,$G43&lt;J$3,(DATE(YEAR($G43)+1,MONTH($G43)+1,1))&gt;J$3),$D43*10.56*J$2*(J$1/1000-($F43/1000)),0)</f>
        <v>0</v>
      </c>
      <c r="K43" s="69" t="n">
        <f aca="false">IF(AND($F43&lt;K$1,$G43&lt;K$3,(DATE(YEAR($G43)+1,MONTH($G43)+1,1))&gt;K$3),$D43*10.56*K$2*(K$1/1000-($F43/1000)),0)</f>
        <v>0</v>
      </c>
      <c r="L43" s="69" t="n">
        <f aca="false">IF(AND($F43&lt;L$1,$G43&lt;L$3,(DATE(YEAR($G43)+1,MONTH($G43)+1,1))&gt;L$3),$D43*10.56*L$2*(L$1/1000-($F43/1000)),0)</f>
        <v>0</v>
      </c>
      <c r="M43" s="69" t="n">
        <f aca="false">IF(AND($F43&lt;M$1,$G43&lt;M$3,(DATE(YEAR($G43)+1,MONTH($G43)+1,1))&gt;M$3),$D43*10.56*M$2*(M$1/1000-($F43/1000)),0)</f>
        <v>0</v>
      </c>
      <c r="N43" s="69" t="n">
        <f aca="false">IF(AND($F43&lt;N$1,$G43&lt;N$3,(DATE(YEAR($G43)+1,MONTH($G43)+1,1))&gt;N$3),$D43*10.56*N$2*(N$1/1000-($F43/1000)),0)</f>
        <v>0</v>
      </c>
      <c r="O43" s="69" t="n">
        <f aca="false">IF(AND($F43&lt;O$1,$G43&lt;O$3,(DATE(YEAR($G43)+1,MONTH($G43)+1,1))&gt;O$3),$D43*10.56*O$2*(O$1/1000-($F43/1000)),0)</f>
        <v>0</v>
      </c>
      <c r="P43" s="69" t="n">
        <f aca="false">IF(AND($F43&lt;P$1,$G43&lt;P$3,(DATE(YEAR($G43)+1,MONTH($G43)+1,1))&gt;P$3),$D43*10.56*P$2*(P$1/1000-($F43/1000)),0)</f>
        <v>0</v>
      </c>
      <c r="Q43" s="69" t="n">
        <f aca="false">IF(AND($F43&lt;Q$1,$G43&lt;Q$3,(DATE(YEAR($G43)+1,MONTH($G43)+1,1))&gt;Q$3),$D43*10.56*Q$2*(Q$1/1000-($F43/1000)),0)</f>
        <v>0</v>
      </c>
      <c r="R43" s="69" t="n">
        <f aca="false">IF(AND($F43&lt;R$1,$G43&lt;R$3,(DATE(YEAR($G43)+1,MONTH($G43)+1,1))&gt;R$3),$D43*10.56*R$2*(R$1/1000-($F43/1000)),0)</f>
        <v>0</v>
      </c>
      <c r="S43" s="69" t="n">
        <f aca="false">IF(AND($F43&lt;S$1,$G43&lt;S$3,(DATE(YEAR($G43)+1,MONTH($G43)+1,1))&gt;S$3),$D43*10.56*S$2*(S$1/1000-($F43/1000)),0)</f>
        <v>0</v>
      </c>
      <c r="T43" s="69" t="n">
        <f aca="false">IF(AND($F43&lt;T$1,$G43&lt;T$3,(DATE(YEAR($G43)+1,MONTH($G43)+1,1))&gt;T$3),$D43*10.56*T$2*(T$1/1000-($F43/1000)),0)</f>
        <v>0</v>
      </c>
      <c r="U43" s="69" t="n">
        <f aca="false">IF(AND($F43&lt;U$1,$G43&lt;U$3,(DATE(YEAR($G43)+1,MONTH($G43)+1,1))&gt;U$3),$D43*10.56*U$2*(U$1/1000-($F43/1000)),0)</f>
        <v>0</v>
      </c>
      <c r="V43" s="69" t="n">
        <f aca="false">IF(AND($F43&lt;V$1,$G43&lt;V$3,(DATE(YEAR($G43)+1,MONTH($G43)+1,1))&gt;V$3),$D43*10.56*V$2*(V$1/1000-($F43/1000)),0)</f>
        <v>0</v>
      </c>
      <c r="W43" s="69" t="n">
        <f aca="false">IF(AND($F43&lt;W$1,$G43&lt;W$3,(DATE(YEAR($G43)+1,MONTH($G43)+1,1))&gt;W$3),$D43*10.56*W$2*(W$1/1000-($F43/1000)),0)</f>
        <v>0</v>
      </c>
      <c r="X43" s="69" t="n">
        <f aca="false">IF(AND($F43&lt;X$1,$G43&lt;X$3,(DATE(YEAR($G43)+1,MONTH($G43)+1,1))&gt;X$3),$D43*10.56*X$2*(X$1/1000-($F43/1000)),0)</f>
        <v>0</v>
      </c>
      <c r="Y43" s="69" t="n">
        <f aca="false">IF(AND($F43&lt;Y$1,$G43&lt;Y$3,(DATE(YEAR($G43)+1,MONTH($G43)+1,1))&gt;Y$3),$D43*10.56*Y$2*(Y$1/1000-($F43/1000)),0)</f>
        <v>0</v>
      </c>
      <c r="Z43" s="69" t="n">
        <f aca="false">IF(AND($F43&lt;Z$1,$G43&lt;Z$3,(DATE(YEAR($G43)+1,MONTH($G43)+1,1))&gt;Z$3),$D43*10.56*Z$2*(Z$1/1000-($F43/1000)),0)</f>
        <v>0</v>
      </c>
      <c r="AA43" s="69" t="n">
        <f aca="false">IF(AND($F43&lt;AA$1,$G43&lt;AA$3,(DATE(YEAR($G43)+1,MONTH($G43)+1,1))&gt;AA$3),$D43*10.56*AA$2*(AA$1/1000-($F43/1000)),0)</f>
        <v>0</v>
      </c>
      <c r="AB43" s="69" t="n">
        <f aca="false">IF(AND($F43&lt;AB$1,$G43&lt;AB$3,(DATE(YEAR($G43)+1,MONTH($G43)+1,1))&gt;AB$3),$D43*10.56*AB$2*(AB$1/1000-($F43/1000)),0)</f>
        <v>0</v>
      </c>
      <c r="AC43" s="69" t="n">
        <f aca="false">IF(AND($F43&lt;AC$1,$G43&lt;AC$3,(DATE(YEAR($G43)+1,MONTH($G43)+1,1))&gt;AC$3),$D43*10.56*AC$2*(AC$1/1000-($F43/1000)),0)</f>
        <v>0</v>
      </c>
      <c r="AD43" s="69" t="n">
        <f aca="false">IF(AND($F43&lt;AD$1,$G43&lt;AD$3,(DATE(YEAR($G43)+1,MONTH($G43)+1,1))&gt;AD$3),$D43*10.56*AD$2*(AD$1/1000-($F43/1000)),0)</f>
        <v>0</v>
      </c>
      <c r="AE43" s="69" t="n">
        <f aca="false">IF(AND($F43&lt;AE$1,$G43&lt;AE$3,(DATE(YEAR($G43)+1,MONTH($G43)+1,1))&gt;AE$3),$D43*10.56*AE$2*(AE$1/1000-($F43/1000)),0)</f>
        <v>0</v>
      </c>
      <c r="AF43" s="69" t="n">
        <f aca="false">IF(AND($F43&lt;AF$1,$G43&lt;AF$3,(DATE(YEAR($G43)+1,MONTH($G43)+1,1))&gt;AF$3),$D43*10.56*AF$2*(AF$1/1000-($F43/1000)),0)</f>
        <v>1102.464</v>
      </c>
      <c r="AG43" s="69" t="n">
        <f aca="false">IF(AND($F43&lt;AG$1,$G43&lt;AG$3,(DATE(YEAR($G43)+1,MONTH($G43)+1,1))&gt;AG$3),$D43*10.56*AG$2*(AG$1/1000-($F43/1000)),0)</f>
        <v>1102.464</v>
      </c>
      <c r="AH43" s="69" t="n">
        <f aca="false">IF(AND($F43&lt;AH$1,$G43&lt;AH$3,(DATE(YEAR($G43)+1,MONTH($G43)+1,1))&gt;AH$3),$D43*10.56*AH$2*(AH$1/1000-($F43/1000)),0)</f>
        <v>1102.464</v>
      </c>
      <c r="AI43" s="69" t="n">
        <f aca="false">IF(AND($F43&lt;AI$1,$G43&lt;AI$3,(DATE(YEAR($G43)+1,MONTH($G43)+1,1))&gt;AI$3),$D43*10.56*AI$2*(AI$1/1000-($F43/1000)),0)</f>
        <v>1102.464</v>
      </c>
      <c r="AJ43" s="69" t="n">
        <f aca="false">IF(AND($F43&lt;AJ$1,$G43&lt;AJ$3,(DATE(YEAR($G43)+1,MONTH($G43)+1,1))&gt;AJ$3),$D43*10.56*AJ$2*(AJ$1/1000-($F43/1000)),0)</f>
        <v>1102.464</v>
      </c>
      <c r="AK43" s="69" t="n">
        <f aca="false">IF(AND($F43&lt;AK$1,$G43&lt;AK$3,(DATE(YEAR($G43)+1,MONTH($G43)+1,1))&gt;AK$3),$D43*10.56*AK$2*(AK$1/1000-($F43/1000)),0)</f>
        <v>1102.464</v>
      </c>
      <c r="AL43" s="69" t="n">
        <f aca="false">IF(AND($F43&lt;AL$1,$G43&lt;AL$3,(DATE(YEAR($G43)+1,MONTH($G43)+1,1))&gt;AL$3),$D43*10.56*AL$2*(AL$1/1000-($F43/1000)),0)</f>
        <v>1102.464</v>
      </c>
      <c r="AM43" s="69" t="n">
        <f aca="false">IF(AND($F43&lt;AM$1,$G43&lt;AM$3,(DATE(YEAR($G43)+1,MONTH($G43)+1,1))&gt;AM$3),$D43*10.56*AM$2*(AM$1/1000-($F43/1000)),0)</f>
        <v>1102.464</v>
      </c>
      <c r="AN43" s="69" t="n">
        <f aca="false">IF(AND($F43&lt;AN$1,$G43&lt;AN$3,(DATE(YEAR($G43)+1,MONTH($G43)+1,1))&gt;AN$3),$D43*10.56*AN$2*(AN$1/1000-($F43/1000)),0)</f>
        <v>1102.464</v>
      </c>
      <c r="AO43" s="69" t="n">
        <f aca="false">IF(AND($F43&lt;AO$1,$G43&lt;AO$3,(DATE(YEAR($G43)+1,MONTH($G43)+1,1))&gt;AO$3),$D43*10.56*AO$2*(AO$1/1000-($F43/1000)),0)</f>
        <v>1102.464</v>
      </c>
      <c r="AP43" s="69" t="n">
        <f aca="false">IF(AND($F43&lt;AP$1,$G43&lt;AP$3,(DATE(YEAR($G43)+1,MONTH($G43)+1,1))&gt;AP$3),$D43*10.56*AP$2*(AP$1/1000-($F43/1000)),0)</f>
        <v>1102.464</v>
      </c>
      <c r="AQ43" s="69" t="n">
        <f aca="false">IF(AND($F43&lt;AQ$1,$G43&lt;AQ$3,(DATE(YEAR($G43)+1,MONTH($G43)+1,1))&gt;AQ$3),$D43*10.56*AQ$2*(AQ$1/1000-($F43/1000)),0)</f>
        <v>1102.464</v>
      </c>
      <c r="AR43" s="69" t="n">
        <f aca="false">IF(AND($F43&lt;AR$1,$G43&lt;AR$3,(DATE(YEAR($G43)+1,MONTH($G43)+1,1))&gt;AR$3),$D43*10.56*AR$2*(AR$1/1000-($F43/1000)),0)</f>
        <v>0</v>
      </c>
      <c r="AS43" s="69" t="n">
        <f aca="false">IF(AND($F43&lt;AS$1,$G43&lt;AS$3,(DATE(YEAR($G43)+1,MONTH($G43)+1,1))&gt;AS$3),$D43*10.56*AS$2*(AS$1/1000-($F43/1000)),0)</f>
        <v>0</v>
      </c>
      <c r="AT43" s="69" t="n">
        <f aca="false">IF(AND($F43&lt;AT$1,$G43&lt;AT$3,(DATE(YEAR($G43)+1,MONTH($G43)+1,1))&gt;AT$3),$D43*10.56*AT$2*(AT$1/1000-($F43/1000)),0)</f>
        <v>0</v>
      </c>
      <c r="AU43" s="69" t="n">
        <f aca="false">IF(AND($F43&lt;AU$1,$G43&lt;AU$3,(DATE(YEAR($G43)+1,MONTH($G43)+1,1))&gt;AU$3),$D43*10.56*AU$2*(AU$1/1000-($F43/1000)),0)</f>
        <v>0</v>
      </c>
      <c r="AV43" s="69" t="n">
        <f aca="false">IF(AND($F43&lt;AV$1,$G43&lt;AV$3,(DATE(YEAR($G43)+1,MONTH($G43)+1,1))&gt;AV$3),$D43*10.56*AV$2*(AV$1/1000-($F43/1000)),0)</f>
        <v>0</v>
      </c>
      <c r="AW43" s="69" t="n">
        <f aca="false">IF(AND($F43&lt;AW$1,$G43&lt;AW$3,(DATE(YEAR($G43)+1,MONTH($G43)+1,1))&gt;AW$3),$D43*10.56*AW$2*(AW$1/1000-($F43/1000)),0)</f>
        <v>0</v>
      </c>
      <c r="AX43" s="69" t="n">
        <f aca="false">IF(AND($F43&lt;AX$1,$G43&lt;AX$3,(DATE(YEAR($G43)+1,MONTH($G43)+1,1))&gt;AX$3),$D43*10.56*AX$2*(AX$1/1000-($F43/1000)),0)</f>
        <v>0</v>
      </c>
      <c r="AY43" s="69" t="n">
        <f aca="false">IF(AND($F43&lt;AY$1,$G43&lt;AY$3,(DATE(YEAR($G43)+1,MONTH($G43)+1,1))&gt;AY$3),$D43*10.56*AY$2*(AY$1/1000-($F43/1000)),0)</f>
        <v>0</v>
      </c>
      <c r="AZ43" s="69" t="n">
        <f aca="false">IF(AND($F43&lt;AZ$1,$G43&lt;AZ$3,(DATE(YEAR($G43)+1,MONTH($G43)+1,1))&gt;AZ$3),$D43*10.56*AZ$2*(AZ$1/1000-($F43/1000)),0)</f>
        <v>0</v>
      </c>
      <c r="BA43" s="69" t="n">
        <f aca="false">IF(AND($F43&lt;BA$1,$G43&lt;BA$3,(DATE(YEAR($G43)+1,MONTH($G43)+1,1))&gt;BA$3),$D43*10.56*BA$2*(BA$1/1000-($F43/1000)),0)</f>
        <v>0</v>
      </c>
      <c r="BB43" s="69" t="n">
        <f aca="false">IF(AND($F43&lt;BB$1,$G43&lt;BB$3,(DATE(YEAR($G43)+1,MONTH($G43)+1,1))&gt;BB$3),$D43*10.56*BB$2*(BB$1/1000-($F43/1000)),0)</f>
        <v>0</v>
      </c>
      <c r="BC43" s="69" t="n">
        <f aca="false">IF(AND($F43&lt;BC$1,$G43&lt;BC$3,(DATE(YEAR($G43)+1,MONTH($G43)+1,1))&gt;BC$3),$D43*10.56*BC$2*(BC$1/1000-($F43/1000)),0)</f>
        <v>0</v>
      </c>
      <c r="BD43" s="69" t="n">
        <f aca="false">IF(AND($F43&lt;BD$1,$G43&lt;BD$3,(DATE(YEAR($G43)+1,MONTH($G43)+1,1))&gt;BD$3),$D43*10.56*BD$2*(BD$1/1000-($F43/1000)),0)</f>
        <v>0</v>
      </c>
    </row>
    <row r="44" customFormat="false" ht="12.75" hidden="false" customHeight="false" outlineLevel="0" collapsed="false">
      <c r="A44" s="71" t="s">
        <v>1210</v>
      </c>
      <c r="B44" s="71" t="s">
        <v>1282</v>
      </c>
      <c r="C44" s="71" t="s">
        <v>1283</v>
      </c>
      <c r="D44" s="72" t="n">
        <v>590</v>
      </c>
      <c r="E44" s="71" t="s">
        <v>1268</v>
      </c>
      <c r="F44" s="72" t="n">
        <v>7125</v>
      </c>
      <c r="G44" s="73" t="n">
        <v>37116</v>
      </c>
      <c r="H44" s="64" t="s">
        <v>1260</v>
      </c>
      <c r="I44" s="69" t="n">
        <f aca="false">IF(AND($F44&lt;I$1,$G44&lt;I$3,(DATE(YEAR($G44)+1,MONTH($G44)+1,1))&gt;I$3),$D44*10.56*I$2*(I$1/1000-($F44/1000)),0)</f>
        <v>0</v>
      </c>
      <c r="J44" s="69" t="n">
        <f aca="false">IF(AND($F44&lt;J$1,$G44&lt;J$3,(DATE(YEAR($G44)+1,MONTH($G44)+1,1))&gt;J$3),$D44*10.56*J$2*(J$1/1000-($F44/1000)),0)</f>
        <v>0</v>
      </c>
      <c r="K44" s="69" t="n">
        <f aca="false">IF(AND($F44&lt;K$1,$G44&lt;K$3,(DATE(YEAR($G44)+1,MONTH($G44)+1,1))&gt;K$3),$D44*10.56*K$2*(K$1/1000-($F44/1000)),0)</f>
        <v>0</v>
      </c>
      <c r="L44" s="69" t="n">
        <f aca="false">IF(AND($F44&lt;L$1,$G44&lt;L$3,(DATE(YEAR($G44)+1,MONTH($G44)+1,1))&gt;L$3),$D44*10.56*L$2*(L$1/1000-($F44/1000)),0)</f>
        <v>0</v>
      </c>
      <c r="M44" s="69" t="n">
        <f aca="false">IF(AND($F44&lt;M$1,$G44&lt;M$3,(DATE(YEAR($G44)+1,MONTH($G44)+1,1))&gt;M$3),$D44*10.56*M$2*(M$1/1000-($F44/1000)),0)</f>
        <v>0</v>
      </c>
      <c r="N44" s="69" t="n">
        <f aca="false">IF(AND($F44&lt;N$1,$G44&lt;N$3,(DATE(YEAR($G44)+1,MONTH($G44)+1,1))&gt;N$3),$D44*10.56*N$2*(N$1/1000-($F44/1000)),0)</f>
        <v>0</v>
      </c>
      <c r="O44" s="69" t="n">
        <f aca="false">IF(AND($F44&lt;O$1,$G44&lt;O$3,(DATE(YEAR($G44)+1,MONTH($G44)+1,1))&gt;O$3),$D44*10.56*O$2*(O$1/1000-($F44/1000)),0)</f>
        <v>0</v>
      </c>
      <c r="P44" s="69" t="n">
        <f aca="false">IF(AND($F44&lt;P$1,$G44&lt;P$3,(DATE(YEAR($G44)+1,MONTH($G44)+1,1))&gt;P$3),$D44*10.56*P$2*(P$1/1000-($F44/1000)),0)</f>
        <v>0</v>
      </c>
      <c r="Q44" s="69" t="n">
        <f aca="false">IF(AND($F44&lt;Q$1,$G44&lt;Q$3,(DATE(YEAR($G44)+1,MONTH($G44)+1,1))&gt;Q$3),$D44*10.56*Q$2*(Q$1/1000-($F44/1000)),0)</f>
        <v>7164.96</v>
      </c>
      <c r="R44" s="69" t="n">
        <f aca="false">IF(AND($F44&lt;R$1,$G44&lt;R$3,(DATE(YEAR($G44)+1,MONTH($G44)+1,1))&gt;R$3),$D44*10.56*R$2*(R$1/1000-($F44/1000)),0)</f>
        <v>7164.96</v>
      </c>
      <c r="S44" s="69" t="n">
        <f aca="false">IF(AND($F44&lt;S$1,$G44&lt;S$3,(DATE(YEAR($G44)+1,MONTH($G44)+1,1))&gt;S$3),$D44*10.56*S$2*(S$1/1000-($F44/1000)),0)</f>
        <v>7164.96</v>
      </c>
      <c r="T44" s="69" t="n">
        <f aca="false">IF(AND($F44&lt;T$1,$G44&lt;T$3,(DATE(YEAR($G44)+1,MONTH($G44)+1,1))&gt;T$3),$D44*10.56*T$2*(T$1/1000-($F44/1000)),0)</f>
        <v>7164.96</v>
      </c>
      <c r="U44" s="69" t="n">
        <f aca="false">IF(AND($F44&lt;U$1,$G44&lt;U$3,(DATE(YEAR($G44)+1,MONTH($G44)+1,1))&gt;U$3),$D44*10.56*U$2*(U$1/1000-($F44/1000)),0)</f>
        <v>7164.96</v>
      </c>
      <c r="V44" s="69" t="n">
        <f aca="false">IF(AND($F44&lt;V$1,$G44&lt;V$3,(DATE(YEAR($G44)+1,MONTH($G44)+1,1))&gt;V$3),$D44*10.56*V$2*(V$1/1000-($F44/1000)),0)</f>
        <v>7164.96</v>
      </c>
      <c r="W44" s="69" t="n">
        <f aca="false">IF(AND($F44&lt;W$1,$G44&lt;W$3,(DATE(YEAR($G44)+1,MONTH($G44)+1,1))&gt;W$3),$D44*10.56*W$2*(W$1/1000-($F44/1000)),0)</f>
        <v>7164.96</v>
      </c>
      <c r="X44" s="69" t="n">
        <f aca="false">IF(AND($F44&lt;X$1,$G44&lt;X$3,(DATE(YEAR($G44)+1,MONTH($G44)+1,1))&gt;X$3),$D44*10.56*X$2*(X$1/1000-($F44/1000)),0)</f>
        <v>7164.96</v>
      </c>
      <c r="Y44" s="69" t="n">
        <f aca="false">IF(AND($F44&lt;Y$1,$G44&lt;Y$3,(DATE(YEAR($G44)+1,MONTH($G44)+1,1))&gt;Y$3),$D44*10.56*Y$2*(Y$1/1000-($F44/1000)),0)</f>
        <v>7164.96</v>
      </c>
      <c r="Z44" s="69" t="n">
        <f aca="false">IF(AND($F44&lt;Z$1,$G44&lt;Z$3,(DATE(YEAR($G44)+1,MONTH($G44)+1,1))&gt;Z$3),$D44*10.56*Z$2*(Z$1/1000-($F44/1000)),0)</f>
        <v>7164.96</v>
      </c>
      <c r="AA44" s="69" t="n">
        <f aca="false">IF(AND($F44&lt;AA$1,$G44&lt;AA$3,(DATE(YEAR($G44)+1,MONTH($G44)+1,1))&gt;AA$3),$D44*10.56*AA$2*(AA$1/1000-($F44/1000)),0)</f>
        <v>7164.96</v>
      </c>
      <c r="AB44" s="69" t="n">
        <f aca="false">IF(AND($F44&lt;AB$1,$G44&lt;AB$3,(DATE(YEAR($G44)+1,MONTH($G44)+1,1))&gt;AB$3),$D44*10.56*AB$2*(AB$1/1000-($F44/1000)),0)</f>
        <v>7164.96</v>
      </c>
      <c r="AC44" s="69" t="n">
        <f aca="false">IF(AND($F44&lt;AC$1,$G44&lt;AC$3,(DATE(YEAR($G44)+1,MONTH($G44)+1,1))&gt;AC$3),$D44*10.56*AC$2*(AC$1/1000-($F44/1000)),0)</f>
        <v>0</v>
      </c>
      <c r="AD44" s="69" t="n">
        <f aca="false">IF(AND($F44&lt;AD$1,$G44&lt;AD$3,(DATE(YEAR($G44)+1,MONTH($G44)+1,1))&gt;AD$3),$D44*10.56*AD$2*(AD$1/1000-($F44/1000)),0)</f>
        <v>0</v>
      </c>
      <c r="AE44" s="69" t="n">
        <f aca="false">IF(AND($F44&lt;AE$1,$G44&lt;AE$3,(DATE(YEAR($G44)+1,MONTH($G44)+1,1))&gt;AE$3),$D44*10.56*AE$2*(AE$1/1000-($F44/1000)),0)</f>
        <v>0</v>
      </c>
      <c r="AF44" s="69" t="n">
        <f aca="false">IF(AND($F44&lt;AF$1,$G44&lt;AF$3,(DATE(YEAR($G44)+1,MONTH($G44)+1,1))&gt;AF$3),$D44*10.56*AF$2*(AF$1/1000-($F44/1000)),0)</f>
        <v>0</v>
      </c>
      <c r="AG44" s="69" t="n">
        <f aca="false">IF(AND($F44&lt;AG$1,$G44&lt;AG$3,(DATE(YEAR($G44)+1,MONTH($G44)+1,1))&gt;AG$3),$D44*10.56*AG$2*(AG$1/1000-($F44/1000)),0)</f>
        <v>0</v>
      </c>
      <c r="AH44" s="69" t="n">
        <f aca="false">IF(AND($F44&lt;AH$1,$G44&lt;AH$3,(DATE(YEAR($G44)+1,MONTH($G44)+1,1))&gt;AH$3),$D44*10.56*AH$2*(AH$1/1000-($F44/1000)),0)</f>
        <v>0</v>
      </c>
      <c r="AI44" s="69" t="n">
        <f aca="false">IF(AND($F44&lt;AI$1,$G44&lt;AI$3,(DATE(YEAR($G44)+1,MONTH($G44)+1,1))&gt;AI$3),$D44*10.56*AI$2*(AI$1/1000-($F44/1000)),0)</f>
        <v>0</v>
      </c>
      <c r="AJ44" s="69" t="n">
        <f aca="false">IF(AND($F44&lt;AJ$1,$G44&lt;AJ$3,(DATE(YEAR($G44)+1,MONTH($G44)+1,1))&gt;AJ$3),$D44*10.56*AJ$2*(AJ$1/1000-($F44/1000)),0)</f>
        <v>0</v>
      </c>
      <c r="AK44" s="69" t="n">
        <f aca="false">IF(AND($F44&lt;AK$1,$G44&lt;AK$3,(DATE(YEAR($G44)+1,MONTH($G44)+1,1))&gt;AK$3),$D44*10.56*AK$2*(AK$1/1000-($F44/1000)),0)</f>
        <v>0</v>
      </c>
      <c r="AL44" s="69" t="n">
        <f aca="false">IF(AND($F44&lt;AL$1,$G44&lt;AL$3,(DATE(YEAR($G44)+1,MONTH($G44)+1,1))&gt;AL$3),$D44*10.56*AL$2*(AL$1/1000-($F44/1000)),0)</f>
        <v>0</v>
      </c>
      <c r="AM44" s="69" t="n">
        <f aca="false">IF(AND($F44&lt;AM$1,$G44&lt;AM$3,(DATE(YEAR($G44)+1,MONTH($G44)+1,1))&gt;AM$3),$D44*10.56*AM$2*(AM$1/1000-($F44/1000)),0)</f>
        <v>0</v>
      </c>
      <c r="AN44" s="69" t="n">
        <f aca="false">IF(AND($F44&lt;AN$1,$G44&lt;AN$3,(DATE(YEAR($G44)+1,MONTH($G44)+1,1))&gt;AN$3),$D44*10.56*AN$2*(AN$1/1000-($F44/1000)),0)</f>
        <v>0</v>
      </c>
      <c r="AO44" s="69" t="n">
        <f aca="false">IF(AND($F44&lt;AO$1,$G44&lt;AO$3,(DATE(YEAR($G44)+1,MONTH($G44)+1,1))&gt;AO$3),$D44*10.56*AO$2*(AO$1/1000-($F44/1000)),0)</f>
        <v>0</v>
      </c>
      <c r="AP44" s="69" t="n">
        <f aca="false">IF(AND($F44&lt;AP$1,$G44&lt;AP$3,(DATE(YEAR($G44)+1,MONTH($G44)+1,1))&gt;AP$3),$D44*10.56*AP$2*(AP$1/1000-($F44/1000)),0)</f>
        <v>0</v>
      </c>
      <c r="AQ44" s="69" t="n">
        <f aca="false">IF(AND($F44&lt;AQ$1,$G44&lt;AQ$3,(DATE(YEAR($G44)+1,MONTH($G44)+1,1))&gt;AQ$3),$D44*10.56*AQ$2*(AQ$1/1000-($F44/1000)),0)</f>
        <v>0</v>
      </c>
      <c r="AR44" s="69" t="n">
        <f aca="false">IF(AND($F44&lt;AR$1,$G44&lt;AR$3,(DATE(YEAR($G44)+1,MONTH($G44)+1,1))&gt;AR$3),$D44*10.56*AR$2*(AR$1/1000-($F44/1000)),0)</f>
        <v>0</v>
      </c>
      <c r="AS44" s="69" t="n">
        <f aca="false">IF(AND($F44&lt;AS$1,$G44&lt;AS$3,(DATE(YEAR($G44)+1,MONTH($G44)+1,1))&gt;AS$3),$D44*10.56*AS$2*(AS$1/1000-($F44/1000)),0)</f>
        <v>0</v>
      </c>
      <c r="AT44" s="69" t="n">
        <f aca="false">IF(AND($F44&lt;AT$1,$G44&lt;AT$3,(DATE(YEAR($G44)+1,MONTH($G44)+1,1))&gt;AT$3),$D44*10.56*AT$2*(AT$1/1000-($F44/1000)),0)</f>
        <v>0</v>
      </c>
      <c r="AU44" s="69" t="n">
        <f aca="false">IF(AND($F44&lt;AU$1,$G44&lt;AU$3,(DATE(YEAR($G44)+1,MONTH($G44)+1,1))&gt;AU$3),$D44*10.56*AU$2*(AU$1/1000-($F44/1000)),0)</f>
        <v>0</v>
      </c>
      <c r="AV44" s="69" t="n">
        <f aca="false">IF(AND($F44&lt;AV$1,$G44&lt;AV$3,(DATE(YEAR($G44)+1,MONTH($G44)+1,1))&gt;AV$3),$D44*10.56*AV$2*(AV$1/1000-($F44/1000)),0)</f>
        <v>0</v>
      </c>
      <c r="AW44" s="69" t="n">
        <f aca="false">IF(AND($F44&lt;AW$1,$G44&lt;AW$3,(DATE(YEAR($G44)+1,MONTH($G44)+1,1))&gt;AW$3),$D44*10.56*AW$2*(AW$1/1000-($F44/1000)),0)</f>
        <v>0</v>
      </c>
      <c r="AX44" s="69" t="n">
        <f aca="false">IF(AND($F44&lt;AX$1,$G44&lt;AX$3,(DATE(YEAR($G44)+1,MONTH($G44)+1,1))&gt;AX$3),$D44*10.56*AX$2*(AX$1/1000-($F44/1000)),0)</f>
        <v>0</v>
      </c>
      <c r="AY44" s="69" t="n">
        <f aca="false">IF(AND($F44&lt;AY$1,$G44&lt;AY$3,(DATE(YEAR($G44)+1,MONTH($G44)+1,1))&gt;AY$3),$D44*10.56*AY$2*(AY$1/1000-($F44/1000)),0)</f>
        <v>0</v>
      </c>
      <c r="AZ44" s="69" t="n">
        <f aca="false">IF(AND($F44&lt;AZ$1,$G44&lt;AZ$3,(DATE(YEAR($G44)+1,MONTH($G44)+1,1))&gt;AZ$3),$D44*10.56*AZ$2*(AZ$1/1000-($F44/1000)),0)</f>
        <v>0</v>
      </c>
      <c r="BA44" s="69" t="n">
        <f aca="false">IF(AND($F44&lt;BA$1,$G44&lt;BA$3,(DATE(YEAR($G44)+1,MONTH($G44)+1,1))&gt;BA$3),$D44*10.56*BA$2*(BA$1/1000-($F44/1000)),0)</f>
        <v>0</v>
      </c>
      <c r="BB44" s="69" t="n">
        <f aca="false">IF(AND($F44&lt;BB$1,$G44&lt;BB$3,(DATE(YEAR($G44)+1,MONTH($G44)+1,1))&gt;BB$3),$D44*10.56*BB$2*(BB$1/1000-($F44/1000)),0)</f>
        <v>0</v>
      </c>
      <c r="BC44" s="69" t="n">
        <f aca="false">IF(AND($F44&lt;BC$1,$G44&lt;BC$3,(DATE(YEAR($G44)+1,MONTH($G44)+1,1))&gt;BC$3),$D44*10.56*BC$2*(BC$1/1000-($F44/1000)),0)</f>
        <v>0</v>
      </c>
      <c r="BD44" s="69" t="n">
        <f aca="false">IF(AND($F44&lt;BD$1,$G44&lt;BD$3,(DATE(YEAR($G44)+1,MONTH($G44)+1,1))&gt;BD$3),$D44*10.56*BD$2*(BD$1/1000-($F44/1000)),0)</f>
        <v>0</v>
      </c>
    </row>
    <row r="45" customFormat="false" ht="12.75" hidden="false" customHeight="false" outlineLevel="0" collapsed="false">
      <c r="A45" s="71" t="s">
        <v>1208</v>
      </c>
      <c r="B45" s="71" t="s">
        <v>1282</v>
      </c>
      <c r="C45" s="71" t="s">
        <v>1283</v>
      </c>
      <c r="D45" s="72" t="n">
        <v>560</v>
      </c>
      <c r="E45" s="3" t="s">
        <v>1268</v>
      </c>
      <c r="F45" s="72" t="n">
        <v>7160</v>
      </c>
      <c r="G45" s="73" t="n">
        <v>37060</v>
      </c>
      <c r="H45" s="64" t="s">
        <v>1260</v>
      </c>
      <c r="I45" s="69" t="n">
        <f aca="false">IF(AND($F45&lt;I$1,$G45&lt;I$3,(DATE(YEAR($G45)+1,MONTH($G45)+1,1))&gt;I$3),$D45*10.56*I$2*(I$1/1000-($F45/1000)),0)</f>
        <v>0</v>
      </c>
      <c r="J45" s="69" t="n">
        <f aca="false">IF(AND($F45&lt;J$1,$G45&lt;J$3,(DATE(YEAR($G45)+1,MONTH($G45)+1,1))&gt;J$3),$D45*10.56*J$2*(J$1/1000-($F45/1000)),0)</f>
        <v>0</v>
      </c>
      <c r="K45" s="69" t="n">
        <f aca="false">IF(AND($F45&lt;K$1,$G45&lt;K$3,(DATE(YEAR($G45)+1,MONTH($G45)+1,1))&gt;K$3),$D45*10.56*K$2*(K$1/1000-($F45/1000)),0)</f>
        <v>0</v>
      </c>
      <c r="L45" s="69" t="n">
        <f aca="false">IF(AND($F45&lt;L$1,$G45&lt;L$3,(DATE(YEAR($G45)+1,MONTH($G45)+1,1))&gt;L$3),$D45*10.56*L$2*(L$1/1000-($F45/1000)),0)</f>
        <v>0</v>
      </c>
      <c r="M45" s="69" t="n">
        <f aca="false">IF(AND($F45&lt;M$1,$G45&lt;M$3,(DATE(YEAR($G45)+1,MONTH($G45)+1,1))&gt;M$3),$D45*10.56*M$2*(M$1/1000-($F45/1000)),0)</f>
        <v>0</v>
      </c>
      <c r="N45" s="69" t="n">
        <f aca="false">IF(AND($F45&lt;N$1,$G45&lt;N$3,(DATE(YEAR($G45)+1,MONTH($G45)+1,1))&gt;N$3),$D45*10.56*N$2*(N$1/1000-($F45/1000)),0)</f>
        <v>0</v>
      </c>
      <c r="O45" s="69" t="n">
        <f aca="false">IF(AND($F45&lt;O$1,$G45&lt;O$3,(DATE(YEAR($G45)+1,MONTH($G45)+1,1))&gt;O$3),$D45*10.56*O$2*(O$1/1000-($F45/1000)),0)</f>
        <v>6717.8496</v>
      </c>
      <c r="P45" s="69" t="n">
        <f aca="false">IF(AND($F45&lt;P$1,$G45&lt;P$3,(DATE(YEAR($G45)+1,MONTH($G45)+1,1))&gt;P$3),$D45*10.56*P$2*(P$1/1000-($F45/1000)),0)</f>
        <v>6717.8496</v>
      </c>
      <c r="Q45" s="69" t="n">
        <f aca="false">IF(AND($F45&lt;Q$1,$G45&lt;Q$3,(DATE(YEAR($G45)+1,MONTH($G45)+1,1))&gt;Q$3),$D45*10.56*Q$2*(Q$1/1000-($F45/1000)),0)</f>
        <v>6717.8496</v>
      </c>
      <c r="R45" s="69" t="n">
        <f aca="false">IF(AND($F45&lt;R$1,$G45&lt;R$3,(DATE(YEAR($G45)+1,MONTH($G45)+1,1))&gt;R$3),$D45*10.56*R$2*(R$1/1000-($F45/1000)),0)</f>
        <v>6717.8496</v>
      </c>
      <c r="S45" s="69" t="n">
        <f aca="false">IF(AND($F45&lt;S$1,$G45&lt;S$3,(DATE(YEAR($G45)+1,MONTH($G45)+1,1))&gt;S$3),$D45*10.56*S$2*(S$1/1000-($F45/1000)),0)</f>
        <v>6717.8496</v>
      </c>
      <c r="T45" s="69" t="n">
        <f aca="false">IF(AND($F45&lt;T$1,$G45&lt;T$3,(DATE(YEAR($G45)+1,MONTH($G45)+1,1))&gt;T$3),$D45*10.56*T$2*(T$1/1000-($F45/1000)),0)</f>
        <v>6717.8496</v>
      </c>
      <c r="U45" s="69" t="n">
        <f aca="false">IF(AND($F45&lt;U$1,$G45&lt;U$3,(DATE(YEAR($G45)+1,MONTH($G45)+1,1))&gt;U$3),$D45*10.56*U$2*(U$1/1000-($F45/1000)),0)</f>
        <v>6717.8496</v>
      </c>
      <c r="V45" s="69" t="n">
        <f aca="false">IF(AND($F45&lt;V$1,$G45&lt;V$3,(DATE(YEAR($G45)+1,MONTH($G45)+1,1))&gt;V$3),$D45*10.56*V$2*(V$1/1000-($F45/1000)),0)</f>
        <v>6717.8496</v>
      </c>
      <c r="W45" s="69" t="n">
        <f aca="false">IF(AND($F45&lt;W$1,$G45&lt;W$3,(DATE(YEAR($G45)+1,MONTH($G45)+1,1))&gt;W$3),$D45*10.56*W$2*(W$1/1000-($F45/1000)),0)</f>
        <v>6717.8496</v>
      </c>
      <c r="X45" s="69" t="n">
        <f aca="false">IF(AND($F45&lt;X$1,$G45&lt;X$3,(DATE(YEAR($G45)+1,MONTH($G45)+1,1))&gt;X$3),$D45*10.56*X$2*(X$1/1000-($F45/1000)),0)</f>
        <v>6717.8496</v>
      </c>
      <c r="Y45" s="69" t="n">
        <f aca="false">IF(AND($F45&lt;Y$1,$G45&lt;Y$3,(DATE(YEAR($G45)+1,MONTH($G45)+1,1))&gt;Y$3),$D45*10.56*Y$2*(Y$1/1000-($F45/1000)),0)</f>
        <v>6717.8496</v>
      </c>
      <c r="Z45" s="69" t="n">
        <f aca="false">IF(AND($F45&lt;Z$1,$G45&lt;Z$3,(DATE(YEAR($G45)+1,MONTH($G45)+1,1))&gt;Z$3),$D45*10.56*Z$2*(Z$1/1000-($F45/1000)),0)</f>
        <v>6717.8496</v>
      </c>
      <c r="AA45" s="69" t="n">
        <f aca="false">IF(AND($F45&lt;AA$1,$G45&lt;AA$3,(DATE(YEAR($G45)+1,MONTH($G45)+1,1))&gt;AA$3),$D45*10.56*AA$2*(AA$1/1000-($F45/1000)),0)</f>
        <v>0</v>
      </c>
      <c r="AB45" s="69" t="n">
        <f aca="false">IF(AND($F45&lt;AB$1,$G45&lt;AB$3,(DATE(YEAR($G45)+1,MONTH($G45)+1,1))&gt;AB$3),$D45*10.56*AB$2*(AB$1/1000-($F45/1000)),0)</f>
        <v>0</v>
      </c>
      <c r="AC45" s="69" t="n">
        <f aca="false">IF(AND($F45&lt;AC$1,$G45&lt;AC$3,(DATE(YEAR($G45)+1,MONTH($G45)+1,1))&gt;AC$3),$D45*10.56*AC$2*(AC$1/1000-($F45/1000)),0)</f>
        <v>0</v>
      </c>
      <c r="AD45" s="69" t="n">
        <f aca="false">IF(AND($F45&lt;AD$1,$G45&lt;AD$3,(DATE(YEAR($G45)+1,MONTH($G45)+1,1))&gt;AD$3),$D45*10.56*AD$2*(AD$1/1000-($F45/1000)),0)</f>
        <v>0</v>
      </c>
      <c r="AE45" s="69" t="n">
        <f aca="false">IF(AND($F45&lt;AE$1,$G45&lt;AE$3,(DATE(YEAR($G45)+1,MONTH($G45)+1,1))&gt;AE$3),$D45*10.56*AE$2*(AE$1/1000-($F45/1000)),0)</f>
        <v>0</v>
      </c>
      <c r="AF45" s="69" t="n">
        <f aca="false">IF(AND($F45&lt;AF$1,$G45&lt;AF$3,(DATE(YEAR($G45)+1,MONTH($G45)+1,1))&gt;AF$3),$D45*10.56*AF$2*(AF$1/1000-($F45/1000)),0)</f>
        <v>0</v>
      </c>
      <c r="AG45" s="69" t="n">
        <f aca="false">IF(AND($F45&lt;AG$1,$G45&lt;AG$3,(DATE(YEAR($G45)+1,MONTH($G45)+1,1))&gt;AG$3),$D45*10.56*AG$2*(AG$1/1000-($F45/1000)),0)</f>
        <v>0</v>
      </c>
      <c r="AH45" s="69" t="n">
        <f aca="false">IF(AND($F45&lt;AH$1,$G45&lt;AH$3,(DATE(YEAR($G45)+1,MONTH($G45)+1,1))&gt;AH$3),$D45*10.56*AH$2*(AH$1/1000-($F45/1000)),0)</f>
        <v>0</v>
      </c>
      <c r="AI45" s="69" t="n">
        <f aca="false">IF(AND($F45&lt;AI$1,$G45&lt;AI$3,(DATE(YEAR($G45)+1,MONTH($G45)+1,1))&gt;AI$3),$D45*10.56*AI$2*(AI$1/1000-($F45/1000)),0)</f>
        <v>0</v>
      </c>
      <c r="AJ45" s="69" t="n">
        <f aca="false">IF(AND($F45&lt;AJ$1,$G45&lt;AJ$3,(DATE(YEAR($G45)+1,MONTH($G45)+1,1))&gt;AJ$3),$D45*10.56*AJ$2*(AJ$1/1000-($F45/1000)),0)</f>
        <v>0</v>
      </c>
      <c r="AK45" s="69" t="n">
        <f aca="false">IF(AND($F45&lt;AK$1,$G45&lt;AK$3,(DATE(YEAR($G45)+1,MONTH($G45)+1,1))&gt;AK$3),$D45*10.56*AK$2*(AK$1/1000-($F45/1000)),0)</f>
        <v>0</v>
      </c>
      <c r="AL45" s="69" t="n">
        <f aca="false">IF(AND($F45&lt;AL$1,$G45&lt;AL$3,(DATE(YEAR($G45)+1,MONTH($G45)+1,1))&gt;AL$3),$D45*10.56*AL$2*(AL$1/1000-($F45/1000)),0)</f>
        <v>0</v>
      </c>
      <c r="AM45" s="69" t="n">
        <f aca="false">IF(AND($F45&lt;AM$1,$G45&lt;AM$3,(DATE(YEAR($G45)+1,MONTH($G45)+1,1))&gt;AM$3),$D45*10.56*AM$2*(AM$1/1000-($F45/1000)),0)</f>
        <v>0</v>
      </c>
      <c r="AN45" s="69" t="n">
        <f aca="false">IF(AND($F45&lt;AN$1,$G45&lt;AN$3,(DATE(YEAR($G45)+1,MONTH($G45)+1,1))&gt;AN$3),$D45*10.56*AN$2*(AN$1/1000-($F45/1000)),0)</f>
        <v>0</v>
      </c>
      <c r="AO45" s="69" t="n">
        <f aca="false">IF(AND($F45&lt;AO$1,$G45&lt;AO$3,(DATE(YEAR($G45)+1,MONTH($G45)+1,1))&gt;AO$3),$D45*10.56*AO$2*(AO$1/1000-($F45/1000)),0)</f>
        <v>0</v>
      </c>
      <c r="AP45" s="69" t="n">
        <f aca="false">IF(AND($F45&lt;AP$1,$G45&lt;AP$3,(DATE(YEAR($G45)+1,MONTH($G45)+1,1))&gt;AP$3),$D45*10.56*AP$2*(AP$1/1000-($F45/1000)),0)</f>
        <v>0</v>
      </c>
      <c r="AQ45" s="69" t="n">
        <f aca="false">IF(AND($F45&lt;AQ$1,$G45&lt;AQ$3,(DATE(YEAR($G45)+1,MONTH($G45)+1,1))&gt;AQ$3),$D45*10.56*AQ$2*(AQ$1/1000-($F45/1000)),0)</f>
        <v>0</v>
      </c>
      <c r="AR45" s="69" t="n">
        <f aca="false">IF(AND($F45&lt;AR$1,$G45&lt;AR$3,(DATE(YEAR($G45)+1,MONTH($G45)+1,1))&gt;AR$3),$D45*10.56*AR$2*(AR$1/1000-($F45/1000)),0)</f>
        <v>0</v>
      </c>
      <c r="AS45" s="69" t="n">
        <f aca="false">IF(AND($F45&lt;AS$1,$G45&lt;AS$3,(DATE(YEAR($G45)+1,MONTH($G45)+1,1))&gt;AS$3),$D45*10.56*AS$2*(AS$1/1000-($F45/1000)),0)</f>
        <v>0</v>
      </c>
      <c r="AT45" s="69" t="n">
        <f aca="false">IF(AND($F45&lt;AT$1,$G45&lt;AT$3,(DATE(YEAR($G45)+1,MONTH($G45)+1,1))&gt;AT$3),$D45*10.56*AT$2*(AT$1/1000-($F45/1000)),0)</f>
        <v>0</v>
      </c>
      <c r="AU45" s="69" t="n">
        <f aca="false">IF(AND($F45&lt;AU$1,$G45&lt;AU$3,(DATE(YEAR($G45)+1,MONTH($G45)+1,1))&gt;AU$3),$D45*10.56*AU$2*(AU$1/1000-($F45/1000)),0)</f>
        <v>0</v>
      </c>
      <c r="AV45" s="69" t="n">
        <f aca="false">IF(AND($F45&lt;AV$1,$G45&lt;AV$3,(DATE(YEAR($G45)+1,MONTH($G45)+1,1))&gt;AV$3),$D45*10.56*AV$2*(AV$1/1000-($F45/1000)),0)</f>
        <v>0</v>
      </c>
      <c r="AW45" s="69" t="n">
        <f aca="false">IF(AND($F45&lt;AW$1,$G45&lt;AW$3,(DATE(YEAR($G45)+1,MONTH($G45)+1,1))&gt;AW$3),$D45*10.56*AW$2*(AW$1/1000-($F45/1000)),0)</f>
        <v>0</v>
      </c>
      <c r="AX45" s="69" t="n">
        <f aca="false">IF(AND($F45&lt;AX$1,$G45&lt;AX$3,(DATE(YEAR($G45)+1,MONTH($G45)+1,1))&gt;AX$3),$D45*10.56*AX$2*(AX$1/1000-($F45/1000)),0)</f>
        <v>0</v>
      </c>
      <c r="AY45" s="69" t="n">
        <f aca="false">IF(AND($F45&lt;AY$1,$G45&lt;AY$3,(DATE(YEAR($G45)+1,MONTH($G45)+1,1))&gt;AY$3),$D45*10.56*AY$2*(AY$1/1000-($F45/1000)),0)</f>
        <v>0</v>
      </c>
      <c r="AZ45" s="69" t="n">
        <f aca="false">IF(AND($F45&lt;AZ$1,$G45&lt;AZ$3,(DATE(YEAR($G45)+1,MONTH($G45)+1,1))&gt;AZ$3),$D45*10.56*AZ$2*(AZ$1/1000-($F45/1000)),0)</f>
        <v>0</v>
      </c>
      <c r="BA45" s="69" t="n">
        <f aca="false">IF(AND($F45&lt;BA$1,$G45&lt;BA$3,(DATE(YEAR($G45)+1,MONTH($G45)+1,1))&gt;BA$3),$D45*10.56*BA$2*(BA$1/1000-($F45/1000)),0)</f>
        <v>0</v>
      </c>
      <c r="BB45" s="69" t="n">
        <f aca="false">IF(AND($F45&lt;BB$1,$G45&lt;BB$3,(DATE(YEAR($G45)+1,MONTH($G45)+1,1))&gt;BB$3),$D45*10.56*BB$2*(BB$1/1000-($F45/1000)),0)</f>
        <v>0</v>
      </c>
      <c r="BC45" s="69" t="n">
        <f aca="false">IF(AND($F45&lt;BC$1,$G45&lt;BC$3,(DATE(YEAR($G45)+1,MONTH($G45)+1,1))&gt;BC$3),$D45*10.56*BC$2*(BC$1/1000-($F45/1000)),0)</f>
        <v>0</v>
      </c>
      <c r="BD45" s="69" t="n">
        <f aca="false">IF(AND($F45&lt;BD$1,$G45&lt;BD$3,(DATE(YEAR($G45)+1,MONTH($G45)+1,1))&gt;BD$3),$D45*10.56*BD$2*(BD$1/1000-($F45/1000)),0)</f>
        <v>0</v>
      </c>
    </row>
    <row r="46" customFormat="false" ht="12.75" hidden="false" customHeight="false" outlineLevel="0" collapsed="false">
      <c r="A46" s="71" t="s">
        <v>1850</v>
      </c>
      <c r="B46" s="71" t="s">
        <v>1282</v>
      </c>
      <c r="C46" s="71" t="s">
        <v>1283</v>
      </c>
      <c r="D46" s="72" t="n">
        <v>450</v>
      </c>
      <c r="E46" s="3" t="s">
        <v>1268</v>
      </c>
      <c r="F46" s="72" t="n">
        <v>9160</v>
      </c>
      <c r="G46" s="73" t="n">
        <v>37408</v>
      </c>
      <c r="H46" s="64" t="s">
        <v>1260</v>
      </c>
      <c r="I46" s="69" t="n">
        <f aca="false">IF(AND($F46&lt;I$1,$G46&lt;I$3,(DATE(YEAR($G46)+1,MONTH($G46)+1,1))&gt;I$3),$D46*10.56*I$2*(I$1/1000-($F46/1000)),0)</f>
        <v>0</v>
      </c>
      <c r="J46" s="69" t="n">
        <f aca="false">IF(AND($F46&lt;J$1,$G46&lt;J$3,(DATE(YEAR($G46)+1,MONTH($G46)+1,1))&gt;J$3),$D46*10.56*J$2*(J$1/1000-($F46/1000)),0)</f>
        <v>0</v>
      </c>
      <c r="K46" s="69" t="n">
        <f aca="false">IF(AND($F46&lt;K$1,$G46&lt;K$3,(DATE(YEAR($G46)+1,MONTH($G46)+1,1))&gt;K$3),$D46*10.56*K$2*(K$1/1000-($F46/1000)),0)</f>
        <v>0</v>
      </c>
      <c r="L46" s="69" t="n">
        <f aca="false">IF(AND($F46&lt;L$1,$G46&lt;L$3,(DATE(YEAR($G46)+1,MONTH($G46)+1,1))&gt;L$3),$D46*10.56*L$2*(L$1/1000-($F46/1000)),0)</f>
        <v>0</v>
      </c>
      <c r="M46" s="69" t="n">
        <f aca="false">IF(AND($F46&lt;M$1,$G46&lt;M$3,(DATE(YEAR($G46)+1,MONTH($G46)+1,1))&gt;M$3),$D46*10.56*M$2*(M$1/1000-($F46/1000)),0)</f>
        <v>0</v>
      </c>
      <c r="N46" s="69" t="n">
        <f aca="false">IF(AND($F46&lt;N$1,$G46&lt;N$3,(DATE(YEAR($G46)+1,MONTH($G46)+1,1))&gt;N$3),$D46*10.56*N$2*(N$1/1000-($F46/1000)),0)</f>
        <v>0</v>
      </c>
      <c r="O46" s="69" t="n">
        <f aca="false">IF(AND($F46&lt;O$1,$G46&lt;O$3,(DATE(YEAR($G46)+1,MONTH($G46)+1,1))&gt;O$3),$D46*10.56*O$2*(O$1/1000-($F46/1000)),0)</f>
        <v>0</v>
      </c>
      <c r="P46" s="69" t="n">
        <f aca="false">IF(AND($F46&lt;P$1,$G46&lt;P$3,(DATE(YEAR($G46)+1,MONTH($G46)+1,1))&gt;P$3),$D46*10.56*P$2*(P$1/1000-($F46/1000)),0)</f>
        <v>0</v>
      </c>
      <c r="Q46" s="69" t="n">
        <f aca="false">IF(AND($F46&lt;Q$1,$G46&lt;Q$3,(DATE(YEAR($G46)+1,MONTH($G46)+1,1))&gt;Q$3),$D46*10.56*Q$2*(Q$1/1000-($F46/1000)),0)</f>
        <v>0</v>
      </c>
      <c r="R46" s="69" t="n">
        <f aca="false">IF(AND($F46&lt;R$1,$G46&lt;R$3,(DATE(YEAR($G46)+1,MONTH($G46)+1,1))&gt;R$3),$D46*10.56*R$2*(R$1/1000-($F46/1000)),0)</f>
        <v>0</v>
      </c>
      <c r="S46" s="69" t="n">
        <f aca="false">IF(AND($F46&lt;S$1,$G46&lt;S$3,(DATE(YEAR($G46)+1,MONTH($G46)+1,1))&gt;S$3),$D46*10.56*S$2*(S$1/1000-($F46/1000)),0)</f>
        <v>0</v>
      </c>
      <c r="T46" s="69" t="n">
        <f aca="false">IF(AND($F46&lt;T$1,$G46&lt;T$3,(DATE(YEAR($G46)+1,MONTH($G46)+1,1))&gt;T$3),$D46*10.56*T$2*(T$1/1000-($F46/1000)),0)</f>
        <v>0</v>
      </c>
      <c r="U46" s="69" t="n">
        <f aca="false">IF(AND($F46&lt;U$1,$G46&lt;U$3,(DATE(YEAR($G46)+1,MONTH($G46)+1,1))&gt;U$3),$D46*10.56*U$2*(U$1/1000-($F46/1000)),0)</f>
        <v>0</v>
      </c>
      <c r="V46" s="69" t="n">
        <f aca="false">IF(AND($F46&lt;V$1,$G46&lt;V$3,(DATE(YEAR($G46)+1,MONTH($G46)+1,1))&gt;V$3),$D46*10.56*V$2*(V$1/1000-($F46/1000)),0)</f>
        <v>0</v>
      </c>
      <c r="W46" s="69" t="n">
        <f aca="false">IF(AND($F46&lt;W$1,$G46&lt;W$3,(DATE(YEAR($G46)+1,MONTH($G46)+1,1))&gt;W$3),$D46*10.56*W$2*(W$1/1000-($F46/1000)),0)</f>
        <v>0</v>
      </c>
      <c r="X46" s="69" t="n">
        <f aca="false">IF(AND($F46&lt;X$1,$G46&lt;X$3,(DATE(YEAR($G46)+1,MONTH($G46)+1,1))&gt;X$3),$D46*10.56*X$2*(X$1/1000-($F46/1000)),0)</f>
        <v>0</v>
      </c>
      <c r="Y46" s="69" t="n">
        <f aca="false">IF(AND($F46&lt;Y$1,$G46&lt;Y$3,(DATE(YEAR($G46)+1,MONTH($G46)+1,1))&gt;Y$3),$D46*10.56*Y$2*(Y$1/1000-($F46/1000)),0)</f>
        <v>0</v>
      </c>
      <c r="Z46" s="69" t="n">
        <f aca="false">IF(AND($F46&lt;Z$1,$G46&lt;Z$3,(DATE(YEAR($G46)+1,MONTH($G46)+1,1))&gt;Z$3),$D46*10.56*Z$2*(Z$1/1000-($F46/1000)),0)</f>
        <v>0</v>
      </c>
      <c r="AA46" s="69" t="n">
        <f aca="false">IF(AND($F46&lt;AA$1,$G46&lt;AA$3,(DATE(YEAR($G46)+1,MONTH($G46)+1,1))&gt;AA$3),$D46*10.56*AA$2*(AA$1/1000-($F46/1000)),0)</f>
        <v>1596.672</v>
      </c>
      <c r="AB46" s="69" t="n">
        <f aca="false">IF(AND($F46&lt;AB$1,$G46&lt;AB$3,(DATE(YEAR($G46)+1,MONTH($G46)+1,1))&gt;AB$3),$D46*10.56*AB$2*(AB$1/1000-($F46/1000)),0)</f>
        <v>1596.672</v>
      </c>
      <c r="AC46" s="69" t="n">
        <f aca="false">IF(AND($F46&lt;AC$1,$G46&lt;AC$3,(DATE(YEAR($G46)+1,MONTH($G46)+1,1))&gt;AC$3),$D46*10.56*AC$2*(AC$1/1000-($F46/1000)),0)</f>
        <v>1596.672</v>
      </c>
      <c r="AD46" s="69" t="n">
        <f aca="false">IF(AND($F46&lt;AD$1,$G46&lt;AD$3,(DATE(YEAR($G46)+1,MONTH($G46)+1,1))&gt;AD$3),$D46*10.56*AD$2*(AD$1/1000-($F46/1000)),0)</f>
        <v>1596.672</v>
      </c>
      <c r="AE46" s="69" t="n">
        <f aca="false">IF(AND($F46&lt;AE$1,$G46&lt;AE$3,(DATE(YEAR($G46)+1,MONTH($G46)+1,1))&gt;AE$3),$D46*10.56*AE$2*(AE$1/1000-($F46/1000)),0)</f>
        <v>1596.672</v>
      </c>
      <c r="AF46" s="69" t="n">
        <f aca="false">IF(AND($F46&lt;AF$1,$G46&lt;AF$3,(DATE(YEAR($G46)+1,MONTH($G46)+1,1))&gt;AF$3),$D46*10.56*AF$2*(AF$1/1000-($F46/1000)),0)</f>
        <v>1596.672</v>
      </c>
      <c r="AG46" s="69" t="n">
        <f aca="false">IF(AND($F46&lt;AG$1,$G46&lt;AG$3,(DATE(YEAR($G46)+1,MONTH($G46)+1,1))&gt;AG$3),$D46*10.56*AG$2*(AG$1/1000-($F46/1000)),0)</f>
        <v>1596.672</v>
      </c>
      <c r="AH46" s="69" t="n">
        <f aca="false">IF(AND($F46&lt;AH$1,$G46&lt;AH$3,(DATE(YEAR($G46)+1,MONTH($G46)+1,1))&gt;AH$3),$D46*10.56*AH$2*(AH$1/1000-($F46/1000)),0)</f>
        <v>1596.672</v>
      </c>
      <c r="AI46" s="69" t="n">
        <f aca="false">IF(AND($F46&lt;AI$1,$G46&lt;AI$3,(DATE(YEAR($G46)+1,MONTH($G46)+1,1))&gt;AI$3),$D46*10.56*AI$2*(AI$1/1000-($F46/1000)),0)</f>
        <v>1596.672</v>
      </c>
      <c r="AJ46" s="69" t="n">
        <f aca="false">IF(AND($F46&lt;AJ$1,$G46&lt;AJ$3,(DATE(YEAR($G46)+1,MONTH($G46)+1,1))&gt;AJ$3),$D46*10.56*AJ$2*(AJ$1/1000-($F46/1000)),0)</f>
        <v>1596.672</v>
      </c>
      <c r="AK46" s="69" t="n">
        <f aca="false">IF(AND($F46&lt;AK$1,$G46&lt;AK$3,(DATE(YEAR($G46)+1,MONTH($G46)+1,1))&gt;AK$3),$D46*10.56*AK$2*(AK$1/1000-($F46/1000)),0)</f>
        <v>1596.672</v>
      </c>
      <c r="AL46" s="69" t="n">
        <f aca="false">IF(AND($F46&lt;AL$1,$G46&lt;AL$3,(DATE(YEAR($G46)+1,MONTH($G46)+1,1))&gt;AL$3),$D46*10.56*AL$2*(AL$1/1000-($F46/1000)),0)</f>
        <v>1596.672</v>
      </c>
      <c r="AM46" s="69" t="n">
        <f aca="false">IF(AND($F46&lt;AM$1,$G46&lt;AM$3,(DATE(YEAR($G46)+1,MONTH($G46)+1,1))&gt;AM$3),$D46*10.56*AM$2*(AM$1/1000-($F46/1000)),0)</f>
        <v>0</v>
      </c>
      <c r="AN46" s="69" t="n">
        <f aca="false">IF(AND($F46&lt;AN$1,$G46&lt;AN$3,(DATE(YEAR($G46)+1,MONTH($G46)+1,1))&gt;AN$3),$D46*10.56*AN$2*(AN$1/1000-($F46/1000)),0)</f>
        <v>0</v>
      </c>
      <c r="AO46" s="69" t="n">
        <f aca="false">IF(AND($F46&lt;AO$1,$G46&lt;AO$3,(DATE(YEAR($G46)+1,MONTH($G46)+1,1))&gt;AO$3),$D46*10.56*AO$2*(AO$1/1000-($F46/1000)),0)</f>
        <v>0</v>
      </c>
      <c r="AP46" s="69" t="n">
        <f aca="false">IF(AND($F46&lt;AP$1,$G46&lt;AP$3,(DATE(YEAR($G46)+1,MONTH($G46)+1,1))&gt;AP$3),$D46*10.56*AP$2*(AP$1/1000-($F46/1000)),0)</f>
        <v>0</v>
      </c>
      <c r="AQ46" s="69" t="n">
        <f aca="false">IF(AND($F46&lt;AQ$1,$G46&lt;AQ$3,(DATE(YEAR($G46)+1,MONTH($G46)+1,1))&gt;AQ$3),$D46*10.56*AQ$2*(AQ$1/1000-($F46/1000)),0)</f>
        <v>0</v>
      </c>
      <c r="AR46" s="69" t="n">
        <f aca="false">IF(AND($F46&lt;AR$1,$G46&lt;AR$3,(DATE(YEAR($G46)+1,MONTH($G46)+1,1))&gt;AR$3),$D46*10.56*AR$2*(AR$1/1000-($F46/1000)),0)</f>
        <v>0</v>
      </c>
      <c r="AS46" s="69" t="n">
        <f aca="false">IF(AND($F46&lt;AS$1,$G46&lt;AS$3,(DATE(YEAR($G46)+1,MONTH($G46)+1,1))&gt;AS$3),$D46*10.56*AS$2*(AS$1/1000-($F46/1000)),0)</f>
        <v>0</v>
      </c>
      <c r="AT46" s="69" t="n">
        <f aca="false">IF(AND($F46&lt;AT$1,$G46&lt;AT$3,(DATE(YEAR($G46)+1,MONTH($G46)+1,1))&gt;AT$3),$D46*10.56*AT$2*(AT$1/1000-($F46/1000)),0)</f>
        <v>0</v>
      </c>
      <c r="AU46" s="69" t="n">
        <f aca="false">IF(AND($F46&lt;AU$1,$G46&lt;AU$3,(DATE(YEAR($G46)+1,MONTH($G46)+1,1))&gt;AU$3),$D46*10.56*AU$2*(AU$1/1000-($F46/1000)),0)</f>
        <v>0</v>
      </c>
      <c r="AV46" s="69" t="n">
        <f aca="false">IF(AND($F46&lt;AV$1,$G46&lt;AV$3,(DATE(YEAR($G46)+1,MONTH($G46)+1,1))&gt;AV$3),$D46*10.56*AV$2*(AV$1/1000-($F46/1000)),0)</f>
        <v>0</v>
      </c>
      <c r="AW46" s="69" t="n">
        <f aca="false">IF(AND($F46&lt;AW$1,$G46&lt;AW$3,(DATE(YEAR($G46)+1,MONTH($G46)+1,1))&gt;AW$3),$D46*10.56*AW$2*(AW$1/1000-($F46/1000)),0)</f>
        <v>0</v>
      </c>
      <c r="AX46" s="69" t="n">
        <f aca="false">IF(AND($F46&lt;AX$1,$G46&lt;AX$3,(DATE(YEAR($G46)+1,MONTH($G46)+1,1))&gt;AX$3),$D46*10.56*AX$2*(AX$1/1000-($F46/1000)),0)</f>
        <v>0</v>
      </c>
      <c r="AY46" s="69" t="n">
        <f aca="false">IF(AND($F46&lt;AY$1,$G46&lt;AY$3,(DATE(YEAR($G46)+1,MONTH($G46)+1,1))&gt;AY$3),$D46*10.56*AY$2*(AY$1/1000-($F46/1000)),0)</f>
        <v>0</v>
      </c>
      <c r="AZ46" s="69" t="n">
        <f aca="false">IF(AND($F46&lt;AZ$1,$G46&lt;AZ$3,(DATE(YEAR($G46)+1,MONTH($G46)+1,1))&gt;AZ$3),$D46*10.56*AZ$2*(AZ$1/1000-($F46/1000)),0)</f>
        <v>0</v>
      </c>
      <c r="BA46" s="69" t="n">
        <f aca="false">IF(AND($F46&lt;BA$1,$G46&lt;BA$3,(DATE(YEAR($G46)+1,MONTH($G46)+1,1))&gt;BA$3),$D46*10.56*BA$2*(BA$1/1000-($F46/1000)),0)</f>
        <v>0</v>
      </c>
      <c r="BB46" s="69" t="n">
        <f aca="false">IF(AND($F46&lt;BB$1,$G46&lt;BB$3,(DATE(YEAR($G46)+1,MONTH($G46)+1,1))&gt;BB$3),$D46*10.56*BB$2*(BB$1/1000-($F46/1000)),0)</f>
        <v>0</v>
      </c>
      <c r="BC46" s="69" t="n">
        <f aca="false">IF(AND($F46&lt;BC$1,$G46&lt;BC$3,(DATE(YEAR($G46)+1,MONTH($G46)+1,1))&gt;BC$3),$D46*10.56*BC$2*(BC$1/1000-($F46/1000)),0)</f>
        <v>0</v>
      </c>
      <c r="BD46" s="69" t="n">
        <f aca="false">IF(AND($F46&lt;BD$1,$G46&lt;BD$3,(DATE(YEAR($G46)+1,MONTH($G46)+1,1))&gt;BD$3),$D46*10.56*BD$2*(BD$1/1000-($F46/1000)),0)</f>
        <v>0</v>
      </c>
    </row>
    <row r="47" customFormat="false" ht="12.75" hidden="false" customHeight="false" outlineLevel="0" collapsed="false">
      <c r="A47" s="71" t="s">
        <v>1305</v>
      </c>
      <c r="B47" s="71" t="s">
        <v>1282</v>
      </c>
      <c r="C47" s="71" t="s">
        <v>1306</v>
      </c>
      <c r="D47" s="72" t="n">
        <v>80</v>
      </c>
      <c r="E47" s="3" t="s">
        <v>1268</v>
      </c>
      <c r="F47" s="72" t="n">
        <v>9611</v>
      </c>
      <c r="G47" s="73" t="n">
        <v>37438</v>
      </c>
      <c r="H47" s="64" t="s">
        <v>1260</v>
      </c>
      <c r="I47" s="69" t="n">
        <f aca="false">IF(AND($F47&lt;I$1,$G47&lt;I$3,(DATE(YEAR($G47)+1,MONTH($G47)+1,1))&gt;I$3),$D47*10.56*I$2*(I$1/1000-($F47/1000)),0)</f>
        <v>0</v>
      </c>
      <c r="J47" s="69" t="n">
        <f aca="false">IF(AND($F47&lt;J$1,$G47&lt;J$3,(DATE(YEAR($G47)+1,MONTH($G47)+1,1))&gt;J$3),$D47*10.56*J$2*(J$1/1000-($F47/1000)),0)</f>
        <v>0</v>
      </c>
      <c r="K47" s="69" t="n">
        <f aca="false">IF(AND($F47&lt;K$1,$G47&lt;K$3,(DATE(YEAR($G47)+1,MONTH($G47)+1,1))&gt;K$3),$D47*10.56*K$2*(K$1/1000-($F47/1000)),0)</f>
        <v>0</v>
      </c>
      <c r="L47" s="69" t="n">
        <f aca="false">IF(AND($F47&lt;L$1,$G47&lt;L$3,(DATE(YEAR($G47)+1,MONTH($G47)+1,1))&gt;L$3),$D47*10.56*L$2*(L$1/1000-($F47/1000)),0)</f>
        <v>0</v>
      </c>
      <c r="M47" s="69" t="n">
        <f aca="false">IF(AND($F47&lt;M$1,$G47&lt;M$3,(DATE(YEAR($G47)+1,MONTH($G47)+1,1))&gt;M$3),$D47*10.56*M$2*(M$1/1000-($F47/1000)),0)</f>
        <v>0</v>
      </c>
      <c r="N47" s="69" t="n">
        <f aca="false">IF(AND($F47&lt;N$1,$G47&lt;N$3,(DATE(YEAR($G47)+1,MONTH($G47)+1,1))&gt;N$3),$D47*10.56*N$2*(N$1/1000-($F47/1000)),0)</f>
        <v>0</v>
      </c>
      <c r="O47" s="69" t="n">
        <f aca="false">IF(AND($F47&lt;O$1,$G47&lt;O$3,(DATE(YEAR($G47)+1,MONTH($G47)+1,1))&gt;O$3),$D47*10.56*O$2*(O$1/1000-($F47/1000)),0)</f>
        <v>0</v>
      </c>
      <c r="P47" s="69" t="n">
        <f aca="false">IF(AND($F47&lt;P$1,$G47&lt;P$3,(DATE(YEAR($G47)+1,MONTH($G47)+1,1))&gt;P$3),$D47*10.56*P$2*(P$1/1000-($F47/1000)),0)</f>
        <v>0</v>
      </c>
      <c r="Q47" s="69" t="n">
        <f aca="false">IF(AND($F47&lt;Q$1,$G47&lt;Q$3,(DATE(YEAR($G47)+1,MONTH($G47)+1,1))&gt;Q$3),$D47*10.56*Q$2*(Q$1/1000-($F47/1000)),0)</f>
        <v>0</v>
      </c>
      <c r="R47" s="69" t="n">
        <f aca="false">IF(AND($F47&lt;R$1,$G47&lt;R$3,(DATE(YEAR($G47)+1,MONTH($G47)+1,1))&gt;R$3),$D47*10.56*R$2*(R$1/1000-($F47/1000)),0)</f>
        <v>0</v>
      </c>
      <c r="S47" s="69" t="n">
        <f aca="false">IF(AND($F47&lt;S$1,$G47&lt;S$3,(DATE(YEAR($G47)+1,MONTH($G47)+1,1))&gt;S$3),$D47*10.56*S$2*(S$1/1000-($F47/1000)),0)</f>
        <v>0</v>
      </c>
      <c r="T47" s="69" t="n">
        <f aca="false">IF(AND($F47&lt;T$1,$G47&lt;T$3,(DATE(YEAR($G47)+1,MONTH($G47)+1,1))&gt;T$3),$D47*10.56*T$2*(T$1/1000-($F47/1000)),0)</f>
        <v>0</v>
      </c>
      <c r="U47" s="69" t="n">
        <f aca="false">IF(AND($F47&lt;U$1,$G47&lt;U$3,(DATE(YEAR($G47)+1,MONTH($G47)+1,1))&gt;U$3),$D47*10.56*U$2*(U$1/1000-($F47/1000)),0)</f>
        <v>0</v>
      </c>
      <c r="V47" s="69" t="n">
        <f aca="false">IF(AND($F47&lt;V$1,$G47&lt;V$3,(DATE(YEAR($G47)+1,MONTH($G47)+1,1))&gt;V$3),$D47*10.56*V$2*(V$1/1000-($F47/1000)),0)</f>
        <v>0</v>
      </c>
      <c r="W47" s="69" t="n">
        <f aca="false">IF(AND($F47&lt;W$1,$G47&lt;W$3,(DATE(YEAR($G47)+1,MONTH($G47)+1,1))&gt;W$3),$D47*10.56*W$2*(W$1/1000-($F47/1000)),0)</f>
        <v>0</v>
      </c>
      <c r="X47" s="69" t="n">
        <f aca="false">IF(AND($F47&lt;X$1,$G47&lt;X$3,(DATE(YEAR($G47)+1,MONTH($G47)+1,1))&gt;X$3),$D47*10.56*X$2*(X$1/1000-($F47/1000)),0)</f>
        <v>0</v>
      </c>
      <c r="Y47" s="69" t="n">
        <f aca="false">IF(AND($F47&lt;Y$1,$G47&lt;Y$3,(DATE(YEAR($G47)+1,MONTH($G47)+1,1))&gt;Y$3),$D47*10.56*Y$2*(Y$1/1000-($F47/1000)),0)</f>
        <v>0</v>
      </c>
      <c r="Z47" s="69" t="n">
        <f aca="false">IF(AND($F47&lt;Z$1,$G47&lt;Z$3,(DATE(YEAR($G47)+1,MONTH($G47)+1,1))&gt;Z$3),$D47*10.56*Z$2*(Z$1/1000-($F47/1000)),0)</f>
        <v>0</v>
      </c>
      <c r="AA47" s="69" t="n">
        <f aca="false">IF(AND($F47&lt;AA$1,$G47&lt;AA$3,(DATE(YEAR($G47)+1,MONTH($G47)+1,1))&gt;AA$3),$D47*10.56*AA$2*(AA$1/1000-($F47/1000)),0)</f>
        <v>0</v>
      </c>
      <c r="AB47" s="69" t="n">
        <f aca="false">IF(AND($F47&lt;AB$1,$G47&lt;AB$3,(DATE(YEAR($G47)+1,MONTH($G47)+1,1))&gt;AB$3),$D47*10.56*AB$2*(AB$1/1000-($F47/1000)),0)</f>
        <v>131.45088</v>
      </c>
      <c r="AC47" s="69" t="n">
        <f aca="false">IF(AND($F47&lt;AC$1,$G47&lt;AC$3,(DATE(YEAR($G47)+1,MONTH($G47)+1,1))&gt;AC$3),$D47*10.56*AC$2*(AC$1/1000-($F47/1000)),0)</f>
        <v>131.45088</v>
      </c>
      <c r="AD47" s="69" t="n">
        <f aca="false">IF(AND($F47&lt;AD$1,$G47&lt;AD$3,(DATE(YEAR($G47)+1,MONTH($G47)+1,1))&gt;AD$3),$D47*10.56*AD$2*(AD$1/1000-($F47/1000)),0)</f>
        <v>131.45088</v>
      </c>
      <c r="AE47" s="69" t="n">
        <f aca="false">IF(AND($F47&lt;AE$1,$G47&lt;AE$3,(DATE(YEAR($G47)+1,MONTH($G47)+1,1))&gt;AE$3),$D47*10.56*AE$2*(AE$1/1000-($F47/1000)),0)</f>
        <v>131.45088</v>
      </c>
      <c r="AF47" s="69" t="n">
        <f aca="false">IF(AND($F47&lt;AF$1,$G47&lt;AF$3,(DATE(YEAR($G47)+1,MONTH($G47)+1,1))&gt;AF$3),$D47*10.56*AF$2*(AF$1/1000-($F47/1000)),0)</f>
        <v>131.45088</v>
      </c>
      <c r="AG47" s="69" t="n">
        <f aca="false">IF(AND($F47&lt;AG$1,$G47&lt;AG$3,(DATE(YEAR($G47)+1,MONTH($G47)+1,1))&gt;AG$3),$D47*10.56*AG$2*(AG$1/1000-($F47/1000)),0)</f>
        <v>131.45088</v>
      </c>
      <c r="AH47" s="69" t="n">
        <f aca="false">IF(AND($F47&lt;AH$1,$G47&lt;AH$3,(DATE(YEAR($G47)+1,MONTH($G47)+1,1))&gt;AH$3),$D47*10.56*AH$2*(AH$1/1000-($F47/1000)),0)</f>
        <v>131.45088</v>
      </c>
      <c r="AI47" s="69" t="n">
        <f aca="false">IF(AND($F47&lt;AI$1,$G47&lt;AI$3,(DATE(YEAR($G47)+1,MONTH($G47)+1,1))&gt;AI$3),$D47*10.56*AI$2*(AI$1/1000-($F47/1000)),0)</f>
        <v>131.45088</v>
      </c>
      <c r="AJ47" s="69" t="n">
        <f aca="false">IF(AND($F47&lt;AJ$1,$G47&lt;AJ$3,(DATE(YEAR($G47)+1,MONTH($G47)+1,1))&gt;AJ$3),$D47*10.56*AJ$2*(AJ$1/1000-($F47/1000)),0)</f>
        <v>131.45088</v>
      </c>
      <c r="AK47" s="69" t="n">
        <f aca="false">IF(AND($F47&lt;AK$1,$G47&lt;AK$3,(DATE(YEAR($G47)+1,MONTH($G47)+1,1))&gt;AK$3),$D47*10.56*AK$2*(AK$1/1000-($F47/1000)),0)</f>
        <v>131.45088</v>
      </c>
      <c r="AL47" s="69" t="n">
        <f aca="false">IF(AND($F47&lt;AL$1,$G47&lt;AL$3,(DATE(YEAR($G47)+1,MONTH($G47)+1,1))&gt;AL$3),$D47*10.56*AL$2*(AL$1/1000-($F47/1000)),0)</f>
        <v>131.45088</v>
      </c>
      <c r="AM47" s="69" t="n">
        <f aca="false">IF(AND($F47&lt;AM$1,$G47&lt;AM$3,(DATE(YEAR($G47)+1,MONTH($G47)+1,1))&gt;AM$3),$D47*10.56*AM$2*(AM$1/1000-($F47/1000)),0)</f>
        <v>131.45088</v>
      </c>
      <c r="AN47" s="69" t="n">
        <f aca="false">IF(AND($F47&lt;AN$1,$G47&lt;AN$3,(DATE(YEAR($G47)+1,MONTH($G47)+1,1))&gt;AN$3),$D47*10.56*AN$2*(AN$1/1000-($F47/1000)),0)</f>
        <v>0</v>
      </c>
      <c r="AO47" s="69" t="n">
        <f aca="false">IF(AND($F47&lt;AO$1,$G47&lt;AO$3,(DATE(YEAR($G47)+1,MONTH($G47)+1,1))&gt;AO$3),$D47*10.56*AO$2*(AO$1/1000-($F47/1000)),0)</f>
        <v>0</v>
      </c>
      <c r="AP47" s="69" t="n">
        <f aca="false">IF(AND($F47&lt;AP$1,$G47&lt;AP$3,(DATE(YEAR($G47)+1,MONTH($G47)+1,1))&gt;AP$3),$D47*10.56*AP$2*(AP$1/1000-($F47/1000)),0)</f>
        <v>0</v>
      </c>
      <c r="AQ47" s="69" t="n">
        <f aca="false">IF(AND($F47&lt;AQ$1,$G47&lt;AQ$3,(DATE(YEAR($G47)+1,MONTH($G47)+1,1))&gt;AQ$3),$D47*10.56*AQ$2*(AQ$1/1000-($F47/1000)),0)</f>
        <v>0</v>
      </c>
      <c r="AR47" s="69" t="n">
        <f aca="false">IF(AND($F47&lt;AR$1,$G47&lt;AR$3,(DATE(YEAR($G47)+1,MONTH($G47)+1,1))&gt;AR$3),$D47*10.56*AR$2*(AR$1/1000-($F47/1000)),0)</f>
        <v>0</v>
      </c>
      <c r="AS47" s="69" t="n">
        <f aca="false">IF(AND($F47&lt;AS$1,$G47&lt;AS$3,(DATE(YEAR($G47)+1,MONTH($G47)+1,1))&gt;AS$3),$D47*10.56*AS$2*(AS$1/1000-($F47/1000)),0)</f>
        <v>0</v>
      </c>
      <c r="AT47" s="69" t="n">
        <f aca="false">IF(AND($F47&lt;AT$1,$G47&lt;AT$3,(DATE(YEAR($G47)+1,MONTH($G47)+1,1))&gt;AT$3),$D47*10.56*AT$2*(AT$1/1000-($F47/1000)),0)</f>
        <v>0</v>
      </c>
      <c r="AU47" s="69" t="n">
        <f aca="false">IF(AND($F47&lt;AU$1,$G47&lt;AU$3,(DATE(YEAR($G47)+1,MONTH($G47)+1,1))&gt;AU$3),$D47*10.56*AU$2*(AU$1/1000-($F47/1000)),0)</f>
        <v>0</v>
      </c>
      <c r="AV47" s="69" t="n">
        <f aca="false">IF(AND($F47&lt;AV$1,$G47&lt;AV$3,(DATE(YEAR($G47)+1,MONTH($G47)+1,1))&gt;AV$3),$D47*10.56*AV$2*(AV$1/1000-($F47/1000)),0)</f>
        <v>0</v>
      </c>
      <c r="AW47" s="69" t="n">
        <f aca="false">IF(AND($F47&lt;AW$1,$G47&lt;AW$3,(DATE(YEAR($G47)+1,MONTH($G47)+1,1))&gt;AW$3),$D47*10.56*AW$2*(AW$1/1000-($F47/1000)),0)</f>
        <v>0</v>
      </c>
      <c r="AX47" s="69" t="n">
        <f aca="false">IF(AND($F47&lt;AX$1,$G47&lt;AX$3,(DATE(YEAR($G47)+1,MONTH($G47)+1,1))&gt;AX$3),$D47*10.56*AX$2*(AX$1/1000-($F47/1000)),0)</f>
        <v>0</v>
      </c>
      <c r="AY47" s="69" t="n">
        <f aca="false">IF(AND($F47&lt;AY$1,$G47&lt;AY$3,(DATE(YEAR($G47)+1,MONTH($G47)+1,1))&gt;AY$3),$D47*10.56*AY$2*(AY$1/1000-($F47/1000)),0)</f>
        <v>0</v>
      </c>
      <c r="AZ47" s="69" t="n">
        <f aca="false">IF(AND($F47&lt;AZ$1,$G47&lt;AZ$3,(DATE(YEAR($G47)+1,MONTH($G47)+1,1))&gt;AZ$3),$D47*10.56*AZ$2*(AZ$1/1000-($F47/1000)),0)</f>
        <v>0</v>
      </c>
      <c r="BA47" s="69" t="n">
        <f aca="false">IF(AND($F47&lt;BA$1,$G47&lt;BA$3,(DATE(YEAR($G47)+1,MONTH($G47)+1,1))&gt;BA$3),$D47*10.56*BA$2*(BA$1/1000-($F47/1000)),0)</f>
        <v>0</v>
      </c>
      <c r="BB47" s="69" t="n">
        <f aca="false">IF(AND($F47&lt;BB$1,$G47&lt;BB$3,(DATE(YEAR($G47)+1,MONTH($G47)+1,1))&gt;BB$3),$D47*10.56*BB$2*(BB$1/1000-($F47/1000)),0)</f>
        <v>0</v>
      </c>
      <c r="BC47" s="69" t="n">
        <f aca="false">IF(AND($F47&lt;BC$1,$G47&lt;BC$3,(DATE(YEAR($G47)+1,MONTH($G47)+1,1))&gt;BC$3),$D47*10.56*BC$2*(BC$1/1000-($F47/1000)),0)</f>
        <v>0</v>
      </c>
      <c r="BD47" s="69" t="n">
        <f aca="false">IF(AND($F47&lt;BD$1,$G47&lt;BD$3,(DATE(YEAR($G47)+1,MONTH($G47)+1,1))&gt;BD$3),$D47*10.56*BD$2*(BD$1/1000-($F47/1000)),0)</f>
        <v>0</v>
      </c>
    </row>
    <row r="48" customFormat="false" ht="12.75" hidden="false" customHeight="false" outlineLevel="0" collapsed="false">
      <c r="A48" s="71" t="s">
        <v>1290</v>
      </c>
      <c r="B48" s="71" t="s">
        <v>1204</v>
      </c>
      <c r="C48" s="71" t="s">
        <v>1273</v>
      </c>
      <c r="D48" s="72" t="n">
        <v>580</v>
      </c>
      <c r="E48" s="3" t="s">
        <v>1268</v>
      </c>
      <c r="F48" s="72" t="n">
        <v>6707</v>
      </c>
      <c r="G48" s="73" t="n">
        <v>38504</v>
      </c>
      <c r="H48" s="64" t="s">
        <v>1260</v>
      </c>
      <c r="I48" s="69" t="n">
        <f aca="false">IF(AND($F48&lt;I$1,$G48&lt;I$3,(DATE(YEAR($G48)+1,MONTH($G48)+1,1))&gt;I$3),$D48*10.56*I$2*(I$1/1000-($F48/1000)),0)</f>
        <v>0</v>
      </c>
      <c r="J48" s="69" t="n">
        <f aca="false">IF(AND($F48&lt;J$1,$G48&lt;J$3,(DATE(YEAR($G48)+1,MONTH($G48)+1,1))&gt;J$3),$D48*10.56*J$2*(J$1/1000-($F48/1000)),0)</f>
        <v>0</v>
      </c>
      <c r="K48" s="69" t="n">
        <f aca="false">IF(AND($F48&lt;K$1,$G48&lt;K$3,(DATE(YEAR($G48)+1,MONTH($G48)+1,1))&gt;K$3),$D48*10.56*K$2*(K$1/1000-($F48/1000)),0)</f>
        <v>0</v>
      </c>
      <c r="L48" s="69" t="n">
        <f aca="false">IF(AND($F48&lt;L$1,$G48&lt;L$3,(DATE(YEAR($G48)+1,MONTH($G48)+1,1))&gt;L$3),$D48*10.56*L$2*(L$1/1000-($F48/1000)),0)</f>
        <v>0</v>
      </c>
      <c r="M48" s="69" t="n">
        <f aca="false">IF(AND($F48&lt;M$1,$G48&lt;M$3,(DATE(YEAR($G48)+1,MONTH($G48)+1,1))&gt;M$3),$D48*10.56*M$2*(M$1/1000-($F48/1000)),0)</f>
        <v>0</v>
      </c>
      <c r="N48" s="69" t="n">
        <f aca="false">IF(AND($F48&lt;N$1,$G48&lt;N$3,(DATE(YEAR($G48)+1,MONTH($G48)+1,1))&gt;N$3),$D48*10.56*N$2*(N$1/1000-($F48/1000)),0)</f>
        <v>0</v>
      </c>
      <c r="O48" s="69" t="n">
        <f aca="false">IF(AND($F48&lt;O$1,$G48&lt;O$3,(DATE(YEAR($G48)+1,MONTH($G48)+1,1))&gt;O$3),$D48*10.56*O$2*(O$1/1000-($F48/1000)),0)</f>
        <v>0</v>
      </c>
      <c r="P48" s="69" t="n">
        <f aca="false">IF(AND($F48&lt;P$1,$G48&lt;P$3,(DATE(YEAR($G48)+1,MONTH($G48)+1,1))&gt;P$3),$D48*10.56*P$2*(P$1/1000-($F48/1000)),0)</f>
        <v>0</v>
      </c>
      <c r="Q48" s="69" t="n">
        <f aca="false">IF(AND($F48&lt;Q$1,$G48&lt;Q$3,(DATE(YEAR($G48)+1,MONTH($G48)+1,1))&gt;Q$3),$D48*10.56*Q$2*(Q$1/1000-($F48/1000)),0)</f>
        <v>0</v>
      </c>
      <c r="R48" s="69" t="n">
        <f aca="false">IF(AND($F48&lt;R$1,$G48&lt;R$3,(DATE(YEAR($G48)+1,MONTH($G48)+1,1))&gt;R$3),$D48*10.56*R$2*(R$1/1000-($F48/1000)),0)</f>
        <v>0</v>
      </c>
      <c r="S48" s="69" t="n">
        <f aca="false">IF(AND($F48&lt;S$1,$G48&lt;S$3,(DATE(YEAR($G48)+1,MONTH($G48)+1,1))&gt;S$3),$D48*10.56*S$2*(S$1/1000-($F48/1000)),0)</f>
        <v>0</v>
      </c>
      <c r="T48" s="69" t="n">
        <f aca="false">IF(AND($F48&lt;T$1,$G48&lt;T$3,(DATE(YEAR($G48)+1,MONTH($G48)+1,1))&gt;T$3),$D48*10.56*T$2*(T$1/1000-($F48/1000)),0)</f>
        <v>0</v>
      </c>
      <c r="U48" s="69" t="n">
        <f aca="false">IF(AND($F48&lt;U$1,$G48&lt;U$3,(DATE(YEAR($G48)+1,MONTH($G48)+1,1))&gt;U$3),$D48*10.56*U$2*(U$1/1000-($F48/1000)),0)</f>
        <v>0</v>
      </c>
      <c r="V48" s="69" t="n">
        <f aca="false">IF(AND($F48&lt;V$1,$G48&lt;V$3,(DATE(YEAR($G48)+1,MONTH($G48)+1,1))&gt;V$3),$D48*10.56*V$2*(V$1/1000-($F48/1000)),0)</f>
        <v>0</v>
      </c>
      <c r="W48" s="69" t="n">
        <f aca="false">IF(AND($F48&lt;W$1,$G48&lt;W$3,(DATE(YEAR($G48)+1,MONTH($G48)+1,1))&gt;W$3),$D48*10.56*W$2*(W$1/1000-($F48/1000)),0)</f>
        <v>0</v>
      </c>
      <c r="X48" s="69" t="n">
        <f aca="false">IF(AND($F48&lt;X$1,$G48&lt;X$3,(DATE(YEAR($G48)+1,MONTH($G48)+1,1))&gt;X$3),$D48*10.56*X$2*(X$1/1000-($F48/1000)),0)</f>
        <v>0</v>
      </c>
      <c r="Y48" s="69" t="n">
        <f aca="false">IF(AND($F48&lt;Y$1,$G48&lt;Y$3,(DATE(YEAR($G48)+1,MONTH($G48)+1,1))&gt;Y$3),$D48*10.56*Y$2*(Y$1/1000-($F48/1000)),0)</f>
        <v>0</v>
      </c>
      <c r="Z48" s="69" t="n">
        <f aca="false">IF(AND($F48&lt;Z$1,$G48&lt;Z$3,(DATE(YEAR($G48)+1,MONTH($G48)+1,1))&gt;Z$3),$D48*10.56*Z$2*(Z$1/1000-($F48/1000)),0)</f>
        <v>0</v>
      </c>
      <c r="AA48" s="69" t="n">
        <f aca="false">IF(AND($F48&lt;AA$1,$G48&lt;AA$3,(DATE(YEAR($G48)+1,MONTH($G48)+1,1))&gt;AA$3),$D48*10.56*AA$2*(AA$1/1000-($F48/1000)),0)</f>
        <v>0</v>
      </c>
      <c r="AB48" s="69" t="n">
        <f aca="false">IF(AND($F48&lt;AB$1,$G48&lt;AB$3,(DATE(YEAR($G48)+1,MONTH($G48)+1,1))&gt;AB$3),$D48*10.56*AB$2*(AB$1/1000-($F48/1000)),0)</f>
        <v>0</v>
      </c>
      <c r="AC48" s="69" t="n">
        <f aca="false">IF(AND($F48&lt;AC$1,$G48&lt;AC$3,(DATE(YEAR($G48)+1,MONTH($G48)+1,1))&gt;AC$3),$D48*10.56*AC$2*(AC$1/1000-($F48/1000)),0)</f>
        <v>0</v>
      </c>
      <c r="AD48" s="69" t="n">
        <f aca="false">IF(AND($F48&lt;AD$1,$G48&lt;AD$3,(DATE(YEAR($G48)+1,MONTH($G48)+1,1))&gt;AD$3),$D48*10.56*AD$2*(AD$1/1000-($F48/1000)),0)</f>
        <v>0</v>
      </c>
      <c r="AE48" s="69" t="n">
        <f aca="false">IF(AND($F48&lt;AE$1,$G48&lt;AE$3,(DATE(YEAR($G48)+1,MONTH($G48)+1,1))&gt;AE$3),$D48*10.56*AE$2*(AE$1/1000-($F48/1000)),0)</f>
        <v>0</v>
      </c>
      <c r="AF48" s="69" t="n">
        <f aca="false">IF(AND($F48&lt;AF$1,$G48&lt;AF$3,(DATE(YEAR($G48)+1,MONTH($G48)+1,1))&gt;AF$3),$D48*10.56*AF$2*(AF$1/1000-($F48/1000)),0)</f>
        <v>0</v>
      </c>
      <c r="AG48" s="69" t="n">
        <f aca="false">IF(AND($F48&lt;AG$1,$G48&lt;AG$3,(DATE(YEAR($G48)+1,MONTH($G48)+1,1))&gt;AG$3),$D48*10.56*AG$2*(AG$1/1000-($F48/1000)),0)</f>
        <v>0</v>
      </c>
      <c r="AH48" s="69" t="n">
        <f aca="false">IF(AND($F48&lt;AH$1,$G48&lt;AH$3,(DATE(YEAR($G48)+1,MONTH($G48)+1,1))&gt;AH$3),$D48*10.56*AH$2*(AH$1/1000-($F48/1000)),0)</f>
        <v>0</v>
      </c>
      <c r="AI48" s="69" t="n">
        <f aca="false">IF(AND($F48&lt;AI$1,$G48&lt;AI$3,(DATE(YEAR($G48)+1,MONTH($G48)+1,1))&gt;AI$3),$D48*10.56*AI$2*(AI$1/1000-($F48/1000)),0)</f>
        <v>0</v>
      </c>
      <c r="AJ48" s="69" t="n">
        <f aca="false">IF(AND($F48&lt;AJ$1,$G48&lt;AJ$3,(DATE(YEAR($G48)+1,MONTH($G48)+1,1))&gt;AJ$3),$D48*10.56*AJ$2*(AJ$1/1000-($F48/1000)),0)</f>
        <v>0</v>
      </c>
      <c r="AK48" s="69" t="n">
        <f aca="false">IF(AND($F48&lt;AK$1,$G48&lt;AK$3,(DATE(YEAR($G48)+1,MONTH($G48)+1,1))&gt;AK$3),$D48*10.56*AK$2*(AK$1/1000-($F48/1000)),0)</f>
        <v>0</v>
      </c>
      <c r="AL48" s="69" t="n">
        <f aca="false">IF(AND($F48&lt;AL$1,$G48&lt;AL$3,(DATE(YEAR($G48)+1,MONTH($G48)+1,1))&gt;AL$3),$D48*10.56*AL$2*(AL$1/1000-($F48/1000)),0)</f>
        <v>0</v>
      </c>
      <c r="AM48" s="69" t="n">
        <f aca="false">IF(AND($F48&lt;AM$1,$G48&lt;AM$3,(DATE(YEAR($G48)+1,MONTH($G48)+1,1))&gt;AM$3),$D48*10.56*AM$2*(AM$1/1000-($F48/1000)),0)</f>
        <v>0</v>
      </c>
      <c r="AN48" s="69" t="n">
        <f aca="false">IF(AND($F48&lt;AN$1,$G48&lt;AN$3,(DATE(YEAR($G48)+1,MONTH($G48)+1,1))&gt;AN$3),$D48*10.56*AN$2*(AN$1/1000-($F48/1000)),0)</f>
        <v>0</v>
      </c>
      <c r="AO48" s="69" t="n">
        <f aca="false">IF(AND($F48&lt;AO$1,$G48&lt;AO$3,(DATE(YEAR($G48)+1,MONTH($G48)+1,1))&gt;AO$3),$D48*10.56*AO$2*(AO$1/1000-($F48/1000)),0)</f>
        <v>0</v>
      </c>
      <c r="AP48" s="69" t="n">
        <f aca="false">IF(AND($F48&lt;AP$1,$G48&lt;AP$3,(DATE(YEAR($G48)+1,MONTH($G48)+1,1))&gt;AP$3),$D48*10.56*AP$2*(AP$1/1000-($F48/1000)),0)</f>
        <v>0</v>
      </c>
      <c r="AQ48" s="69" t="n">
        <f aca="false">IF(AND($F48&lt;AQ$1,$G48&lt;AQ$3,(DATE(YEAR($G48)+1,MONTH($G48)+1,1))&gt;AQ$3),$D48*10.56*AQ$2*(AQ$1/1000-($F48/1000)),0)</f>
        <v>0</v>
      </c>
      <c r="AR48" s="69" t="n">
        <f aca="false">IF(AND($F48&lt;AR$1,$G48&lt;AR$3,(DATE(YEAR($G48)+1,MONTH($G48)+1,1))&gt;AR$3),$D48*10.56*AR$2*(AR$1/1000-($F48/1000)),0)</f>
        <v>0</v>
      </c>
      <c r="AS48" s="69" t="n">
        <f aca="false">IF(AND($F48&lt;AS$1,$G48&lt;AS$3,(DATE(YEAR($G48)+1,MONTH($G48)+1,1))&gt;AS$3),$D48*10.56*AS$2*(AS$1/1000-($F48/1000)),0)</f>
        <v>0</v>
      </c>
      <c r="AT48" s="69" t="n">
        <f aca="false">IF(AND($F48&lt;AT$1,$G48&lt;AT$3,(DATE(YEAR($G48)+1,MONTH($G48)+1,1))&gt;AT$3),$D48*10.56*AT$2*(AT$1/1000-($F48/1000)),0)</f>
        <v>0</v>
      </c>
      <c r="AU48" s="69" t="n">
        <f aca="false">IF(AND($F48&lt;AU$1,$G48&lt;AU$3,(DATE(YEAR($G48)+1,MONTH($G48)+1,1))&gt;AU$3),$D48*10.56*AU$2*(AU$1/1000-($F48/1000)),0)</f>
        <v>0</v>
      </c>
      <c r="AV48" s="69" t="n">
        <f aca="false">IF(AND($F48&lt;AV$1,$G48&lt;AV$3,(DATE(YEAR($G48)+1,MONTH($G48)+1,1))&gt;AV$3),$D48*10.56*AV$2*(AV$1/1000-($F48/1000)),0)</f>
        <v>0</v>
      </c>
      <c r="AW48" s="69" t="n">
        <f aca="false">IF(AND($F48&lt;AW$1,$G48&lt;AW$3,(DATE(YEAR($G48)+1,MONTH($G48)+1,1))&gt;AW$3),$D48*10.56*AW$2*(AW$1/1000-($F48/1000)),0)</f>
        <v>0</v>
      </c>
      <c r="AX48" s="69" t="n">
        <f aca="false">IF(AND($F48&lt;AX$1,$G48&lt;AX$3,(DATE(YEAR($G48)+1,MONTH($G48)+1,1))&gt;AX$3),$D48*10.56*AX$2*(AX$1/1000-($F48/1000)),0)</f>
        <v>0</v>
      </c>
      <c r="AY48" s="69" t="n">
        <f aca="false">IF(AND($F48&lt;AY$1,$G48&lt;AY$3,(DATE(YEAR($G48)+1,MONTH($G48)+1,1))&gt;AY$3),$D48*10.56*AY$2*(AY$1/1000-($F48/1000)),0)</f>
        <v>0</v>
      </c>
      <c r="AZ48" s="69" t="n">
        <f aca="false">IF(AND($F48&lt;AZ$1,$G48&lt;AZ$3,(DATE(YEAR($G48)+1,MONTH($G48)+1,1))&gt;AZ$3),$D48*10.56*AZ$2*(AZ$1/1000-($F48/1000)),0)</f>
        <v>0</v>
      </c>
      <c r="BA48" s="69" t="n">
        <f aca="false">IF(AND($F48&lt;BA$1,$G48&lt;BA$3,(DATE(YEAR($G48)+1,MONTH($G48)+1,1))&gt;BA$3),$D48*10.56*BA$2*(BA$1/1000-($F48/1000)),0)</f>
        <v>0</v>
      </c>
      <c r="BB48" s="69" t="n">
        <f aca="false">IF(AND($F48&lt;BB$1,$G48&lt;BB$3,(DATE(YEAR($G48)+1,MONTH($G48)+1,1))&gt;BB$3),$D48*10.56*BB$2*(BB$1/1000-($F48/1000)),0)</f>
        <v>0</v>
      </c>
      <c r="BC48" s="69" t="n">
        <f aca="false">IF(AND($F48&lt;BC$1,$G48&lt;BC$3,(DATE(YEAR($G48)+1,MONTH($G48)+1,1))&gt;BC$3),$D48*10.56*BC$2*(BC$1/1000-($F48/1000)),0)</f>
        <v>0</v>
      </c>
      <c r="BD48" s="69" t="n">
        <f aca="false">IF(AND($F48&lt;BD$1,$G48&lt;BD$3,(DATE(YEAR($G48)+1,MONTH($G48)+1,1))&gt;BD$3),$D48*10.56*BD$2*(BD$1/1000-($F48/1000)),0)</f>
        <v>0</v>
      </c>
    </row>
    <row r="49" customFormat="false" ht="12.75" hidden="false" customHeight="false" outlineLevel="0" collapsed="false">
      <c r="A49" s="0" t="s">
        <v>1202</v>
      </c>
      <c r="B49" s="71" t="s">
        <v>1204</v>
      </c>
      <c r="C49" s="71" t="s">
        <v>1273</v>
      </c>
      <c r="D49" s="72" t="n">
        <v>547</v>
      </c>
      <c r="E49" s="3" t="s">
        <v>1268</v>
      </c>
      <c r="F49" s="72" t="n">
        <v>7100</v>
      </c>
      <c r="G49" s="73" t="n">
        <v>37073</v>
      </c>
      <c r="H49" s="64" t="s">
        <v>1260</v>
      </c>
      <c r="I49" s="69" t="n">
        <f aca="false">IF(AND($F49&lt;I$1,$G49&lt;I$3,(DATE(YEAR($G49)+1,MONTH($G49)+1,1))&gt;I$3),$D49*10.56*I$2*(I$1/1000-($F49/1000)),0)</f>
        <v>0</v>
      </c>
      <c r="J49" s="69" t="n">
        <f aca="false">IF(AND($F49&lt;J$1,$G49&lt;J$3,(DATE(YEAR($G49)+1,MONTH($G49)+1,1))&gt;J$3),$D49*10.56*J$2*(J$1/1000-($F49/1000)),0)</f>
        <v>0</v>
      </c>
      <c r="K49" s="69" t="n">
        <f aca="false">IF(AND($F49&lt;K$1,$G49&lt;K$3,(DATE(YEAR($G49)+1,MONTH($G49)+1,1))&gt;K$3),$D49*10.56*K$2*(K$1/1000-($F49/1000)),0)</f>
        <v>0</v>
      </c>
      <c r="L49" s="69" t="n">
        <f aca="false">IF(AND($F49&lt;L$1,$G49&lt;L$3,(DATE(YEAR($G49)+1,MONTH($G49)+1,1))&gt;L$3),$D49*10.56*L$2*(L$1/1000-($F49/1000)),0)</f>
        <v>0</v>
      </c>
      <c r="M49" s="69" t="n">
        <f aca="false">IF(AND($F49&lt;M$1,$G49&lt;M$3,(DATE(YEAR($G49)+1,MONTH($G49)+1,1))&gt;M$3),$D49*10.56*M$2*(M$1/1000-($F49/1000)),0)</f>
        <v>0</v>
      </c>
      <c r="N49" s="69" t="n">
        <f aca="false">IF(AND($F49&lt;N$1,$G49&lt;N$3,(DATE(YEAR($G49)+1,MONTH($G49)+1,1))&gt;N$3),$D49*10.56*N$2*(N$1/1000-($F49/1000)),0)</f>
        <v>0</v>
      </c>
      <c r="O49" s="69" t="n">
        <f aca="false">IF(AND($F49&lt;O$1,$G49&lt;O$3,(DATE(YEAR($G49)+1,MONTH($G49)+1,1))&gt;O$3),$D49*10.56*O$2*(O$1/1000-($F49/1000)),0)</f>
        <v>0</v>
      </c>
      <c r="P49" s="69" t="n">
        <f aca="false">IF(AND($F49&lt;P$1,$G49&lt;P$3,(DATE(YEAR($G49)+1,MONTH($G49)+1,1))&gt;P$3),$D49*10.56*P$2*(P$1/1000-($F49/1000)),0)</f>
        <v>6700.5312</v>
      </c>
      <c r="Q49" s="69" t="n">
        <f aca="false">IF(AND($F49&lt;Q$1,$G49&lt;Q$3,(DATE(YEAR($G49)+1,MONTH($G49)+1,1))&gt;Q$3),$D49*10.56*Q$2*(Q$1/1000-($F49/1000)),0)</f>
        <v>6700.5312</v>
      </c>
      <c r="R49" s="69" t="n">
        <f aca="false">IF(AND($F49&lt;R$1,$G49&lt;R$3,(DATE(YEAR($G49)+1,MONTH($G49)+1,1))&gt;R$3),$D49*10.56*R$2*(R$1/1000-($F49/1000)),0)</f>
        <v>6700.5312</v>
      </c>
      <c r="S49" s="69" t="n">
        <f aca="false">IF(AND($F49&lt;S$1,$G49&lt;S$3,(DATE(YEAR($G49)+1,MONTH($G49)+1,1))&gt;S$3),$D49*10.56*S$2*(S$1/1000-($F49/1000)),0)</f>
        <v>6700.5312</v>
      </c>
      <c r="T49" s="69" t="n">
        <f aca="false">IF(AND($F49&lt;T$1,$G49&lt;T$3,(DATE(YEAR($G49)+1,MONTH($G49)+1,1))&gt;T$3),$D49*10.56*T$2*(T$1/1000-($F49/1000)),0)</f>
        <v>6700.5312</v>
      </c>
      <c r="U49" s="69" t="n">
        <f aca="false">IF(AND($F49&lt;U$1,$G49&lt;U$3,(DATE(YEAR($G49)+1,MONTH($G49)+1,1))&gt;U$3),$D49*10.56*U$2*(U$1/1000-($F49/1000)),0)</f>
        <v>6700.5312</v>
      </c>
      <c r="V49" s="69" t="n">
        <f aca="false">IF(AND($F49&lt;V$1,$G49&lt;V$3,(DATE(YEAR($G49)+1,MONTH($G49)+1,1))&gt;V$3),$D49*10.56*V$2*(V$1/1000-($F49/1000)),0)</f>
        <v>6700.5312</v>
      </c>
      <c r="W49" s="69" t="n">
        <f aca="false">IF(AND($F49&lt;W$1,$G49&lt;W$3,(DATE(YEAR($G49)+1,MONTH($G49)+1,1))&gt;W$3),$D49*10.56*W$2*(W$1/1000-($F49/1000)),0)</f>
        <v>6700.5312</v>
      </c>
      <c r="X49" s="69" t="n">
        <f aca="false">IF(AND($F49&lt;X$1,$G49&lt;X$3,(DATE(YEAR($G49)+1,MONTH($G49)+1,1))&gt;X$3),$D49*10.56*X$2*(X$1/1000-($F49/1000)),0)</f>
        <v>6700.5312</v>
      </c>
      <c r="Y49" s="69" t="n">
        <f aca="false">IF(AND($F49&lt;Y$1,$G49&lt;Y$3,(DATE(YEAR($G49)+1,MONTH($G49)+1,1))&gt;Y$3),$D49*10.56*Y$2*(Y$1/1000-($F49/1000)),0)</f>
        <v>6700.5312</v>
      </c>
      <c r="Z49" s="69" t="n">
        <f aca="false">IF(AND($F49&lt;Z$1,$G49&lt;Z$3,(DATE(YEAR($G49)+1,MONTH($G49)+1,1))&gt;Z$3),$D49*10.56*Z$2*(Z$1/1000-($F49/1000)),0)</f>
        <v>6700.5312</v>
      </c>
      <c r="AA49" s="69" t="n">
        <f aca="false">IF(AND($F49&lt;AA$1,$G49&lt;AA$3,(DATE(YEAR($G49)+1,MONTH($G49)+1,1))&gt;AA$3),$D49*10.56*AA$2*(AA$1/1000-($F49/1000)),0)</f>
        <v>6700.5312</v>
      </c>
      <c r="AB49" s="69" t="n">
        <f aca="false">IF(AND($F49&lt;AB$1,$G49&lt;AB$3,(DATE(YEAR($G49)+1,MONTH($G49)+1,1))&gt;AB$3),$D49*10.56*AB$2*(AB$1/1000-($F49/1000)),0)</f>
        <v>0</v>
      </c>
      <c r="AC49" s="69" t="n">
        <f aca="false">IF(AND($F49&lt;AC$1,$G49&lt;AC$3,(DATE(YEAR($G49)+1,MONTH($G49)+1,1))&gt;AC$3),$D49*10.56*AC$2*(AC$1/1000-($F49/1000)),0)</f>
        <v>0</v>
      </c>
      <c r="AD49" s="69" t="n">
        <f aca="false">IF(AND($F49&lt;AD$1,$G49&lt;AD$3,(DATE(YEAR($G49)+1,MONTH($G49)+1,1))&gt;AD$3),$D49*10.56*AD$2*(AD$1/1000-($F49/1000)),0)</f>
        <v>0</v>
      </c>
      <c r="AE49" s="69" t="n">
        <f aca="false">IF(AND($F49&lt;AE$1,$G49&lt;AE$3,(DATE(YEAR($G49)+1,MONTH($G49)+1,1))&gt;AE$3),$D49*10.56*AE$2*(AE$1/1000-($F49/1000)),0)</f>
        <v>0</v>
      </c>
      <c r="AF49" s="69" t="n">
        <f aca="false">IF(AND($F49&lt;AF$1,$G49&lt;AF$3,(DATE(YEAR($G49)+1,MONTH($G49)+1,1))&gt;AF$3),$D49*10.56*AF$2*(AF$1/1000-($F49/1000)),0)</f>
        <v>0</v>
      </c>
      <c r="AG49" s="69" t="n">
        <f aca="false">IF(AND($F49&lt;AG$1,$G49&lt;AG$3,(DATE(YEAR($G49)+1,MONTH($G49)+1,1))&gt;AG$3),$D49*10.56*AG$2*(AG$1/1000-($F49/1000)),0)</f>
        <v>0</v>
      </c>
      <c r="AH49" s="69" t="n">
        <f aca="false">IF(AND($F49&lt;AH$1,$G49&lt;AH$3,(DATE(YEAR($G49)+1,MONTH($G49)+1,1))&gt;AH$3),$D49*10.56*AH$2*(AH$1/1000-($F49/1000)),0)</f>
        <v>0</v>
      </c>
      <c r="AI49" s="69" t="n">
        <f aca="false">IF(AND($F49&lt;AI$1,$G49&lt;AI$3,(DATE(YEAR($G49)+1,MONTH($G49)+1,1))&gt;AI$3),$D49*10.56*AI$2*(AI$1/1000-($F49/1000)),0)</f>
        <v>0</v>
      </c>
      <c r="AJ49" s="69" t="n">
        <f aca="false">IF(AND($F49&lt;AJ$1,$G49&lt;AJ$3,(DATE(YEAR($G49)+1,MONTH($G49)+1,1))&gt;AJ$3),$D49*10.56*AJ$2*(AJ$1/1000-($F49/1000)),0)</f>
        <v>0</v>
      </c>
      <c r="AK49" s="69" t="n">
        <f aca="false">IF(AND($F49&lt;AK$1,$G49&lt;AK$3,(DATE(YEAR($G49)+1,MONTH($G49)+1,1))&gt;AK$3),$D49*10.56*AK$2*(AK$1/1000-($F49/1000)),0)</f>
        <v>0</v>
      </c>
      <c r="AL49" s="69" t="n">
        <f aca="false">IF(AND($F49&lt;AL$1,$G49&lt;AL$3,(DATE(YEAR($G49)+1,MONTH($G49)+1,1))&gt;AL$3),$D49*10.56*AL$2*(AL$1/1000-($F49/1000)),0)</f>
        <v>0</v>
      </c>
      <c r="AM49" s="69" t="n">
        <f aca="false">IF(AND($F49&lt;AM$1,$G49&lt;AM$3,(DATE(YEAR($G49)+1,MONTH($G49)+1,1))&gt;AM$3),$D49*10.56*AM$2*(AM$1/1000-($F49/1000)),0)</f>
        <v>0</v>
      </c>
      <c r="AN49" s="69" t="n">
        <f aca="false">IF(AND($F49&lt;AN$1,$G49&lt;AN$3,(DATE(YEAR($G49)+1,MONTH($G49)+1,1))&gt;AN$3),$D49*10.56*AN$2*(AN$1/1000-($F49/1000)),0)</f>
        <v>0</v>
      </c>
      <c r="AO49" s="69" t="n">
        <f aca="false">IF(AND($F49&lt;AO$1,$G49&lt;AO$3,(DATE(YEAR($G49)+1,MONTH($G49)+1,1))&gt;AO$3),$D49*10.56*AO$2*(AO$1/1000-($F49/1000)),0)</f>
        <v>0</v>
      </c>
      <c r="AP49" s="69" t="n">
        <f aca="false">IF(AND($F49&lt;AP$1,$G49&lt;AP$3,(DATE(YEAR($G49)+1,MONTH($G49)+1,1))&gt;AP$3),$D49*10.56*AP$2*(AP$1/1000-($F49/1000)),0)</f>
        <v>0</v>
      </c>
      <c r="AQ49" s="69" t="n">
        <f aca="false">IF(AND($F49&lt;AQ$1,$G49&lt;AQ$3,(DATE(YEAR($G49)+1,MONTH($G49)+1,1))&gt;AQ$3),$D49*10.56*AQ$2*(AQ$1/1000-($F49/1000)),0)</f>
        <v>0</v>
      </c>
      <c r="AR49" s="69" t="n">
        <f aca="false">IF(AND($F49&lt;AR$1,$G49&lt;AR$3,(DATE(YEAR($G49)+1,MONTH($G49)+1,1))&gt;AR$3),$D49*10.56*AR$2*(AR$1/1000-($F49/1000)),0)</f>
        <v>0</v>
      </c>
      <c r="AS49" s="69" t="n">
        <f aca="false">IF(AND($F49&lt;AS$1,$G49&lt;AS$3,(DATE(YEAR($G49)+1,MONTH($G49)+1,1))&gt;AS$3),$D49*10.56*AS$2*(AS$1/1000-($F49/1000)),0)</f>
        <v>0</v>
      </c>
      <c r="AT49" s="69" t="n">
        <f aca="false">IF(AND($F49&lt;AT$1,$G49&lt;AT$3,(DATE(YEAR($G49)+1,MONTH($G49)+1,1))&gt;AT$3),$D49*10.56*AT$2*(AT$1/1000-($F49/1000)),0)</f>
        <v>0</v>
      </c>
      <c r="AU49" s="69" t="n">
        <f aca="false">IF(AND($F49&lt;AU$1,$G49&lt;AU$3,(DATE(YEAR($G49)+1,MONTH($G49)+1,1))&gt;AU$3),$D49*10.56*AU$2*(AU$1/1000-($F49/1000)),0)</f>
        <v>0</v>
      </c>
      <c r="AV49" s="69" t="n">
        <f aca="false">IF(AND($F49&lt;AV$1,$G49&lt;AV$3,(DATE(YEAR($G49)+1,MONTH($G49)+1,1))&gt;AV$3),$D49*10.56*AV$2*(AV$1/1000-($F49/1000)),0)</f>
        <v>0</v>
      </c>
      <c r="AW49" s="69" t="n">
        <f aca="false">IF(AND($F49&lt;AW$1,$G49&lt;AW$3,(DATE(YEAR($G49)+1,MONTH($G49)+1,1))&gt;AW$3),$D49*10.56*AW$2*(AW$1/1000-($F49/1000)),0)</f>
        <v>0</v>
      </c>
      <c r="AX49" s="69" t="n">
        <f aca="false">IF(AND($F49&lt;AX$1,$G49&lt;AX$3,(DATE(YEAR($G49)+1,MONTH($G49)+1,1))&gt;AX$3),$D49*10.56*AX$2*(AX$1/1000-($F49/1000)),0)</f>
        <v>0</v>
      </c>
      <c r="AY49" s="69" t="n">
        <f aca="false">IF(AND($F49&lt;AY$1,$G49&lt;AY$3,(DATE(YEAR($G49)+1,MONTH($G49)+1,1))&gt;AY$3),$D49*10.56*AY$2*(AY$1/1000-($F49/1000)),0)</f>
        <v>0</v>
      </c>
      <c r="AZ49" s="69" t="n">
        <f aca="false">IF(AND($F49&lt;AZ$1,$G49&lt;AZ$3,(DATE(YEAR($G49)+1,MONTH($G49)+1,1))&gt;AZ$3),$D49*10.56*AZ$2*(AZ$1/1000-($F49/1000)),0)</f>
        <v>0</v>
      </c>
      <c r="BA49" s="69" t="n">
        <f aca="false">IF(AND($F49&lt;BA$1,$G49&lt;BA$3,(DATE(YEAR($G49)+1,MONTH($G49)+1,1))&gt;BA$3),$D49*10.56*BA$2*(BA$1/1000-($F49/1000)),0)</f>
        <v>0</v>
      </c>
      <c r="BB49" s="69" t="n">
        <f aca="false">IF(AND($F49&lt;BB$1,$G49&lt;BB$3,(DATE(YEAR($G49)+1,MONTH($G49)+1,1))&gt;BB$3),$D49*10.56*BB$2*(BB$1/1000-($F49/1000)),0)</f>
        <v>0</v>
      </c>
      <c r="BC49" s="69" t="n">
        <f aca="false">IF(AND($F49&lt;BC$1,$G49&lt;BC$3,(DATE(YEAR($G49)+1,MONTH($G49)+1,1))&gt;BC$3),$D49*10.56*BC$2*(BC$1/1000-($F49/1000)),0)</f>
        <v>0</v>
      </c>
      <c r="BD49" s="69" t="n">
        <f aca="false">IF(AND($F49&lt;BD$1,$G49&lt;BD$3,(DATE(YEAR($G49)+1,MONTH($G49)+1,1))&gt;BD$3),$D49*10.56*BD$2*(BD$1/1000-($F49/1000)),0)</f>
        <v>0</v>
      </c>
    </row>
    <row r="50" customFormat="false" ht="12.75" hidden="false" customHeight="false" outlineLevel="0" collapsed="false">
      <c r="A50" s="0" t="s">
        <v>1203</v>
      </c>
      <c r="B50" s="71" t="s">
        <v>1204</v>
      </c>
      <c r="C50" s="71" t="s">
        <v>1273</v>
      </c>
      <c r="D50" s="72" t="n">
        <v>495</v>
      </c>
      <c r="E50" s="3" t="s">
        <v>1268</v>
      </c>
      <c r="F50" s="72" t="n">
        <v>7100</v>
      </c>
      <c r="G50" s="73" t="n">
        <v>37081</v>
      </c>
      <c r="H50" s="64" t="s">
        <v>1260</v>
      </c>
      <c r="I50" s="69" t="n">
        <f aca="false">IF(AND($F50&lt;I$1,$G50&lt;I$3,(DATE(YEAR($G50)+1,MONTH($G50)+1,1))&gt;I$3),$D50*10.56*I$2*(I$1/1000-($F50/1000)),0)</f>
        <v>0</v>
      </c>
      <c r="J50" s="69" t="n">
        <f aca="false">IF(AND($F50&lt;J$1,$G50&lt;J$3,(DATE(YEAR($G50)+1,MONTH($G50)+1,1))&gt;J$3),$D50*10.56*J$2*(J$1/1000-($F50/1000)),0)</f>
        <v>0</v>
      </c>
      <c r="K50" s="69" t="n">
        <f aca="false">IF(AND($F50&lt;K$1,$G50&lt;K$3,(DATE(YEAR($G50)+1,MONTH($G50)+1,1))&gt;K$3),$D50*10.56*K$2*(K$1/1000-($F50/1000)),0)</f>
        <v>0</v>
      </c>
      <c r="L50" s="69" t="n">
        <f aca="false">IF(AND($F50&lt;L$1,$G50&lt;L$3,(DATE(YEAR($G50)+1,MONTH($G50)+1,1))&gt;L$3),$D50*10.56*L$2*(L$1/1000-($F50/1000)),0)</f>
        <v>0</v>
      </c>
      <c r="M50" s="69" t="n">
        <f aca="false">IF(AND($F50&lt;M$1,$G50&lt;M$3,(DATE(YEAR($G50)+1,MONTH($G50)+1,1))&gt;M$3),$D50*10.56*M$2*(M$1/1000-($F50/1000)),0)</f>
        <v>0</v>
      </c>
      <c r="N50" s="69" t="n">
        <f aca="false">IF(AND($F50&lt;N$1,$G50&lt;N$3,(DATE(YEAR($G50)+1,MONTH($G50)+1,1))&gt;N$3),$D50*10.56*N$2*(N$1/1000-($F50/1000)),0)</f>
        <v>0</v>
      </c>
      <c r="O50" s="69" t="n">
        <f aca="false">IF(AND($F50&lt;O$1,$G50&lt;O$3,(DATE(YEAR($G50)+1,MONTH($G50)+1,1))&gt;O$3),$D50*10.56*O$2*(O$1/1000-($F50/1000)),0)</f>
        <v>0</v>
      </c>
      <c r="P50" s="69" t="n">
        <f aca="false">IF(AND($F50&lt;P$1,$G50&lt;P$3,(DATE(YEAR($G50)+1,MONTH($G50)+1,1))&gt;P$3),$D50*10.56*P$2*(P$1/1000-($F50/1000)),0)</f>
        <v>6063.552</v>
      </c>
      <c r="Q50" s="69" t="n">
        <f aca="false">IF(AND($F50&lt;Q$1,$G50&lt;Q$3,(DATE(YEAR($G50)+1,MONTH($G50)+1,1))&gt;Q$3),$D50*10.56*Q$2*(Q$1/1000-($F50/1000)),0)</f>
        <v>6063.552</v>
      </c>
      <c r="R50" s="69" t="n">
        <f aca="false">IF(AND($F50&lt;R$1,$G50&lt;R$3,(DATE(YEAR($G50)+1,MONTH($G50)+1,1))&gt;R$3),$D50*10.56*R$2*(R$1/1000-($F50/1000)),0)</f>
        <v>6063.552</v>
      </c>
      <c r="S50" s="69" t="n">
        <f aca="false">IF(AND($F50&lt;S$1,$G50&lt;S$3,(DATE(YEAR($G50)+1,MONTH($G50)+1,1))&gt;S$3),$D50*10.56*S$2*(S$1/1000-($F50/1000)),0)</f>
        <v>6063.552</v>
      </c>
      <c r="T50" s="69" t="n">
        <f aca="false">IF(AND($F50&lt;T$1,$G50&lt;T$3,(DATE(YEAR($G50)+1,MONTH($G50)+1,1))&gt;T$3),$D50*10.56*T$2*(T$1/1000-($F50/1000)),0)</f>
        <v>6063.552</v>
      </c>
      <c r="U50" s="69" t="n">
        <f aca="false">IF(AND($F50&lt;U$1,$G50&lt;U$3,(DATE(YEAR($G50)+1,MONTH($G50)+1,1))&gt;U$3),$D50*10.56*U$2*(U$1/1000-($F50/1000)),0)</f>
        <v>6063.552</v>
      </c>
      <c r="V50" s="69" t="n">
        <f aca="false">IF(AND($F50&lt;V$1,$G50&lt;V$3,(DATE(YEAR($G50)+1,MONTH($G50)+1,1))&gt;V$3),$D50*10.56*V$2*(V$1/1000-($F50/1000)),0)</f>
        <v>6063.552</v>
      </c>
      <c r="W50" s="69" t="n">
        <f aca="false">IF(AND($F50&lt;W$1,$G50&lt;W$3,(DATE(YEAR($G50)+1,MONTH($G50)+1,1))&gt;W$3),$D50*10.56*W$2*(W$1/1000-($F50/1000)),0)</f>
        <v>6063.552</v>
      </c>
      <c r="X50" s="69" t="n">
        <f aca="false">IF(AND($F50&lt;X$1,$G50&lt;X$3,(DATE(YEAR($G50)+1,MONTH($G50)+1,1))&gt;X$3),$D50*10.56*X$2*(X$1/1000-($F50/1000)),0)</f>
        <v>6063.552</v>
      </c>
      <c r="Y50" s="69" t="n">
        <f aca="false">IF(AND($F50&lt;Y$1,$G50&lt;Y$3,(DATE(YEAR($G50)+1,MONTH($G50)+1,1))&gt;Y$3),$D50*10.56*Y$2*(Y$1/1000-($F50/1000)),0)</f>
        <v>6063.552</v>
      </c>
      <c r="Z50" s="69" t="n">
        <f aca="false">IF(AND($F50&lt;Z$1,$G50&lt;Z$3,(DATE(YEAR($G50)+1,MONTH($G50)+1,1))&gt;Z$3),$D50*10.56*Z$2*(Z$1/1000-($F50/1000)),0)</f>
        <v>6063.552</v>
      </c>
      <c r="AA50" s="69" t="n">
        <f aca="false">IF(AND($F50&lt;AA$1,$G50&lt;AA$3,(DATE(YEAR($G50)+1,MONTH($G50)+1,1))&gt;AA$3),$D50*10.56*AA$2*(AA$1/1000-($F50/1000)),0)</f>
        <v>6063.552</v>
      </c>
      <c r="AB50" s="69" t="n">
        <f aca="false">IF(AND($F50&lt;AB$1,$G50&lt;AB$3,(DATE(YEAR($G50)+1,MONTH($G50)+1,1))&gt;AB$3),$D50*10.56*AB$2*(AB$1/1000-($F50/1000)),0)</f>
        <v>0</v>
      </c>
      <c r="AC50" s="69" t="n">
        <f aca="false">IF(AND($F50&lt;AC$1,$G50&lt;AC$3,(DATE(YEAR($G50)+1,MONTH($G50)+1,1))&gt;AC$3),$D50*10.56*AC$2*(AC$1/1000-($F50/1000)),0)</f>
        <v>0</v>
      </c>
      <c r="AD50" s="69" t="n">
        <f aca="false">IF(AND($F50&lt;AD$1,$G50&lt;AD$3,(DATE(YEAR($G50)+1,MONTH($G50)+1,1))&gt;AD$3),$D50*10.56*AD$2*(AD$1/1000-($F50/1000)),0)</f>
        <v>0</v>
      </c>
      <c r="AE50" s="69" t="n">
        <f aca="false">IF(AND($F50&lt;AE$1,$G50&lt;AE$3,(DATE(YEAR($G50)+1,MONTH($G50)+1,1))&gt;AE$3),$D50*10.56*AE$2*(AE$1/1000-($F50/1000)),0)</f>
        <v>0</v>
      </c>
      <c r="AF50" s="69" t="n">
        <f aca="false">IF(AND($F50&lt;AF$1,$G50&lt;AF$3,(DATE(YEAR($G50)+1,MONTH($G50)+1,1))&gt;AF$3),$D50*10.56*AF$2*(AF$1/1000-($F50/1000)),0)</f>
        <v>0</v>
      </c>
      <c r="AG50" s="69" t="n">
        <f aca="false">IF(AND($F50&lt;AG$1,$G50&lt;AG$3,(DATE(YEAR($G50)+1,MONTH($G50)+1,1))&gt;AG$3),$D50*10.56*AG$2*(AG$1/1000-($F50/1000)),0)</f>
        <v>0</v>
      </c>
      <c r="AH50" s="69" t="n">
        <f aca="false">IF(AND($F50&lt;AH$1,$G50&lt;AH$3,(DATE(YEAR($G50)+1,MONTH($G50)+1,1))&gt;AH$3),$D50*10.56*AH$2*(AH$1/1000-($F50/1000)),0)</f>
        <v>0</v>
      </c>
      <c r="AI50" s="69" t="n">
        <f aca="false">IF(AND($F50&lt;AI$1,$G50&lt;AI$3,(DATE(YEAR($G50)+1,MONTH($G50)+1,1))&gt;AI$3),$D50*10.56*AI$2*(AI$1/1000-($F50/1000)),0)</f>
        <v>0</v>
      </c>
      <c r="AJ50" s="69" t="n">
        <f aca="false">IF(AND($F50&lt;AJ$1,$G50&lt;AJ$3,(DATE(YEAR($G50)+1,MONTH($G50)+1,1))&gt;AJ$3),$D50*10.56*AJ$2*(AJ$1/1000-($F50/1000)),0)</f>
        <v>0</v>
      </c>
      <c r="AK50" s="69" t="n">
        <f aca="false">IF(AND($F50&lt;AK$1,$G50&lt;AK$3,(DATE(YEAR($G50)+1,MONTH($G50)+1,1))&gt;AK$3),$D50*10.56*AK$2*(AK$1/1000-($F50/1000)),0)</f>
        <v>0</v>
      </c>
      <c r="AL50" s="69" t="n">
        <f aca="false">IF(AND($F50&lt;AL$1,$G50&lt;AL$3,(DATE(YEAR($G50)+1,MONTH($G50)+1,1))&gt;AL$3),$D50*10.56*AL$2*(AL$1/1000-($F50/1000)),0)</f>
        <v>0</v>
      </c>
      <c r="AM50" s="69" t="n">
        <f aca="false">IF(AND($F50&lt;AM$1,$G50&lt;AM$3,(DATE(YEAR($G50)+1,MONTH($G50)+1,1))&gt;AM$3),$D50*10.56*AM$2*(AM$1/1000-($F50/1000)),0)</f>
        <v>0</v>
      </c>
      <c r="AN50" s="69" t="n">
        <f aca="false">IF(AND($F50&lt;AN$1,$G50&lt;AN$3,(DATE(YEAR($G50)+1,MONTH($G50)+1,1))&gt;AN$3),$D50*10.56*AN$2*(AN$1/1000-($F50/1000)),0)</f>
        <v>0</v>
      </c>
      <c r="AO50" s="69" t="n">
        <f aca="false">IF(AND($F50&lt;AO$1,$G50&lt;AO$3,(DATE(YEAR($G50)+1,MONTH($G50)+1,1))&gt;AO$3),$D50*10.56*AO$2*(AO$1/1000-($F50/1000)),0)</f>
        <v>0</v>
      </c>
      <c r="AP50" s="69" t="n">
        <f aca="false">IF(AND($F50&lt;AP$1,$G50&lt;AP$3,(DATE(YEAR($G50)+1,MONTH($G50)+1,1))&gt;AP$3),$D50*10.56*AP$2*(AP$1/1000-($F50/1000)),0)</f>
        <v>0</v>
      </c>
      <c r="AQ50" s="69" t="n">
        <f aca="false">IF(AND($F50&lt;AQ$1,$G50&lt;AQ$3,(DATE(YEAR($G50)+1,MONTH($G50)+1,1))&gt;AQ$3),$D50*10.56*AQ$2*(AQ$1/1000-($F50/1000)),0)</f>
        <v>0</v>
      </c>
      <c r="AR50" s="69" t="n">
        <f aca="false">IF(AND($F50&lt;AR$1,$G50&lt;AR$3,(DATE(YEAR($G50)+1,MONTH($G50)+1,1))&gt;AR$3),$D50*10.56*AR$2*(AR$1/1000-($F50/1000)),0)</f>
        <v>0</v>
      </c>
      <c r="AS50" s="69" t="n">
        <f aca="false">IF(AND($F50&lt;AS$1,$G50&lt;AS$3,(DATE(YEAR($G50)+1,MONTH($G50)+1,1))&gt;AS$3),$D50*10.56*AS$2*(AS$1/1000-($F50/1000)),0)</f>
        <v>0</v>
      </c>
      <c r="AT50" s="69" t="n">
        <f aca="false">IF(AND($F50&lt;AT$1,$G50&lt;AT$3,(DATE(YEAR($G50)+1,MONTH($G50)+1,1))&gt;AT$3),$D50*10.56*AT$2*(AT$1/1000-($F50/1000)),0)</f>
        <v>0</v>
      </c>
      <c r="AU50" s="69" t="n">
        <f aca="false">IF(AND($F50&lt;AU$1,$G50&lt;AU$3,(DATE(YEAR($G50)+1,MONTH($G50)+1,1))&gt;AU$3),$D50*10.56*AU$2*(AU$1/1000-($F50/1000)),0)</f>
        <v>0</v>
      </c>
      <c r="AV50" s="69" t="n">
        <f aca="false">IF(AND($F50&lt;AV$1,$G50&lt;AV$3,(DATE(YEAR($G50)+1,MONTH($G50)+1,1))&gt;AV$3),$D50*10.56*AV$2*(AV$1/1000-($F50/1000)),0)</f>
        <v>0</v>
      </c>
      <c r="AW50" s="69" t="n">
        <f aca="false">IF(AND($F50&lt;AW$1,$G50&lt;AW$3,(DATE(YEAR($G50)+1,MONTH($G50)+1,1))&gt;AW$3),$D50*10.56*AW$2*(AW$1/1000-($F50/1000)),0)</f>
        <v>0</v>
      </c>
      <c r="AX50" s="69" t="n">
        <f aca="false">IF(AND($F50&lt;AX$1,$G50&lt;AX$3,(DATE(YEAR($G50)+1,MONTH($G50)+1,1))&gt;AX$3),$D50*10.56*AX$2*(AX$1/1000-($F50/1000)),0)</f>
        <v>0</v>
      </c>
      <c r="AY50" s="69" t="n">
        <f aca="false">IF(AND($F50&lt;AY$1,$G50&lt;AY$3,(DATE(YEAR($G50)+1,MONTH($G50)+1,1))&gt;AY$3),$D50*10.56*AY$2*(AY$1/1000-($F50/1000)),0)</f>
        <v>0</v>
      </c>
      <c r="AZ50" s="69" t="n">
        <f aca="false">IF(AND($F50&lt;AZ$1,$G50&lt;AZ$3,(DATE(YEAR($G50)+1,MONTH($G50)+1,1))&gt;AZ$3),$D50*10.56*AZ$2*(AZ$1/1000-($F50/1000)),0)</f>
        <v>0</v>
      </c>
      <c r="BA50" s="69" t="n">
        <f aca="false">IF(AND($F50&lt;BA$1,$G50&lt;BA$3,(DATE(YEAR($G50)+1,MONTH($G50)+1,1))&gt;BA$3),$D50*10.56*BA$2*(BA$1/1000-($F50/1000)),0)</f>
        <v>0</v>
      </c>
      <c r="BB50" s="69" t="n">
        <f aca="false">IF(AND($F50&lt;BB$1,$G50&lt;BB$3,(DATE(YEAR($G50)+1,MONTH($G50)+1,1))&gt;BB$3),$D50*10.56*BB$2*(BB$1/1000-($F50/1000)),0)</f>
        <v>0</v>
      </c>
      <c r="BC50" s="69" t="n">
        <f aca="false">IF(AND($F50&lt;BC$1,$G50&lt;BC$3,(DATE(YEAR($G50)+1,MONTH($G50)+1,1))&gt;BC$3),$D50*10.56*BC$2*(BC$1/1000-($F50/1000)),0)</f>
        <v>0</v>
      </c>
      <c r="BD50" s="69" t="n">
        <f aca="false">IF(AND($F50&lt;BD$1,$G50&lt;BD$3,(DATE(YEAR($G50)+1,MONTH($G50)+1,1))&gt;BD$3),$D50*10.56*BD$2*(BD$1/1000-($F50/1000)),0)</f>
        <v>0</v>
      </c>
    </row>
    <row r="51" customFormat="false" ht="12.75" hidden="false" customHeight="false" outlineLevel="0" collapsed="false">
      <c r="A51" s="71" t="s">
        <v>1851</v>
      </c>
      <c r="B51" s="71" t="s">
        <v>1204</v>
      </c>
      <c r="C51" s="71" t="s">
        <v>1273</v>
      </c>
      <c r="D51" s="72" t="n">
        <v>860</v>
      </c>
      <c r="E51" s="3" t="s">
        <v>1268</v>
      </c>
      <c r="F51" s="72" t="n">
        <v>7100</v>
      </c>
      <c r="G51" s="73" t="n">
        <v>37347</v>
      </c>
      <c r="H51" s="64" t="s">
        <v>1260</v>
      </c>
      <c r="I51" s="69" t="n">
        <f aca="false">IF(AND($F51&lt;I$1,$G51&lt;I$3,(DATE(YEAR($G51)+1,MONTH($G51)+1,1))&gt;I$3),$D51*10.56*I$2*(I$1/1000-($F51/1000)),0)</f>
        <v>0</v>
      </c>
      <c r="J51" s="69" t="n">
        <f aca="false">IF(AND($F51&lt;J$1,$G51&lt;J$3,(DATE(YEAR($G51)+1,MONTH($G51)+1,1))&gt;J$3),$D51*10.56*J$2*(J$1/1000-($F51/1000)),0)</f>
        <v>0</v>
      </c>
      <c r="K51" s="69" t="n">
        <f aca="false">IF(AND($F51&lt;K$1,$G51&lt;K$3,(DATE(YEAR($G51)+1,MONTH($G51)+1,1))&gt;K$3),$D51*10.56*K$2*(K$1/1000-($F51/1000)),0)</f>
        <v>0</v>
      </c>
      <c r="L51" s="69" t="n">
        <f aca="false">IF(AND($F51&lt;L$1,$G51&lt;L$3,(DATE(YEAR($G51)+1,MONTH($G51)+1,1))&gt;L$3),$D51*10.56*L$2*(L$1/1000-($F51/1000)),0)</f>
        <v>0</v>
      </c>
      <c r="M51" s="69" t="n">
        <f aca="false">IF(AND($F51&lt;M$1,$G51&lt;M$3,(DATE(YEAR($G51)+1,MONTH($G51)+1,1))&gt;M$3),$D51*10.56*M$2*(M$1/1000-($F51/1000)),0)</f>
        <v>0</v>
      </c>
      <c r="N51" s="69" t="n">
        <f aca="false">IF(AND($F51&lt;N$1,$G51&lt;N$3,(DATE(YEAR($G51)+1,MONTH($G51)+1,1))&gt;N$3),$D51*10.56*N$2*(N$1/1000-($F51/1000)),0)</f>
        <v>0</v>
      </c>
      <c r="O51" s="69" t="n">
        <f aca="false">IF(AND($F51&lt;O$1,$G51&lt;O$3,(DATE(YEAR($G51)+1,MONTH($G51)+1,1))&gt;O$3),$D51*10.56*O$2*(O$1/1000-($F51/1000)),0)</f>
        <v>0</v>
      </c>
      <c r="P51" s="69" t="n">
        <f aca="false">IF(AND($F51&lt;P$1,$G51&lt;P$3,(DATE(YEAR($G51)+1,MONTH($G51)+1,1))&gt;P$3),$D51*10.56*P$2*(P$1/1000-($F51/1000)),0)</f>
        <v>0</v>
      </c>
      <c r="Q51" s="69" t="n">
        <f aca="false">IF(AND($F51&lt;Q$1,$G51&lt;Q$3,(DATE(YEAR($G51)+1,MONTH($G51)+1,1))&gt;Q$3),$D51*10.56*Q$2*(Q$1/1000-($F51/1000)),0)</f>
        <v>0</v>
      </c>
      <c r="R51" s="69" t="n">
        <f aca="false">IF(AND($F51&lt;R$1,$G51&lt;R$3,(DATE(YEAR($G51)+1,MONTH($G51)+1,1))&gt;R$3),$D51*10.56*R$2*(R$1/1000-($F51/1000)),0)</f>
        <v>0</v>
      </c>
      <c r="S51" s="69" t="n">
        <f aca="false">IF(AND($F51&lt;S$1,$G51&lt;S$3,(DATE(YEAR($G51)+1,MONTH($G51)+1,1))&gt;S$3),$D51*10.56*S$2*(S$1/1000-($F51/1000)),0)</f>
        <v>0</v>
      </c>
      <c r="T51" s="69" t="n">
        <f aca="false">IF(AND($F51&lt;T$1,$G51&lt;T$3,(DATE(YEAR($G51)+1,MONTH($G51)+1,1))&gt;T$3),$D51*10.56*T$2*(T$1/1000-($F51/1000)),0)</f>
        <v>0</v>
      </c>
      <c r="U51" s="69" t="n">
        <f aca="false">IF(AND($F51&lt;U$1,$G51&lt;U$3,(DATE(YEAR($G51)+1,MONTH($G51)+1,1))&gt;U$3),$D51*10.56*U$2*(U$1/1000-($F51/1000)),0)</f>
        <v>0</v>
      </c>
      <c r="V51" s="69" t="n">
        <f aca="false">IF(AND($F51&lt;V$1,$G51&lt;V$3,(DATE(YEAR($G51)+1,MONTH($G51)+1,1))&gt;V$3),$D51*10.56*V$2*(V$1/1000-($F51/1000)),0)</f>
        <v>0</v>
      </c>
      <c r="W51" s="69" t="n">
        <f aca="false">IF(AND($F51&lt;W$1,$G51&lt;W$3,(DATE(YEAR($G51)+1,MONTH($G51)+1,1))&gt;W$3),$D51*10.56*W$2*(W$1/1000-($F51/1000)),0)</f>
        <v>0</v>
      </c>
      <c r="X51" s="69" t="n">
        <f aca="false">IF(AND($F51&lt;X$1,$G51&lt;X$3,(DATE(YEAR($G51)+1,MONTH($G51)+1,1))&gt;X$3),$D51*10.56*X$2*(X$1/1000-($F51/1000)),0)</f>
        <v>0</v>
      </c>
      <c r="Y51" s="69" t="n">
        <f aca="false">IF(AND($F51&lt;Y$1,$G51&lt;Y$3,(DATE(YEAR($G51)+1,MONTH($G51)+1,1))&gt;Y$3),$D51*10.56*Y$2*(Y$1/1000-($F51/1000)),0)</f>
        <v>10534.656</v>
      </c>
      <c r="Z51" s="69" t="n">
        <f aca="false">IF(AND($F51&lt;Z$1,$G51&lt;Z$3,(DATE(YEAR($G51)+1,MONTH($G51)+1,1))&gt;Z$3),$D51*10.56*Z$2*(Z$1/1000-($F51/1000)),0)</f>
        <v>10534.656</v>
      </c>
      <c r="AA51" s="69" t="n">
        <f aca="false">IF(AND($F51&lt;AA$1,$G51&lt;AA$3,(DATE(YEAR($G51)+1,MONTH($G51)+1,1))&gt;AA$3),$D51*10.56*AA$2*(AA$1/1000-($F51/1000)),0)</f>
        <v>10534.656</v>
      </c>
      <c r="AB51" s="69" t="n">
        <f aca="false">IF(AND($F51&lt;AB$1,$G51&lt;AB$3,(DATE(YEAR($G51)+1,MONTH($G51)+1,1))&gt;AB$3),$D51*10.56*AB$2*(AB$1/1000-($F51/1000)),0)</f>
        <v>10534.656</v>
      </c>
      <c r="AC51" s="69" t="n">
        <f aca="false">IF(AND($F51&lt;AC$1,$G51&lt;AC$3,(DATE(YEAR($G51)+1,MONTH($G51)+1,1))&gt;AC$3),$D51*10.56*AC$2*(AC$1/1000-($F51/1000)),0)</f>
        <v>10534.656</v>
      </c>
      <c r="AD51" s="69" t="n">
        <f aca="false">IF(AND($F51&lt;AD$1,$G51&lt;AD$3,(DATE(YEAR($G51)+1,MONTH($G51)+1,1))&gt;AD$3),$D51*10.56*AD$2*(AD$1/1000-($F51/1000)),0)</f>
        <v>10534.656</v>
      </c>
      <c r="AE51" s="69" t="n">
        <f aca="false">IF(AND($F51&lt;AE$1,$G51&lt;AE$3,(DATE(YEAR($G51)+1,MONTH($G51)+1,1))&gt;AE$3),$D51*10.56*AE$2*(AE$1/1000-($F51/1000)),0)</f>
        <v>10534.656</v>
      </c>
      <c r="AF51" s="69" t="n">
        <f aca="false">IF(AND($F51&lt;AF$1,$G51&lt;AF$3,(DATE(YEAR($G51)+1,MONTH($G51)+1,1))&gt;AF$3),$D51*10.56*AF$2*(AF$1/1000-($F51/1000)),0)</f>
        <v>10534.656</v>
      </c>
      <c r="AG51" s="69" t="n">
        <f aca="false">IF(AND($F51&lt;AG$1,$G51&lt;AG$3,(DATE(YEAR($G51)+1,MONTH($G51)+1,1))&gt;AG$3),$D51*10.56*AG$2*(AG$1/1000-($F51/1000)),0)</f>
        <v>10534.656</v>
      </c>
      <c r="AH51" s="69" t="n">
        <f aca="false">IF(AND($F51&lt;AH$1,$G51&lt;AH$3,(DATE(YEAR($G51)+1,MONTH($G51)+1,1))&gt;AH$3),$D51*10.56*AH$2*(AH$1/1000-($F51/1000)),0)</f>
        <v>10534.656</v>
      </c>
      <c r="AI51" s="69" t="n">
        <f aca="false">IF(AND($F51&lt;AI$1,$G51&lt;AI$3,(DATE(YEAR($G51)+1,MONTH($G51)+1,1))&gt;AI$3),$D51*10.56*AI$2*(AI$1/1000-($F51/1000)),0)</f>
        <v>10534.656</v>
      </c>
      <c r="AJ51" s="69" t="n">
        <f aca="false">IF(AND($F51&lt;AJ$1,$G51&lt;AJ$3,(DATE(YEAR($G51)+1,MONTH($G51)+1,1))&gt;AJ$3),$D51*10.56*AJ$2*(AJ$1/1000-($F51/1000)),0)</f>
        <v>10534.656</v>
      </c>
      <c r="AK51" s="69" t="n">
        <f aca="false">IF(AND($F51&lt;AK$1,$G51&lt;AK$3,(DATE(YEAR($G51)+1,MONTH($G51)+1,1))&gt;AK$3),$D51*10.56*AK$2*(AK$1/1000-($F51/1000)),0)</f>
        <v>0</v>
      </c>
      <c r="AL51" s="69" t="n">
        <f aca="false">IF(AND($F51&lt;AL$1,$G51&lt;AL$3,(DATE(YEAR($G51)+1,MONTH($G51)+1,1))&gt;AL$3),$D51*10.56*AL$2*(AL$1/1000-($F51/1000)),0)</f>
        <v>0</v>
      </c>
      <c r="AM51" s="69" t="n">
        <f aca="false">IF(AND($F51&lt;AM$1,$G51&lt;AM$3,(DATE(YEAR($G51)+1,MONTH($G51)+1,1))&gt;AM$3),$D51*10.56*AM$2*(AM$1/1000-($F51/1000)),0)</f>
        <v>0</v>
      </c>
      <c r="AN51" s="69" t="n">
        <f aca="false">IF(AND($F51&lt;AN$1,$G51&lt;AN$3,(DATE(YEAR($G51)+1,MONTH($G51)+1,1))&gt;AN$3),$D51*10.56*AN$2*(AN$1/1000-($F51/1000)),0)</f>
        <v>0</v>
      </c>
      <c r="AO51" s="69" t="n">
        <f aca="false">IF(AND($F51&lt;AO$1,$G51&lt;AO$3,(DATE(YEAR($G51)+1,MONTH($G51)+1,1))&gt;AO$3),$D51*10.56*AO$2*(AO$1/1000-($F51/1000)),0)</f>
        <v>0</v>
      </c>
      <c r="AP51" s="69" t="n">
        <f aca="false">IF(AND($F51&lt;AP$1,$G51&lt;AP$3,(DATE(YEAR($G51)+1,MONTH($G51)+1,1))&gt;AP$3),$D51*10.56*AP$2*(AP$1/1000-($F51/1000)),0)</f>
        <v>0</v>
      </c>
      <c r="AQ51" s="69" t="n">
        <f aca="false">IF(AND($F51&lt;AQ$1,$G51&lt;AQ$3,(DATE(YEAR($G51)+1,MONTH($G51)+1,1))&gt;AQ$3),$D51*10.56*AQ$2*(AQ$1/1000-($F51/1000)),0)</f>
        <v>0</v>
      </c>
      <c r="AR51" s="69" t="n">
        <f aca="false">IF(AND($F51&lt;AR$1,$G51&lt;AR$3,(DATE(YEAR($G51)+1,MONTH($G51)+1,1))&gt;AR$3),$D51*10.56*AR$2*(AR$1/1000-($F51/1000)),0)</f>
        <v>0</v>
      </c>
      <c r="AS51" s="69" t="n">
        <f aca="false">IF(AND($F51&lt;AS$1,$G51&lt;AS$3,(DATE(YEAR($G51)+1,MONTH($G51)+1,1))&gt;AS$3),$D51*10.56*AS$2*(AS$1/1000-($F51/1000)),0)</f>
        <v>0</v>
      </c>
      <c r="AT51" s="69" t="n">
        <f aca="false">IF(AND($F51&lt;AT$1,$G51&lt;AT$3,(DATE(YEAR($G51)+1,MONTH($G51)+1,1))&gt;AT$3),$D51*10.56*AT$2*(AT$1/1000-($F51/1000)),0)</f>
        <v>0</v>
      </c>
      <c r="AU51" s="69" t="n">
        <f aca="false">IF(AND($F51&lt;AU$1,$G51&lt;AU$3,(DATE(YEAR($G51)+1,MONTH($G51)+1,1))&gt;AU$3),$D51*10.56*AU$2*(AU$1/1000-($F51/1000)),0)</f>
        <v>0</v>
      </c>
      <c r="AV51" s="69" t="n">
        <f aca="false">IF(AND($F51&lt;AV$1,$G51&lt;AV$3,(DATE(YEAR($G51)+1,MONTH($G51)+1,1))&gt;AV$3),$D51*10.56*AV$2*(AV$1/1000-($F51/1000)),0)</f>
        <v>0</v>
      </c>
      <c r="AW51" s="69" t="n">
        <f aca="false">IF(AND($F51&lt;AW$1,$G51&lt;AW$3,(DATE(YEAR($G51)+1,MONTH($G51)+1,1))&gt;AW$3),$D51*10.56*AW$2*(AW$1/1000-($F51/1000)),0)</f>
        <v>0</v>
      </c>
      <c r="AX51" s="69" t="n">
        <f aca="false">IF(AND($F51&lt;AX$1,$G51&lt;AX$3,(DATE(YEAR($G51)+1,MONTH($G51)+1,1))&gt;AX$3),$D51*10.56*AX$2*(AX$1/1000-($F51/1000)),0)</f>
        <v>0</v>
      </c>
      <c r="AY51" s="69" t="n">
        <f aca="false">IF(AND($F51&lt;AY$1,$G51&lt;AY$3,(DATE(YEAR($G51)+1,MONTH($G51)+1,1))&gt;AY$3),$D51*10.56*AY$2*(AY$1/1000-($F51/1000)),0)</f>
        <v>0</v>
      </c>
      <c r="AZ51" s="69" t="n">
        <f aca="false">IF(AND($F51&lt;AZ$1,$G51&lt;AZ$3,(DATE(YEAR($G51)+1,MONTH($G51)+1,1))&gt;AZ$3),$D51*10.56*AZ$2*(AZ$1/1000-($F51/1000)),0)</f>
        <v>0</v>
      </c>
      <c r="BA51" s="69" t="n">
        <f aca="false">IF(AND($F51&lt;BA$1,$G51&lt;BA$3,(DATE(YEAR($G51)+1,MONTH($G51)+1,1))&gt;BA$3),$D51*10.56*BA$2*(BA$1/1000-($F51/1000)),0)</f>
        <v>0</v>
      </c>
      <c r="BB51" s="69" t="n">
        <f aca="false">IF(AND($F51&lt;BB$1,$G51&lt;BB$3,(DATE(YEAR($G51)+1,MONTH($G51)+1,1))&gt;BB$3),$D51*10.56*BB$2*(BB$1/1000-($F51/1000)),0)</f>
        <v>0</v>
      </c>
      <c r="BC51" s="69" t="n">
        <f aca="false">IF(AND($F51&lt;BC$1,$G51&lt;BC$3,(DATE(YEAR($G51)+1,MONTH($G51)+1,1))&gt;BC$3),$D51*10.56*BC$2*(BC$1/1000-($F51/1000)),0)</f>
        <v>0</v>
      </c>
      <c r="BD51" s="69" t="n">
        <f aca="false">IF(AND($F51&lt;BD$1,$G51&lt;BD$3,(DATE(YEAR($G51)+1,MONTH($G51)+1,1))&gt;BD$3),$D51*10.56*BD$2*(BD$1/1000-($F51/1000)),0)</f>
        <v>0</v>
      </c>
    </row>
    <row r="52" customFormat="false" ht="12.75" hidden="false" customHeight="false" outlineLevel="0" collapsed="false">
      <c r="A52" s="71" t="s">
        <v>707</v>
      </c>
      <c r="B52" s="71" t="s">
        <v>1204</v>
      </c>
      <c r="C52" s="71" t="s">
        <v>1273</v>
      </c>
      <c r="D52" s="72" t="n">
        <v>1097</v>
      </c>
      <c r="E52" s="3" t="s">
        <v>1268</v>
      </c>
      <c r="F52" s="72" t="n">
        <v>7100</v>
      </c>
      <c r="G52" s="73" t="n">
        <v>37438</v>
      </c>
      <c r="H52" s="64" t="s">
        <v>1260</v>
      </c>
      <c r="I52" s="69" t="n">
        <f aca="false">IF(AND($F52&lt;I$1,$G52&lt;I$3,(DATE(YEAR($G52)+1,MONTH($G52)+1,1))&gt;I$3),$D52*10.56*I$2*(I$1/1000-($F52/1000)),0)</f>
        <v>0</v>
      </c>
      <c r="J52" s="69" t="n">
        <f aca="false">IF(AND($F52&lt;J$1,$G52&lt;J$3,(DATE(YEAR($G52)+1,MONTH($G52)+1,1))&gt;J$3),$D52*10.56*J$2*(J$1/1000-($F52/1000)),0)</f>
        <v>0</v>
      </c>
      <c r="K52" s="69" t="n">
        <f aca="false">IF(AND($F52&lt;K$1,$G52&lt;K$3,(DATE(YEAR($G52)+1,MONTH($G52)+1,1))&gt;K$3),$D52*10.56*K$2*(K$1/1000-($F52/1000)),0)</f>
        <v>0</v>
      </c>
      <c r="L52" s="69" t="n">
        <f aca="false">IF(AND($F52&lt;L$1,$G52&lt;L$3,(DATE(YEAR($G52)+1,MONTH($G52)+1,1))&gt;L$3),$D52*10.56*L$2*(L$1/1000-($F52/1000)),0)</f>
        <v>0</v>
      </c>
      <c r="M52" s="69" t="n">
        <f aca="false">IF(AND($F52&lt;M$1,$G52&lt;M$3,(DATE(YEAR($G52)+1,MONTH($G52)+1,1))&gt;M$3),$D52*10.56*M$2*(M$1/1000-($F52/1000)),0)</f>
        <v>0</v>
      </c>
      <c r="N52" s="69" t="n">
        <f aca="false">IF(AND($F52&lt;N$1,$G52&lt;N$3,(DATE(YEAR($G52)+1,MONTH($G52)+1,1))&gt;N$3),$D52*10.56*N$2*(N$1/1000-($F52/1000)),0)</f>
        <v>0</v>
      </c>
      <c r="O52" s="69" t="n">
        <f aca="false">IF(AND($F52&lt;O$1,$G52&lt;O$3,(DATE(YEAR($G52)+1,MONTH($G52)+1,1))&gt;O$3),$D52*10.56*O$2*(O$1/1000-($F52/1000)),0)</f>
        <v>0</v>
      </c>
      <c r="P52" s="69" t="n">
        <f aca="false">IF(AND($F52&lt;P$1,$G52&lt;P$3,(DATE(YEAR($G52)+1,MONTH($G52)+1,1))&gt;P$3),$D52*10.56*P$2*(P$1/1000-($F52/1000)),0)</f>
        <v>0</v>
      </c>
      <c r="Q52" s="69" t="n">
        <f aca="false">IF(AND($F52&lt;Q$1,$G52&lt;Q$3,(DATE(YEAR($G52)+1,MONTH($G52)+1,1))&gt;Q$3),$D52*10.56*Q$2*(Q$1/1000-($F52/1000)),0)</f>
        <v>0</v>
      </c>
      <c r="R52" s="69" t="n">
        <f aca="false">IF(AND($F52&lt;R$1,$G52&lt;R$3,(DATE(YEAR($G52)+1,MONTH($G52)+1,1))&gt;R$3),$D52*10.56*R$2*(R$1/1000-($F52/1000)),0)</f>
        <v>0</v>
      </c>
      <c r="S52" s="69" t="n">
        <f aca="false">IF(AND($F52&lt;S$1,$G52&lt;S$3,(DATE(YEAR($G52)+1,MONTH($G52)+1,1))&gt;S$3),$D52*10.56*S$2*(S$1/1000-($F52/1000)),0)</f>
        <v>0</v>
      </c>
      <c r="T52" s="69" t="n">
        <f aca="false">IF(AND($F52&lt;T$1,$G52&lt;T$3,(DATE(YEAR($G52)+1,MONTH($G52)+1,1))&gt;T$3),$D52*10.56*T$2*(T$1/1000-($F52/1000)),0)</f>
        <v>0</v>
      </c>
      <c r="U52" s="69" t="n">
        <f aca="false">IF(AND($F52&lt;U$1,$G52&lt;U$3,(DATE(YEAR($G52)+1,MONTH($G52)+1,1))&gt;U$3),$D52*10.56*U$2*(U$1/1000-($F52/1000)),0)</f>
        <v>0</v>
      </c>
      <c r="V52" s="69" t="n">
        <f aca="false">IF(AND($F52&lt;V$1,$G52&lt;V$3,(DATE(YEAR($G52)+1,MONTH($G52)+1,1))&gt;V$3),$D52*10.56*V$2*(V$1/1000-($F52/1000)),0)</f>
        <v>0</v>
      </c>
      <c r="W52" s="69" t="n">
        <f aca="false">IF(AND($F52&lt;W$1,$G52&lt;W$3,(DATE(YEAR($G52)+1,MONTH($G52)+1,1))&gt;W$3),$D52*10.56*W$2*(W$1/1000-($F52/1000)),0)</f>
        <v>0</v>
      </c>
      <c r="X52" s="69" t="n">
        <f aca="false">IF(AND($F52&lt;X$1,$G52&lt;X$3,(DATE(YEAR($G52)+1,MONTH($G52)+1,1))&gt;X$3),$D52*10.56*X$2*(X$1/1000-($F52/1000)),0)</f>
        <v>0</v>
      </c>
      <c r="Y52" s="69" t="n">
        <f aca="false">IF(AND($F52&lt;Y$1,$G52&lt;Y$3,(DATE(YEAR($G52)+1,MONTH($G52)+1,1))&gt;Y$3),$D52*10.56*Y$2*(Y$1/1000-($F52/1000)),0)</f>
        <v>0</v>
      </c>
      <c r="Z52" s="69" t="n">
        <f aca="false">IF(AND($F52&lt;Z$1,$G52&lt;Z$3,(DATE(YEAR($G52)+1,MONTH($G52)+1,1))&gt;Z$3),$D52*10.56*Z$2*(Z$1/1000-($F52/1000)),0)</f>
        <v>0</v>
      </c>
      <c r="AA52" s="69" t="n">
        <f aca="false">IF(AND($F52&lt;AA$1,$G52&lt;AA$3,(DATE(YEAR($G52)+1,MONTH($G52)+1,1))&gt;AA$3),$D52*10.56*AA$2*(AA$1/1000-($F52/1000)),0)</f>
        <v>0</v>
      </c>
      <c r="AB52" s="69" t="n">
        <f aca="false">IF(AND($F52&lt;AB$1,$G52&lt;AB$3,(DATE(YEAR($G52)+1,MONTH($G52)+1,1))&gt;AB$3),$D52*10.56*AB$2*(AB$1/1000-($F52/1000)),0)</f>
        <v>13437.8112</v>
      </c>
      <c r="AC52" s="69" t="n">
        <f aca="false">IF(AND($F52&lt;AC$1,$G52&lt;AC$3,(DATE(YEAR($G52)+1,MONTH($G52)+1,1))&gt;AC$3),$D52*10.56*AC$2*(AC$1/1000-($F52/1000)),0)</f>
        <v>13437.8112</v>
      </c>
      <c r="AD52" s="69" t="n">
        <f aca="false">IF(AND($F52&lt;AD$1,$G52&lt;AD$3,(DATE(YEAR($G52)+1,MONTH($G52)+1,1))&gt;AD$3),$D52*10.56*AD$2*(AD$1/1000-($F52/1000)),0)</f>
        <v>13437.8112</v>
      </c>
      <c r="AE52" s="69" t="n">
        <f aca="false">IF(AND($F52&lt;AE$1,$G52&lt;AE$3,(DATE(YEAR($G52)+1,MONTH($G52)+1,1))&gt;AE$3),$D52*10.56*AE$2*(AE$1/1000-($F52/1000)),0)</f>
        <v>13437.8112</v>
      </c>
      <c r="AF52" s="69" t="n">
        <f aca="false">IF(AND($F52&lt;AF$1,$G52&lt;AF$3,(DATE(YEAR($G52)+1,MONTH($G52)+1,1))&gt;AF$3),$D52*10.56*AF$2*(AF$1/1000-($F52/1000)),0)</f>
        <v>13437.8112</v>
      </c>
      <c r="AG52" s="69" t="n">
        <f aca="false">IF(AND($F52&lt;AG$1,$G52&lt;AG$3,(DATE(YEAR($G52)+1,MONTH($G52)+1,1))&gt;AG$3),$D52*10.56*AG$2*(AG$1/1000-($F52/1000)),0)</f>
        <v>13437.8112</v>
      </c>
      <c r="AH52" s="69" t="n">
        <f aca="false">IF(AND($F52&lt;AH$1,$G52&lt;AH$3,(DATE(YEAR($G52)+1,MONTH($G52)+1,1))&gt;AH$3),$D52*10.56*AH$2*(AH$1/1000-($F52/1000)),0)</f>
        <v>13437.8112</v>
      </c>
      <c r="AI52" s="69" t="n">
        <f aca="false">IF(AND($F52&lt;AI$1,$G52&lt;AI$3,(DATE(YEAR($G52)+1,MONTH($G52)+1,1))&gt;AI$3),$D52*10.56*AI$2*(AI$1/1000-($F52/1000)),0)</f>
        <v>13437.8112</v>
      </c>
      <c r="AJ52" s="69" t="n">
        <f aca="false">IF(AND($F52&lt;AJ$1,$G52&lt;AJ$3,(DATE(YEAR($G52)+1,MONTH($G52)+1,1))&gt;AJ$3),$D52*10.56*AJ$2*(AJ$1/1000-($F52/1000)),0)</f>
        <v>13437.8112</v>
      </c>
      <c r="AK52" s="69" t="n">
        <f aca="false">IF(AND($F52&lt;AK$1,$G52&lt;AK$3,(DATE(YEAR($G52)+1,MONTH($G52)+1,1))&gt;AK$3),$D52*10.56*AK$2*(AK$1/1000-($F52/1000)),0)</f>
        <v>13437.8112</v>
      </c>
      <c r="AL52" s="69" t="n">
        <f aca="false">IF(AND($F52&lt;AL$1,$G52&lt;AL$3,(DATE(YEAR($G52)+1,MONTH($G52)+1,1))&gt;AL$3),$D52*10.56*AL$2*(AL$1/1000-($F52/1000)),0)</f>
        <v>13437.8112</v>
      </c>
      <c r="AM52" s="69" t="n">
        <f aca="false">IF(AND($F52&lt;AM$1,$G52&lt;AM$3,(DATE(YEAR($G52)+1,MONTH($G52)+1,1))&gt;AM$3),$D52*10.56*AM$2*(AM$1/1000-($F52/1000)),0)</f>
        <v>13437.8112</v>
      </c>
      <c r="AN52" s="69" t="n">
        <f aca="false">IF(AND($F52&lt;AN$1,$G52&lt;AN$3,(DATE(YEAR($G52)+1,MONTH($G52)+1,1))&gt;AN$3),$D52*10.56*AN$2*(AN$1/1000-($F52/1000)),0)</f>
        <v>0</v>
      </c>
      <c r="AO52" s="69" t="n">
        <f aca="false">IF(AND($F52&lt;AO$1,$G52&lt;AO$3,(DATE(YEAR($G52)+1,MONTH($G52)+1,1))&gt;AO$3),$D52*10.56*AO$2*(AO$1/1000-($F52/1000)),0)</f>
        <v>0</v>
      </c>
      <c r="AP52" s="69" t="n">
        <f aca="false">IF(AND($F52&lt;AP$1,$G52&lt;AP$3,(DATE(YEAR($G52)+1,MONTH($G52)+1,1))&gt;AP$3),$D52*10.56*AP$2*(AP$1/1000-($F52/1000)),0)</f>
        <v>0</v>
      </c>
      <c r="AQ52" s="69" t="n">
        <f aca="false">IF(AND($F52&lt;AQ$1,$G52&lt;AQ$3,(DATE(YEAR($G52)+1,MONTH($G52)+1,1))&gt;AQ$3),$D52*10.56*AQ$2*(AQ$1/1000-($F52/1000)),0)</f>
        <v>0</v>
      </c>
      <c r="AR52" s="69" t="n">
        <f aca="false">IF(AND($F52&lt;AR$1,$G52&lt;AR$3,(DATE(YEAR($G52)+1,MONTH($G52)+1,1))&gt;AR$3),$D52*10.56*AR$2*(AR$1/1000-($F52/1000)),0)</f>
        <v>0</v>
      </c>
      <c r="AS52" s="69" t="n">
        <f aca="false">IF(AND($F52&lt;AS$1,$G52&lt;AS$3,(DATE(YEAR($G52)+1,MONTH($G52)+1,1))&gt;AS$3),$D52*10.56*AS$2*(AS$1/1000-($F52/1000)),0)</f>
        <v>0</v>
      </c>
      <c r="AT52" s="69" t="n">
        <f aca="false">IF(AND($F52&lt;AT$1,$G52&lt;AT$3,(DATE(YEAR($G52)+1,MONTH($G52)+1,1))&gt;AT$3),$D52*10.56*AT$2*(AT$1/1000-($F52/1000)),0)</f>
        <v>0</v>
      </c>
      <c r="AU52" s="69" t="n">
        <f aca="false">IF(AND($F52&lt;AU$1,$G52&lt;AU$3,(DATE(YEAR($G52)+1,MONTH($G52)+1,1))&gt;AU$3),$D52*10.56*AU$2*(AU$1/1000-($F52/1000)),0)</f>
        <v>0</v>
      </c>
      <c r="AV52" s="69" t="n">
        <f aca="false">IF(AND($F52&lt;AV$1,$G52&lt;AV$3,(DATE(YEAR($G52)+1,MONTH($G52)+1,1))&gt;AV$3),$D52*10.56*AV$2*(AV$1/1000-($F52/1000)),0)</f>
        <v>0</v>
      </c>
      <c r="AW52" s="69" t="n">
        <f aca="false">IF(AND($F52&lt;AW$1,$G52&lt;AW$3,(DATE(YEAR($G52)+1,MONTH($G52)+1,1))&gt;AW$3),$D52*10.56*AW$2*(AW$1/1000-($F52/1000)),0)</f>
        <v>0</v>
      </c>
      <c r="AX52" s="69" t="n">
        <f aca="false">IF(AND($F52&lt;AX$1,$G52&lt;AX$3,(DATE(YEAR($G52)+1,MONTH($G52)+1,1))&gt;AX$3),$D52*10.56*AX$2*(AX$1/1000-($F52/1000)),0)</f>
        <v>0</v>
      </c>
      <c r="AY52" s="69" t="n">
        <f aca="false">IF(AND($F52&lt;AY$1,$G52&lt;AY$3,(DATE(YEAR($G52)+1,MONTH($G52)+1,1))&gt;AY$3),$D52*10.56*AY$2*(AY$1/1000-($F52/1000)),0)</f>
        <v>0</v>
      </c>
      <c r="AZ52" s="69" t="n">
        <f aca="false">IF(AND($F52&lt;AZ$1,$G52&lt;AZ$3,(DATE(YEAR($G52)+1,MONTH($G52)+1,1))&gt;AZ$3),$D52*10.56*AZ$2*(AZ$1/1000-($F52/1000)),0)</f>
        <v>0</v>
      </c>
      <c r="BA52" s="69" t="n">
        <f aca="false">IF(AND($F52&lt;BA$1,$G52&lt;BA$3,(DATE(YEAR($G52)+1,MONTH($G52)+1,1))&gt;BA$3),$D52*10.56*BA$2*(BA$1/1000-($F52/1000)),0)</f>
        <v>0</v>
      </c>
      <c r="BB52" s="69" t="n">
        <f aca="false">IF(AND($F52&lt;BB$1,$G52&lt;BB$3,(DATE(YEAR($G52)+1,MONTH($G52)+1,1))&gt;BB$3),$D52*10.56*BB$2*(BB$1/1000-($F52/1000)),0)</f>
        <v>0</v>
      </c>
      <c r="BC52" s="69" t="n">
        <f aca="false">IF(AND($F52&lt;BC$1,$G52&lt;BC$3,(DATE(YEAR($G52)+1,MONTH($G52)+1,1))&gt;BC$3),$D52*10.56*BC$2*(BC$1/1000-($F52/1000)),0)</f>
        <v>0</v>
      </c>
      <c r="BD52" s="69" t="n">
        <f aca="false">IF(AND($F52&lt;BD$1,$G52&lt;BD$3,(DATE(YEAR($G52)+1,MONTH($G52)+1,1))&gt;BD$3),$D52*10.56*BD$2*(BD$1/1000-($F52/1000)),0)</f>
        <v>0</v>
      </c>
    </row>
    <row r="53" customFormat="false" ht="12.75" hidden="false" customHeight="false" outlineLevel="0" collapsed="false">
      <c r="A53" s="71" t="s">
        <v>1338</v>
      </c>
      <c r="B53" s="71" t="s">
        <v>1204</v>
      </c>
      <c r="C53" s="71" t="s">
        <v>1273</v>
      </c>
      <c r="D53" s="72" t="n">
        <v>40</v>
      </c>
      <c r="E53" s="3" t="s">
        <v>1268</v>
      </c>
      <c r="F53" s="72" t="n">
        <v>8150</v>
      </c>
      <c r="G53" s="73" t="n">
        <v>37408</v>
      </c>
      <c r="H53" s="64" t="s">
        <v>1260</v>
      </c>
      <c r="I53" s="69" t="n">
        <f aca="false">IF(AND($F53&lt;I$1,$G53&lt;I$3,(DATE(YEAR($G53)+1,MONTH($G53)+1,1))&gt;I$3),$D53*10.56*I$2*(I$1/1000-($F53/1000)),0)</f>
        <v>0</v>
      </c>
      <c r="J53" s="69" t="n">
        <f aca="false">IF(AND($F53&lt;J$1,$G53&lt;J$3,(DATE(YEAR($G53)+1,MONTH($G53)+1,1))&gt;J$3),$D53*10.56*J$2*(J$1/1000-($F53/1000)),0)</f>
        <v>0</v>
      </c>
      <c r="K53" s="69" t="n">
        <f aca="false">IF(AND($F53&lt;K$1,$G53&lt;K$3,(DATE(YEAR($G53)+1,MONTH($G53)+1,1))&gt;K$3),$D53*10.56*K$2*(K$1/1000-($F53/1000)),0)</f>
        <v>0</v>
      </c>
      <c r="L53" s="69" t="n">
        <f aca="false">IF(AND($F53&lt;L$1,$G53&lt;L$3,(DATE(YEAR($G53)+1,MONTH($G53)+1,1))&gt;L$3),$D53*10.56*L$2*(L$1/1000-($F53/1000)),0)</f>
        <v>0</v>
      </c>
      <c r="M53" s="69" t="n">
        <f aca="false">IF(AND($F53&lt;M$1,$G53&lt;M$3,(DATE(YEAR($G53)+1,MONTH($G53)+1,1))&gt;M$3),$D53*10.56*M$2*(M$1/1000-($F53/1000)),0)</f>
        <v>0</v>
      </c>
      <c r="N53" s="69" t="n">
        <f aca="false">IF(AND($F53&lt;N$1,$G53&lt;N$3,(DATE(YEAR($G53)+1,MONTH($G53)+1,1))&gt;N$3),$D53*10.56*N$2*(N$1/1000-($F53/1000)),0)</f>
        <v>0</v>
      </c>
      <c r="O53" s="69" t="n">
        <f aca="false">IF(AND($F53&lt;O$1,$G53&lt;O$3,(DATE(YEAR($G53)+1,MONTH($G53)+1,1))&gt;O$3),$D53*10.56*O$2*(O$1/1000-($F53/1000)),0)</f>
        <v>0</v>
      </c>
      <c r="P53" s="69" t="n">
        <f aca="false">IF(AND($F53&lt;P$1,$G53&lt;P$3,(DATE(YEAR($G53)+1,MONTH($G53)+1,1))&gt;P$3),$D53*10.56*P$2*(P$1/1000-($F53/1000)),0)</f>
        <v>0</v>
      </c>
      <c r="Q53" s="69" t="n">
        <f aca="false">IF(AND($F53&lt;Q$1,$G53&lt;Q$3,(DATE(YEAR($G53)+1,MONTH($G53)+1,1))&gt;Q$3),$D53*10.56*Q$2*(Q$1/1000-($F53/1000)),0)</f>
        <v>0</v>
      </c>
      <c r="R53" s="69" t="n">
        <f aca="false">IF(AND($F53&lt;R$1,$G53&lt;R$3,(DATE(YEAR($G53)+1,MONTH($G53)+1,1))&gt;R$3),$D53*10.56*R$2*(R$1/1000-($F53/1000)),0)</f>
        <v>0</v>
      </c>
      <c r="S53" s="69" t="n">
        <f aca="false">IF(AND($F53&lt;S$1,$G53&lt;S$3,(DATE(YEAR($G53)+1,MONTH($G53)+1,1))&gt;S$3),$D53*10.56*S$2*(S$1/1000-($F53/1000)),0)</f>
        <v>0</v>
      </c>
      <c r="T53" s="69" t="n">
        <f aca="false">IF(AND($F53&lt;T$1,$G53&lt;T$3,(DATE(YEAR($G53)+1,MONTH($G53)+1,1))&gt;T$3),$D53*10.56*T$2*(T$1/1000-($F53/1000)),0)</f>
        <v>0</v>
      </c>
      <c r="U53" s="69" t="n">
        <f aca="false">IF(AND($F53&lt;U$1,$G53&lt;U$3,(DATE(YEAR($G53)+1,MONTH($G53)+1,1))&gt;U$3),$D53*10.56*U$2*(U$1/1000-($F53/1000)),0)</f>
        <v>0</v>
      </c>
      <c r="V53" s="69" t="n">
        <f aca="false">IF(AND($F53&lt;V$1,$G53&lt;V$3,(DATE(YEAR($G53)+1,MONTH($G53)+1,1))&gt;V$3),$D53*10.56*V$2*(V$1/1000-($F53/1000)),0)</f>
        <v>0</v>
      </c>
      <c r="W53" s="69" t="n">
        <f aca="false">IF(AND($F53&lt;W$1,$G53&lt;W$3,(DATE(YEAR($G53)+1,MONTH($G53)+1,1))&gt;W$3),$D53*10.56*W$2*(W$1/1000-($F53/1000)),0)</f>
        <v>0</v>
      </c>
      <c r="X53" s="69" t="n">
        <f aca="false">IF(AND($F53&lt;X$1,$G53&lt;X$3,(DATE(YEAR($G53)+1,MONTH($G53)+1,1))&gt;X$3),$D53*10.56*X$2*(X$1/1000-($F53/1000)),0)</f>
        <v>0</v>
      </c>
      <c r="Y53" s="69" t="n">
        <f aca="false">IF(AND($F53&lt;Y$1,$G53&lt;Y$3,(DATE(YEAR($G53)+1,MONTH($G53)+1,1))&gt;Y$3),$D53*10.56*Y$2*(Y$1/1000-($F53/1000)),0)</f>
        <v>0</v>
      </c>
      <c r="Z53" s="69" t="n">
        <f aca="false">IF(AND($F53&lt;Z$1,$G53&lt;Z$3,(DATE(YEAR($G53)+1,MONTH($G53)+1,1))&gt;Z$3),$D53*10.56*Z$2*(Z$1/1000-($F53/1000)),0)</f>
        <v>0</v>
      </c>
      <c r="AA53" s="69" t="n">
        <f aca="false">IF(AND($F53&lt;AA$1,$G53&lt;AA$3,(DATE(YEAR($G53)+1,MONTH($G53)+1,1))&gt;AA$3),$D53*10.56*AA$2*(AA$1/1000-($F53/1000)),0)</f>
        <v>312.576</v>
      </c>
      <c r="AB53" s="69" t="n">
        <f aca="false">IF(AND($F53&lt;AB$1,$G53&lt;AB$3,(DATE(YEAR($G53)+1,MONTH($G53)+1,1))&gt;AB$3),$D53*10.56*AB$2*(AB$1/1000-($F53/1000)),0)</f>
        <v>312.576</v>
      </c>
      <c r="AC53" s="69" t="n">
        <f aca="false">IF(AND($F53&lt;AC$1,$G53&lt;AC$3,(DATE(YEAR($G53)+1,MONTH($G53)+1,1))&gt;AC$3),$D53*10.56*AC$2*(AC$1/1000-($F53/1000)),0)</f>
        <v>312.576</v>
      </c>
      <c r="AD53" s="69" t="n">
        <f aca="false">IF(AND($F53&lt;AD$1,$G53&lt;AD$3,(DATE(YEAR($G53)+1,MONTH($G53)+1,1))&gt;AD$3),$D53*10.56*AD$2*(AD$1/1000-($F53/1000)),0)</f>
        <v>312.576</v>
      </c>
      <c r="AE53" s="69" t="n">
        <f aca="false">IF(AND($F53&lt;AE$1,$G53&lt;AE$3,(DATE(YEAR($G53)+1,MONTH($G53)+1,1))&gt;AE$3),$D53*10.56*AE$2*(AE$1/1000-($F53/1000)),0)</f>
        <v>312.576</v>
      </c>
      <c r="AF53" s="69" t="n">
        <f aca="false">IF(AND($F53&lt;AF$1,$G53&lt;AF$3,(DATE(YEAR($G53)+1,MONTH($G53)+1,1))&gt;AF$3),$D53*10.56*AF$2*(AF$1/1000-($F53/1000)),0)</f>
        <v>312.576</v>
      </c>
      <c r="AG53" s="69" t="n">
        <f aca="false">IF(AND($F53&lt;AG$1,$G53&lt;AG$3,(DATE(YEAR($G53)+1,MONTH($G53)+1,1))&gt;AG$3),$D53*10.56*AG$2*(AG$1/1000-($F53/1000)),0)</f>
        <v>312.576</v>
      </c>
      <c r="AH53" s="69" t="n">
        <f aca="false">IF(AND($F53&lt;AH$1,$G53&lt;AH$3,(DATE(YEAR($G53)+1,MONTH($G53)+1,1))&gt;AH$3),$D53*10.56*AH$2*(AH$1/1000-($F53/1000)),0)</f>
        <v>312.576</v>
      </c>
      <c r="AI53" s="69" t="n">
        <f aca="false">IF(AND($F53&lt;AI$1,$G53&lt;AI$3,(DATE(YEAR($G53)+1,MONTH($G53)+1,1))&gt;AI$3),$D53*10.56*AI$2*(AI$1/1000-($F53/1000)),0)</f>
        <v>312.576</v>
      </c>
      <c r="AJ53" s="69" t="n">
        <f aca="false">IF(AND($F53&lt;AJ$1,$G53&lt;AJ$3,(DATE(YEAR($G53)+1,MONTH($G53)+1,1))&gt;AJ$3),$D53*10.56*AJ$2*(AJ$1/1000-($F53/1000)),0)</f>
        <v>312.576</v>
      </c>
      <c r="AK53" s="69" t="n">
        <f aca="false">IF(AND($F53&lt;AK$1,$G53&lt;AK$3,(DATE(YEAR($G53)+1,MONTH($G53)+1,1))&gt;AK$3),$D53*10.56*AK$2*(AK$1/1000-($F53/1000)),0)</f>
        <v>312.576</v>
      </c>
      <c r="AL53" s="69" t="n">
        <f aca="false">IF(AND($F53&lt;AL$1,$G53&lt;AL$3,(DATE(YEAR($G53)+1,MONTH($G53)+1,1))&gt;AL$3),$D53*10.56*AL$2*(AL$1/1000-($F53/1000)),0)</f>
        <v>312.576</v>
      </c>
      <c r="AM53" s="69" t="n">
        <f aca="false">IF(AND($F53&lt;AM$1,$G53&lt;AM$3,(DATE(YEAR($G53)+1,MONTH($G53)+1,1))&gt;AM$3),$D53*10.56*AM$2*(AM$1/1000-($F53/1000)),0)</f>
        <v>0</v>
      </c>
      <c r="AN53" s="69" t="n">
        <f aca="false">IF(AND($F53&lt;AN$1,$G53&lt;AN$3,(DATE(YEAR($G53)+1,MONTH($G53)+1,1))&gt;AN$3),$D53*10.56*AN$2*(AN$1/1000-($F53/1000)),0)</f>
        <v>0</v>
      </c>
      <c r="AO53" s="69" t="n">
        <f aca="false">IF(AND($F53&lt;AO$1,$G53&lt;AO$3,(DATE(YEAR($G53)+1,MONTH($G53)+1,1))&gt;AO$3),$D53*10.56*AO$2*(AO$1/1000-($F53/1000)),0)</f>
        <v>0</v>
      </c>
      <c r="AP53" s="69" t="n">
        <f aca="false">IF(AND($F53&lt;AP$1,$G53&lt;AP$3,(DATE(YEAR($G53)+1,MONTH($G53)+1,1))&gt;AP$3),$D53*10.56*AP$2*(AP$1/1000-($F53/1000)),0)</f>
        <v>0</v>
      </c>
      <c r="AQ53" s="69" t="n">
        <f aca="false">IF(AND($F53&lt;AQ$1,$G53&lt;AQ$3,(DATE(YEAR($G53)+1,MONTH($G53)+1,1))&gt;AQ$3),$D53*10.56*AQ$2*(AQ$1/1000-($F53/1000)),0)</f>
        <v>0</v>
      </c>
      <c r="AR53" s="69" t="n">
        <f aca="false">IF(AND($F53&lt;AR$1,$G53&lt;AR$3,(DATE(YEAR($G53)+1,MONTH($G53)+1,1))&gt;AR$3),$D53*10.56*AR$2*(AR$1/1000-($F53/1000)),0)</f>
        <v>0</v>
      </c>
      <c r="AS53" s="69" t="n">
        <f aca="false">IF(AND($F53&lt;AS$1,$G53&lt;AS$3,(DATE(YEAR($G53)+1,MONTH($G53)+1,1))&gt;AS$3),$D53*10.56*AS$2*(AS$1/1000-($F53/1000)),0)</f>
        <v>0</v>
      </c>
      <c r="AT53" s="69" t="n">
        <f aca="false">IF(AND($F53&lt;AT$1,$G53&lt;AT$3,(DATE(YEAR($G53)+1,MONTH($G53)+1,1))&gt;AT$3),$D53*10.56*AT$2*(AT$1/1000-($F53/1000)),0)</f>
        <v>0</v>
      </c>
      <c r="AU53" s="69" t="n">
        <f aca="false">IF(AND($F53&lt;AU$1,$G53&lt;AU$3,(DATE(YEAR($G53)+1,MONTH($G53)+1,1))&gt;AU$3),$D53*10.56*AU$2*(AU$1/1000-($F53/1000)),0)</f>
        <v>0</v>
      </c>
      <c r="AV53" s="69" t="n">
        <f aca="false">IF(AND($F53&lt;AV$1,$G53&lt;AV$3,(DATE(YEAR($G53)+1,MONTH($G53)+1,1))&gt;AV$3),$D53*10.56*AV$2*(AV$1/1000-($F53/1000)),0)</f>
        <v>0</v>
      </c>
      <c r="AW53" s="69" t="n">
        <f aca="false">IF(AND($F53&lt;AW$1,$G53&lt;AW$3,(DATE(YEAR($G53)+1,MONTH($G53)+1,1))&gt;AW$3),$D53*10.56*AW$2*(AW$1/1000-($F53/1000)),0)</f>
        <v>0</v>
      </c>
      <c r="AX53" s="69" t="n">
        <f aca="false">IF(AND($F53&lt;AX$1,$G53&lt;AX$3,(DATE(YEAR($G53)+1,MONTH($G53)+1,1))&gt;AX$3),$D53*10.56*AX$2*(AX$1/1000-($F53/1000)),0)</f>
        <v>0</v>
      </c>
      <c r="AY53" s="69" t="n">
        <f aca="false">IF(AND($F53&lt;AY$1,$G53&lt;AY$3,(DATE(YEAR($G53)+1,MONTH($G53)+1,1))&gt;AY$3),$D53*10.56*AY$2*(AY$1/1000-($F53/1000)),0)</f>
        <v>0</v>
      </c>
      <c r="AZ53" s="69" t="n">
        <f aca="false">IF(AND($F53&lt;AZ$1,$G53&lt;AZ$3,(DATE(YEAR($G53)+1,MONTH($G53)+1,1))&gt;AZ$3),$D53*10.56*AZ$2*(AZ$1/1000-($F53/1000)),0)</f>
        <v>0</v>
      </c>
      <c r="BA53" s="69" t="n">
        <f aca="false">IF(AND($F53&lt;BA$1,$G53&lt;BA$3,(DATE(YEAR($G53)+1,MONTH($G53)+1,1))&gt;BA$3),$D53*10.56*BA$2*(BA$1/1000-($F53/1000)),0)</f>
        <v>0</v>
      </c>
      <c r="BB53" s="69" t="n">
        <f aca="false">IF(AND($F53&lt;BB$1,$G53&lt;BB$3,(DATE(YEAR($G53)+1,MONTH($G53)+1,1))&gt;BB$3),$D53*10.56*BB$2*(BB$1/1000-($F53/1000)),0)</f>
        <v>0</v>
      </c>
      <c r="BC53" s="69" t="n">
        <f aca="false">IF(AND($F53&lt;BC$1,$G53&lt;BC$3,(DATE(YEAR($G53)+1,MONTH($G53)+1,1))&gt;BC$3),$D53*10.56*BC$2*(BC$1/1000-($F53/1000)),0)</f>
        <v>0</v>
      </c>
      <c r="BD53" s="69" t="n">
        <f aca="false">IF(AND($F53&lt;BD$1,$G53&lt;BD$3,(DATE(YEAR($G53)+1,MONTH($G53)+1,1))&gt;BD$3),$D53*10.56*BD$2*(BD$1/1000-($F53/1000)),0)</f>
        <v>0</v>
      </c>
    </row>
    <row r="54" customFormat="false" ht="12.75" hidden="false" customHeight="false" outlineLevel="0" collapsed="false">
      <c r="A54" s="0" t="s">
        <v>1401</v>
      </c>
      <c r="B54" s="0" t="s">
        <v>1204</v>
      </c>
      <c r="C54" s="0" t="s">
        <v>1273</v>
      </c>
      <c r="D54" s="0" t="n">
        <v>48</v>
      </c>
      <c r="E54" s="71" t="s">
        <v>1268</v>
      </c>
      <c r="F54" s="13" t="n">
        <v>9468</v>
      </c>
      <c r="G54" s="8" t="n">
        <v>37135</v>
      </c>
      <c r="H54" s="64" t="s">
        <v>1260</v>
      </c>
      <c r="I54" s="69" t="n">
        <f aca="false">IF(AND($F54&lt;I$1,$G54&lt;I$3,(DATE(YEAR($G54)+1,MONTH($G54)+1,1))&gt;I$3),$D54*10.56*I$2*(I$1/1000-($F54/1000)),0)</f>
        <v>0</v>
      </c>
      <c r="J54" s="69" t="n">
        <f aca="false">IF(AND($F54&lt;J$1,$G54&lt;J$3,(DATE(YEAR($G54)+1,MONTH($G54)+1,1))&gt;J$3),$D54*10.56*J$2*(J$1/1000-($F54/1000)),0)</f>
        <v>0</v>
      </c>
      <c r="K54" s="69" t="n">
        <f aca="false">IF(AND($F54&lt;K$1,$G54&lt;K$3,(DATE(YEAR($G54)+1,MONTH($G54)+1,1))&gt;K$3),$D54*10.56*K$2*(K$1/1000-($F54/1000)),0)</f>
        <v>0</v>
      </c>
      <c r="L54" s="69" t="n">
        <f aca="false">IF(AND($F54&lt;L$1,$G54&lt;L$3,(DATE(YEAR($G54)+1,MONTH($G54)+1,1))&gt;L$3),$D54*10.56*L$2*(L$1/1000-($F54/1000)),0)</f>
        <v>0</v>
      </c>
      <c r="M54" s="69" t="n">
        <f aca="false">IF(AND($F54&lt;M$1,$G54&lt;M$3,(DATE(YEAR($G54)+1,MONTH($G54)+1,1))&gt;M$3),$D54*10.56*M$2*(M$1/1000-($F54/1000)),0)</f>
        <v>0</v>
      </c>
      <c r="N54" s="69" t="n">
        <f aca="false">IF(AND($F54&lt;N$1,$G54&lt;N$3,(DATE(YEAR($G54)+1,MONTH($G54)+1,1))&gt;N$3),$D54*10.56*N$2*(N$1/1000-($F54/1000)),0)</f>
        <v>0</v>
      </c>
      <c r="O54" s="69" t="n">
        <f aca="false">IF(AND($F54&lt;O$1,$G54&lt;O$3,(DATE(YEAR($G54)+1,MONTH($G54)+1,1))&gt;O$3),$D54*10.56*O$2*(O$1/1000-($F54/1000)),0)</f>
        <v>0</v>
      </c>
      <c r="P54" s="69" t="n">
        <f aca="false">IF(AND($F54&lt;P$1,$G54&lt;P$3,(DATE(YEAR($G54)+1,MONTH($G54)+1,1))&gt;P$3),$D54*10.56*P$2*(P$1/1000-($F54/1000)),0)</f>
        <v>0</v>
      </c>
      <c r="Q54" s="69" t="n">
        <f aca="false">IF(AND($F54&lt;Q$1,$G54&lt;Q$3,(DATE(YEAR($G54)+1,MONTH($G54)+1,1))&gt;Q$3),$D54*10.56*Q$2*(Q$1/1000-($F54/1000)),0)</f>
        <v>0</v>
      </c>
      <c r="R54" s="69" t="n">
        <f aca="false">IF(AND($F54&lt;R$1,$G54&lt;R$3,(DATE(YEAR($G54)+1,MONTH($G54)+1,1))&gt;R$3),$D54*10.56*R$2*(R$1/1000-($F54/1000)),0)</f>
        <v>107.864064</v>
      </c>
      <c r="S54" s="69" t="n">
        <f aca="false">IF(AND($F54&lt;S$1,$G54&lt;S$3,(DATE(YEAR($G54)+1,MONTH($G54)+1,1))&gt;S$3),$D54*10.56*S$2*(S$1/1000-($F54/1000)),0)</f>
        <v>107.864064</v>
      </c>
      <c r="T54" s="69" t="n">
        <f aca="false">IF(AND($F54&lt;T$1,$G54&lt;T$3,(DATE(YEAR($G54)+1,MONTH($G54)+1,1))&gt;T$3),$D54*10.56*T$2*(T$1/1000-($F54/1000)),0)</f>
        <v>107.864064</v>
      </c>
      <c r="U54" s="69" t="n">
        <f aca="false">IF(AND($F54&lt;U$1,$G54&lt;U$3,(DATE(YEAR($G54)+1,MONTH($G54)+1,1))&gt;U$3),$D54*10.56*U$2*(U$1/1000-($F54/1000)),0)</f>
        <v>107.864064</v>
      </c>
      <c r="V54" s="69" t="n">
        <f aca="false">IF(AND($F54&lt;V$1,$G54&lt;V$3,(DATE(YEAR($G54)+1,MONTH($G54)+1,1))&gt;V$3),$D54*10.56*V$2*(V$1/1000-($F54/1000)),0)</f>
        <v>107.864064</v>
      </c>
      <c r="W54" s="69" t="n">
        <f aca="false">IF(AND($F54&lt;W$1,$G54&lt;W$3,(DATE(YEAR($G54)+1,MONTH($G54)+1,1))&gt;W$3),$D54*10.56*W$2*(W$1/1000-($F54/1000)),0)</f>
        <v>107.864064</v>
      </c>
      <c r="X54" s="69" t="n">
        <f aca="false">IF(AND($F54&lt;X$1,$G54&lt;X$3,(DATE(YEAR($G54)+1,MONTH($G54)+1,1))&gt;X$3),$D54*10.56*X$2*(X$1/1000-($F54/1000)),0)</f>
        <v>107.864064</v>
      </c>
      <c r="Y54" s="69" t="n">
        <f aca="false">IF(AND($F54&lt;Y$1,$G54&lt;Y$3,(DATE(YEAR($G54)+1,MONTH($G54)+1,1))&gt;Y$3),$D54*10.56*Y$2*(Y$1/1000-($F54/1000)),0)</f>
        <v>107.864064</v>
      </c>
      <c r="Z54" s="69" t="n">
        <f aca="false">IF(AND($F54&lt;Z$1,$G54&lt;Z$3,(DATE(YEAR($G54)+1,MONTH($G54)+1,1))&gt;Z$3),$D54*10.56*Z$2*(Z$1/1000-($F54/1000)),0)</f>
        <v>107.864064</v>
      </c>
      <c r="AA54" s="69" t="n">
        <f aca="false">IF(AND($F54&lt;AA$1,$G54&lt;AA$3,(DATE(YEAR($G54)+1,MONTH($G54)+1,1))&gt;AA$3),$D54*10.56*AA$2*(AA$1/1000-($F54/1000)),0)</f>
        <v>107.864064</v>
      </c>
      <c r="AB54" s="69" t="n">
        <f aca="false">IF(AND($F54&lt;AB$1,$G54&lt;AB$3,(DATE(YEAR($G54)+1,MONTH($G54)+1,1))&gt;AB$3),$D54*10.56*AB$2*(AB$1/1000-($F54/1000)),0)</f>
        <v>107.864064</v>
      </c>
      <c r="AC54" s="69" t="n">
        <f aca="false">IF(AND($F54&lt;AC$1,$G54&lt;AC$3,(DATE(YEAR($G54)+1,MONTH($G54)+1,1))&gt;AC$3),$D54*10.56*AC$2*(AC$1/1000-($F54/1000)),0)</f>
        <v>107.864064</v>
      </c>
      <c r="AD54" s="69" t="n">
        <f aca="false">IF(AND($F54&lt;AD$1,$G54&lt;AD$3,(DATE(YEAR($G54)+1,MONTH($G54)+1,1))&gt;AD$3),$D54*10.56*AD$2*(AD$1/1000-($F54/1000)),0)</f>
        <v>0</v>
      </c>
      <c r="AE54" s="69" t="n">
        <f aca="false">IF(AND($F54&lt;AE$1,$G54&lt;AE$3,(DATE(YEAR($G54)+1,MONTH($G54)+1,1))&gt;AE$3),$D54*10.56*AE$2*(AE$1/1000-($F54/1000)),0)</f>
        <v>0</v>
      </c>
      <c r="AF54" s="69" t="n">
        <f aca="false">IF(AND($F54&lt;AF$1,$G54&lt;AF$3,(DATE(YEAR($G54)+1,MONTH($G54)+1,1))&gt;AF$3),$D54*10.56*AF$2*(AF$1/1000-($F54/1000)),0)</f>
        <v>0</v>
      </c>
      <c r="AG54" s="69" t="n">
        <f aca="false">IF(AND($F54&lt;AG$1,$G54&lt;AG$3,(DATE(YEAR($G54)+1,MONTH($G54)+1,1))&gt;AG$3),$D54*10.56*AG$2*(AG$1/1000-($F54/1000)),0)</f>
        <v>0</v>
      </c>
      <c r="AH54" s="69" t="n">
        <f aca="false">IF(AND($F54&lt;AH$1,$G54&lt;AH$3,(DATE(YEAR($G54)+1,MONTH($G54)+1,1))&gt;AH$3),$D54*10.56*AH$2*(AH$1/1000-($F54/1000)),0)</f>
        <v>0</v>
      </c>
      <c r="AI54" s="69" t="n">
        <f aca="false">IF(AND($F54&lt;AI$1,$G54&lt;AI$3,(DATE(YEAR($G54)+1,MONTH($G54)+1,1))&gt;AI$3),$D54*10.56*AI$2*(AI$1/1000-($F54/1000)),0)</f>
        <v>0</v>
      </c>
      <c r="AJ54" s="69" t="n">
        <f aca="false">IF(AND($F54&lt;AJ$1,$G54&lt;AJ$3,(DATE(YEAR($G54)+1,MONTH($G54)+1,1))&gt;AJ$3),$D54*10.56*AJ$2*(AJ$1/1000-($F54/1000)),0)</f>
        <v>0</v>
      </c>
      <c r="AK54" s="69" t="n">
        <f aca="false">IF(AND($F54&lt;AK$1,$G54&lt;AK$3,(DATE(YEAR($G54)+1,MONTH($G54)+1,1))&gt;AK$3),$D54*10.56*AK$2*(AK$1/1000-($F54/1000)),0)</f>
        <v>0</v>
      </c>
      <c r="AL54" s="69" t="n">
        <f aca="false">IF(AND($F54&lt;AL$1,$G54&lt;AL$3,(DATE(YEAR($G54)+1,MONTH($G54)+1,1))&gt;AL$3),$D54*10.56*AL$2*(AL$1/1000-($F54/1000)),0)</f>
        <v>0</v>
      </c>
      <c r="AM54" s="69" t="n">
        <f aca="false">IF(AND($F54&lt;AM$1,$G54&lt;AM$3,(DATE(YEAR($G54)+1,MONTH($G54)+1,1))&gt;AM$3),$D54*10.56*AM$2*(AM$1/1000-($F54/1000)),0)</f>
        <v>0</v>
      </c>
      <c r="AN54" s="69" t="n">
        <f aca="false">IF(AND($F54&lt;AN$1,$G54&lt;AN$3,(DATE(YEAR($G54)+1,MONTH($G54)+1,1))&gt;AN$3),$D54*10.56*AN$2*(AN$1/1000-($F54/1000)),0)</f>
        <v>0</v>
      </c>
      <c r="AO54" s="69" t="n">
        <f aca="false">IF(AND($F54&lt;AO$1,$G54&lt;AO$3,(DATE(YEAR($G54)+1,MONTH($G54)+1,1))&gt;AO$3),$D54*10.56*AO$2*(AO$1/1000-($F54/1000)),0)</f>
        <v>0</v>
      </c>
      <c r="AP54" s="69" t="n">
        <f aca="false">IF(AND($F54&lt;AP$1,$G54&lt;AP$3,(DATE(YEAR($G54)+1,MONTH($G54)+1,1))&gt;AP$3),$D54*10.56*AP$2*(AP$1/1000-($F54/1000)),0)</f>
        <v>0</v>
      </c>
      <c r="AQ54" s="69" t="n">
        <f aca="false">IF(AND($F54&lt;AQ$1,$G54&lt;AQ$3,(DATE(YEAR($G54)+1,MONTH($G54)+1,1))&gt;AQ$3),$D54*10.56*AQ$2*(AQ$1/1000-($F54/1000)),0)</f>
        <v>0</v>
      </c>
      <c r="AR54" s="69" t="n">
        <f aca="false">IF(AND($F54&lt;AR$1,$G54&lt;AR$3,(DATE(YEAR($G54)+1,MONTH($G54)+1,1))&gt;AR$3),$D54*10.56*AR$2*(AR$1/1000-($F54/1000)),0)</f>
        <v>0</v>
      </c>
      <c r="AS54" s="69" t="n">
        <f aca="false">IF(AND($F54&lt;AS$1,$G54&lt;AS$3,(DATE(YEAR($G54)+1,MONTH($G54)+1,1))&gt;AS$3),$D54*10.56*AS$2*(AS$1/1000-($F54/1000)),0)</f>
        <v>0</v>
      </c>
      <c r="AT54" s="69" t="n">
        <f aca="false">IF(AND($F54&lt;AT$1,$G54&lt;AT$3,(DATE(YEAR($G54)+1,MONTH($G54)+1,1))&gt;AT$3),$D54*10.56*AT$2*(AT$1/1000-($F54/1000)),0)</f>
        <v>0</v>
      </c>
      <c r="AU54" s="69" t="n">
        <f aca="false">IF(AND($F54&lt;AU$1,$G54&lt;AU$3,(DATE(YEAR($G54)+1,MONTH($G54)+1,1))&gt;AU$3),$D54*10.56*AU$2*(AU$1/1000-($F54/1000)),0)</f>
        <v>0</v>
      </c>
      <c r="AV54" s="69" t="n">
        <f aca="false">IF(AND($F54&lt;AV$1,$G54&lt;AV$3,(DATE(YEAR($G54)+1,MONTH($G54)+1,1))&gt;AV$3),$D54*10.56*AV$2*(AV$1/1000-($F54/1000)),0)</f>
        <v>0</v>
      </c>
      <c r="AW54" s="69" t="n">
        <f aca="false">IF(AND($F54&lt;AW$1,$G54&lt;AW$3,(DATE(YEAR($G54)+1,MONTH($G54)+1,1))&gt;AW$3),$D54*10.56*AW$2*(AW$1/1000-($F54/1000)),0)</f>
        <v>0</v>
      </c>
      <c r="AX54" s="69" t="n">
        <f aca="false">IF(AND($F54&lt;AX$1,$G54&lt;AX$3,(DATE(YEAR($G54)+1,MONTH($G54)+1,1))&gt;AX$3),$D54*10.56*AX$2*(AX$1/1000-($F54/1000)),0)</f>
        <v>0</v>
      </c>
      <c r="AY54" s="69" t="n">
        <f aca="false">IF(AND($F54&lt;AY$1,$G54&lt;AY$3,(DATE(YEAR($G54)+1,MONTH($G54)+1,1))&gt;AY$3),$D54*10.56*AY$2*(AY$1/1000-($F54/1000)),0)</f>
        <v>0</v>
      </c>
      <c r="AZ54" s="69" t="n">
        <f aca="false">IF(AND($F54&lt;AZ$1,$G54&lt;AZ$3,(DATE(YEAR($G54)+1,MONTH($G54)+1,1))&gt;AZ$3),$D54*10.56*AZ$2*(AZ$1/1000-($F54/1000)),0)</f>
        <v>0</v>
      </c>
      <c r="BA54" s="69" t="n">
        <f aca="false">IF(AND($F54&lt;BA$1,$G54&lt;BA$3,(DATE(YEAR($G54)+1,MONTH($G54)+1,1))&gt;BA$3),$D54*10.56*BA$2*(BA$1/1000-($F54/1000)),0)</f>
        <v>0</v>
      </c>
      <c r="BB54" s="69" t="n">
        <f aca="false">IF(AND($F54&lt;BB$1,$G54&lt;BB$3,(DATE(YEAR($G54)+1,MONTH($G54)+1,1))&gt;BB$3),$D54*10.56*BB$2*(BB$1/1000-($F54/1000)),0)</f>
        <v>0</v>
      </c>
      <c r="BC54" s="69" t="n">
        <f aca="false">IF(AND($F54&lt;BC$1,$G54&lt;BC$3,(DATE(YEAR($G54)+1,MONTH($G54)+1,1))&gt;BC$3),$D54*10.56*BC$2*(BC$1/1000-($F54/1000)),0)</f>
        <v>0</v>
      </c>
      <c r="BD54" s="69" t="n">
        <f aca="false">IF(AND($F54&lt;BD$1,$G54&lt;BD$3,(DATE(YEAR($G54)+1,MONTH($G54)+1,1))&gt;BD$3),$D54*10.56*BD$2*(BD$1/1000-($F54/1000)),0)</f>
        <v>0</v>
      </c>
    </row>
    <row r="55" customFormat="false" ht="12.75" hidden="false" customHeight="false" outlineLevel="0" collapsed="false">
      <c r="A55" s="0" t="s">
        <v>1402</v>
      </c>
      <c r="B55" s="0" t="s">
        <v>1204</v>
      </c>
      <c r="C55" s="0" t="s">
        <v>1273</v>
      </c>
      <c r="D55" s="0" t="n">
        <v>22</v>
      </c>
      <c r="E55" s="3" t="s">
        <v>1268</v>
      </c>
      <c r="F55" s="13" t="n">
        <v>9700</v>
      </c>
      <c r="G55" s="8" t="n">
        <v>36963</v>
      </c>
      <c r="H55" s="64" t="s">
        <v>1260</v>
      </c>
      <c r="I55" s="69" t="n">
        <f aca="false">IF(AND($F55&lt;I$1,$G55&lt;I$3,(DATE(YEAR($G55)+1,MONTH($G55)+1,1))&gt;I$3),$D55*10.56*I$2*(I$1/1000-($F55/1000)),0)</f>
        <v>0</v>
      </c>
      <c r="J55" s="69" t="n">
        <f aca="false">IF(AND($F55&lt;J$1,$G55&lt;J$3,(DATE(YEAR($G55)+1,MONTH($G55)+1,1))&gt;J$3),$D55*10.56*J$2*(J$1/1000-($F55/1000)),0)</f>
        <v>0</v>
      </c>
      <c r="K55" s="69" t="n">
        <f aca="false">IF(AND($F55&lt;K$1,$G55&lt;K$3,(DATE(YEAR($G55)+1,MONTH($G55)+1,1))&gt;K$3),$D55*10.56*K$2*(K$1/1000-($F55/1000)),0)</f>
        <v>0</v>
      </c>
      <c r="L55" s="69" t="n">
        <f aca="false">IF(AND($F55&lt;L$1,$G55&lt;L$3,(DATE(YEAR($G55)+1,MONTH($G55)+1,1))&gt;L$3),$D55*10.56*L$2*(L$1/1000-($F55/1000)),0)</f>
        <v>27.8784000000001</v>
      </c>
      <c r="M55" s="69" t="n">
        <f aca="false">IF(AND($F55&lt;M$1,$G55&lt;M$3,(DATE(YEAR($G55)+1,MONTH($G55)+1,1))&gt;M$3),$D55*10.56*M$2*(M$1/1000-($F55/1000)),0)</f>
        <v>27.8784000000001</v>
      </c>
      <c r="N55" s="69" t="n">
        <f aca="false">IF(AND($F55&lt;N$1,$G55&lt;N$3,(DATE(YEAR($G55)+1,MONTH($G55)+1,1))&gt;N$3),$D55*10.56*N$2*(N$1/1000-($F55/1000)),0)</f>
        <v>27.8784000000001</v>
      </c>
      <c r="O55" s="69" t="n">
        <f aca="false">IF(AND($F55&lt;O$1,$G55&lt;O$3,(DATE(YEAR($G55)+1,MONTH($G55)+1,1))&gt;O$3),$D55*10.56*O$2*(O$1/1000-($F55/1000)),0)</f>
        <v>27.8784000000001</v>
      </c>
      <c r="P55" s="69" t="n">
        <f aca="false">IF(AND($F55&lt;P$1,$G55&lt;P$3,(DATE(YEAR($G55)+1,MONTH($G55)+1,1))&gt;P$3),$D55*10.56*P$2*(P$1/1000-($F55/1000)),0)</f>
        <v>27.8784000000001</v>
      </c>
      <c r="Q55" s="69" t="n">
        <f aca="false">IF(AND($F55&lt;Q$1,$G55&lt;Q$3,(DATE(YEAR($G55)+1,MONTH($G55)+1,1))&gt;Q$3),$D55*10.56*Q$2*(Q$1/1000-($F55/1000)),0)</f>
        <v>27.8784000000001</v>
      </c>
      <c r="R55" s="69" t="n">
        <f aca="false">IF(AND($F55&lt;R$1,$G55&lt;R$3,(DATE(YEAR($G55)+1,MONTH($G55)+1,1))&gt;R$3),$D55*10.56*R$2*(R$1/1000-($F55/1000)),0)</f>
        <v>27.8784000000001</v>
      </c>
      <c r="S55" s="69" t="n">
        <f aca="false">IF(AND($F55&lt;S$1,$G55&lt;S$3,(DATE(YEAR($G55)+1,MONTH($G55)+1,1))&gt;S$3),$D55*10.56*S$2*(S$1/1000-($F55/1000)),0)</f>
        <v>27.8784000000001</v>
      </c>
      <c r="T55" s="69" t="n">
        <f aca="false">IF(AND($F55&lt;T$1,$G55&lt;T$3,(DATE(YEAR($G55)+1,MONTH($G55)+1,1))&gt;T$3),$D55*10.56*T$2*(T$1/1000-($F55/1000)),0)</f>
        <v>27.8784000000001</v>
      </c>
      <c r="U55" s="69" t="n">
        <f aca="false">IF(AND($F55&lt;U$1,$G55&lt;U$3,(DATE(YEAR($G55)+1,MONTH($G55)+1,1))&gt;U$3),$D55*10.56*U$2*(U$1/1000-($F55/1000)),0)</f>
        <v>27.8784000000001</v>
      </c>
      <c r="V55" s="69" t="n">
        <f aca="false">IF(AND($F55&lt;V$1,$G55&lt;V$3,(DATE(YEAR($G55)+1,MONTH($G55)+1,1))&gt;V$3),$D55*10.56*V$2*(V$1/1000-($F55/1000)),0)</f>
        <v>27.8784000000001</v>
      </c>
      <c r="W55" s="69" t="n">
        <f aca="false">IF(AND($F55&lt;W$1,$G55&lt;W$3,(DATE(YEAR($G55)+1,MONTH($G55)+1,1))&gt;W$3),$D55*10.56*W$2*(W$1/1000-($F55/1000)),0)</f>
        <v>27.8784000000001</v>
      </c>
      <c r="X55" s="69" t="n">
        <f aca="false">IF(AND($F55&lt;X$1,$G55&lt;X$3,(DATE(YEAR($G55)+1,MONTH($G55)+1,1))&gt;X$3),$D55*10.56*X$2*(X$1/1000-($F55/1000)),0)</f>
        <v>0</v>
      </c>
      <c r="Y55" s="69" t="n">
        <f aca="false">IF(AND($F55&lt;Y$1,$G55&lt;Y$3,(DATE(YEAR($G55)+1,MONTH($G55)+1,1))&gt;Y$3),$D55*10.56*Y$2*(Y$1/1000-($F55/1000)),0)</f>
        <v>0</v>
      </c>
      <c r="Z55" s="69" t="n">
        <f aca="false">IF(AND($F55&lt;Z$1,$G55&lt;Z$3,(DATE(YEAR($G55)+1,MONTH($G55)+1,1))&gt;Z$3),$D55*10.56*Z$2*(Z$1/1000-($F55/1000)),0)</f>
        <v>0</v>
      </c>
      <c r="AA55" s="69" t="n">
        <f aca="false">IF(AND($F55&lt;AA$1,$G55&lt;AA$3,(DATE(YEAR($G55)+1,MONTH($G55)+1,1))&gt;AA$3),$D55*10.56*AA$2*(AA$1/1000-($F55/1000)),0)</f>
        <v>0</v>
      </c>
      <c r="AB55" s="69" t="n">
        <f aca="false">IF(AND($F55&lt;AB$1,$G55&lt;AB$3,(DATE(YEAR($G55)+1,MONTH($G55)+1,1))&gt;AB$3),$D55*10.56*AB$2*(AB$1/1000-($F55/1000)),0)</f>
        <v>0</v>
      </c>
      <c r="AC55" s="69" t="n">
        <f aca="false">IF(AND($F55&lt;AC$1,$G55&lt;AC$3,(DATE(YEAR($G55)+1,MONTH($G55)+1,1))&gt;AC$3),$D55*10.56*AC$2*(AC$1/1000-($F55/1000)),0)</f>
        <v>0</v>
      </c>
      <c r="AD55" s="69" t="n">
        <f aca="false">IF(AND($F55&lt;AD$1,$G55&lt;AD$3,(DATE(YEAR($G55)+1,MONTH($G55)+1,1))&gt;AD$3),$D55*10.56*AD$2*(AD$1/1000-($F55/1000)),0)</f>
        <v>0</v>
      </c>
      <c r="AE55" s="69" t="n">
        <f aca="false">IF(AND($F55&lt;AE$1,$G55&lt;AE$3,(DATE(YEAR($G55)+1,MONTH($G55)+1,1))&gt;AE$3),$D55*10.56*AE$2*(AE$1/1000-($F55/1000)),0)</f>
        <v>0</v>
      </c>
      <c r="AF55" s="69" t="n">
        <f aca="false">IF(AND($F55&lt;AF$1,$G55&lt;AF$3,(DATE(YEAR($G55)+1,MONTH($G55)+1,1))&gt;AF$3),$D55*10.56*AF$2*(AF$1/1000-($F55/1000)),0)</f>
        <v>0</v>
      </c>
      <c r="AG55" s="69" t="n">
        <f aca="false">IF(AND($F55&lt;AG$1,$G55&lt;AG$3,(DATE(YEAR($G55)+1,MONTH($G55)+1,1))&gt;AG$3),$D55*10.56*AG$2*(AG$1/1000-($F55/1000)),0)</f>
        <v>0</v>
      </c>
      <c r="AH55" s="69" t="n">
        <f aca="false">IF(AND($F55&lt;AH$1,$G55&lt;AH$3,(DATE(YEAR($G55)+1,MONTH($G55)+1,1))&gt;AH$3),$D55*10.56*AH$2*(AH$1/1000-($F55/1000)),0)</f>
        <v>0</v>
      </c>
      <c r="AI55" s="69" t="n">
        <f aca="false">IF(AND($F55&lt;AI$1,$G55&lt;AI$3,(DATE(YEAR($G55)+1,MONTH($G55)+1,1))&gt;AI$3),$D55*10.56*AI$2*(AI$1/1000-($F55/1000)),0)</f>
        <v>0</v>
      </c>
      <c r="AJ55" s="69" t="n">
        <f aca="false">IF(AND($F55&lt;AJ$1,$G55&lt;AJ$3,(DATE(YEAR($G55)+1,MONTH($G55)+1,1))&gt;AJ$3),$D55*10.56*AJ$2*(AJ$1/1000-($F55/1000)),0)</f>
        <v>0</v>
      </c>
      <c r="AK55" s="69" t="n">
        <f aca="false">IF(AND($F55&lt;AK$1,$G55&lt;AK$3,(DATE(YEAR($G55)+1,MONTH($G55)+1,1))&gt;AK$3),$D55*10.56*AK$2*(AK$1/1000-($F55/1000)),0)</f>
        <v>0</v>
      </c>
      <c r="AL55" s="69" t="n">
        <f aca="false">IF(AND($F55&lt;AL$1,$G55&lt;AL$3,(DATE(YEAR($G55)+1,MONTH($G55)+1,1))&gt;AL$3),$D55*10.56*AL$2*(AL$1/1000-($F55/1000)),0)</f>
        <v>0</v>
      </c>
      <c r="AM55" s="69" t="n">
        <f aca="false">IF(AND($F55&lt;AM$1,$G55&lt;AM$3,(DATE(YEAR($G55)+1,MONTH($G55)+1,1))&gt;AM$3),$D55*10.56*AM$2*(AM$1/1000-($F55/1000)),0)</f>
        <v>0</v>
      </c>
      <c r="AN55" s="69" t="n">
        <f aca="false">IF(AND($F55&lt;AN$1,$G55&lt;AN$3,(DATE(YEAR($G55)+1,MONTH($G55)+1,1))&gt;AN$3),$D55*10.56*AN$2*(AN$1/1000-($F55/1000)),0)</f>
        <v>0</v>
      </c>
      <c r="AO55" s="69" t="n">
        <f aca="false">IF(AND($F55&lt;AO$1,$G55&lt;AO$3,(DATE(YEAR($G55)+1,MONTH($G55)+1,1))&gt;AO$3),$D55*10.56*AO$2*(AO$1/1000-($F55/1000)),0)</f>
        <v>0</v>
      </c>
      <c r="AP55" s="69" t="n">
        <f aca="false">IF(AND($F55&lt;AP$1,$G55&lt;AP$3,(DATE(YEAR($G55)+1,MONTH($G55)+1,1))&gt;AP$3),$D55*10.56*AP$2*(AP$1/1000-($F55/1000)),0)</f>
        <v>0</v>
      </c>
      <c r="AQ55" s="69" t="n">
        <f aca="false">IF(AND($F55&lt;AQ$1,$G55&lt;AQ$3,(DATE(YEAR($G55)+1,MONTH($G55)+1,1))&gt;AQ$3),$D55*10.56*AQ$2*(AQ$1/1000-($F55/1000)),0)</f>
        <v>0</v>
      </c>
      <c r="AR55" s="69" t="n">
        <f aca="false">IF(AND($F55&lt;AR$1,$G55&lt;AR$3,(DATE(YEAR($G55)+1,MONTH($G55)+1,1))&gt;AR$3),$D55*10.56*AR$2*(AR$1/1000-($F55/1000)),0)</f>
        <v>0</v>
      </c>
      <c r="AS55" s="69" t="n">
        <f aca="false">IF(AND($F55&lt;AS$1,$G55&lt;AS$3,(DATE(YEAR($G55)+1,MONTH($G55)+1,1))&gt;AS$3),$D55*10.56*AS$2*(AS$1/1000-($F55/1000)),0)</f>
        <v>0</v>
      </c>
      <c r="AT55" s="69" t="n">
        <f aca="false">IF(AND($F55&lt;AT$1,$G55&lt;AT$3,(DATE(YEAR($G55)+1,MONTH($G55)+1,1))&gt;AT$3),$D55*10.56*AT$2*(AT$1/1000-($F55/1000)),0)</f>
        <v>0</v>
      </c>
      <c r="AU55" s="69" t="n">
        <f aca="false">IF(AND($F55&lt;AU$1,$G55&lt;AU$3,(DATE(YEAR($G55)+1,MONTH($G55)+1,1))&gt;AU$3),$D55*10.56*AU$2*(AU$1/1000-($F55/1000)),0)</f>
        <v>0</v>
      </c>
      <c r="AV55" s="69" t="n">
        <f aca="false">IF(AND($F55&lt;AV$1,$G55&lt;AV$3,(DATE(YEAR($G55)+1,MONTH($G55)+1,1))&gt;AV$3),$D55*10.56*AV$2*(AV$1/1000-($F55/1000)),0)</f>
        <v>0</v>
      </c>
      <c r="AW55" s="69" t="n">
        <f aca="false">IF(AND($F55&lt;AW$1,$G55&lt;AW$3,(DATE(YEAR($G55)+1,MONTH($G55)+1,1))&gt;AW$3),$D55*10.56*AW$2*(AW$1/1000-($F55/1000)),0)</f>
        <v>0</v>
      </c>
      <c r="AX55" s="69" t="n">
        <f aca="false">IF(AND($F55&lt;AX$1,$G55&lt;AX$3,(DATE(YEAR($G55)+1,MONTH($G55)+1,1))&gt;AX$3),$D55*10.56*AX$2*(AX$1/1000-($F55/1000)),0)</f>
        <v>0</v>
      </c>
      <c r="AY55" s="69" t="n">
        <f aca="false">IF(AND($F55&lt;AY$1,$G55&lt;AY$3,(DATE(YEAR($G55)+1,MONTH($G55)+1,1))&gt;AY$3),$D55*10.56*AY$2*(AY$1/1000-($F55/1000)),0)</f>
        <v>0</v>
      </c>
      <c r="AZ55" s="69" t="n">
        <f aca="false">IF(AND($F55&lt;AZ$1,$G55&lt;AZ$3,(DATE(YEAR($G55)+1,MONTH($G55)+1,1))&gt;AZ$3),$D55*10.56*AZ$2*(AZ$1/1000-($F55/1000)),0)</f>
        <v>0</v>
      </c>
      <c r="BA55" s="69" t="n">
        <f aca="false">IF(AND($F55&lt;BA$1,$G55&lt;BA$3,(DATE(YEAR($G55)+1,MONTH($G55)+1,1))&gt;BA$3),$D55*10.56*BA$2*(BA$1/1000-($F55/1000)),0)</f>
        <v>0</v>
      </c>
      <c r="BB55" s="69" t="n">
        <f aca="false">IF(AND($F55&lt;BB$1,$G55&lt;BB$3,(DATE(YEAR($G55)+1,MONTH($G55)+1,1))&gt;BB$3),$D55*10.56*BB$2*(BB$1/1000-($F55/1000)),0)</f>
        <v>0</v>
      </c>
      <c r="BC55" s="69" t="n">
        <f aca="false">IF(AND($F55&lt;BC$1,$G55&lt;BC$3,(DATE(YEAR($G55)+1,MONTH($G55)+1,1))&gt;BC$3),$D55*10.56*BC$2*(BC$1/1000-($F55/1000)),0)</f>
        <v>0</v>
      </c>
      <c r="BD55" s="69" t="n">
        <f aca="false">IF(AND($F55&lt;BD$1,$G55&lt;BD$3,(DATE(YEAR($G55)+1,MONTH($G55)+1,1))&gt;BD$3),$D55*10.56*BD$2*(BD$1/1000-($F55/1000)),0)</f>
        <v>0</v>
      </c>
    </row>
    <row r="56" customFormat="false" ht="12.75" hidden="false" customHeight="false" outlineLevel="0" collapsed="false">
      <c r="A56" s="0" t="s">
        <v>1404</v>
      </c>
      <c r="B56" s="0" t="s">
        <v>1204</v>
      </c>
      <c r="C56" s="0" t="s">
        <v>1273</v>
      </c>
      <c r="D56" s="0" t="n">
        <v>44</v>
      </c>
      <c r="E56" s="3" t="s">
        <v>1268</v>
      </c>
      <c r="F56" s="13" t="n">
        <v>9700</v>
      </c>
      <c r="G56" s="8" t="n">
        <v>37021</v>
      </c>
      <c r="H56" s="64" t="s">
        <v>1260</v>
      </c>
      <c r="I56" s="69" t="n">
        <f aca="false">IF(AND($F56&lt;I$1,$G56&lt;I$3,(DATE(YEAR($G56)+1,MONTH($G56)+1,1))&gt;I$3),$D56*10.56*I$2*(I$1/1000-($F56/1000)),0)</f>
        <v>0</v>
      </c>
      <c r="J56" s="69" t="n">
        <f aca="false">IF(AND($F56&lt;J$1,$G56&lt;J$3,(DATE(YEAR($G56)+1,MONTH($G56)+1,1))&gt;J$3),$D56*10.56*J$2*(J$1/1000-($F56/1000)),0)</f>
        <v>0</v>
      </c>
      <c r="K56" s="69" t="n">
        <f aca="false">IF(AND($F56&lt;K$1,$G56&lt;K$3,(DATE(YEAR($G56)+1,MONTH($G56)+1,1))&gt;K$3),$D56*10.56*K$2*(K$1/1000-($F56/1000)),0)</f>
        <v>0</v>
      </c>
      <c r="L56" s="69" t="n">
        <f aca="false">IF(AND($F56&lt;L$1,$G56&lt;L$3,(DATE(YEAR($G56)+1,MONTH($G56)+1,1))&gt;L$3),$D56*10.56*L$2*(L$1/1000-($F56/1000)),0)</f>
        <v>0</v>
      </c>
      <c r="M56" s="69" t="n">
        <f aca="false">IF(AND($F56&lt;M$1,$G56&lt;M$3,(DATE(YEAR($G56)+1,MONTH($G56)+1,1))&gt;M$3),$D56*10.56*M$2*(M$1/1000-($F56/1000)),0)</f>
        <v>0</v>
      </c>
      <c r="N56" s="69" t="n">
        <f aca="false">IF(AND($F56&lt;N$1,$G56&lt;N$3,(DATE(YEAR($G56)+1,MONTH($G56)+1,1))&gt;N$3),$D56*10.56*N$2*(N$1/1000-($F56/1000)),0)</f>
        <v>55.7568000000001</v>
      </c>
      <c r="O56" s="69" t="n">
        <f aca="false">IF(AND($F56&lt;O$1,$G56&lt;O$3,(DATE(YEAR($G56)+1,MONTH($G56)+1,1))&gt;O$3),$D56*10.56*O$2*(O$1/1000-($F56/1000)),0)</f>
        <v>55.7568000000001</v>
      </c>
      <c r="P56" s="69" t="n">
        <f aca="false">IF(AND($F56&lt;P$1,$G56&lt;P$3,(DATE(YEAR($G56)+1,MONTH($G56)+1,1))&gt;P$3),$D56*10.56*P$2*(P$1/1000-($F56/1000)),0)</f>
        <v>55.7568000000001</v>
      </c>
      <c r="Q56" s="69" t="n">
        <f aca="false">IF(AND($F56&lt;Q$1,$G56&lt;Q$3,(DATE(YEAR($G56)+1,MONTH($G56)+1,1))&gt;Q$3),$D56*10.56*Q$2*(Q$1/1000-($F56/1000)),0)</f>
        <v>55.7568000000001</v>
      </c>
      <c r="R56" s="69" t="n">
        <f aca="false">IF(AND($F56&lt;R$1,$G56&lt;R$3,(DATE(YEAR($G56)+1,MONTH($G56)+1,1))&gt;R$3),$D56*10.56*R$2*(R$1/1000-($F56/1000)),0)</f>
        <v>55.7568000000001</v>
      </c>
      <c r="S56" s="69" t="n">
        <f aca="false">IF(AND($F56&lt;S$1,$G56&lt;S$3,(DATE(YEAR($G56)+1,MONTH($G56)+1,1))&gt;S$3),$D56*10.56*S$2*(S$1/1000-($F56/1000)),0)</f>
        <v>55.7568000000001</v>
      </c>
      <c r="T56" s="69" t="n">
        <f aca="false">IF(AND($F56&lt;T$1,$G56&lt;T$3,(DATE(YEAR($G56)+1,MONTH($G56)+1,1))&gt;T$3),$D56*10.56*T$2*(T$1/1000-($F56/1000)),0)</f>
        <v>55.7568000000001</v>
      </c>
      <c r="U56" s="69" t="n">
        <f aca="false">IF(AND($F56&lt;U$1,$G56&lt;U$3,(DATE(YEAR($G56)+1,MONTH($G56)+1,1))&gt;U$3),$D56*10.56*U$2*(U$1/1000-($F56/1000)),0)</f>
        <v>55.7568000000001</v>
      </c>
      <c r="V56" s="69" t="n">
        <f aca="false">IF(AND($F56&lt;V$1,$G56&lt;V$3,(DATE(YEAR($G56)+1,MONTH($G56)+1,1))&gt;V$3),$D56*10.56*V$2*(V$1/1000-($F56/1000)),0)</f>
        <v>55.7568000000001</v>
      </c>
      <c r="W56" s="69" t="n">
        <f aca="false">IF(AND($F56&lt;W$1,$G56&lt;W$3,(DATE(YEAR($G56)+1,MONTH($G56)+1,1))&gt;W$3),$D56*10.56*W$2*(W$1/1000-($F56/1000)),0)</f>
        <v>55.7568000000001</v>
      </c>
      <c r="X56" s="69" t="n">
        <f aca="false">IF(AND($F56&lt;X$1,$G56&lt;X$3,(DATE(YEAR($G56)+1,MONTH($G56)+1,1))&gt;X$3),$D56*10.56*X$2*(X$1/1000-($F56/1000)),0)</f>
        <v>55.7568000000001</v>
      </c>
      <c r="Y56" s="69" t="n">
        <f aca="false">IF(AND($F56&lt;Y$1,$G56&lt;Y$3,(DATE(YEAR($G56)+1,MONTH($G56)+1,1))&gt;Y$3),$D56*10.56*Y$2*(Y$1/1000-($F56/1000)),0)</f>
        <v>55.7568000000001</v>
      </c>
      <c r="Z56" s="69" t="n">
        <f aca="false">IF(AND($F56&lt;Z$1,$G56&lt;Z$3,(DATE(YEAR($G56)+1,MONTH($G56)+1,1))&gt;Z$3),$D56*10.56*Z$2*(Z$1/1000-($F56/1000)),0)</f>
        <v>0</v>
      </c>
      <c r="AA56" s="69" t="n">
        <f aca="false">IF(AND($F56&lt;AA$1,$G56&lt;AA$3,(DATE(YEAR($G56)+1,MONTH($G56)+1,1))&gt;AA$3),$D56*10.56*AA$2*(AA$1/1000-($F56/1000)),0)</f>
        <v>0</v>
      </c>
      <c r="AB56" s="69" t="n">
        <f aca="false">IF(AND($F56&lt;AB$1,$G56&lt;AB$3,(DATE(YEAR($G56)+1,MONTH($G56)+1,1))&gt;AB$3),$D56*10.56*AB$2*(AB$1/1000-($F56/1000)),0)</f>
        <v>0</v>
      </c>
      <c r="AC56" s="69" t="n">
        <f aca="false">IF(AND($F56&lt;AC$1,$G56&lt;AC$3,(DATE(YEAR($G56)+1,MONTH($G56)+1,1))&gt;AC$3),$D56*10.56*AC$2*(AC$1/1000-($F56/1000)),0)</f>
        <v>0</v>
      </c>
      <c r="AD56" s="69" t="n">
        <f aca="false">IF(AND($F56&lt;AD$1,$G56&lt;AD$3,(DATE(YEAR($G56)+1,MONTH($G56)+1,1))&gt;AD$3),$D56*10.56*AD$2*(AD$1/1000-($F56/1000)),0)</f>
        <v>0</v>
      </c>
      <c r="AE56" s="69" t="n">
        <f aca="false">IF(AND($F56&lt;AE$1,$G56&lt;AE$3,(DATE(YEAR($G56)+1,MONTH($G56)+1,1))&gt;AE$3),$D56*10.56*AE$2*(AE$1/1000-($F56/1000)),0)</f>
        <v>0</v>
      </c>
      <c r="AF56" s="69" t="n">
        <f aca="false">IF(AND($F56&lt;AF$1,$G56&lt;AF$3,(DATE(YEAR($G56)+1,MONTH($G56)+1,1))&gt;AF$3),$D56*10.56*AF$2*(AF$1/1000-($F56/1000)),0)</f>
        <v>0</v>
      </c>
      <c r="AG56" s="69" t="n">
        <f aca="false">IF(AND($F56&lt;AG$1,$G56&lt;AG$3,(DATE(YEAR($G56)+1,MONTH($G56)+1,1))&gt;AG$3),$D56*10.56*AG$2*(AG$1/1000-($F56/1000)),0)</f>
        <v>0</v>
      </c>
      <c r="AH56" s="69" t="n">
        <f aca="false">IF(AND($F56&lt;AH$1,$G56&lt;AH$3,(DATE(YEAR($G56)+1,MONTH($G56)+1,1))&gt;AH$3),$D56*10.56*AH$2*(AH$1/1000-($F56/1000)),0)</f>
        <v>0</v>
      </c>
      <c r="AI56" s="69" t="n">
        <f aca="false">IF(AND($F56&lt;AI$1,$G56&lt;AI$3,(DATE(YEAR($G56)+1,MONTH($G56)+1,1))&gt;AI$3),$D56*10.56*AI$2*(AI$1/1000-($F56/1000)),0)</f>
        <v>0</v>
      </c>
      <c r="AJ56" s="69" t="n">
        <f aca="false">IF(AND($F56&lt;AJ$1,$G56&lt;AJ$3,(DATE(YEAR($G56)+1,MONTH($G56)+1,1))&gt;AJ$3),$D56*10.56*AJ$2*(AJ$1/1000-($F56/1000)),0)</f>
        <v>0</v>
      </c>
      <c r="AK56" s="69" t="n">
        <f aca="false">IF(AND($F56&lt;AK$1,$G56&lt;AK$3,(DATE(YEAR($G56)+1,MONTH($G56)+1,1))&gt;AK$3),$D56*10.56*AK$2*(AK$1/1000-($F56/1000)),0)</f>
        <v>0</v>
      </c>
      <c r="AL56" s="69" t="n">
        <f aca="false">IF(AND($F56&lt;AL$1,$G56&lt;AL$3,(DATE(YEAR($G56)+1,MONTH($G56)+1,1))&gt;AL$3),$D56*10.56*AL$2*(AL$1/1000-($F56/1000)),0)</f>
        <v>0</v>
      </c>
      <c r="AM56" s="69" t="n">
        <f aca="false">IF(AND($F56&lt;AM$1,$G56&lt;AM$3,(DATE(YEAR($G56)+1,MONTH($G56)+1,1))&gt;AM$3),$D56*10.56*AM$2*(AM$1/1000-($F56/1000)),0)</f>
        <v>0</v>
      </c>
      <c r="AN56" s="69" t="n">
        <f aca="false">IF(AND($F56&lt;AN$1,$G56&lt;AN$3,(DATE(YEAR($G56)+1,MONTH($G56)+1,1))&gt;AN$3),$D56*10.56*AN$2*(AN$1/1000-($F56/1000)),0)</f>
        <v>0</v>
      </c>
      <c r="AO56" s="69" t="n">
        <f aca="false">IF(AND($F56&lt;AO$1,$G56&lt;AO$3,(DATE(YEAR($G56)+1,MONTH($G56)+1,1))&gt;AO$3),$D56*10.56*AO$2*(AO$1/1000-($F56/1000)),0)</f>
        <v>0</v>
      </c>
      <c r="AP56" s="69" t="n">
        <f aca="false">IF(AND($F56&lt;AP$1,$G56&lt;AP$3,(DATE(YEAR($G56)+1,MONTH($G56)+1,1))&gt;AP$3),$D56*10.56*AP$2*(AP$1/1000-($F56/1000)),0)</f>
        <v>0</v>
      </c>
      <c r="AQ56" s="69" t="n">
        <f aca="false">IF(AND($F56&lt;AQ$1,$G56&lt;AQ$3,(DATE(YEAR($G56)+1,MONTH($G56)+1,1))&gt;AQ$3),$D56*10.56*AQ$2*(AQ$1/1000-($F56/1000)),0)</f>
        <v>0</v>
      </c>
      <c r="AR56" s="69" t="n">
        <f aca="false">IF(AND($F56&lt;AR$1,$G56&lt;AR$3,(DATE(YEAR($G56)+1,MONTH($G56)+1,1))&gt;AR$3),$D56*10.56*AR$2*(AR$1/1000-($F56/1000)),0)</f>
        <v>0</v>
      </c>
      <c r="AS56" s="69" t="n">
        <f aca="false">IF(AND($F56&lt;AS$1,$G56&lt;AS$3,(DATE(YEAR($G56)+1,MONTH($G56)+1,1))&gt;AS$3),$D56*10.56*AS$2*(AS$1/1000-($F56/1000)),0)</f>
        <v>0</v>
      </c>
      <c r="AT56" s="69" t="n">
        <f aca="false">IF(AND($F56&lt;AT$1,$G56&lt;AT$3,(DATE(YEAR($G56)+1,MONTH($G56)+1,1))&gt;AT$3),$D56*10.56*AT$2*(AT$1/1000-($F56/1000)),0)</f>
        <v>0</v>
      </c>
      <c r="AU56" s="69" t="n">
        <f aca="false">IF(AND($F56&lt;AU$1,$G56&lt;AU$3,(DATE(YEAR($G56)+1,MONTH($G56)+1,1))&gt;AU$3),$D56*10.56*AU$2*(AU$1/1000-($F56/1000)),0)</f>
        <v>0</v>
      </c>
      <c r="AV56" s="69" t="n">
        <f aca="false">IF(AND($F56&lt;AV$1,$G56&lt;AV$3,(DATE(YEAR($G56)+1,MONTH($G56)+1,1))&gt;AV$3),$D56*10.56*AV$2*(AV$1/1000-($F56/1000)),0)</f>
        <v>0</v>
      </c>
      <c r="AW56" s="69" t="n">
        <f aca="false">IF(AND($F56&lt;AW$1,$G56&lt;AW$3,(DATE(YEAR($G56)+1,MONTH($G56)+1,1))&gt;AW$3),$D56*10.56*AW$2*(AW$1/1000-($F56/1000)),0)</f>
        <v>0</v>
      </c>
      <c r="AX56" s="69" t="n">
        <f aca="false">IF(AND($F56&lt;AX$1,$G56&lt;AX$3,(DATE(YEAR($G56)+1,MONTH($G56)+1,1))&gt;AX$3),$D56*10.56*AX$2*(AX$1/1000-($F56/1000)),0)</f>
        <v>0</v>
      </c>
      <c r="AY56" s="69" t="n">
        <f aca="false">IF(AND($F56&lt;AY$1,$G56&lt;AY$3,(DATE(YEAR($G56)+1,MONTH($G56)+1,1))&gt;AY$3),$D56*10.56*AY$2*(AY$1/1000-($F56/1000)),0)</f>
        <v>0</v>
      </c>
      <c r="AZ56" s="69" t="n">
        <f aca="false">IF(AND($F56&lt;AZ$1,$G56&lt;AZ$3,(DATE(YEAR($G56)+1,MONTH($G56)+1,1))&gt;AZ$3),$D56*10.56*AZ$2*(AZ$1/1000-($F56/1000)),0)</f>
        <v>0</v>
      </c>
      <c r="BA56" s="69" t="n">
        <f aca="false">IF(AND($F56&lt;BA$1,$G56&lt;BA$3,(DATE(YEAR($G56)+1,MONTH($G56)+1,1))&gt;BA$3),$D56*10.56*BA$2*(BA$1/1000-($F56/1000)),0)</f>
        <v>0</v>
      </c>
      <c r="BB56" s="69" t="n">
        <f aca="false">IF(AND($F56&lt;BB$1,$G56&lt;BB$3,(DATE(YEAR($G56)+1,MONTH($G56)+1,1))&gt;BB$3),$D56*10.56*BB$2*(BB$1/1000-($F56/1000)),0)</f>
        <v>0</v>
      </c>
      <c r="BC56" s="69" t="n">
        <f aca="false">IF(AND($F56&lt;BC$1,$G56&lt;BC$3,(DATE(YEAR($G56)+1,MONTH($G56)+1,1))&gt;BC$3),$D56*10.56*BC$2*(BC$1/1000-($F56/1000)),0)</f>
        <v>0</v>
      </c>
      <c r="BD56" s="69" t="n">
        <f aca="false">IF(AND($F56&lt;BD$1,$G56&lt;BD$3,(DATE(YEAR($G56)+1,MONTH($G56)+1,1))&gt;BD$3),$D56*10.56*BD$2*(BD$1/1000-($F56/1000)),0)</f>
        <v>0</v>
      </c>
    </row>
    <row r="57" customFormat="false" ht="12.75" hidden="false" customHeight="false" outlineLevel="0" collapsed="false">
      <c r="A57" s="0" t="s">
        <v>1405</v>
      </c>
      <c r="B57" s="0" t="s">
        <v>1204</v>
      </c>
      <c r="C57" s="0" t="s">
        <v>1273</v>
      </c>
      <c r="D57" s="0" t="n">
        <v>21.3</v>
      </c>
      <c r="E57" s="3" t="s">
        <v>1268</v>
      </c>
      <c r="F57" s="13" t="n">
        <v>9700</v>
      </c>
      <c r="G57" s="8" t="n">
        <v>37119</v>
      </c>
      <c r="H57" s="64" t="s">
        <v>1260</v>
      </c>
      <c r="I57" s="69" t="n">
        <f aca="false">IF(AND($F57&lt;I$1,$G57&lt;I$3,(DATE(YEAR($G57)+1,MONTH($G57)+1,1))&gt;I$3),$D57*10.56*I$2*(I$1/1000-($F57/1000)),0)</f>
        <v>0</v>
      </c>
      <c r="J57" s="69" t="n">
        <f aca="false">IF(AND($F57&lt;J$1,$G57&lt;J$3,(DATE(YEAR($G57)+1,MONTH($G57)+1,1))&gt;J$3),$D57*10.56*J$2*(J$1/1000-($F57/1000)),0)</f>
        <v>0</v>
      </c>
      <c r="K57" s="69" t="n">
        <f aca="false">IF(AND($F57&lt;K$1,$G57&lt;K$3,(DATE(YEAR($G57)+1,MONTH($G57)+1,1))&gt;K$3),$D57*10.56*K$2*(K$1/1000-($F57/1000)),0)</f>
        <v>0</v>
      </c>
      <c r="L57" s="69" t="n">
        <f aca="false">IF(AND($F57&lt;L$1,$G57&lt;L$3,(DATE(YEAR($G57)+1,MONTH($G57)+1,1))&gt;L$3),$D57*10.56*L$2*(L$1/1000-($F57/1000)),0)</f>
        <v>0</v>
      </c>
      <c r="M57" s="69" t="n">
        <f aca="false">IF(AND($F57&lt;M$1,$G57&lt;M$3,(DATE(YEAR($G57)+1,MONTH($G57)+1,1))&gt;M$3),$D57*10.56*M$2*(M$1/1000-($F57/1000)),0)</f>
        <v>0</v>
      </c>
      <c r="N57" s="69" t="n">
        <f aca="false">IF(AND($F57&lt;N$1,$G57&lt;N$3,(DATE(YEAR($G57)+1,MONTH($G57)+1,1))&gt;N$3),$D57*10.56*N$2*(N$1/1000-($F57/1000)),0)</f>
        <v>0</v>
      </c>
      <c r="O57" s="69" t="n">
        <f aca="false">IF(AND($F57&lt;O$1,$G57&lt;O$3,(DATE(YEAR($G57)+1,MONTH($G57)+1,1))&gt;O$3),$D57*10.56*O$2*(O$1/1000-($F57/1000)),0)</f>
        <v>0</v>
      </c>
      <c r="P57" s="69" t="n">
        <f aca="false">IF(AND($F57&lt;P$1,$G57&lt;P$3,(DATE(YEAR($G57)+1,MONTH($G57)+1,1))&gt;P$3),$D57*10.56*P$2*(P$1/1000-($F57/1000)),0)</f>
        <v>0</v>
      </c>
      <c r="Q57" s="69" t="n">
        <f aca="false">IF(AND($F57&lt;Q$1,$G57&lt;Q$3,(DATE(YEAR($G57)+1,MONTH($G57)+1,1))&gt;Q$3),$D57*10.56*Q$2*(Q$1/1000-($F57/1000)),0)</f>
        <v>26.9913600000001</v>
      </c>
      <c r="R57" s="69" t="n">
        <f aca="false">IF(AND($F57&lt;R$1,$G57&lt;R$3,(DATE(YEAR($G57)+1,MONTH($G57)+1,1))&gt;R$3),$D57*10.56*R$2*(R$1/1000-($F57/1000)),0)</f>
        <v>26.9913600000001</v>
      </c>
      <c r="S57" s="69" t="n">
        <f aca="false">IF(AND($F57&lt;S$1,$G57&lt;S$3,(DATE(YEAR($G57)+1,MONTH($G57)+1,1))&gt;S$3),$D57*10.56*S$2*(S$1/1000-($F57/1000)),0)</f>
        <v>26.9913600000001</v>
      </c>
      <c r="T57" s="69" t="n">
        <f aca="false">IF(AND($F57&lt;T$1,$G57&lt;T$3,(DATE(YEAR($G57)+1,MONTH($G57)+1,1))&gt;T$3),$D57*10.56*T$2*(T$1/1000-($F57/1000)),0)</f>
        <v>26.9913600000001</v>
      </c>
      <c r="U57" s="69" t="n">
        <f aca="false">IF(AND($F57&lt;U$1,$G57&lt;U$3,(DATE(YEAR($G57)+1,MONTH($G57)+1,1))&gt;U$3),$D57*10.56*U$2*(U$1/1000-($F57/1000)),0)</f>
        <v>26.9913600000001</v>
      </c>
      <c r="V57" s="69" t="n">
        <f aca="false">IF(AND($F57&lt;V$1,$G57&lt;V$3,(DATE(YEAR($G57)+1,MONTH($G57)+1,1))&gt;V$3),$D57*10.56*V$2*(V$1/1000-($F57/1000)),0)</f>
        <v>26.9913600000001</v>
      </c>
      <c r="W57" s="69" t="n">
        <f aca="false">IF(AND($F57&lt;W$1,$G57&lt;W$3,(DATE(YEAR($G57)+1,MONTH($G57)+1,1))&gt;W$3),$D57*10.56*W$2*(W$1/1000-($F57/1000)),0)</f>
        <v>26.9913600000001</v>
      </c>
      <c r="X57" s="69" t="n">
        <f aca="false">IF(AND($F57&lt;X$1,$G57&lt;X$3,(DATE(YEAR($G57)+1,MONTH($G57)+1,1))&gt;X$3),$D57*10.56*X$2*(X$1/1000-($F57/1000)),0)</f>
        <v>26.9913600000001</v>
      </c>
      <c r="Y57" s="69" t="n">
        <f aca="false">IF(AND($F57&lt;Y$1,$G57&lt;Y$3,(DATE(YEAR($G57)+1,MONTH($G57)+1,1))&gt;Y$3),$D57*10.56*Y$2*(Y$1/1000-($F57/1000)),0)</f>
        <v>26.9913600000001</v>
      </c>
      <c r="Z57" s="69" t="n">
        <f aca="false">IF(AND($F57&lt;Z$1,$G57&lt;Z$3,(DATE(YEAR($G57)+1,MONTH($G57)+1,1))&gt;Z$3),$D57*10.56*Z$2*(Z$1/1000-($F57/1000)),0)</f>
        <v>26.9913600000001</v>
      </c>
      <c r="AA57" s="69" t="n">
        <f aca="false">IF(AND($F57&lt;AA$1,$G57&lt;AA$3,(DATE(YEAR($G57)+1,MONTH($G57)+1,1))&gt;AA$3),$D57*10.56*AA$2*(AA$1/1000-($F57/1000)),0)</f>
        <v>26.9913600000001</v>
      </c>
      <c r="AB57" s="69" t="n">
        <f aca="false">IF(AND($F57&lt;AB$1,$G57&lt;AB$3,(DATE(YEAR($G57)+1,MONTH($G57)+1,1))&gt;AB$3),$D57*10.56*AB$2*(AB$1/1000-($F57/1000)),0)</f>
        <v>26.9913600000001</v>
      </c>
      <c r="AC57" s="69" t="n">
        <f aca="false">IF(AND($F57&lt;AC$1,$G57&lt;AC$3,(DATE(YEAR($G57)+1,MONTH($G57)+1,1))&gt;AC$3),$D57*10.56*AC$2*(AC$1/1000-($F57/1000)),0)</f>
        <v>0</v>
      </c>
      <c r="AD57" s="69" t="n">
        <f aca="false">IF(AND($F57&lt;AD$1,$G57&lt;AD$3,(DATE(YEAR($G57)+1,MONTH($G57)+1,1))&gt;AD$3),$D57*10.56*AD$2*(AD$1/1000-($F57/1000)),0)</f>
        <v>0</v>
      </c>
      <c r="AE57" s="69" t="n">
        <f aca="false">IF(AND($F57&lt;AE$1,$G57&lt;AE$3,(DATE(YEAR($G57)+1,MONTH($G57)+1,1))&gt;AE$3),$D57*10.56*AE$2*(AE$1/1000-($F57/1000)),0)</f>
        <v>0</v>
      </c>
      <c r="AF57" s="69" t="n">
        <f aca="false">IF(AND($F57&lt;AF$1,$G57&lt;AF$3,(DATE(YEAR($G57)+1,MONTH($G57)+1,1))&gt;AF$3),$D57*10.56*AF$2*(AF$1/1000-($F57/1000)),0)</f>
        <v>0</v>
      </c>
      <c r="AG57" s="69" t="n">
        <f aca="false">IF(AND($F57&lt;AG$1,$G57&lt;AG$3,(DATE(YEAR($G57)+1,MONTH($G57)+1,1))&gt;AG$3),$D57*10.56*AG$2*(AG$1/1000-($F57/1000)),0)</f>
        <v>0</v>
      </c>
      <c r="AH57" s="69" t="n">
        <f aca="false">IF(AND($F57&lt;AH$1,$G57&lt;AH$3,(DATE(YEAR($G57)+1,MONTH($G57)+1,1))&gt;AH$3),$D57*10.56*AH$2*(AH$1/1000-($F57/1000)),0)</f>
        <v>0</v>
      </c>
      <c r="AI57" s="69" t="n">
        <f aca="false">IF(AND($F57&lt;AI$1,$G57&lt;AI$3,(DATE(YEAR($G57)+1,MONTH($G57)+1,1))&gt;AI$3),$D57*10.56*AI$2*(AI$1/1000-($F57/1000)),0)</f>
        <v>0</v>
      </c>
      <c r="AJ57" s="69" t="n">
        <f aca="false">IF(AND($F57&lt;AJ$1,$G57&lt;AJ$3,(DATE(YEAR($G57)+1,MONTH($G57)+1,1))&gt;AJ$3),$D57*10.56*AJ$2*(AJ$1/1000-($F57/1000)),0)</f>
        <v>0</v>
      </c>
      <c r="AK57" s="69" t="n">
        <f aca="false">IF(AND($F57&lt;AK$1,$G57&lt;AK$3,(DATE(YEAR($G57)+1,MONTH($G57)+1,1))&gt;AK$3),$D57*10.56*AK$2*(AK$1/1000-($F57/1000)),0)</f>
        <v>0</v>
      </c>
      <c r="AL57" s="69" t="n">
        <f aca="false">IF(AND($F57&lt;AL$1,$G57&lt;AL$3,(DATE(YEAR($G57)+1,MONTH($G57)+1,1))&gt;AL$3),$D57*10.56*AL$2*(AL$1/1000-($F57/1000)),0)</f>
        <v>0</v>
      </c>
      <c r="AM57" s="69" t="n">
        <f aca="false">IF(AND($F57&lt;AM$1,$G57&lt;AM$3,(DATE(YEAR($G57)+1,MONTH($G57)+1,1))&gt;AM$3),$D57*10.56*AM$2*(AM$1/1000-($F57/1000)),0)</f>
        <v>0</v>
      </c>
      <c r="AN57" s="69" t="n">
        <f aca="false">IF(AND($F57&lt;AN$1,$G57&lt;AN$3,(DATE(YEAR($G57)+1,MONTH($G57)+1,1))&gt;AN$3),$D57*10.56*AN$2*(AN$1/1000-($F57/1000)),0)</f>
        <v>0</v>
      </c>
      <c r="AO57" s="69" t="n">
        <f aca="false">IF(AND($F57&lt;AO$1,$G57&lt;AO$3,(DATE(YEAR($G57)+1,MONTH($G57)+1,1))&gt;AO$3),$D57*10.56*AO$2*(AO$1/1000-($F57/1000)),0)</f>
        <v>0</v>
      </c>
      <c r="AP57" s="69" t="n">
        <f aca="false">IF(AND($F57&lt;AP$1,$G57&lt;AP$3,(DATE(YEAR($G57)+1,MONTH($G57)+1,1))&gt;AP$3),$D57*10.56*AP$2*(AP$1/1000-($F57/1000)),0)</f>
        <v>0</v>
      </c>
      <c r="AQ57" s="69" t="n">
        <f aca="false">IF(AND($F57&lt;AQ$1,$G57&lt;AQ$3,(DATE(YEAR($G57)+1,MONTH($G57)+1,1))&gt;AQ$3),$D57*10.56*AQ$2*(AQ$1/1000-($F57/1000)),0)</f>
        <v>0</v>
      </c>
      <c r="AR57" s="69" t="n">
        <f aca="false">IF(AND($F57&lt;AR$1,$G57&lt;AR$3,(DATE(YEAR($G57)+1,MONTH($G57)+1,1))&gt;AR$3),$D57*10.56*AR$2*(AR$1/1000-($F57/1000)),0)</f>
        <v>0</v>
      </c>
      <c r="AS57" s="69" t="n">
        <f aca="false">IF(AND($F57&lt;AS$1,$G57&lt;AS$3,(DATE(YEAR($G57)+1,MONTH($G57)+1,1))&gt;AS$3),$D57*10.56*AS$2*(AS$1/1000-($F57/1000)),0)</f>
        <v>0</v>
      </c>
      <c r="AT57" s="69" t="n">
        <f aca="false">IF(AND($F57&lt;AT$1,$G57&lt;AT$3,(DATE(YEAR($G57)+1,MONTH($G57)+1,1))&gt;AT$3),$D57*10.56*AT$2*(AT$1/1000-($F57/1000)),0)</f>
        <v>0</v>
      </c>
      <c r="AU57" s="69" t="n">
        <f aca="false">IF(AND($F57&lt;AU$1,$G57&lt;AU$3,(DATE(YEAR($G57)+1,MONTH($G57)+1,1))&gt;AU$3),$D57*10.56*AU$2*(AU$1/1000-($F57/1000)),0)</f>
        <v>0</v>
      </c>
      <c r="AV57" s="69" t="n">
        <f aca="false">IF(AND($F57&lt;AV$1,$G57&lt;AV$3,(DATE(YEAR($G57)+1,MONTH($G57)+1,1))&gt;AV$3),$D57*10.56*AV$2*(AV$1/1000-($F57/1000)),0)</f>
        <v>0</v>
      </c>
      <c r="AW57" s="69" t="n">
        <f aca="false">IF(AND($F57&lt;AW$1,$G57&lt;AW$3,(DATE(YEAR($G57)+1,MONTH($G57)+1,1))&gt;AW$3),$D57*10.56*AW$2*(AW$1/1000-($F57/1000)),0)</f>
        <v>0</v>
      </c>
      <c r="AX57" s="69" t="n">
        <f aca="false">IF(AND($F57&lt;AX$1,$G57&lt;AX$3,(DATE(YEAR($G57)+1,MONTH($G57)+1,1))&gt;AX$3),$D57*10.56*AX$2*(AX$1/1000-($F57/1000)),0)</f>
        <v>0</v>
      </c>
      <c r="AY57" s="69" t="n">
        <f aca="false">IF(AND($F57&lt;AY$1,$G57&lt;AY$3,(DATE(YEAR($G57)+1,MONTH($G57)+1,1))&gt;AY$3),$D57*10.56*AY$2*(AY$1/1000-($F57/1000)),0)</f>
        <v>0</v>
      </c>
      <c r="AZ57" s="69" t="n">
        <f aca="false">IF(AND($F57&lt;AZ$1,$G57&lt;AZ$3,(DATE(YEAR($G57)+1,MONTH($G57)+1,1))&gt;AZ$3),$D57*10.56*AZ$2*(AZ$1/1000-($F57/1000)),0)</f>
        <v>0</v>
      </c>
      <c r="BA57" s="69" t="n">
        <f aca="false">IF(AND($F57&lt;BA$1,$G57&lt;BA$3,(DATE(YEAR($G57)+1,MONTH($G57)+1,1))&gt;BA$3),$D57*10.56*BA$2*(BA$1/1000-($F57/1000)),0)</f>
        <v>0</v>
      </c>
      <c r="BB57" s="69" t="n">
        <f aca="false">IF(AND($F57&lt;BB$1,$G57&lt;BB$3,(DATE(YEAR($G57)+1,MONTH($G57)+1,1))&gt;BB$3),$D57*10.56*BB$2*(BB$1/1000-($F57/1000)),0)</f>
        <v>0</v>
      </c>
      <c r="BC57" s="69" t="n">
        <f aca="false">IF(AND($F57&lt;BC$1,$G57&lt;BC$3,(DATE(YEAR($G57)+1,MONTH($G57)+1,1))&gt;BC$3),$D57*10.56*BC$2*(BC$1/1000-($F57/1000)),0)</f>
        <v>0</v>
      </c>
      <c r="BD57" s="69" t="n">
        <f aca="false">IF(AND($F57&lt;BD$1,$G57&lt;BD$3,(DATE(YEAR($G57)+1,MONTH($G57)+1,1))&gt;BD$3),$D57*10.56*BD$2*(BD$1/1000-($F57/1000)),0)</f>
        <v>0</v>
      </c>
    </row>
    <row r="58" customFormat="false" ht="12.75" hidden="false" customHeight="false" outlineLevel="0" collapsed="false">
      <c r="A58" s="0" t="s">
        <v>1406</v>
      </c>
      <c r="B58" s="0" t="s">
        <v>1204</v>
      </c>
      <c r="C58" s="0" t="s">
        <v>1273</v>
      </c>
      <c r="D58" s="0" t="n">
        <v>49.9</v>
      </c>
      <c r="E58" s="3" t="s">
        <v>1268</v>
      </c>
      <c r="F58" s="13" t="n">
        <v>9700</v>
      </c>
      <c r="G58" s="8" t="n">
        <v>37240</v>
      </c>
      <c r="H58" s="64" t="s">
        <v>1260</v>
      </c>
      <c r="I58" s="69" t="n">
        <f aca="false">IF(AND($F58&lt;I$1,$G58&lt;I$3,(DATE(YEAR($G58)+1,MONTH($G58)+1,1))&gt;I$3),$D58*10.56*I$2*(I$1/1000-($F58/1000)),0)</f>
        <v>0</v>
      </c>
      <c r="J58" s="69" t="n">
        <f aca="false">IF(AND($F58&lt;J$1,$G58&lt;J$3,(DATE(YEAR($G58)+1,MONTH($G58)+1,1))&gt;J$3),$D58*10.56*J$2*(J$1/1000-($F58/1000)),0)</f>
        <v>0</v>
      </c>
      <c r="K58" s="69" t="n">
        <f aca="false">IF(AND($F58&lt;K$1,$G58&lt;K$3,(DATE(YEAR($G58)+1,MONTH($G58)+1,1))&gt;K$3),$D58*10.56*K$2*(K$1/1000-($F58/1000)),0)</f>
        <v>0</v>
      </c>
      <c r="L58" s="69" t="n">
        <f aca="false">IF(AND($F58&lt;L$1,$G58&lt;L$3,(DATE(YEAR($G58)+1,MONTH($G58)+1,1))&gt;L$3),$D58*10.56*L$2*(L$1/1000-($F58/1000)),0)</f>
        <v>0</v>
      </c>
      <c r="M58" s="69" t="n">
        <f aca="false">IF(AND($F58&lt;M$1,$G58&lt;M$3,(DATE(YEAR($G58)+1,MONTH($G58)+1,1))&gt;M$3),$D58*10.56*M$2*(M$1/1000-($F58/1000)),0)</f>
        <v>0</v>
      </c>
      <c r="N58" s="69" t="n">
        <f aca="false">IF(AND($F58&lt;N$1,$G58&lt;N$3,(DATE(YEAR($G58)+1,MONTH($G58)+1,1))&gt;N$3),$D58*10.56*N$2*(N$1/1000-($F58/1000)),0)</f>
        <v>0</v>
      </c>
      <c r="O58" s="69" t="n">
        <f aca="false">IF(AND($F58&lt;O$1,$G58&lt;O$3,(DATE(YEAR($G58)+1,MONTH($G58)+1,1))&gt;O$3),$D58*10.56*O$2*(O$1/1000-($F58/1000)),0)</f>
        <v>0</v>
      </c>
      <c r="P58" s="69" t="n">
        <f aca="false">IF(AND($F58&lt;P$1,$G58&lt;P$3,(DATE(YEAR($G58)+1,MONTH($G58)+1,1))&gt;P$3),$D58*10.56*P$2*(P$1/1000-($F58/1000)),0)</f>
        <v>0</v>
      </c>
      <c r="Q58" s="69" t="n">
        <f aca="false">IF(AND($F58&lt;Q$1,$G58&lt;Q$3,(DATE(YEAR($G58)+1,MONTH($G58)+1,1))&gt;Q$3),$D58*10.56*Q$2*(Q$1/1000-($F58/1000)),0)</f>
        <v>0</v>
      </c>
      <c r="R58" s="69" t="n">
        <f aca="false">IF(AND($F58&lt;R$1,$G58&lt;R$3,(DATE(YEAR($G58)+1,MONTH($G58)+1,1))&gt;R$3),$D58*10.56*R$2*(R$1/1000-($F58/1000)),0)</f>
        <v>0</v>
      </c>
      <c r="S58" s="69" t="n">
        <f aca="false">IF(AND($F58&lt;S$1,$G58&lt;S$3,(DATE(YEAR($G58)+1,MONTH($G58)+1,1))&gt;S$3),$D58*10.56*S$2*(S$1/1000-($F58/1000)),0)</f>
        <v>0</v>
      </c>
      <c r="T58" s="69" t="n">
        <f aca="false">IF(AND($F58&lt;T$1,$G58&lt;T$3,(DATE(YEAR($G58)+1,MONTH($G58)+1,1))&gt;T$3),$D58*10.56*T$2*(T$1/1000-($F58/1000)),0)</f>
        <v>0</v>
      </c>
      <c r="U58" s="69" t="n">
        <f aca="false">IF(AND($F58&lt;U$1,$G58&lt;U$3,(DATE(YEAR($G58)+1,MONTH($G58)+1,1))&gt;U$3),$D58*10.56*U$2*(U$1/1000-($F58/1000)),0)</f>
        <v>63.2332800000002</v>
      </c>
      <c r="V58" s="69" t="n">
        <f aca="false">IF(AND($F58&lt;V$1,$G58&lt;V$3,(DATE(YEAR($G58)+1,MONTH($G58)+1,1))&gt;V$3),$D58*10.56*V$2*(V$1/1000-($F58/1000)),0)</f>
        <v>63.2332800000002</v>
      </c>
      <c r="W58" s="69" t="n">
        <f aca="false">IF(AND($F58&lt;W$1,$G58&lt;W$3,(DATE(YEAR($G58)+1,MONTH($G58)+1,1))&gt;W$3),$D58*10.56*W$2*(W$1/1000-($F58/1000)),0)</f>
        <v>63.2332800000002</v>
      </c>
      <c r="X58" s="69" t="n">
        <f aca="false">IF(AND($F58&lt;X$1,$G58&lt;X$3,(DATE(YEAR($G58)+1,MONTH($G58)+1,1))&gt;X$3),$D58*10.56*X$2*(X$1/1000-($F58/1000)),0)</f>
        <v>63.2332800000002</v>
      </c>
      <c r="Y58" s="69" t="n">
        <f aca="false">IF(AND($F58&lt;Y$1,$G58&lt;Y$3,(DATE(YEAR($G58)+1,MONTH($G58)+1,1))&gt;Y$3),$D58*10.56*Y$2*(Y$1/1000-($F58/1000)),0)</f>
        <v>63.2332800000002</v>
      </c>
      <c r="Z58" s="69" t="n">
        <f aca="false">IF(AND($F58&lt;Z$1,$G58&lt;Z$3,(DATE(YEAR($G58)+1,MONTH($G58)+1,1))&gt;Z$3),$D58*10.56*Z$2*(Z$1/1000-($F58/1000)),0)</f>
        <v>63.2332800000002</v>
      </c>
      <c r="AA58" s="69" t="n">
        <f aca="false">IF(AND($F58&lt;AA$1,$G58&lt;AA$3,(DATE(YEAR($G58)+1,MONTH($G58)+1,1))&gt;AA$3),$D58*10.56*AA$2*(AA$1/1000-($F58/1000)),0)</f>
        <v>63.2332800000002</v>
      </c>
      <c r="AB58" s="69" t="n">
        <f aca="false">IF(AND($F58&lt;AB$1,$G58&lt;AB$3,(DATE(YEAR($G58)+1,MONTH($G58)+1,1))&gt;AB$3),$D58*10.56*AB$2*(AB$1/1000-($F58/1000)),0)</f>
        <v>63.2332800000002</v>
      </c>
      <c r="AC58" s="69" t="n">
        <f aca="false">IF(AND($F58&lt;AC$1,$G58&lt;AC$3,(DATE(YEAR($G58)+1,MONTH($G58)+1,1))&gt;AC$3),$D58*10.56*AC$2*(AC$1/1000-($F58/1000)),0)</f>
        <v>63.2332800000002</v>
      </c>
      <c r="AD58" s="69" t="n">
        <f aca="false">IF(AND($F58&lt;AD$1,$G58&lt;AD$3,(DATE(YEAR($G58)+1,MONTH($G58)+1,1))&gt;AD$3),$D58*10.56*AD$2*(AD$1/1000-($F58/1000)),0)</f>
        <v>63.2332800000002</v>
      </c>
      <c r="AE58" s="69" t="n">
        <f aca="false">IF(AND($F58&lt;AE$1,$G58&lt;AE$3,(DATE(YEAR($G58)+1,MONTH($G58)+1,1))&gt;AE$3),$D58*10.56*AE$2*(AE$1/1000-($F58/1000)),0)</f>
        <v>63.2332800000002</v>
      </c>
      <c r="AF58" s="69" t="n">
        <f aca="false">IF(AND($F58&lt;AF$1,$G58&lt;AF$3,(DATE(YEAR($G58)+1,MONTH($G58)+1,1))&gt;AF$3),$D58*10.56*AF$2*(AF$1/1000-($F58/1000)),0)</f>
        <v>63.2332800000002</v>
      </c>
      <c r="AG58" s="69" t="n">
        <f aca="false">IF(AND($F58&lt;AG$1,$G58&lt;AG$3,(DATE(YEAR($G58)+1,MONTH($G58)+1,1))&gt;AG$3),$D58*10.56*AG$2*(AG$1/1000-($F58/1000)),0)</f>
        <v>0</v>
      </c>
      <c r="AH58" s="69" t="n">
        <f aca="false">IF(AND($F58&lt;AH$1,$G58&lt;AH$3,(DATE(YEAR($G58)+1,MONTH($G58)+1,1))&gt;AH$3),$D58*10.56*AH$2*(AH$1/1000-($F58/1000)),0)</f>
        <v>0</v>
      </c>
      <c r="AI58" s="69" t="n">
        <f aca="false">IF(AND($F58&lt;AI$1,$G58&lt;AI$3,(DATE(YEAR($G58)+1,MONTH($G58)+1,1))&gt;AI$3),$D58*10.56*AI$2*(AI$1/1000-($F58/1000)),0)</f>
        <v>0</v>
      </c>
      <c r="AJ58" s="69" t="n">
        <f aca="false">IF(AND($F58&lt;AJ$1,$G58&lt;AJ$3,(DATE(YEAR($G58)+1,MONTH($G58)+1,1))&gt;AJ$3),$D58*10.56*AJ$2*(AJ$1/1000-($F58/1000)),0)</f>
        <v>0</v>
      </c>
      <c r="AK58" s="69" t="n">
        <f aca="false">IF(AND($F58&lt;AK$1,$G58&lt;AK$3,(DATE(YEAR($G58)+1,MONTH($G58)+1,1))&gt;AK$3),$D58*10.56*AK$2*(AK$1/1000-($F58/1000)),0)</f>
        <v>0</v>
      </c>
      <c r="AL58" s="69" t="n">
        <f aca="false">IF(AND($F58&lt;AL$1,$G58&lt;AL$3,(DATE(YEAR($G58)+1,MONTH($G58)+1,1))&gt;AL$3),$D58*10.56*AL$2*(AL$1/1000-($F58/1000)),0)</f>
        <v>0</v>
      </c>
      <c r="AM58" s="69" t="n">
        <f aca="false">IF(AND($F58&lt;AM$1,$G58&lt;AM$3,(DATE(YEAR($G58)+1,MONTH($G58)+1,1))&gt;AM$3),$D58*10.56*AM$2*(AM$1/1000-($F58/1000)),0)</f>
        <v>0</v>
      </c>
      <c r="AN58" s="69" t="n">
        <f aca="false">IF(AND($F58&lt;AN$1,$G58&lt;AN$3,(DATE(YEAR($G58)+1,MONTH($G58)+1,1))&gt;AN$3),$D58*10.56*AN$2*(AN$1/1000-($F58/1000)),0)</f>
        <v>0</v>
      </c>
      <c r="AO58" s="69" t="n">
        <f aca="false">IF(AND($F58&lt;AO$1,$G58&lt;AO$3,(DATE(YEAR($G58)+1,MONTH($G58)+1,1))&gt;AO$3),$D58*10.56*AO$2*(AO$1/1000-($F58/1000)),0)</f>
        <v>0</v>
      </c>
      <c r="AP58" s="69" t="n">
        <f aca="false">IF(AND($F58&lt;AP$1,$G58&lt;AP$3,(DATE(YEAR($G58)+1,MONTH($G58)+1,1))&gt;AP$3),$D58*10.56*AP$2*(AP$1/1000-($F58/1000)),0)</f>
        <v>0</v>
      </c>
      <c r="AQ58" s="69" t="n">
        <f aca="false">IF(AND($F58&lt;AQ$1,$G58&lt;AQ$3,(DATE(YEAR($G58)+1,MONTH($G58)+1,1))&gt;AQ$3),$D58*10.56*AQ$2*(AQ$1/1000-($F58/1000)),0)</f>
        <v>0</v>
      </c>
      <c r="AR58" s="69" t="n">
        <f aca="false">IF(AND($F58&lt;AR$1,$G58&lt;AR$3,(DATE(YEAR($G58)+1,MONTH($G58)+1,1))&gt;AR$3),$D58*10.56*AR$2*(AR$1/1000-($F58/1000)),0)</f>
        <v>0</v>
      </c>
      <c r="AS58" s="69" t="n">
        <f aca="false">IF(AND($F58&lt;AS$1,$G58&lt;AS$3,(DATE(YEAR($G58)+1,MONTH($G58)+1,1))&gt;AS$3),$D58*10.56*AS$2*(AS$1/1000-($F58/1000)),0)</f>
        <v>0</v>
      </c>
      <c r="AT58" s="69" t="n">
        <f aca="false">IF(AND($F58&lt;AT$1,$G58&lt;AT$3,(DATE(YEAR($G58)+1,MONTH($G58)+1,1))&gt;AT$3),$D58*10.56*AT$2*(AT$1/1000-($F58/1000)),0)</f>
        <v>0</v>
      </c>
      <c r="AU58" s="69" t="n">
        <f aca="false">IF(AND($F58&lt;AU$1,$G58&lt;AU$3,(DATE(YEAR($G58)+1,MONTH($G58)+1,1))&gt;AU$3),$D58*10.56*AU$2*(AU$1/1000-($F58/1000)),0)</f>
        <v>0</v>
      </c>
      <c r="AV58" s="69" t="n">
        <f aca="false">IF(AND($F58&lt;AV$1,$G58&lt;AV$3,(DATE(YEAR($G58)+1,MONTH($G58)+1,1))&gt;AV$3),$D58*10.56*AV$2*(AV$1/1000-($F58/1000)),0)</f>
        <v>0</v>
      </c>
      <c r="AW58" s="69" t="n">
        <f aca="false">IF(AND($F58&lt;AW$1,$G58&lt;AW$3,(DATE(YEAR($G58)+1,MONTH($G58)+1,1))&gt;AW$3),$D58*10.56*AW$2*(AW$1/1000-($F58/1000)),0)</f>
        <v>0</v>
      </c>
      <c r="AX58" s="69" t="n">
        <f aca="false">IF(AND($F58&lt;AX$1,$G58&lt;AX$3,(DATE(YEAR($G58)+1,MONTH($G58)+1,1))&gt;AX$3),$D58*10.56*AX$2*(AX$1/1000-($F58/1000)),0)</f>
        <v>0</v>
      </c>
      <c r="AY58" s="69" t="n">
        <f aca="false">IF(AND($F58&lt;AY$1,$G58&lt;AY$3,(DATE(YEAR($G58)+1,MONTH($G58)+1,1))&gt;AY$3),$D58*10.56*AY$2*(AY$1/1000-($F58/1000)),0)</f>
        <v>0</v>
      </c>
      <c r="AZ58" s="69" t="n">
        <f aca="false">IF(AND($F58&lt;AZ$1,$G58&lt;AZ$3,(DATE(YEAR($G58)+1,MONTH($G58)+1,1))&gt;AZ$3),$D58*10.56*AZ$2*(AZ$1/1000-($F58/1000)),0)</f>
        <v>0</v>
      </c>
      <c r="BA58" s="69" t="n">
        <f aca="false">IF(AND($F58&lt;BA$1,$G58&lt;BA$3,(DATE(YEAR($G58)+1,MONTH($G58)+1,1))&gt;BA$3),$D58*10.56*BA$2*(BA$1/1000-($F58/1000)),0)</f>
        <v>0</v>
      </c>
      <c r="BB58" s="69" t="n">
        <f aca="false">IF(AND($F58&lt;BB$1,$G58&lt;BB$3,(DATE(YEAR($G58)+1,MONTH($G58)+1,1))&gt;BB$3),$D58*10.56*BB$2*(BB$1/1000-($F58/1000)),0)</f>
        <v>0</v>
      </c>
      <c r="BC58" s="69" t="n">
        <f aca="false">IF(AND($F58&lt;BC$1,$G58&lt;BC$3,(DATE(YEAR($G58)+1,MONTH($G58)+1,1))&gt;BC$3),$D58*10.56*BC$2*(BC$1/1000-($F58/1000)),0)</f>
        <v>0</v>
      </c>
      <c r="BD58" s="69" t="n">
        <f aca="false">IF(AND($F58&lt;BD$1,$G58&lt;BD$3,(DATE(YEAR($G58)+1,MONTH($G58)+1,1))&gt;BD$3),$D58*10.56*BD$2*(BD$1/1000-($F58/1000)),0)</f>
        <v>0</v>
      </c>
    </row>
    <row r="59" customFormat="false" ht="12.75" hidden="false" customHeight="false" outlineLevel="0" collapsed="false">
      <c r="A59" s="0" t="s">
        <v>1407</v>
      </c>
      <c r="B59" s="0" t="s">
        <v>1204</v>
      </c>
      <c r="C59" s="0" t="s">
        <v>1273</v>
      </c>
      <c r="D59" s="0" t="n">
        <v>49</v>
      </c>
      <c r="E59" s="3" t="s">
        <v>1268</v>
      </c>
      <c r="F59" s="13" t="n">
        <v>9700</v>
      </c>
      <c r="G59" s="8" t="n">
        <v>37240</v>
      </c>
      <c r="H59" s="64" t="s">
        <v>1260</v>
      </c>
      <c r="I59" s="69" t="n">
        <f aca="false">IF(AND($F59&lt;I$1,$G59&lt;I$3,(DATE(YEAR($G59)+1,MONTH($G59)+1,1))&gt;I$3),$D59*10.56*I$2*(I$1/1000-($F59/1000)),0)</f>
        <v>0</v>
      </c>
      <c r="J59" s="69" t="n">
        <f aca="false">IF(AND($F59&lt;J$1,$G59&lt;J$3,(DATE(YEAR($G59)+1,MONTH($G59)+1,1))&gt;J$3),$D59*10.56*J$2*(J$1/1000-($F59/1000)),0)</f>
        <v>0</v>
      </c>
      <c r="K59" s="69" t="n">
        <f aca="false">IF(AND($F59&lt;K$1,$G59&lt;K$3,(DATE(YEAR($G59)+1,MONTH($G59)+1,1))&gt;K$3),$D59*10.56*K$2*(K$1/1000-($F59/1000)),0)</f>
        <v>0</v>
      </c>
      <c r="L59" s="69" t="n">
        <f aca="false">IF(AND($F59&lt;L$1,$G59&lt;L$3,(DATE(YEAR($G59)+1,MONTH($G59)+1,1))&gt;L$3),$D59*10.56*L$2*(L$1/1000-($F59/1000)),0)</f>
        <v>0</v>
      </c>
      <c r="M59" s="69" t="n">
        <f aca="false">IF(AND($F59&lt;M$1,$G59&lt;M$3,(DATE(YEAR($G59)+1,MONTH($G59)+1,1))&gt;M$3),$D59*10.56*M$2*(M$1/1000-($F59/1000)),0)</f>
        <v>0</v>
      </c>
      <c r="N59" s="69" t="n">
        <f aca="false">IF(AND($F59&lt;N$1,$G59&lt;N$3,(DATE(YEAR($G59)+1,MONTH($G59)+1,1))&gt;N$3),$D59*10.56*N$2*(N$1/1000-($F59/1000)),0)</f>
        <v>0</v>
      </c>
      <c r="O59" s="69" t="n">
        <f aca="false">IF(AND($F59&lt;O$1,$G59&lt;O$3,(DATE(YEAR($G59)+1,MONTH($G59)+1,1))&gt;O$3),$D59*10.56*O$2*(O$1/1000-($F59/1000)),0)</f>
        <v>0</v>
      </c>
      <c r="P59" s="69" t="n">
        <f aca="false">IF(AND($F59&lt;P$1,$G59&lt;P$3,(DATE(YEAR($G59)+1,MONTH($G59)+1,1))&gt;P$3),$D59*10.56*P$2*(P$1/1000-($F59/1000)),0)</f>
        <v>0</v>
      </c>
      <c r="Q59" s="69" t="n">
        <f aca="false">IF(AND($F59&lt;Q$1,$G59&lt;Q$3,(DATE(YEAR($G59)+1,MONTH($G59)+1,1))&gt;Q$3),$D59*10.56*Q$2*(Q$1/1000-($F59/1000)),0)</f>
        <v>0</v>
      </c>
      <c r="R59" s="69" t="n">
        <f aca="false">IF(AND($F59&lt;R$1,$G59&lt;R$3,(DATE(YEAR($G59)+1,MONTH($G59)+1,1))&gt;R$3),$D59*10.56*R$2*(R$1/1000-($F59/1000)),0)</f>
        <v>0</v>
      </c>
      <c r="S59" s="69" t="n">
        <f aca="false">IF(AND($F59&lt;S$1,$G59&lt;S$3,(DATE(YEAR($G59)+1,MONTH($G59)+1,1))&gt;S$3),$D59*10.56*S$2*(S$1/1000-($F59/1000)),0)</f>
        <v>0</v>
      </c>
      <c r="T59" s="69" t="n">
        <f aca="false">IF(AND($F59&lt;T$1,$G59&lt;T$3,(DATE(YEAR($G59)+1,MONTH($G59)+1,1))&gt;T$3),$D59*10.56*T$2*(T$1/1000-($F59/1000)),0)</f>
        <v>0</v>
      </c>
      <c r="U59" s="69" t="n">
        <f aca="false">IF(AND($F59&lt;U$1,$G59&lt;U$3,(DATE(YEAR($G59)+1,MONTH($G59)+1,1))&gt;U$3),$D59*10.56*U$2*(U$1/1000-($F59/1000)),0)</f>
        <v>62.0928000000002</v>
      </c>
      <c r="V59" s="69" t="n">
        <f aca="false">IF(AND($F59&lt;V$1,$G59&lt;V$3,(DATE(YEAR($G59)+1,MONTH($G59)+1,1))&gt;V$3),$D59*10.56*V$2*(V$1/1000-($F59/1000)),0)</f>
        <v>62.0928000000002</v>
      </c>
      <c r="W59" s="69" t="n">
        <f aca="false">IF(AND($F59&lt;W$1,$G59&lt;W$3,(DATE(YEAR($G59)+1,MONTH($G59)+1,1))&gt;W$3),$D59*10.56*W$2*(W$1/1000-($F59/1000)),0)</f>
        <v>62.0928000000002</v>
      </c>
      <c r="X59" s="69" t="n">
        <f aca="false">IF(AND($F59&lt;X$1,$G59&lt;X$3,(DATE(YEAR($G59)+1,MONTH($G59)+1,1))&gt;X$3),$D59*10.56*X$2*(X$1/1000-($F59/1000)),0)</f>
        <v>62.0928000000002</v>
      </c>
      <c r="Y59" s="69" t="n">
        <f aca="false">IF(AND($F59&lt;Y$1,$G59&lt;Y$3,(DATE(YEAR($G59)+1,MONTH($G59)+1,1))&gt;Y$3),$D59*10.56*Y$2*(Y$1/1000-($F59/1000)),0)</f>
        <v>62.0928000000002</v>
      </c>
      <c r="Z59" s="69" t="n">
        <f aca="false">IF(AND($F59&lt;Z$1,$G59&lt;Z$3,(DATE(YEAR($G59)+1,MONTH($G59)+1,1))&gt;Z$3),$D59*10.56*Z$2*(Z$1/1000-($F59/1000)),0)</f>
        <v>62.0928000000002</v>
      </c>
      <c r="AA59" s="69" t="n">
        <f aca="false">IF(AND($F59&lt;AA$1,$G59&lt;AA$3,(DATE(YEAR($G59)+1,MONTH($G59)+1,1))&gt;AA$3),$D59*10.56*AA$2*(AA$1/1000-($F59/1000)),0)</f>
        <v>62.0928000000002</v>
      </c>
      <c r="AB59" s="69" t="n">
        <f aca="false">IF(AND($F59&lt;AB$1,$G59&lt;AB$3,(DATE(YEAR($G59)+1,MONTH($G59)+1,1))&gt;AB$3),$D59*10.56*AB$2*(AB$1/1000-($F59/1000)),0)</f>
        <v>62.0928000000002</v>
      </c>
      <c r="AC59" s="69" t="n">
        <f aca="false">IF(AND($F59&lt;AC$1,$G59&lt;AC$3,(DATE(YEAR($G59)+1,MONTH($G59)+1,1))&gt;AC$3),$D59*10.56*AC$2*(AC$1/1000-($F59/1000)),0)</f>
        <v>62.0928000000002</v>
      </c>
      <c r="AD59" s="69" t="n">
        <f aca="false">IF(AND($F59&lt;AD$1,$G59&lt;AD$3,(DATE(YEAR($G59)+1,MONTH($G59)+1,1))&gt;AD$3),$D59*10.56*AD$2*(AD$1/1000-($F59/1000)),0)</f>
        <v>62.0928000000002</v>
      </c>
      <c r="AE59" s="69" t="n">
        <f aca="false">IF(AND($F59&lt;AE$1,$G59&lt;AE$3,(DATE(YEAR($G59)+1,MONTH($G59)+1,1))&gt;AE$3),$D59*10.56*AE$2*(AE$1/1000-($F59/1000)),0)</f>
        <v>62.0928000000002</v>
      </c>
      <c r="AF59" s="69" t="n">
        <f aca="false">IF(AND($F59&lt;AF$1,$G59&lt;AF$3,(DATE(YEAR($G59)+1,MONTH($G59)+1,1))&gt;AF$3),$D59*10.56*AF$2*(AF$1/1000-($F59/1000)),0)</f>
        <v>62.0928000000002</v>
      </c>
      <c r="AG59" s="69" t="n">
        <f aca="false">IF(AND($F59&lt;AG$1,$G59&lt;AG$3,(DATE(YEAR($G59)+1,MONTH($G59)+1,1))&gt;AG$3),$D59*10.56*AG$2*(AG$1/1000-($F59/1000)),0)</f>
        <v>0</v>
      </c>
      <c r="AH59" s="69" t="n">
        <f aca="false">IF(AND($F59&lt;AH$1,$G59&lt;AH$3,(DATE(YEAR($G59)+1,MONTH($G59)+1,1))&gt;AH$3),$D59*10.56*AH$2*(AH$1/1000-($F59/1000)),0)</f>
        <v>0</v>
      </c>
      <c r="AI59" s="69" t="n">
        <f aca="false">IF(AND($F59&lt;AI$1,$G59&lt;AI$3,(DATE(YEAR($G59)+1,MONTH($G59)+1,1))&gt;AI$3),$D59*10.56*AI$2*(AI$1/1000-($F59/1000)),0)</f>
        <v>0</v>
      </c>
      <c r="AJ59" s="69" t="n">
        <f aca="false">IF(AND($F59&lt;AJ$1,$G59&lt;AJ$3,(DATE(YEAR($G59)+1,MONTH($G59)+1,1))&gt;AJ$3),$D59*10.56*AJ$2*(AJ$1/1000-($F59/1000)),0)</f>
        <v>0</v>
      </c>
      <c r="AK59" s="69" t="n">
        <f aca="false">IF(AND($F59&lt;AK$1,$G59&lt;AK$3,(DATE(YEAR($G59)+1,MONTH($G59)+1,1))&gt;AK$3),$D59*10.56*AK$2*(AK$1/1000-($F59/1000)),0)</f>
        <v>0</v>
      </c>
      <c r="AL59" s="69" t="n">
        <f aca="false">IF(AND($F59&lt;AL$1,$G59&lt;AL$3,(DATE(YEAR($G59)+1,MONTH($G59)+1,1))&gt;AL$3),$D59*10.56*AL$2*(AL$1/1000-($F59/1000)),0)</f>
        <v>0</v>
      </c>
      <c r="AM59" s="69" t="n">
        <f aca="false">IF(AND($F59&lt;AM$1,$G59&lt;AM$3,(DATE(YEAR($G59)+1,MONTH($G59)+1,1))&gt;AM$3),$D59*10.56*AM$2*(AM$1/1000-($F59/1000)),0)</f>
        <v>0</v>
      </c>
      <c r="AN59" s="69" t="n">
        <f aca="false">IF(AND($F59&lt;AN$1,$G59&lt;AN$3,(DATE(YEAR($G59)+1,MONTH($G59)+1,1))&gt;AN$3),$D59*10.56*AN$2*(AN$1/1000-($F59/1000)),0)</f>
        <v>0</v>
      </c>
      <c r="AO59" s="69" t="n">
        <f aca="false">IF(AND($F59&lt;AO$1,$G59&lt;AO$3,(DATE(YEAR($G59)+1,MONTH($G59)+1,1))&gt;AO$3),$D59*10.56*AO$2*(AO$1/1000-($F59/1000)),0)</f>
        <v>0</v>
      </c>
      <c r="AP59" s="69" t="n">
        <f aca="false">IF(AND($F59&lt;AP$1,$G59&lt;AP$3,(DATE(YEAR($G59)+1,MONTH($G59)+1,1))&gt;AP$3),$D59*10.56*AP$2*(AP$1/1000-($F59/1000)),0)</f>
        <v>0</v>
      </c>
      <c r="AQ59" s="69" t="n">
        <f aca="false">IF(AND($F59&lt;AQ$1,$G59&lt;AQ$3,(DATE(YEAR($G59)+1,MONTH($G59)+1,1))&gt;AQ$3),$D59*10.56*AQ$2*(AQ$1/1000-($F59/1000)),0)</f>
        <v>0</v>
      </c>
      <c r="AR59" s="69" t="n">
        <f aca="false">IF(AND($F59&lt;AR$1,$G59&lt;AR$3,(DATE(YEAR($G59)+1,MONTH($G59)+1,1))&gt;AR$3),$D59*10.56*AR$2*(AR$1/1000-($F59/1000)),0)</f>
        <v>0</v>
      </c>
      <c r="AS59" s="69" t="n">
        <f aca="false">IF(AND($F59&lt;AS$1,$G59&lt;AS$3,(DATE(YEAR($G59)+1,MONTH($G59)+1,1))&gt;AS$3),$D59*10.56*AS$2*(AS$1/1000-($F59/1000)),0)</f>
        <v>0</v>
      </c>
      <c r="AT59" s="69" t="n">
        <f aca="false">IF(AND($F59&lt;AT$1,$G59&lt;AT$3,(DATE(YEAR($G59)+1,MONTH($G59)+1,1))&gt;AT$3),$D59*10.56*AT$2*(AT$1/1000-($F59/1000)),0)</f>
        <v>0</v>
      </c>
      <c r="AU59" s="69" t="n">
        <f aca="false">IF(AND($F59&lt;AU$1,$G59&lt;AU$3,(DATE(YEAR($G59)+1,MONTH($G59)+1,1))&gt;AU$3),$D59*10.56*AU$2*(AU$1/1000-($F59/1000)),0)</f>
        <v>0</v>
      </c>
      <c r="AV59" s="69" t="n">
        <f aca="false">IF(AND($F59&lt;AV$1,$G59&lt;AV$3,(DATE(YEAR($G59)+1,MONTH($G59)+1,1))&gt;AV$3),$D59*10.56*AV$2*(AV$1/1000-($F59/1000)),0)</f>
        <v>0</v>
      </c>
      <c r="AW59" s="69" t="n">
        <f aca="false">IF(AND($F59&lt;AW$1,$G59&lt;AW$3,(DATE(YEAR($G59)+1,MONTH($G59)+1,1))&gt;AW$3),$D59*10.56*AW$2*(AW$1/1000-($F59/1000)),0)</f>
        <v>0</v>
      </c>
      <c r="AX59" s="69" t="n">
        <f aca="false">IF(AND($F59&lt;AX$1,$G59&lt;AX$3,(DATE(YEAR($G59)+1,MONTH($G59)+1,1))&gt;AX$3),$D59*10.56*AX$2*(AX$1/1000-($F59/1000)),0)</f>
        <v>0</v>
      </c>
      <c r="AY59" s="69" t="n">
        <f aca="false">IF(AND($F59&lt;AY$1,$G59&lt;AY$3,(DATE(YEAR($G59)+1,MONTH($G59)+1,1))&gt;AY$3),$D59*10.56*AY$2*(AY$1/1000-($F59/1000)),0)</f>
        <v>0</v>
      </c>
      <c r="AZ59" s="69" t="n">
        <f aca="false">IF(AND($F59&lt;AZ$1,$G59&lt;AZ$3,(DATE(YEAR($G59)+1,MONTH($G59)+1,1))&gt;AZ$3),$D59*10.56*AZ$2*(AZ$1/1000-($F59/1000)),0)</f>
        <v>0</v>
      </c>
      <c r="BA59" s="69" t="n">
        <f aca="false">IF(AND($F59&lt;BA$1,$G59&lt;BA$3,(DATE(YEAR($G59)+1,MONTH($G59)+1,1))&gt;BA$3),$D59*10.56*BA$2*(BA$1/1000-($F59/1000)),0)</f>
        <v>0</v>
      </c>
      <c r="BB59" s="69" t="n">
        <f aca="false">IF(AND($F59&lt;BB$1,$G59&lt;BB$3,(DATE(YEAR($G59)+1,MONTH($G59)+1,1))&gt;BB$3),$D59*10.56*BB$2*(BB$1/1000-($F59/1000)),0)</f>
        <v>0</v>
      </c>
      <c r="BC59" s="69" t="n">
        <f aca="false">IF(AND($F59&lt;BC$1,$G59&lt;BC$3,(DATE(YEAR($G59)+1,MONTH($G59)+1,1))&gt;BC$3),$D59*10.56*BC$2*(BC$1/1000-($F59/1000)),0)</f>
        <v>0</v>
      </c>
      <c r="BD59" s="69" t="n">
        <f aca="false">IF(AND($F59&lt;BD$1,$G59&lt;BD$3,(DATE(YEAR($G59)+1,MONTH($G59)+1,1))&gt;BD$3),$D59*10.56*BD$2*(BD$1/1000-($F59/1000)),0)</f>
        <v>0</v>
      </c>
    </row>
    <row r="60" customFormat="false" ht="12.75" hidden="false" customHeight="false" outlineLevel="0" collapsed="false">
      <c r="A60" s="0" t="s">
        <v>1408</v>
      </c>
      <c r="B60" s="0" t="s">
        <v>1204</v>
      </c>
      <c r="C60" s="0" t="s">
        <v>1273</v>
      </c>
      <c r="D60" s="0" t="n">
        <v>49</v>
      </c>
      <c r="E60" s="3" t="s">
        <v>1268</v>
      </c>
      <c r="F60" s="13" t="n">
        <v>9700</v>
      </c>
      <c r="G60" s="8" t="n">
        <v>37256</v>
      </c>
      <c r="H60" s="64" t="s">
        <v>1260</v>
      </c>
      <c r="I60" s="69" t="n">
        <f aca="false">IF(AND($F60&lt;I$1,$G60&lt;I$3,(DATE(YEAR($G60)+1,MONTH($G60)+1,1))&gt;I$3),$D60*10.56*I$2*(I$1/1000-($F60/1000)),0)</f>
        <v>0</v>
      </c>
      <c r="J60" s="69" t="n">
        <f aca="false">IF(AND($F60&lt;J$1,$G60&lt;J$3,(DATE(YEAR($G60)+1,MONTH($G60)+1,1))&gt;J$3),$D60*10.56*J$2*(J$1/1000-($F60/1000)),0)</f>
        <v>0</v>
      </c>
      <c r="K60" s="69" t="n">
        <f aca="false">IF(AND($F60&lt;K$1,$G60&lt;K$3,(DATE(YEAR($G60)+1,MONTH($G60)+1,1))&gt;K$3),$D60*10.56*K$2*(K$1/1000-($F60/1000)),0)</f>
        <v>0</v>
      </c>
      <c r="L60" s="69" t="n">
        <f aca="false">IF(AND($F60&lt;L$1,$G60&lt;L$3,(DATE(YEAR($G60)+1,MONTH($G60)+1,1))&gt;L$3),$D60*10.56*L$2*(L$1/1000-($F60/1000)),0)</f>
        <v>0</v>
      </c>
      <c r="M60" s="69" t="n">
        <f aca="false">IF(AND($F60&lt;M$1,$G60&lt;M$3,(DATE(YEAR($G60)+1,MONTH($G60)+1,1))&gt;M$3),$D60*10.56*M$2*(M$1/1000-($F60/1000)),0)</f>
        <v>0</v>
      </c>
      <c r="N60" s="69" t="n">
        <f aca="false">IF(AND($F60&lt;N$1,$G60&lt;N$3,(DATE(YEAR($G60)+1,MONTH($G60)+1,1))&gt;N$3),$D60*10.56*N$2*(N$1/1000-($F60/1000)),0)</f>
        <v>0</v>
      </c>
      <c r="O60" s="69" t="n">
        <f aca="false">IF(AND($F60&lt;O$1,$G60&lt;O$3,(DATE(YEAR($G60)+1,MONTH($G60)+1,1))&gt;O$3),$D60*10.56*O$2*(O$1/1000-($F60/1000)),0)</f>
        <v>0</v>
      </c>
      <c r="P60" s="69" t="n">
        <f aca="false">IF(AND($F60&lt;P$1,$G60&lt;P$3,(DATE(YEAR($G60)+1,MONTH($G60)+1,1))&gt;P$3),$D60*10.56*P$2*(P$1/1000-($F60/1000)),0)</f>
        <v>0</v>
      </c>
      <c r="Q60" s="69" t="n">
        <f aca="false">IF(AND($F60&lt;Q$1,$G60&lt;Q$3,(DATE(YEAR($G60)+1,MONTH($G60)+1,1))&gt;Q$3),$D60*10.56*Q$2*(Q$1/1000-($F60/1000)),0)</f>
        <v>0</v>
      </c>
      <c r="R60" s="69" t="n">
        <f aca="false">IF(AND($F60&lt;R$1,$G60&lt;R$3,(DATE(YEAR($G60)+1,MONTH($G60)+1,1))&gt;R$3),$D60*10.56*R$2*(R$1/1000-($F60/1000)),0)</f>
        <v>0</v>
      </c>
      <c r="S60" s="69" t="n">
        <f aca="false">IF(AND($F60&lt;S$1,$G60&lt;S$3,(DATE(YEAR($G60)+1,MONTH($G60)+1,1))&gt;S$3),$D60*10.56*S$2*(S$1/1000-($F60/1000)),0)</f>
        <v>0</v>
      </c>
      <c r="T60" s="69" t="n">
        <f aca="false">IF(AND($F60&lt;T$1,$G60&lt;T$3,(DATE(YEAR($G60)+1,MONTH($G60)+1,1))&gt;T$3),$D60*10.56*T$2*(T$1/1000-($F60/1000)),0)</f>
        <v>0</v>
      </c>
      <c r="U60" s="69" t="n">
        <f aca="false">IF(AND($F60&lt;U$1,$G60&lt;U$3,(DATE(YEAR($G60)+1,MONTH($G60)+1,1))&gt;U$3),$D60*10.56*U$2*(U$1/1000-($F60/1000)),0)</f>
        <v>62.0928000000002</v>
      </c>
      <c r="V60" s="69" t="n">
        <f aca="false">IF(AND($F60&lt;V$1,$G60&lt;V$3,(DATE(YEAR($G60)+1,MONTH($G60)+1,1))&gt;V$3),$D60*10.56*V$2*(V$1/1000-($F60/1000)),0)</f>
        <v>62.0928000000002</v>
      </c>
      <c r="W60" s="69" t="n">
        <f aca="false">IF(AND($F60&lt;W$1,$G60&lt;W$3,(DATE(YEAR($G60)+1,MONTH($G60)+1,1))&gt;W$3),$D60*10.56*W$2*(W$1/1000-($F60/1000)),0)</f>
        <v>62.0928000000002</v>
      </c>
      <c r="X60" s="69" t="n">
        <f aca="false">IF(AND($F60&lt;X$1,$G60&lt;X$3,(DATE(YEAR($G60)+1,MONTH($G60)+1,1))&gt;X$3),$D60*10.56*X$2*(X$1/1000-($F60/1000)),0)</f>
        <v>62.0928000000002</v>
      </c>
      <c r="Y60" s="69" t="n">
        <f aca="false">IF(AND($F60&lt;Y$1,$G60&lt;Y$3,(DATE(YEAR($G60)+1,MONTH($G60)+1,1))&gt;Y$3),$D60*10.56*Y$2*(Y$1/1000-($F60/1000)),0)</f>
        <v>62.0928000000002</v>
      </c>
      <c r="Z60" s="69" t="n">
        <f aca="false">IF(AND($F60&lt;Z$1,$G60&lt;Z$3,(DATE(YEAR($G60)+1,MONTH($G60)+1,1))&gt;Z$3),$D60*10.56*Z$2*(Z$1/1000-($F60/1000)),0)</f>
        <v>62.0928000000002</v>
      </c>
      <c r="AA60" s="69" t="n">
        <f aca="false">IF(AND($F60&lt;AA$1,$G60&lt;AA$3,(DATE(YEAR($G60)+1,MONTH($G60)+1,1))&gt;AA$3),$D60*10.56*AA$2*(AA$1/1000-($F60/1000)),0)</f>
        <v>62.0928000000002</v>
      </c>
      <c r="AB60" s="69" t="n">
        <f aca="false">IF(AND($F60&lt;AB$1,$G60&lt;AB$3,(DATE(YEAR($G60)+1,MONTH($G60)+1,1))&gt;AB$3),$D60*10.56*AB$2*(AB$1/1000-($F60/1000)),0)</f>
        <v>62.0928000000002</v>
      </c>
      <c r="AC60" s="69" t="n">
        <f aca="false">IF(AND($F60&lt;AC$1,$G60&lt;AC$3,(DATE(YEAR($G60)+1,MONTH($G60)+1,1))&gt;AC$3),$D60*10.56*AC$2*(AC$1/1000-($F60/1000)),0)</f>
        <v>62.0928000000002</v>
      </c>
      <c r="AD60" s="69" t="n">
        <f aca="false">IF(AND($F60&lt;AD$1,$G60&lt;AD$3,(DATE(YEAR($G60)+1,MONTH($G60)+1,1))&gt;AD$3),$D60*10.56*AD$2*(AD$1/1000-($F60/1000)),0)</f>
        <v>62.0928000000002</v>
      </c>
      <c r="AE60" s="69" t="n">
        <f aca="false">IF(AND($F60&lt;AE$1,$G60&lt;AE$3,(DATE(YEAR($G60)+1,MONTH($G60)+1,1))&gt;AE$3),$D60*10.56*AE$2*(AE$1/1000-($F60/1000)),0)</f>
        <v>62.0928000000002</v>
      </c>
      <c r="AF60" s="69" t="n">
        <f aca="false">IF(AND($F60&lt;AF$1,$G60&lt;AF$3,(DATE(YEAR($G60)+1,MONTH($G60)+1,1))&gt;AF$3),$D60*10.56*AF$2*(AF$1/1000-($F60/1000)),0)</f>
        <v>62.0928000000002</v>
      </c>
      <c r="AG60" s="69" t="n">
        <f aca="false">IF(AND($F60&lt;AG$1,$G60&lt;AG$3,(DATE(YEAR($G60)+1,MONTH($G60)+1,1))&gt;AG$3),$D60*10.56*AG$2*(AG$1/1000-($F60/1000)),0)</f>
        <v>0</v>
      </c>
      <c r="AH60" s="69" t="n">
        <f aca="false">IF(AND($F60&lt;AH$1,$G60&lt;AH$3,(DATE(YEAR($G60)+1,MONTH($G60)+1,1))&gt;AH$3),$D60*10.56*AH$2*(AH$1/1000-($F60/1000)),0)</f>
        <v>0</v>
      </c>
      <c r="AI60" s="69" t="n">
        <f aca="false">IF(AND($F60&lt;AI$1,$G60&lt;AI$3,(DATE(YEAR($G60)+1,MONTH($G60)+1,1))&gt;AI$3),$D60*10.56*AI$2*(AI$1/1000-($F60/1000)),0)</f>
        <v>0</v>
      </c>
      <c r="AJ60" s="69" t="n">
        <f aca="false">IF(AND($F60&lt;AJ$1,$G60&lt;AJ$3,(DATE(YEAR($G60)+1,MONTH($G60)+1,1))&gt;AJ$3),$D60*10.56*AJ$2*(AJ$1/1000-($F60/1000)),0)</f>
        <v>0</v>
      </c>
      <c r="AK60" s="69" t="n">
        <f aca="false">IF(AND($F60&lt;AK$1,$G60&lt;AK$3,(DATE(YEAR($G60)+1,MONTH($G60)+1,1))&gt;AK$3),$D60*10.56*AK$2*(AK$1/1000-($F60/1000)),0)</f>
        <v>0</v>
      </c>
      <c r="AL60" s="69" t="n">
        <f aca="false">IF(AND($F60&lt;AL$1,$G60&lt;AL$3,(DATE(YEAR($G60)+1,MONTH($G60)+1,1))&gt;AL$3),$D60*10.56*AL$2*(AL$1/1000-($F60/1000)),0)</f>
        <v>0</v>
      </c>
      <c r="AM60" s="69" t="n">
        <f aca="false">IF(AND($F60&lt;AM$1,$G60&lt;AM$3,(DATE(YEAR($G60)+1,MONTH($G60)+1,1))&gt;AM$3),$D60*10.56*AM$2*(AM$1/1000-($F60/1000)),0)</f>
        <v>0</v>
      </c>
      <c r="AN60" s="69" t="n">
        <f aca="false">IF(AND($F60&lt;AN$1,$G60&lt;AN$3,(DATE(YEAR($G60)+1,MONTH($G60)+1,1))&gt;AN$3),$D60*10.56*AN$2*(AN$1/1000-($F60/1000)),0)</f>
        <v>0</v>
      </c>
      <c r="AO60" s="69" t="n">
        <f aca="false">IF(AND($F60&lt;AO$1,$G60&lt;AO$3,(DATE(YEAR($G60)+1,MONTH($G60)+1,1))&gt;AO$3),$D60*10.56*AO$2*(AO$1/1000-($F60/1000)),0)</f>
        <v>0</v>
      </c>
      <c r="AP60" s="69" t="n">
        <f aca="false">IF(AND($F60&lt;AP$1,$G60&lt;AP$3,(DATE(YEAR($G60)+1,MONTH($G60)+1,1))&gt;AP$3),$D60*10.56*AP$2*(AP$1/1000-($F60/1000)),0)</f>
        <v>0</v>
      </c>
      <c r="AQ60" s="69" t="n">
        <f aca="false">IF(AND($F60&lt;AQ$1,$G60&lt;AQ$3,(DATE(YEAR($G60)+1,MONTH($G60)+1,1))&gt;AQ$3),$D60*10.56*AQ$2*(AQ$1/1000-($F60/1000)),0)</f>
        <v>0</v>
      </c>
      <c r="AR60" s="69" t="n">
        <f aca="false">IF(AND($F60&lt;AR$1,$G60&lt;AR$3,(DATE(YEAR($G60)+1,MONTH($G60)+1,1))&gt;AR$3),$D60*10.56*AR$2*(AR$1/1000-($F60/1000)),0)</f>
        <v>0</v>
      </c>
      <c r="AS60" s="69" t="n">
        <f aca="false">IF(AND($F60&lt;AS$1,$G60&lt;AS$3,(DATE(YEAR($G60)+1,MONTH($G60)+1,1))&gt;AS$3),$D60*10.56*AS$2*(AS$1/1000-($F60/1000)),0)</f>
        <v>0</v>
      </c>
      <c r="AT60" s="69" t="n">
        <f aca="false">IF(AND($F60&lt;AT$1,$G60&lt;AT$3,(DATE(YEAR($G60)+1,MONTH($G60)+1,1))&gt;AT$3),$D60*10.56*AT$2*(AT$1/1000-($F60/1000)),0)</f>
        <v>0</v>
      </c>
      <c r="AU60" s="69" t="n">
        <f aca="false">IF(AND($F60&lt;AU$1,$G60&lt;AU$3,(DATE(YEAR($G60)+1,MONTH($G60)+1,1))&gt;AU$3),$D60*10.56*AU$2*(AU$1/1000-($F60/1000)),0)</f>
        <v>0</v>
      </c>
      <c r="AV60" s="69" t="n">
        <f aca="false">IF(AND($F60&lt;AV$1,$G60&lt;AV$3,(DATE(YEAR($G60)+1,MONTH($G60)+1,1))&gt;AV$3),$D60*10.56*AV$2*(AV$1/1000-($F60/1000)),0)</f>
        <v>0</v>
      </c>
      <c r="AW60" s="69" t="n">
        <f aca="false">IF(AND($F60&lt;AW$1,$G60&lt;AW$3,(DATE(YEAR($G60)+1,MONTH($G60)+1,1))&gt;AW$3),$D60*10.56*AW$2*(AW$1/1000-($F60/1000)),0)</f>
        <v>0</v>
      </c>
      <c r="AX60" s="69" t="n">
        <f aca="false">IF(AND($F60&lt;AX$1,$G60&lt;AX$3,(DATE(YEAR($G60)+1,MONTH($G60)+1,1))&gt;AX$3),$D60*10.56*AX$2*(AX$1/1000-($F60/1000)),0)</f>
        <v>0</v>
      </c>
      <c r="AY60" s="69" t="n">
        <f aca="false">IF(AND($F60&lt;AY$1,$G60&lt;AY$3,(DATE(YEAR($G60)+1,MONTH($G60)+1,1))&gt;AY$3),$D60*10.56*AY$2*(AY$1/1000-($F60/1000)),0)</f>
        <v>0</v>
      </c>
      <c r="AZ60" s="69" t="n">
        <f aca="false">IF(AND($F60&lt;AZ$1,$G60&lt;AZ$3,(DATE(YEAR($G60)+1,MONTH($G60)+1,1))&gt;AZ$3),$D60*10.56*AZ$2*(AZ$1/1000-($F60/1000)),0)</f>
        <v>0</v>
      </c>
      <c r="BA60" s="69" t="n">
        <f aca="false">IF(AND($F60&lt;BA$1,$G60&lt;BA$3,(DATE(YEAR($G60)+1,MONTH($G60)+1,1))&gt;BA$3),$D60*10.56*BA$2*(BA$1/1000-($F60/1000)),0)</f>
        <v>0</v>
      </c>
      <c r="BB60" s="69" t="n">
        <f aca="false">IF(AND($F60&lt;BB$1,$G60&lt;BB$3,(DATE(YEAR($G60)+1,MONTH($G60)+1,1))&gt;BB$3),$D60*10.56*BB$2*(BB$1/1000-($F60/1000)),0)</f>
        <v>0</v>
      </c>
      <c r="BC60" s="69" t="n">
        <f aca="false">IF(AND($F60&lt;BC$1,$G60&lt;BC$3,(DATE(YEAR($G60)+1,MONTH($G60)+1,1))&gt;BC$3),$D60*10.56*BC$2*(BC$1/1000-($F60/1000)),0)</f>
        <v>0</v>
      </c>
      <c r="BD60" s="69" t="n">
        <f aca="false">IF(AND($F60&lt;BD$1,$G60&lt;BD$3,(DATE(YEAR($G60)+1,MONTH($G60)+1,1))&gt;BD$3),$D60*10.56*BD$2*(BD$1/1000-($F60/1000)),0)</f>
        <v>0</v>
      </c>
    </row>
    <row r="61" customFormat="false" ht="12.75" hidden="false" customHeight="false" outlineLevel="0" collapsed="false">
      <c r="A61" s="0" t="s">
        <v>1339</v>
      </c>
      <c r="B61" s="71" t="s">
        <v>1204</v>
      </c>
      <c r="C61" s="71" t="s">
        <v>1273</v>
      </c>
      <c r="D61" s="72" t="n">
        <v>45</v>
      </c>
      <c r="E61" s="3" t="s">
        <v>1268</v>
      </c>
      <c r="F61" s="72" t="n">
        <v>9700</v>
      </c>
      <c r="G61" s="73" t="n">
        <v>37408</v>
      </c>
      <c r="H61" s="64" t="s">
        <v>1260</v>
      </c>
      <c r="I61" s="69" t="n">
        <f aca="false">IF(AND($F61&lt;I$1,$G61&lt;I$3,(DATE(YEAR($G61)+1,MONTH($G61)+1,1))&gt;I$3),$D61*10.56*I$2*(I$1/1000-($F61/1000)),0)</f>
        <v>0</v>
      </c>
      <c r="J61" s="69" t="n">
        <f aca="false">IF(AND($F61&lt;J$1,$G61&lt;J$3,(DATE(YEAR($G61)+1,MONTH($G61)+1,1))&gt;J$3),$D61*10.56*J$2*(J$1/1000-($F61/1000)),0)</f>
        <v>0</v>
      </c>
      <c r="K61" s="69" t="n">
        <f aca="false">IF(AND($F61&lt;K$1,$G61&lt;K$3,(DATE(YEAR($G61)+1,MONTH($G61)+1,1))&gt;K$3),$D61*10.56*K$2*(K$1/1000-($F61/1000)),0)</f>
        <v>0</v>
      </c>
      <c r="L61" s="69" t="n">
        <f aca="false">IF(AND($F61&lt;L$1,$G61&lt;L$3,(DATE(YEAR($G61)+1,MONTH($G61)+1,1))&gt;L$3),$D61*10.56*L$2*(L$1/1000-($F61/1000)),0)</f>
        <v>0</v>
      </c>
      <c r="M61" s="69" t="n">
        <f aca="false">IF(AND($F61&lt;M$1,$G61&lt;M$3,(DATE(YEAR($G61)+1,MONTH($G61)+1,1))&gt;M$3),$D61*10.56*M$2*(M$1/1000-($F61/1000)),0)</f>
        <v>0</v>
      </c>
      <c r="N61" s="69" t="n">
        <f aca="false">IF(AND($F61&lt;N$1,$G61&lt;N$3,(DATE(YEAR($G61)+1,MONTH($G61)+1,1))&gt;N$3),$D61*10.56*N$2*(N$1/1000-($F61/1000)),0)</f>
        <v>0</v>
      </c>
      <c r="O61" s="69" t="n">
        <f aca="false">IF(AND($F61&lt;O$1,$G61&lt;O$3,(DATE(YEAR($G61)+1,MONTH($G61)+1,1))&gt;O$3),$D61*10.56*O$2*(O$1/1000-($F61/1000)),0)</f>
        <v>0</v>
      </c>
      <c r="P61" s="69" t="n">
        <f aca="false">IF(AND($F61&lt;P$1,$G61&lt;P$3,(DATE(YEAR($G61)+1,MONTH($G61)+1,1))&gt;P$3),$D61*10.56*P$2*(P$1/1000-($F61/1000)),0)</f>
        <v>0</v>
      </c>
      <c r="Q61" s="69" t="n">
        <f aca="false">IF(AND($F61&lt;Q$1,$G61&lt;Q$3,(DATE(YEAR($G61)+1,MONTH($G61)+1,1))&gt;Q$3),$D61*10.56*Q$2*(Q$1/1000-($F61/1000)),0)</f>
        <v>0</v>
      </c>
      <c r="R61" s="69" t="n">
        <f aca="false">IF(AND($F61&lt;R$1,$G61&lt;R$3,(DATE(YEAR($G61)+1,MONTH($G61)+1,1))&gt;R$3),$D61*10.56*R$2*(R$1/1000-($F61/1000)),0)</f>
        <v>0</v>
      </c>
      <c r="S61" s="69" t="n">
        <f aca="false">IF(AND($F61&lt;S$1,$G61&lt;S$3,(DATE(YEAR($G61)+1,MONTH($G61)+1,1))&gt;S$3),$D61*10.56*S$2*(S$1/1000-($F61/1000)),0)</f>
        <v>0</v>
      </c>
      <c r="T61" s="69" t="n">
        <f aca="false">IF(AND($F61&lt;T$1,$G61&lt;T$3,(DATE(YEAR($G61)+1,MONTH($G61)+1,1))&gt;T$3),$D61*10.56*T$2*(T$1/1000-($F61/1000)),0)</f>
        <v>0</v>
      </c>
      <c r="U61" s="69" t="n">
        <f aca="false">IF(AND($F61&lt;U$1,$G61&lt;U$3,(DATE(YEAR($G61)+1,MONTH($G61)+1,1))&gt;U$3),$D61*10.56*U$2*(U$1/1000-($F61/1000)),0)</f>
        <v>0</v>
      </c>
      <c r="V61" s="69" t="n">
        <f aca="false">IF(AND($F61&lt;V$1,$G61&lt;V$3,(DATE(YEAR($G61)+1,MONTH($G61)+1,1))&gt;V$3),$D61*10.56*V$2*(V$1/1000-($F61/1000)),0)</f>
        <v>0</v>
      </c>
      <c r="W61" s="69" t="n">
        <f aca="false">IF(AND($F61&lt;W$1,$G61&lt;W$3,(DATE(YEAR($G61)+1,MONTH($G61)+1,1))&gt;W$3),$D61*10.56*W$2*(W$1/1000-($F61/1000)),0)</f>
        <v>0</v>
      </c>
      <c r="X61" s="69" t="n">
        <f aca="false">IF(AND($F61&lt;X$1,$G61&lt;X$3,(DATE(YEAR($G61)+1,MONTH($G61)+1,1))&gt;X$3),$D61*10.56*X$2*(X$1/1000-($F61/1000)),0)</f>
        <v>0</v>
      </c>
      <c r="Y61" s="69" t="n">
        <f aca="false">IF(AND($F61&lt;Y$1,$G61&lt;Y$3,(DATE(YEAR($G61)+1,MONTH($G61)+1,1))&gt;Y$3),$D61*10.56*Y$2*(Y$1/1000-($F61/1000)),0)</f>
        <v>0</v>
      </c>
      <c r="Z61" s="69" t="n">
        <f aca="false">IF(AND($F61&lt;Z$1,$G61&lt;Z$3,(DATE(YEAR($G61)+1,MONTH($G61)+1,1))&gt;Z$3),$D61*10.56*Z$2*(Z$1/1000-($F61/1000)),0)</f>
        <v>0</v>
      </c>
      <c r="AA61" s="69" t="n">
        <f aca="false">IF(AND($F61&lt;AA$1,$G61&lt;AA$3,(DATE(YEAR($G61)+1,MONTH($G61)+1,1))&gt;AA$3),$D61*10.56*AA$2*(AA$1/1000-($F61/1000)),0)</f>
        <v>57.0240000000002</v>
      </c>
      <c r="AB61" s="69" t="n">
        <f aca="false">IF(AND($F61&lt;AB$1,$G61&lt;AB$3,(DATE(YEAR($G61)+1,MONTH($G61)+1,1))&gt;AB$3),$D61*10.56*AB$2*(AB$1/1000-($F61/1000)),0)</f>
        <v>57.0240000000002</v>
      </c>
      <c r="AC61" s="69" t="n">
        <f aca="false">IF(AND($F61&lt;AC$1,$G61&lt;AC$3,(DATE(YEAR($G61)+1,MONTH($G61)+1,1))&gt;AC$3),$D61*10.56*AC$2*(AC$1/1000-($F61/1000)),0)</f>
        <v>57.0240000000002</v>
      </c>
      <c r="AD61" s="69" t="n">
        <f aca="false">IF(AND($F61&lt;AD$1,$G61&lt;AD$3,(DATE(YEAR($G61)+1,MONTH($G61)+1,1))&gt;AD$3),$D61*10.56*AD$2*(AD$1/1000-($F61/1000)),0)</f>
        <v>57.0240000000002</v>
      </c>
      <c r="AE61" s="69" t="n">
        <f aca="false">IF(AND($F61&lt;AE$1,$G61&lt;AE$3,(DATE(YEAR($G61)+1,MONTH($G61)+1,1))&gt;AE$3),$D61*10.56*AE$2*(AE$1/1000-($F61/1000)),0)</f>
        <v>57.0240000000002</v>
      </c>
      <c r="AF61" s="69" t="n">
        <f aca="false">IF(AND($F61&lt;AF$1,$G61&lt;AF$3,(DATE(YEAR($G61)+1,MONTH($G61)+1,1))&gt;AF$3),$D61*10.56*AF$2*(AF$1/1000-($F61/1000)),0)</f>
        <v>57.0240000000002</v>
      </c>
      <c r="AG61" s="69" t="n">
        <f aca="false">IF(AND($F61&lt;AG$1,$G61&lt;AG$3,(DATE(YEAR($G61)+1,MONTH($G61)+1,1))&gt;AG$3),$D61*10.56*AG$2*(AG$1/1000-($F61/1000)),0)</f>
        <v>57.0240000000002</v>
      </c>
      <c r="AH61" s="69" t="n">
        <f aca="false">IF(AND($F61&lt;AH$1,$G61&lt;AH$3,(DATE(YEAR($G61)+1,MONTH($G61)+1,1))&gt;AH$3),$D61*10.56*AH$2*(AH$1/1000-($F61/1000)),0)</f>
        <v>57.0240000000002</v>
      </c>
      <c r="AI61" s="69" t="n">
        <f aca="false">IF(AND($F61&lt;AI$1,$G61&lt;AI$3,(DATE(YEAR($G61)+1,MONTH($G61)+1,1))&gt;AI$3),$D61*10.56*AI$2*(AI$1/1000-($F61/1000)),0)</f>
        <v>57.0240000000002</v>
      </c>
      <c r="AJ61" s="69" t="n">
        <f aca="false">IF(AND($F61&lt;AJ$1,$G61&lt;AJ$3,(DATE(YEAR($G61)+1,MONTH($G61)+1,1))&gt;AJ$3),$D61*10.56*AJ$2*(AJ$1/1000-($F61/1000)),0)</f>
        <v>57.0240000000002</v>
      </c>
      <c r="AK61" s="69" t="n">
        <f aca="false">IF(AND($F61&lt;AK$1,$G61&lt;AK$3,(DATE(YEAR($G61)+1,MONTH($G61)+1,1))&gt;AK$3),$D61*10.56*AK$2*(AK$1/1000-($F61/1000)),0)</f>
        <v>57.0240000000002</v>
      </c>
      <c r="AL61" s="69" t="n">
        <f aca="false">IF(AND($F61&lt;AL$1,$G61&lt;AL$3,(DATE(YEAR($G61)+1,MONTH($G61)+1,1))&gt;AL$3),$D61*10.56*AL$2*(AL$1/1000-($F61/1000)),0)</f>
        <v>57.0240000000002</v>
      </c>
      <c r="AM61" s="69" t="n">
        <f aca="false">IF(AND($F61&lt;AM$1,$G61&lt;AM$3,(DATE(YEAR($G61)+1,MONTH($G61)+1,1))&gt;AM$3),$D61*10.56*AM$2*(AM$1/1000-($F61/1000)),0)</f>
        <v>0</v>
      </c>
      <c r="AN61" s="69" t="n">
        <f aca="false">IF(AND($F61&lt;AN$1,$G61&lt;AN$3,(DATE(YEAR($G61)+1,MONTH($G61)+1,1))&gt;AN$3),$D61*10.56*AN$2*(AN$1/1000-($F61/1000)),0)</f>
        <v>0</v>
      </c>
      <c r="AO61" s="69" t="n">
        <f aca="false">IF(AND($F61&lt;AO$1,$G61&lt;AO$3,(DATE(YEAR($G61)+1,MONTH($G61)+1,1))&gt;AO$3),$D61*10.56*AO$2*(AO$1/1000-($F61/1000)),0)</f>
        <v>0</v>
      </c>
      <c r="AP61" s="69" t="n">
        <f aca="false">IF(AND($F61&lt;AP$1,$G61&lt;AP$3,(DATE(YEAR($G61)+1,MONTH($G61)+1,1))&gt;AP$3),$D61*10.56*AP$2*(AP$1/1000-($F61/1000)),0)</f>
        <v>0</v>
      </c>
      <c r="AQ61" s="69" t="n">
        <f aca="false">IF(AND($F61&lt;AQ$1,$G61&lt;AQ$3,(DATE(YEAR($G61)+1,MONTH($G61)+1,1))&gt;AQ$3),$D61*10.56*AQ$2*(AQ$1/1000-($F61/1000)),0)</f>
        <v>0</v>
      </c>
      <c r="AR61" s="69" t="n">
        <f aca="false">IF(AND($F61&lt;AR$1,$G61&lt;AR$3,(DATE(YEAR($G61)+1,MONTH($G61)+1,1))&gt;AR$3),$D61*10.56*AR$2*(AR$1/1000-($F61/1000)),0)</f>
        <v>0</v>
      </c>
      <c r="AS61" s="69" t="n">
        <f aca="false">IF(AND($F61&lt;AS$1,$G61&lt;AS$3,(DATE(YEAR($G61)+1,MONTH($G61)+1,1))&gt;AS$3),$D61*10.56*AS$2*(AS$1/1000-($F61/1000)),0)</f>
        <v>0</v>
      </c>
      <c r="AT61" s="69" t="n">
        <f aca="false">IF(AND($F61&lt;AT$1,$G61&lt;AT$3,(DATE(YEAR($G61)+1,MONTH($G61)+1,1))&gt;AT$3),$D61*10.56*AT$2*(AT$1/1000-($F61/1000)),0)</f>
        <v>0</v>
      </c>
      <c r="AU61" s="69" t="n">
        <f aca="false">IF(AND($F61&lt;AU$1,$G61&lt;AU$3,(DATE(YEAR($G61)+1,MONTH($G61)+1,1))&gt;AU$3),$D61*10.56*AU$2*(AU$1/1000-($F61/1000)),0)</f>
        <v>0</v>
      </c>
      <c r="AV61" s="69" t="n">
        <f aca="false">IF(AND($F61&lt;AV$1,$G61&lt;AV$3,(DATE(YEAR($G61)+1,MONTH($G61)+1,1))&gt;AV$3),$D61*10.56*AV$2*(AV$1/1000-($F61/1000)),0)</f>
        <v>0</v>
      </c>
      <c r="AW61" s="69" t="n">
        <f aca="false">IF(AND($F61&lt;AW$1,$G61&lt;AW$3,(DATE(YEAR($G61)+1,MONTH($G61)+1,1))&gt;AW$3),$D61*10.56*AW$2*(AW$1/1000-($F61/1000)),0)</f>
        <v>0</v>
      </c>
      <c r="AX61" s="69" t="n">
        <f aca="false">IF(AND($F61&lt;AX$1,$G61&lt;AX$3,(DATE(YEAR($G61)+1,MONTH($G61)+1,1))&gt;AX$3),$D61*10.56*AX$2*(AX$1/1000-($F61/1000)),0)</f>
        <v>0</v>
      </c>
      <c r="AY61" s="69" t="n">
        <f aca="false">IF(AND($F61&lt;AY$1,$G61&lt;AY$3,(DATE(YEAR($G61)+1,MONTH($G61)+1,1))&gt;AY$3),$D61*10.56*AY$2*(AY$1/1000-($F61/1000)),0)</f>
        <v>0</v>
      </c>
      <c r="AZ61" s="69" t="n">
        <f aca="false">IF(AND($F61&lt;AZ$1,$G61&lt;AZ$3,(DATE(YEAR($G61)+1,MONTH($G61)+1,1))&gt;AZ$3),$D61*10.56*AZ$2*(AZ$1/1000-($F61/1000)),0)</f>
        <v>0</v>
      </c>
      <c r="BA61" s="69" t="n">
        <f aca="false">IF(AND($F61&lt;BA$1,$G61&lt;BA$3,(DATE(YEAR($G61)+1,MONTH($G61)+1,1))&gt;BA$3),$D61*10.56*BA$2*(BA$1/1000-($F61/1000)),0)</f>
        <v>0</v>
      </c>
      <c r="BB61" s="69" t="n">
        <f aca="false">IF(AND($F61&lt;BB$1,$G61&lt;BB$3,(DATE(YEAR($G61)+1,MONTH($G61)+1,1))&gt;BB$3),$D61*10.56*BB$2*(BB$1/1000-($F61/1000)),0)</f>
        <v>0</v>
      </c>
      <c r="BC61" s="69" t="n">
        <f aca="false">IF(AND($F61&lt;BC$1,$G61&lt;BC$3,(DATE(YEAR($G61)+1,MONTH($G61)+1,1))&gt;BC$3),$D61*10.56*BC$2*(BC$1/1000-($F61/1000)),0)</f>
        <v>0</v>
      </c>
      <c r="BD61" s="69" t="n">
        <f aca="false">IF(AND($F61&lt;BD$1,$G61&lt;BD$3,(DATE(YEAR($G61)+1,MONTH($G61)+1,1))&gt;BD$3),$D61*10.56*BD$2*(BD$1/1000-($F61/1000)),0)</f>
        <v>0</v>
      </c>
    </row>
    <row r="62" customFormat="false" ht="12.75" hidden="false" customHeight="false" outlineLevel="0" collapsed="false">
      <c r="A62" s="0" t="s">
        <v>1341</v>
      </c>
      <c r="B62" s="71" t="s">
        <v>1204</v>
      </c>
      <c r="C62" s="71" t="s">
        <v>1273</v>
      </c>
      <c r="D62" s="72" t="n">
        <v>48.7</v>
      </c>
      <c r="E62" s="3" t="s">
        <v>1268</v>
      </c>
      <c r="F62" s="72" t="n">
        <v>9700</v>
      </c>
      <c r="G62" s="73" t="n">
        <v>37408</v>
      </c>
      <c r="H62" s="64" t="s">
        <v>1260</v>
      </c>
      <c r="I62" s="69" t="n">
        <f aca="false">IF(AND($F62&lt;I$1,$G62&lt;I$3,(DATE(YEAR($G62)+1,MONTH($G62)+1,1))&gt;I$3),$D62*10.56*I$2*(I$1/1000-($F62/1000)),0)</f>
        <v>0</v>
      </c>
      <c r="J62" s="69" t="n">
        <f aca="false">IF(AND($F62&lt;J$1,$G62&lt;J$3,(DATE(YEAR($G62)+1,MONTH($G62)+1,1))&gt;J$3),$D62*10.56*J$2*(J$1/1000-($F62/1000)),0)</f>
        <v>0</v>
      </c>
      <c r="K62" s="69" t="n">
        <f aca="false">IF(AND($F62&lt;K$1,$G62&lt;K$3,(DATE(YEAR($G62)+1,MONTH($G62)+1,1))&gt;K$3),$D62*10.56*K$2*(K$1/1000-($F62/1000)),0)</f>
        <v>0</v>
      </c>
      <c r="L62" s="69" t="n">
        <f aca="false">IF(AND($F62&lt;L$1,$G62&lt;L$3,(DATE(YEAR($G62)+1,MONTH($G62)+1,1))&gt;L$3),$D62*10.56*L$2*(L$1/1000-($F62/1000)),0)</f>
        <v>0</v>
      </c>
      <c r="M62" s="69" t="n">
        <f aca="false">IF(AND($F62&lt;M$1,$G62&lt;M$3,(DATE(YEAR($G62)+1,MONTH($G62)+1,1))&gt;M$3),$D62*10.56*M$2*(M$1/1000-($F62/1000)),0)</f>
        <v>0</v>
      </c>
      <c r="N62" s="69" t="n">
        <f aca="false">IF(AND($F62&lt;N$1,$G62&lt;N$3,(DATE(YEAR($G62)+1,MONTH($G62)+1,1))&gt;N$3),$D62*10.56*N$2*(N$1/1000-($F62/1000)),0)</f>
        <v>0</v>
      </c>
      <c r="O62" s="69" t="n">
        <f aca="false">IF(AND($F62&lt;O$1,$G62&lt;O$3,(DATE(YEAR($G62)+1,MONTH($G62)+1,1))&gt;O$3),$D62*10.56*O$2*(O$1/1000-($F62/1000)),0)</f>
        <v>0</v>
      </c>
      <c r="P62" s="69" t="n">
        <f aca="false">IF(AND($F62&lt;P$1,$G62&lt;P$3,(DATE(YEAR($G62)+1,MONTH($G62)+1,1))&gt;P$3),$D62*10.56*P$2*(P$1/1000-($F62/1000)),0)</f>
        <v>0</v>
      </c>
      <c r="Q62" s="69" t="n">
        <f aca="false">IF(AND($F62&lt;Q$1,$G62&lt;Q$3,(DATE(YEAR($G62)+1,MONTH($G62)+1,1))&gt;Q$3),$D62*10.56*Q$2*(Q$1/1000-($F62/1000)),0)</f>
        <v>0</v>
      </c>
      <c r="R62" s="69" t="n">
        <f aca="false">IF(AND($F62&lt;R$1,$G62&lt;R$3,(DATE(YEAR($G62)+1,MONTH($G62)+1,1))&gt;R$3),$D62*10.56*R$2*(R$1/1000-($F62/1000)),0)</f>
        <v>0</v>
      </c>
      <c r="S62" s="69" t="n">
        <f aca="false">IF(AND($F62&lt;S$1,$G62&lt;S$3,(DATE(YEAR($G62)+1,MONTH($G62)+1,1))&gt;S$3),$D62*10.56*S$2*(S$1/1000-($F62/1000)),0)</f>
        <v>0</v>
      </c>
      <c r="T62" s="69" t="n">
        <f aca="false">IF(AND($F62&lt;T$1,$G62&lt;T$3,(DATE(YEAR($G62)+1,MONTH($G62)+1,1))&gt;T$3),$D62*10.56*T$2*(T$1/1000-($F62/1000)),0)</f>
        <v>0</v>
      </c>
      <c r="U62" s="69" t="n">
        <f aca="false">IF(AND($F62&lt;U$1,$G62&lt;U$3,(DATE(YEAR($G62)+1,MONTH($G62)+1,1))&gt;U$3),$D62*10.56*U$2*(U$1/1000-($F62/1000)),0)</f>
        <v>0</v>
      </c>
      <c r="V62" s="69" t="n">
        <f aca="false">IF(AND($F62&lt;V$1,$G62&lt;V$3,(DATE(YEAR($G62)+1,MONTH($G62)+1,1))&gt;V$3),$D62*10.56*V$2*(V$1/1000-($F62/1000)),0)</f>
        <v>0</v>
      </c>
      <c r="W62" s="69" t="n">
        <f aca="false">IF(AND($F62&lt;W$1,$G62&lt;W$3,(DATE(YEAR($G62)+1,MONTH($G62)+1,1))&gt;W$3),$D62*10.56*W$2*(W$1/1000-($F62/1000)),0)</f>
        <v>0</v>
      </c>
      <c r="X62" s="69" t="n">
        <f aca="false">IF(AND($F62&lt;X$1,$G62&lt;X$3,(DATE(YEAR($G62)+1,MONTH($G62)+1,1))&gt;X$3),$D62*10.56*X$2*(X$1/1000-($F62/1000)),0)</f>
        <v>0</v>
      </c>
      <c r="Y62" s="69" t="n">
        <f aca="false">IF(AND($F62&lt;Y$1,$G62&lt;Y$3,(DATE(YEAR($G62)+1,MONTH($G62)+1,1))&gt;Y$3),$D62*10.56*Y$2*(Y$1/1000-($F62/1000)),0)</f>
        <v>0</v>
      </c>
      <c r="Z62" s="69" t="n">
        <f aca="false">IF(AND($F62&lt;Z$1,$G62&lt;Z$3,(DATE(YEAR($G62)+1,MONTH($G62)+1,1))&gt;Z$3),$D62*10.56*Z$2*(Z$1/1000-($F62/1000)),0)</f>
        <v>0</v>
      </c>
      <c r="AA62" s="69" t="n">
        <f aca="false">IF(AND($F62&lt;AA$1,$G62&lt;AA$3,(DATE(YEAR($G62)+1,MONTH($G62)+1,1))&gt;AA$3),$D62*10.56*AA$2*(AA$1/1000-($F62/1000)),0)</f>
        <v>61.7126400000002</v>
      </c>
      <c r="AB62" s="69" t="n">
        <f aca="false">IF(AND($F62&lt;AB$1,$G62&lt;AB$3,(DATE(YEAR($G62)+1,MONTH($G62)+1,1))&gt;AB$3),$D62*10.56*AB$2*(AB$1/1000-($F62/1000)),0)</f>
        <v>61.7126400000002</v>
      </c>
      <c r="AC62" s="69" t="n">
        <f aca="false">IF(AND($F62&lt;AC$1,$G62&lt;AC$3,(DATE(YEAR($G62)+1,MONTH($G62)+1,1))&gt;AC$3),$D62*10.56*AC$2*(AC$1/1000-($F62/1000)),0)</f>
        <v>61.7126400000002</v>
      </c>
      <c r="AD62" s="69" t="n">
        <f aca="false">IF(AND($F62&lt;AD$1,$G62&lt;AD$3,(DATE(YEAR($G62)+1,MONTH($G62)+1,1))&gt;AD$3),$D62*10.56*AD$2*(AD$1/1000-($F62/1000)),0)</f>
        <v>61.7126400000002</v>
      </c>
      <c r="AE62" s="69" t="n">
        <f aca="false">IF(AND($F62&lt;AE$1,$G62&lt;AE$3,(DATE(YEAR($G62)+1,MONTH($G62)+1,1))&gt;AE$3),$D62*10.56*AE$2*(AE$1/1000-($F62/1000)),0)</f>
        <v>61.7126400000002</v>
      </c>
      <c r="AF62" s="69" t="n">
        <f aca="false">IF(AND($F62&lt;AF$1,$G62&lt;AF$3,(DATE(YEAR($G62)+1,MONTH($G62)+1,1))&gt;AF$3),$D62*10.56*AF$2*(AF$1/1000-($F62/1000)),0)</f>
        <v>61.7126400000002</v>
      </c>
      <c r="AG62" s="69" t="n">
        <f aca="false">IF(AND($F62&lt;AG$1,$G62&lt;AG$3,(DATE(YEAR($G62)+1,MONTH($G62)+1,1))&gt;AG$3),$D62*10.56*AG$2*(AG$1/1000-($F62/1000)),0)</f>
        <v>61.7126400000002</v>
      </c>
      <c r="AH62" s="69" t="n">
        <f aca="false">IF(AND($F62&lt;AH$1,$G62&lt;AH$3,(DATE(YEAR($G62)+1,MONTH($G62)+1,1))&gt;AH$3),$D62*10.56*AH$2*(AH$1/1000-($F62/1000)),0)</f>
        <v>61.7126400000002</v>
      </c>
      <c r="AI62" s="69" t="n">
        <f aca="false">IF(AND($F62&lt;AI$1,$G62&lt;AI$3,(DATE(YEAR($G62)+1,MONTH($G62)+1,1))&gt;AI$3),$D62*10.56*AI$2*(AI$1/1000-($F62/1000)),0)</f>
        <v>61.7126400000002</v>
      </c>
      <c r="AJ62" s="69" t="n">
        <f aca="false">IF(AND($F62&lt;AJ$1,$G62&lt;AJ$3,(DATE(YEAR($G62)+1,MONTH($G62)+1,1))&gt;AJ$3),$D62*10.56*AJ$2*(AJ$1/1000-($F62/1000)),0)</f>
        <v>61.7126400000002</v>
      </c>
      <c r="AK62" s="69" t="n">
        <f aca="false">IF(AND($F62&lt;AK$1,$G62&lt;AK$3,(DATE(YEAR($G62)+1,MONTH($G62)+1,1))&gt;AK$3),$D62*10.56*AK$2*(AK$1/1000-($F62/1000)),0)</f>
        <v>61.7126400000002</v>
      </c>
      <c r="AL62" s="69" t="n">
        <f aca="false">IF(AND($F62&lt;AL$1,$G62&lt;AL$3,(DATE(YEAR($G62)+1,MONTH($G62)+1,1))&gt;AL$3),$D62*10.56*AL$2*(AL$1/1000-($F62/1000)),0)</f>
        <v>61.7126400000002</v>
      </c>
      <c r="AM62" s="69" t="n">
        <f aca="false">IF(AND($F62&lt;AM$1,$G62&lt;AM$3,(DATE(YEAR($G62)+1,MONTH($G62)+1,1))&gt;AM$3),$D62*10.56*AM$2*(AM$1/1000-($F62/1000)),0)</f>
        <v>0</v>
      </c>
      <c r="AN62" s="69" t="n">
        <f aca="false">IF(AND($F62&lt;AN$1,$G62&lt;AN$3,(DATE(YEAR($G62)+1,MONTH($G62)+1,1))&gt;AN$3),$D62*10.56*AN$2*(AN$1/1000-($F62/1000)),0)</f>
        <v>0</v>
      </c>
      <c r="AO62" s="69" t="n">
        <f aca="false">IF(AND($F62&lt;AO$1,$G62&lt;AO$3,(DATE(YEAR($G62)+1,MONTH($G62)+1,1))&gt;AO$3),$D62*10.56*AO$2*(AO$1/1000-($F62/1000)),0)</f>
        <v>0</v>
      </c>
      <c r="AP62" s="69" t="n">
        <f aca="false">IF(AND($F62&lt;AP$1,$G62&lt;AP$3,(DATE(YEAR($G62)+1,MONTH($G62)+1,1))&gt;AP$3),$D62*10.56*AP$2*(AP$1/1000-($F62/1000)),0)</f>
        <v>0</v>
      </c>
      <c r="AQ62" s="69" t="n">
        <f aca="false">IF(AND($F62&lt;AQ$1,$G62&lt;AQ$3,(DATE(YEAR($G62)+1,MONTH($G62)+1,1))&gt;AQ$3),$D62*10.56*AQ$2*(AQ$1/1000-($F62/1000)),0)</f>
        <v>0</v>
      </c>
      <c r="AR62" s="69" t="n">
        <f aca="false">IF(AND($F62&lt;AR$1,$G62&lt;AR$3,(DATE(YEAR($G62)+1,MONTH($G62)+1,1))&gt;AR$3),$D62*10.56*AR$2*(AR$1/1000-($F62/1000)),0)</f>
        <v>0</v>
      </c>
      <c r="AS62" s="69" t="n">
        <f aca="false">IF(AND($F62&lt;AS$1,$G62&lt;AS$3,(DATE(YEAR($G62)+1,MONTH($G62)+1,1))&gt;AS$3),$D62*10.56*AS$2*(AS$1/1000-($F62/1000)),0)</f>
        <v>0</v>
      </c>
      <c r="AT62" s="69" t="n">
        <f aca="false">IF(AND($F62&lt;AT$1,$G62&lt;AT$3,(DATE(YEAR($G62)+1,MONTH($G62)+1,1))&gt;AT$3),$D62*10.56*AT$2*(AT$1/1000-($F62/1000)),0)</f>
        <v>0</v>
      </c>
      <c r="AU62" s="69" t="n">
        <f aca="false">IF(AND($F62&lt;AU$1,$G62&lt;AU$3,(DATE(YEAR($G62)+1,MONTH($G62)+1,1))&gt;AU$3),$D62*10.56*AU$2*(AU$1/1000-($F62/1000)),0)</f>
        <v>0</v>
      </c>
      <c r="AV62" s="69" t="n">
        <f aca="false">IF(AND($F62&lt;AV$1,$G62&lt;AV$3,(DATE(YEAR($G62)+1,MONTH($G62)+1,1))&gt;AV$3),$D62*10.56*AV$2*(AV$1/1000-($F62/1000)),0)</f>
        <v>0</v>
      </c>
      <c r="AW62" s="69" t="n">
        <f aca="false">IF(AND($F62&lt;AW$1,$G62&lt;AW$3,(DATE(YEAR($G62)+1,MONTH($G62)+1,1))&gt;AW$3),$D62*10.56*AW$2*(AW$1/1000-($F62/1000)),0)</f>
        <v>0</v>
      </c>
      <c r="AX62" s="69" t="n">
        <f aca="false">IF(AND($F62&lt;AX$1,$G62&lt;AX$3,(DATE(YEAR($G62)+1,MONTH($G62)+1,1))&gt;AX$3),$D62*10.56*AX$2*(AX$1/1000-($F62/1000)),0)</f>
        <v>0</v>
      </c>
      <c r="AY62" s="69" t="n">
        <f aca="false">IF(AND($F62&lt;AY$1,$G62&lt;AY$3,(DATE(YEAR($G62)+1,MONTH($G62)+1,1))&gt;AY$3),$D62*10.56*AY$2*(AY$1/1000-($F62/1000)),0)</f>
        <v>0</v>
      </c>
      <c r="AZ62" s="69" t="n">
        <f aca="false">IF(AND($F62&lt;AZ$1,$G62&lt;AZ$3,(DATE(YEAR($G62)+1,MONTH($G62)+1,1))&gt;AZ$3),$D62*10.56*AZ$2*(AZ$1/1000-($F62/1000)),0)</f>
        <v>0</v>
      </c>
      <c r="BA62" s="69" t="n">
        <f aca="false">IF(AND($F62&lt;BA$1,$G62&lt;BA$3,(DATE(YEAR($G62)+1,MONTH($G62)+1,1))&gt;BA$3),$D62*10.56*BA$2*(BA$1/1000-($F62/1000)),0)</f>
        <v>0</v>
      </c>
      <c r="BB62" s="69" t="n">
        <f aca="false">IF(AND($F62&lt;BB$1,$G62&lt;BB$3,(DATE(YEAR($G62)+1,MONTH($G62)+1,1))&gt;BB$3),$D62*10.56*BB$2*(BB$1/1000-($F62/1000)),0)</f>
        <v>0</v>
      </c>
      <c r="BC62" s="69" t="n">
        <f aca="false">IF(AND($F62&lt;BC$1,$G62&lt;BC$3,(DATE(YEAR($G62)+1,MONTH($G62)+1,1))&gt;BC$3),$D62*10.56*BC$2*(BC$1/1000-($F62/1000)),0)</f>
        <v>0</v>
      </c>
      <c r="BD62" s="69" t="n">
        <f aca="false">IF(AND($F62&lt;BD$1,$G62&lt;BD$3,(DATE(YEAR($G62)+1,MONTH($G62)+1,1))&gt;BD$3),$D62*10.56*BD$2*(BD$1/1000-($F62/1000)),0)</f>
        <v>0</v>
      </c>
    </row>
    <row r="63" customFormat="false" ht="12.75" hidden="false" customHeight="false" outlineLevel="0" collapsed="false">
      <c r="A63" s="0" t="s">
        <v>1342</v>
      </c>
      <c r="B63" s="71" t="s">
        <v>1204</v>
      </c>
      <c r="C63" s="71" t="s">
        <v>1273</v>
      </c>
      <c r="D63" s="72" t="n">
        <v>49</v>
      </c>
      <c r="E63" s="3" t="s">
        <v>1268</v>
      </c>
      <c r="F63" s="72" t="n">
        <v>9700</v>
      </c>
      <c r="G63" s="73" t="n">
        <v>37437</v>
      </c>
      <c r="H63" s="64" t="s">
        <v>1260</v>
      </c>
      <c r="I63" s="69" t="n">
        <f aca="false">IF(AND($F63&lt;I$1,$G63&lt;I$3,(DATE(YEAR($G63)+1,MONTH($G63)+1,1))&gt;I$3),$D63*10.56*I$2*(I$1/1000-($F63/1000)),0)</f>
        <v>0</v>
      </c>
      <c r="J63" s="69" t="n">
        <f aca="false">IF(AND($F63&lt;J$1,$G63&lt;J$3,(DATE(YEAR($G63)+1,MONTH($G63)+1,1))&gt;J$3),$D63*10.56*J$2*(J$1/1000-($F63/1000)),0)</f>
        <v>0</v>
      </c>
      <c r="K63" s="69" t="n">
        <f aca="false">IF(AND($F63&lt;K$1,$G63&lt;K$3,(DATE(YEAR($G63)+1,MONTH($G63)+1,1))&gt;K$3),$D63*10.56*K$2*(K$1/1000-($F63/1000)),0)</f>
        <v>0</v>
      </c>
      <c r="L63" s="69" t="n">
        <f aca="false">IF(AND($F63&lt;L$1,$G63&lt;L$3,(DATE(YEAR($G63)+1,MONTH($G63)+1,1))&gt;L$3),$D63*10.56*L$2*(L$1/1000-($F63/1000)),0)</f>
        <v>0</v>
      </c>
      <c r="M63" s="69" t="n">
        <f aca="false">IF(AND($F63&lt;M$1,$G63&lt;M$3,(DATE(YEAR($G63)+1,MONTH($G63)+1,1))&gt;M$3),$D63*10.56*M$2*(M$1/1000-($F63/1000)),0)</f>
        <v>0</v>
      </c>
      <c r="N63" s="69" t="n">
        <f aca="false">IF(AND($F63&lt;N$1,$G63&lt;N$3,(DATE(YEAR($G63)+1,MONTH($G63)+1,1))&gt;N$3),$D63*10.56*N$2*(N$1/1000-($F63/1000)),0)</f>
        <v>0</v>
      </c>
      <c r="O63" s="69" t="n">
        <f aca="false">IF(AND($F63&lt;O$1,$G63&lt;O$3,(DATE(YEAR($G63)+1,MONTH($G63)+1,1))&gt;O$3),$D63*10.56*O$2*(O$1/1000-($F63/1000)),0)</f>
        <v>0</v>
      </c>
      <c r="P63" s="69" t="n">
        <f aca="false">IF(AND($F63&lt;P$1,$G63&lt;P$3,(DATE(YEAR($G63)+1,MONTH($G63)+1,1))&gt;P$3),$D63*10.56*P$2*(P$1/1000-($F63/1000)),0)</f>
        <v>0</v>
      </c>
      <c r="Q63" s="69" t="n">
        <f aca="false">IF(AND($F63&lt;Q$1,$G63&lt;Q$3,(DATE(YEAR($G63)+1,MONTH($G63)+1,1))&gt;Q$3),$D63*10.56*Q$2*(Q$1/1000-($F63/1000)),0)</f>
        <v>0</v>
      </c>
      <c r="R63" s="69" t="n">
        <f aca="false">IF(AND($F63&lt;R$1,$G63&lt;R$3,(DATE(YEAR($G63)+1,MONTH($G63)+1,1))&gt;R$3),$D63*10.56*R$2*(R$1/1000-($F63/1000)),0)</f>
        <v>0</v>
      </c>
      <c r="S63" s="69" t="n">
        <f aca="false">IF(AND($F63&lt;S$1,$G63&lt;S$3,(DATE(YEAR($G63)+1,MONTH($G63)+1,1))&gt;S$3),$D63*10.56*S$2*(S$1/1000-($F63/1000)),0)</f>
        <v>0</v>
      </c>
      <c r="T63" s="69" t="n">
        <f aca="false">IF(AND($F63&lt;T$1,$G63&lt;T$3,(DATE(YEAR($G63)+1,MONTH($G63)+1,1))&gt;T$3),$D63*10.56*T$2*(T$1/1000-($F63/1000)),0)</f>
        <v>0</v>
      </c>
      <c r="U63" s="69" t="n">
        <f aca="false">IF(AND($F63&lt;U$1,$G63&lt;U$3,(DATE(YEAR($G63)+1,MONTH($G63)+1,1))&gt;U$3),$D63*10.56*U$2*(U$1/1000-($F63/1000)),0)</f>
        <v>0</v>
      </c>
      <c r="V63" s="69" t="n">
        <f aca="false">IF(AND($F63&lt;V$1,$G63&lt;V$3,(DATE(YEAR($G63)+1,MONTH($G63)+1,1))&gt;V$3),$D63*10.56*V$2*(V$1/1000-($F63/1000)),0)</f>
        <v>0</v>
      </c>
      <c r="W63" s="69" t="n">
        <f aca="false">IF(AND($F63&lt;W$1,$G63&lt;W$3,(DATE(YEAR($G63)+1,MONTH($G63)+1,1))&gt;W$3),$D63*10.56*W$2*(W$1/1000-($F63/1000)),0)</f>
        <v>0</v>
      </c>
      <c r="X63" s="69" t="n">
        <f aca="false">IF(AND($F63&lt;X$1,$G63&lt;X$3,(DATE(YEAR($G63)+1,MONTH($G63)+1,1))&gt;X$3),$D63*10.56*X$2*(X$1/1000-($F63/1000)),0)</f>
        <v>0</v>
      </c>
      <c r="Y63" s="69" t="n">
        <f aca="false">IF(AND($F63&lt;Y$1,$G63&lt;Y$3,(DATE(YEAR($G63)+1,MONTH($G63)+1,1))&gt;Y$3),$D63*10.56*Y$2*(Y$1/1000-($F63/1000)),0)</f>
        <v>0</v>
      </c>
      <c r="Z63" s="69" t="n">
        <f aca="false">IF(AND($F63&lt;Z$1,$G63&lt;Z$3,(DATE(YEAR($G63)+1,MONTH($G63)+1,1))&gt;Z$3),$D63*10.56*Z$2*(Z$1/1000-($F63/1000)),0)</f>
        <v>0</v>
      </c>
      <c r="AA63" s="69" t="n">
        <f aca="false">IF(AND($F63&lt;AA$1,$G63&lt;AA$3,(DATE(YEAR($G63)+1,MONTH($G63)+1,1))&gt;AA$3),$D63*10.56*AA$2*(AA$1/1000-($F63/1000)),0)</f>
        <v>62.0928000000002</v>
      </c>
      <c r="AB63" s="69" t="n">
        <f aca="false">IF(AND($F63&lt;AB$1,$G63&lt;AB$3,(DATE(YEAR($G63)+1,MONTH($G63)+1,1))&gt;AB$3),$D63*10.56*AB$2*(AB$1/1000-($F63/1000)),0)</f>
        <v>62.0928000000002</v>
      </c>
      <c r="AC63" s="69" t="n">
        <f aca="false">IF(AND($F63&lt;AC$1,$G63&lt;AC$3,(DATE(YEAR($G63)+1,MONTH($G63)+1,1))&gt;AC$3),$D63*10.56*AC$2*(AC$1/1000-($F63/1000)),0)</f>
        <v>62.0928000000002</v>
      </c>
      <c r="AD63" s="69" t="n">
        <f aca="false">IF(AND($F63&lt;AD$1,$G63&lt;AD$3,(DATE(YEAR($G63)+1,MONTH($G63)+1,1))&gt;AD$3),$D63*10.56*AD$2*(AD$1/1000-($F63/1000)),0)</f>
        <v>62.0928000000002</v>
      </c>
      <c r="AE63" s="69" t="n">
        <f aca="false">IF(AND($F63&lt;AE$1,$G63&lt;AE$3,(DATE(YEAR($G63)+1,MONTH($G63)+1,1))&gt;AE$3),$D63*10.56*AE$2*(AE$1/1000-($F63/1000)),0)</f>
        <v>62.0928000000002</v>
      </c>
      <c r="AF63" s="69" t="n">
        <f aca="false">IF(AND($F63&lt;AF$1,$G63&lt;AF$3,(DATE(YEAR($G63)+1,MONTH($G63)+1,1))&gt;AF$3),$D63*10.56*AF$2*(AF$1/1000-($F63/1000)),0)</f>
        <v>62.0928000000002</v>
      </c>
      <c r="AG63" s="69" t="n">
        <f aca="false">IF(AND($F63&lt;AG$1,$G63&lt;AG$3,(DATE(YEAR($G63)+1,MONTH($G63)+1,1))&gt;AG$3),$D63*10.56*AG$2*(AG$1/1000-($F63/1000)),0)</f>
        <v>62.0928000000002</v>
      </c>
      <c r="AH63" s="69" t="n">
        <f aca="false">IF(AND($F63&lt;AH$1,$G63&lt;AH$3,(DATE(YEAR($G63)+1,MONTH($G63)+1,1))&gt;AH$3),$D63*10.56*AH$2*(AH$1/1000-($F63/1000)),0)</f>
        <v>62.0928000000002</v>
      </c>
      <c r="AI63" s="69" t="n">
        <f aca="false">IF(AND($F63&lt;AI$1,$G63&lt;AI$3,(DATE(YEAR($G63)+1,MONTH($G63)+1,1))&gt;AI$3),$D63*10.56*AI$2*(AI$1/1000-($F63/1000)),0)</f>
        <v>62.0928000000002</v>
      </c>
      <c r="AJ63" s="69" t="n">
        <f aca="false">IF(AND($F63&lt;AJ$1,$G63&lt;AJ$3,(DATE(YEAR($G63)+1,MONTH($G63)+1,1))&gt;AJ$3),$D63*10.56*AJ$2*(AJ$1/1000-($F63/1000)),0)</f>
        <v>62.0928000000002</v>
      </c>
      <c r="AK63" s="69" t="n">
        <f aca="false">IF(AND($F63&lt;AK$1,$G63&lt;AK$3,(DATE(YEAR($G63)+1,MONTH($G63)+1,1))&gt;AK$3),$D63*10.56*AK$2*(AK$1/1000-($F63/1000)),0)</f>
        <v>62.0928000000002</v>
      </c>
      <c r="AL63" s="69" t="n">
        <f aca="false">IF(AND($F63&lt;AL$1,$G63&lt;AL$3,(DATE(YEAR($G63)+1,MONTH($G63)+1,1))&gt;AL$3),$D63*10.56*AL$2*(AL$1/1000-($F63/1000)),0)</f>
        <v>62.0928000000002</v>
      </c>
      <c r="AM63" s="69" t="n">
        <f aca="false">IF(AND($F63&lt;AM$1,$G63&lt;AM$3,(DATE(YEAR($G63)+1,MONTH($G63)+1,1))&gt;AM$3),$D63*10.56*AM$2*(AM$1/1000-($F63/1000)),0)</f>
        <v>0</v>
      </c>
      <c r="AN63" s="69" t="n">
        <f aca="false">IF(AND($F63&lt;AN$1,$G63&lt;AN$3,(DATE(YEAR($G63)+1,MONTH($G63)+1,1))&gt;AN$3),$D63*10.56*AN$2*(AN$1/1000-($F63/1000)),0)</f>
        <v>0</v>
      </c>
      <c r="AO63" s="69" t="n">
        <f aca="false">IF(AND($F63&lt;AO$1,$G63&lt;AO$3,(DATE(YEAR($G63)+1,MONTH($G63)+1,1))&gt;AO$3),$D63*10.56*AO$2*(AO$1/1000-($F63/1000)),0)</f>
        <v>0</v>
      </c>
      <c r="AP63" s="69" t="n">
        <f aca="false">IF(AND($F63&lt;AP$1,$G63&lt;AP$3,(DATE(YEAR($G63)+1,MONTH($G63)+1,1))&gt;AP$3),$D63*10.56*AP$2*(AP$1/1000-($F63/1000)),0)</f>
        <v>0</v>
      </c>
      <c r="AQ63" s="69" t="n">
        <f aca="false">IF(AND($F63&lt;AQ$1,$G63&lt;AQ$3,(DATE(YEAR($G63)+1,MONTH($G63)+1,1))&gt;AQ$3),$D63*10.56*AQ$2*(AQ$1/1000-($F63/1000)),0)</f>
        <v>0</v>
      </c>
      <c r="AR63" s="69" t="n">
        <f aca="false">IF(AND($F63&lt;AR$1,$G63&lt;AR$3,(DATE(YEAR($G63)+1,MONTH($G63)+1,1))&gt;AR$3),$D63*10.56*AR$2*(AR$1/1000-($F63/1000)),0)</f>
        <v>0</v>
      </c>
      <c r="AS63" s="69" t="n">
        <f aca="false">IF(AND($F63&lt;AS$1,$G63&lt;AS$3,(DATE(YEAR($G63)+1,MONTH($G63)+1,1))&gt;AS$3),$D63*10.56*AS$2*(AS$1/1000-($F63/1000)),0)</f>
        <v>0</v>
      </c>
      <c r="AT63" s="69" t="n">
        <f aca="false">IF(AND($F63&lt;AT$1,$G63&lt;AT$3,(DATE(YEAR($G63)+1,MONTH($G63)+1,1))&gt;AT$3),$D63*10.56*AT$2*(AT$1/1000-($F63/1000)),0)</f>
        <v>0</v>
      </c>
      <c r="AU63" s="69" t="n">
        <f aca="false">IF(AND($F63&lt;AU$1,$G63&lt;AU$3,(DATE(YEAR($G63)+1,MONTH($G63)+1,1))&gt;AU$3),$D63*10.56*AU$2*(AU$1/1000-($F63/1000)),0)</f>
        <v>0</v>
      </c>
      <c r="AV63" s="69" t="n">
        <f aca="false">IF(AND($F63&lt;AV$1,$G63&lt;AV$3,(DATE(YEAR($G63)+1,MONTH($G63)+1,1))&gt;AV$3),$D63*10.56*AV$2*(AV$1/1000-($F63/1000)),0)</f>
        <v>0</v>
      </c>
      <c r="AW63" s="69" t="n">
        <f aca="false">IF(AND($F63&lt;AW$1,$G63&lt;AW$3,(DATE(YEAR($G63)+1,MONTH($G63)+1,1))&gt;AW$3),$D63*10.56*AW$2*(AW$1/1000-($F63/1000)),0)</f>
        <v>0</v>
      </c>
      <c r="AX63" s="69" t="n">
        <f aca="false">IF(AND($F63&lt;AX$1,$G63&lt;AX$3,(DATE(YEAR($G63)+1,MONTH($G63)+1,1))&gt;AX$3),$D63*10.56*AX$2*(AX$1/1000-($F63/1000)),0)</f>
        <v>0</v>
      </c>
      <c r="AY63" s="69" t="n">
        <f aca="false">IF(AND($F63&lt;AY$1,$G63&lt;AY$3,(DATE(YEAR($G63)+1,MONTH($G63)+1,1))&gt;AY$3),$D63*10.56*AY$2*(AY$1/1000-($F63/1000)),0)</f>
        <v>0</v>
      </c>
      <c r="AZ63" s="69" t="n">
        <f aca="false">IF(AND($F63&lt;AZ$1,$G63&lt;AZ$3,(DATE(YEAR($G63)+1,MONTH($G63)+1,1))&gt;AZ$3),$D63*10.56*AZ$2*(AZ$1/1000-($F63/1000)),0)</f>
        <v>0</v>
      </c>
      <c r="BA63" s="69" t="n">
        <f aca="false">IF(AND($F63&lt;BA$1,$G63&lt;BA$3,(DATE(YEAR($G63)+1,MONTH($G63)+1,1))&gt;BA$3),$D63*10.56*BA$2*(BA$1/1000-($F63/1000)),0)</f>
        <v>0</v>
      </c>
      <c r="BB63" s="69" t="n">
        <f aca="false">IF(AND($F63&lt;BB$1,$G63&lt;BB$3,(DATE(YEAR($G63)+1,MONTH($G63)+1,1))&gt;BB$3),$D63*10.56*BB$2*(BB$1/1000-($F63/1000)),0)</f>
        <v>0</v>
      </c>
      <c r="BC63" s="69" t="n">
        <f aca="false">IF(AND($F63&lt;BC$1,$G63&lt;BC$3,(DATE(YEAR($G63)+1,MONTH($G63)+1,1))&gt;BC$3),$D63*10.56*BC$2*(BC$1/1000-($F63/1000)),0)</f>
        <v>0</v>
      </c>
      <c r="BD63" s="69" t="n">
        <f aca="false">IF(AND($F63&lt;BD$1,$G63&lt;BD$3,(DATE(YEAR($G63)+1,MONTH($G63)+1,1))&gt;BD$3),$D63*10.56*BD$2*(BD$1/1000-($F63/1000)),0)</f>
        <v>0</v>
      </c>
    </row>
    <row r="64" customFormat="false" ht="12.75" hidden="false" customHeight="false" outlineLevel="0" collapsed="false">
      <c r="A64" s="66" t="s">
        <v>1373</v>
      </c>
      <c r="B64" s="66" t="s">
        <v>1251</v>
      </c>
      <c r="C64" s="66" t="s">
        <v>1252</v>
      </c>
      <c r="D64" s="66" t="n">
        <v>12.5</v>
      </c>
      <c r="E64" s="66" t="s">
        <v>1256</v>
      </c>
      <c r="F64" s="2" t="n">
        <v>0</v>
      </c>
      <c r="G64" s="68" t="n">
        <v>37196</v>
      </c>
      <c r="H64" s="64" t="s">
        <v>1260</v>
      </c>
      <c r="I64" s="69" t="n">
        <f aca="false">IF(AND($F64&lt;I$1,$G64&lt;I$3,(DATE(YEAR($G64)+1,MONTH($G64)+1,1))&gt;I$3),$D64*10.56*I$2*(I$1/1000-($F64/1000)),0)</f>
        <v>0</v>
      </c>
      <c r="J64" s="69" t="n">
        <f aca="false">IF(AND($F64&lt;J$1,$G64&lt;J$3,(DATE(YEAR($G64)+1,MONTH($G64)+1,1))&gt;J$3),$D64*10.56*J$2*(J$1/1000-($F64/1000)),0)</f>
        <v>0</v>
      </c>
      <c r="K64" s="69" t="n">
        <f aca="false">IF(AND($F64&lt;K$1,$G64&lt;K$3,(DATE(YEAR($G64)+1,MONTH($G64)+1,1))&gt;K$3),$D64*10.56*K$2*(K$1/1000-($F64/1000)),0)</f>
        <v>0</v>
      </c>
      <c r="L64" s="69" t="n">
        <f aca="false">IF(AND($F64&lt;L$1,$G64&lt;L$3,(DATE(YEAR($G64)+1,MONTH($G64)+1,1))&gt;L$3),$D64*10.56*L$2*(L$1/1000-($F64/1000)),0)</f>
        <v>0</v>
      </c>
      <c r="M64" s="69" t="n">
        <f aca="false">IF(AND($F64&lt;M$1,$G64&lt;M$3,(DATE(YEAR($G64)+1,MONTH($G64)+1,1))&gt;M$3),$D64*10.56*M$2*(M$1/1000-($F64/1000)),0)</f>
        <v>0</v>
      </c>
      <c r="N64" s="69" t="n">
        <f aca="false">IF(AND($F64&lt;N$1,$G64&lt;N$3,(DATE(YEAR($G64)+1,MONTH($G64)+1,1))&gt;N$3),$D64*10.56*N$2*(N$1/1000-($F64/1000)),0)</f>
        <v>0</v>
      </c>
      <c r="O64" s="69" t="n">
        <f aca="false">IF(AND($F64&lt;O$1,$G64&lt;O$3,(DATE(YEAR($G64)+1,MONTH($G64)+1,1))&gt;O$3),$D64*10.56*O$2*(O$1/1000-($F64/1000)),0)</f>
        <v>0</v>
      </c>
      <c r="P64" s="69" t="n">
        <f aca="false">IF(AND($F64&lt;P$1,$G64&lt;P$3,(DATE(YEAR($G64)+1,MONTH($G64)+1,1))&gt;P$3),$D64*10.56*P$2*(P$1/1000-($F64/1000)),0)</f>
        <v>0</v>
      </c>
      <c r="Q64" s="69" t="n">
        <f aca="false">IF(AND($F64&lt;Q$1,$G64&lt;Q$3,(DATE(YEAR($G64)+1,MONTH($G64)+1,1))&gt;Q$3),$D64*10.56*Q$2*(Q$1/1000-($F64/1000)),0)</f>
        <v>0</v>
      </c>
      <c r="R64" s="69" t="n">
        <f aca="false">IF(AND($F64&lt;R$1,$G64&lt;R$3,(DATE(YEAR($G64)+1,MONTH($G64)+1,1))&gt;R$3),$D64*10.56*R$2*(R$1/1000-($F64/1000)),0)</f>
        <v>0</v>
      </c>
      <c r="S64" s="69" t="n">
        <f aca="false">IF(AND($F64&lt;S$1,$G64&lt;S$3,(DATE(YEAR($G64)+1,MONTH($G64)+1,1))&gt;S$3),$D64*10.56*S$2*(S$1/1000-($F64/1000)),0)</f>
        <v>0</v>
      </c>
      <c r="T64" s="69" t="n">
        <f aca="false">IF(AND($F64&lt;T$1,$G64&lt;T$3,(DATE(YEAR($G64)+1,MONTH($G64)+1,1))&gt;T$3),$D64*10.56*T$2*(T$1/1000-($F64/1000)),0)</f>
        <v>528</v>
      </c>
      <c r="U64" s="69" t="n">
        <f aca="false">IF(AND($F64&lt;U$1,$G64&lt;U$3,(DATE(YEAR($G64)+1,MONTH($G64)+1,1))&gt;U$3),$D64*10.56*U$2*(U$1/1000-($F64/1000)),0)</f>
        <v>528</v>
      </c>
      <c r="V64" s="69" t="n">
        <f aca="false">IF(AND($F64&lt;V$1,$G64&lt;V$3,(DATE(YEAR($G64)+1,MONTH($G64)+1,1))&gt;V$3),$D64*10.56*V$2*(V$1/1000-($F64/1000)),0)</f>
        <v>528</v>
      </c>
      <c r="W64" s="69" t="n">
        <f aca="false">IF(AND($F64&lt;W$1,$G64&lt;W$3,(DATE(YEAR($G64)+1,MONTH($G64)+1,1))&gt;W$3),$D64*10.56*W$2*(W$1/1000-($F64/1000)),0)</f>
        <v>528</v>
      </c>
      <c r="X64" s="69" t="n">
        <f aca="false">IF(AND($F64&lt;X$1,$G64&lt;X$3,(DATE(YEAR($G64)+1,MONTH($G64)+1,1))&gt;X$3),$D64*10.56*X$2*(X$1/1000-($F64/1000)),0)</f>
        <v>528</v>
      </c>
      <c r="Y64" s="69" t="n">
        <f aca="false">IF(AND($F64&lt;Y$1,$G64&lt;Y$3,(DATE(YEAR($G64)+1,MONTH($G64)+1,1))&gt;Y$3),$D64*10.56*Y$2*(Y$1/1000-($F64/1000)),0)</f>
        <v>528</v>
      </c>
      <c r="Z64" s="69" t="n">
        <f aca="false">IF(AND($F64&lt;Z$1,$G64&lt;Z$3,(DATE(YEAR($G64)+1,MONTH($G64)+1,1))&gt;Z$3),$D64*10.56*Z$2*(Z$1/1000-($F64/1000)),0)</f>
        <v>528</v>
      </c>
      <c r="AA64" s="69" t="n">
        <f aca="false">IF(AND($F64&lt;AA$1,$G64&lt;AA$3,(DATE(YEAR($G64)+1,MONTH($G64)+1,1))&gt;AA$3),$D64*10.56*AA$2*(AA$1/1000-($F64/1000)),0)</f>
        <v>528</v>
      </c>
      <c r="AB64" s="69" t="n">
        <f aca="false">IF(AND($F64&lt;AB$1,$G64&lt;AB$3,(DATE(YEAR($G64)+1,MONTH($G64)+1,1))&gt;AB$3),$D64*10.56*AB$2*(AB$1/1000-($F64/1000)),0)</f>
        <v>528</v>
      </c>
      <c r="AC64" s="69" t="n">
        <f aca="false">IF(AND($F64&lt;AC$1,$G64&lt;AC$3,(DATE(YEAR($G64)+1,MONTH($G64)+1,1))&gt;AC$3),$D64*10.56*AC$2*(AC$1/1000-($F64/1000)),0)</f>
        <v>528</v>
      </c>
      <c r="AD64" s="69" t="n">
        <f aca="false">IF(AND($F64&lt;AD$1,$G64&lt;AD$3,(DATE(YEAR($G64)+1,MONTH($G64)+1,1))&gt;AD$3),$D64*10.56*AD$2*(AD$1/1000-($F64/1000)),0)</f>
        <v>528</v>
      </c>
      <c r="AE64" s="69" t="n">
        <f aca="false">IF(AND($F64&lt;AE$1,$G64&lt;AE$3,(DATE(YEAR($G64)+1,MONTH($G64)+1,1))&gt;AE$3),$D64*10.56*AE$2*(AE$1/1000-($F64/1000)),0)</f>
        <v>528</v>
      </c>
      <c r="AF64" s="69" t="n">
        <f aca="false">IF(AND($F64&lt;AF$1,$G64&lt;AF$3,(DATE(YEAR($G64)+1,MONTH($G64)+1,1))&gt;AF$3),$D64*10.56*AF$2*(AF$1/1000-($F64/1000)),0)</f>
        <v>0</v>
      </c>
      <c r="AG64" s="69" t="n">
        <f aca="false">IF(AND($F64&lt;AG$1,$G64&lt;AG$3,(DATE(YEAR($G64)+1,MONTH($G64)+1,1))&gt;AG$3),$D64*10.56*AG$2*(AG$1/1000-($F64/1000)),0)</f>
        <v>0</v>
      </c>
      <c r="AH64" s="69" t="n">
        <f aca="false">IF(AND($F64&lt;AH$1,$G64&lt;AH$3,(DATE(YEAR($G64)+1,MONTH($G64)+1,1))&gt;AH$3),$D64*10.56*AH$2*(AH$1/1000-($F64/1000)),0)</f>
        <v>0</v>
      </c>
      <c r="AI64" s="69" t="n">
        <f aca="false">IF(AND($F64&lt;AI$1,$G64&lt;AI$3,(DATE(YEAR($G64)+1,MONTH($G64)+1,1))&gt;AI$3),$D64*10.56*AI$2*(AI$1/1000-($F64/1000)),0)</f>
        <v>0</v>
      </c>
      <c r="AJ64" s="69" t="n">
        <f aca="false">IF(AND($F64&lt;AJ$1,$G64&lt;AJ$3,(DATE(YEAR($G64)+1,MONTH($G64)+1,1))&gt;AJ$3),$D64*10.56*AJ$2*(AJ$1/1000-($F64/1000)),0)</f>
        <v>0</v>
      </c>
      <c r="AK64" s="69" t="n">
        <f aca="false">IF(AND($F64&lt;AK$1,$G64&lt;AK$3,(DATE(YEAR($G64)+1,MONTH($G64)+1,1))&gt;AK$3),$D64*10.56*AK$2*(AK$1/1000-($F64/1000)),0)</f>
        <v>0</v>
      </c>
      <c r="AL64" s="69" t="n">
        <f aca="false">IF(AND($F64&lt;AL$1,$G64&lt;AL$3,(DATE(YEAR($G64)+1,MONTH($G64)+1,1))&gt;AL$3),$D64*10.56*AL$2*(AL$1/1000-($F64/1000)),0)</f>
        <v>0</v>
      </c>
      <c r="AM64" s="69" t="n">
        <f aca="false">IF(AND($F64&lt;AM$1,$G64&lt;AM$3,(DATE(YEAR($G64)+1,MONTH($G64)+1,1))&gt;AM$3),$D64*10.56*AM$2*(AM$1/1000-($F64/1000)),0)</f>
        <v>0</v>
      </c>
      <c r="AN64" s="69" t="n">
        <f aca="false">IF(AND($F64&lt;AN$1,$G64&lt;AN$3,(DATE(YEAR($G64)+1,MONTH($G64)+1,1))&gt;AN$3),$D64*10.56*AN$2*(AN$1/1000-($F64/1000)),0)</f>
        <v>0</v>
      </c>
      <c r="AO64" s="69" t="n">
        <f aca="false">IF(AND($F64&lt;AO$1,$G64&lt;AO$3,(DATE(YEAR($G64)+1,MONTH($G64)+1,1))&gt;AO$3),$D64*10.56*AO$2*(AO$1/1000-($F64/1000)),0)</f>
        <v>0</v>
      </c>
      <c r="AP64" s="69" t="n">
        <f aca="false">IF(AND($F64&lt;AP$1,$G64&lt;AP$3,(DATE(YEAR($G64)+1,MONTH($G64)+1,1))&gt;AP$3),$D64*10.56*AP$2*(AP$1/1000-($F64/1000)),0)</f>
        <v>0</v>
      </c>
      <c r="AQ64" s="69" t="n">
        <f aca="false">IF(AND($F64&lt;AQ$1,$G64&lt;AQ$3,(DATE(YEAR($G64)+1,MONTH($G64)+1,1))&gt;AQ$3),$D64*10.56*AQ$2*(AQ$1/1000-($F64/1000)),0)</f>
        <v>0</v>
      </c>
      <c r="AR64" s="69" t="n">
        <f aca="false">IF(AND($F64&lt;AR$1,$G64&lt;AR$3,(DATE(YEAR($G64)+1,MONTH($G64)+1,1))&gt;AR$3),$D64*10.56*AR$2*(AR$1/1000-($F64/1000)),0)</f>
        <v>0</v>
      </c>
      <c r="AS64" s="69" t="n">
        <f aca="false">IF(AND($F64&lt;AS$1,$G64&lt;AS$3,(DATE(YEAR($G64)+1,MONTH($G64)+1,1))&gt;AS$3),$D64*10.56*AS$2*(AS$1/1000-($F64/1000)),0)</f>
        <v>0</v>
      </c>
      <c r="AT64" s="69" t="n">
        <f aca="false">IF(AND($F64&lt;AT$1,$G64&lt;AT$3,(DATE(YEAR($G64)+1,MONTH($G64)+1,1))&gt;AT$3),$D64*10.56*AT$2*(AT$1/1000-($F64/1000)),0)</f>
        <v>0</v>
      </c>
      <c r="AU64" s="69" t="n">
        <f aca="false">IF(AND($F64&lt;AU$1,$G64&lt;AU$3,(DATE(YEAR($G64)+1,MONTH($G64)+1,1))&gt;AU$3),$D64*10.56*AU$2*(AU$1/1000-($F64/1000)),0)</f>
        <v>0</v>
      </c>
      <c r="AV64" s="69" t="n">
        <f aca="false">IF(AND($F64&lt;AV$1,$G64&lt;AV$3,(DATE(YEAR($G64)+1,MONTH($G64)+1,1))&gt;AV$3),$D64*10.56*AV$2*(AV$1/1000-($F64/1000)),0)</f>
        <v>0</v>
      </c>
      <c r="AW64" s="69" t="n">
        <f aca="false">IF(AND($F64&lt;AW$1,$G64&lt;AW$3,(DATE(YEAR($G64)+1,MONTH($G64)+1,1))&gt;AW$3),$D64*10.56*AW$2*(AW$1/1000-($F64/1000)),0)</f>
        <v>0</v>
      </c>
      <c r="AX64" s="69" t="n">
        <f aca="false">IF(AND($F64&lt;AX$1,$G64&lt;AX$3,(DATE(YEAR($G64)+1,MONTH($G64)+1,1))&gt;AX$3),$D64*10.56*AX$2*(AX$1/1000-($F64/1000)),0)</f>
        <v>0</v>
      </c>
      <c r="AY64" s="69" t="n">
        <f aca="false">IF(AND($F64&lt;AY$1,$G64&lt;AY$3,(DATE(YEAR($G64)+1,MONTH($G64)+1,1))&gt;AY$3),$D64*10.56*AY$2*(AY$1/1000-($F64/1000)),0)</f>
        <v>0</v>
      </c>
      <c r="AZ64" s="69" t="n">
        <f aca="false">IF(AND($F64&lt;AZ$1,$G64&lt;AZ$3,(DATE(YEAR($G64)+1,MONTH($G64)+1,1))&gt;AZ$3),$D64*10.56*AZ$2*(AZ$1/1000-($F64/1000)),0)</f>
        <v>0</v>
      </c>
      <c r="BA64" s="69" t="n">
        <f aca="false">IF(AND($F64&lt;BA$1,$G64&lt;BA$3,(DATE(YEAR($G64)+1,MONTH($G64)+1,1))&gt;BA$3),$D64*10.56*BA$2*(BA$1/1000-($F64/1000)),0)</f>
        <v>0</v>
      </c>
      <c r="BB64" s="69" t="n">
        <f aca="false">IF(AND($F64&lt;BB$1,$G64&lt;BB$3,(DATE(YEAR($G64)+1,MONTH($G64)+1,1))&gt;BB$3),$D64*10.56*BB$2*(BB$1/1000-($F64/1000)),0)</f>
        <v>0</v>
      </c>
      <c r="BC64" s="69" t="n">
        <f aca="false">IF(AND($F64&lt;BC$1,$G64&lt;BC$3,(DATE(YEAR($G64)+1,MONTH($G64)+1,1))&gt;BC$3),$D64*10.56*BC$2*(BC$1/1000-($F64/1000)),0)</f>
        <v>0</v>
      </c>
      <c r="BD64" s="69" t="n">
        <f aca="false">IF(AND($F64&lt;BD$1,$G64&lt;BD$3,(DATE(YEAR($G64)+1,MONTH($G64)+1,1))&gt;BD$3),$D64*10.56*BD$2*(BD$1/1000-($F64/1000)),0)</f>
        <v>0</v>
      </c>
    </row>
    <row r="65" customFormat="false" ht="12.75" hidden="false" customHeight="false" outlineLevel="0" collapsed="false">
      <c r="A65" s="0" t="s">
        <v>1374</v>
      </c>
      <c r="B65" s="0" t="s">
        <v>1251</v>
      </c>
      <c r="C65" s="0" t="s">
        <v>1270</v>
      </c>
      <c r="D65" s="0" t="n">
        <v>29.3</v>
      </c>
      <c r="E65" s="66" t="s">
        <v>1256</v>
      </c>
      <c r="F65" s="2" t="n">
        <v>0</v>
      </c>
      <c r="G65" s="8" t="n">
        <v>37245</v>
      </c>
      <c r="H65" s="64" t="s">
        <v>1260</v>
      </c>
      <c r="I65" s="69" t="n">
        <f aca="false">IF(AND($F65&lt;I$1,$G65&lt;I$3,(DATE(YEAR($G65)+1,MONTH($G65)+1,1))&gt;I$3),$D65*10.56*I$2*(I$1/1000-($F65/1000)),0)</f>
        <v>0</v>
      </c>
      <c r="J65" s="69" t="n">
        <f aca="false">IF(AND($F65&lt;J$1,$G65&lt;J$3,(DATE(YEAR($G65)+1,MONTH($G65)+1,1))&gt;J$3),$D65*10.56*J$2*(J$1/1000-($F65/1000)),0)</f>
        <v>0</v>
      </c>
      <c r="K65" s="69" t="n">
        <f aca="false">IF(AND($F65&lt;K$1,$G65&lt;K$3,(DATE(YEAR($G65)+1,MONTH($G65)+1,1))&gt;K$3),$D65*10.56*K$2*(K$1/1000-($F65/1000)),0)</f>
        <v>0</v>
      </c>
      <c r="L65" s="69" t="n">
        <f aca="false">IF(AND($F65&lt;L$1,$G65&lt;L$3,(DATE(YEAR($G65)+1,MONTH($G65)+1,1))&gt;L$3),$D65*10.56*L$2*(L$1/1000-($F65/1000)),0)</f>
        <v>0</v>
      </c>
      <c r="M65" s="69" t="n">
        <f aca="false">IF(AND($F65&lt;M$1,$G65&lt;M$3,(DATE(YEAR($G65)+1,MONTH($G65)+1,1))&gt;M$3),$D65*10.56*M$2*(M$1/1000-($F65/1000)),0)</f>
        <v>0</v>
      </c>
      <c r="N65" s="69" t="n">
        <f aca="false">IF(AND($F65&lt;N$1,$G65&lt;N$3,(DATE(YEAR($G65)+1,MONTH($G65)+1,1))&gt;N$3),$D65*10.56*N$2*(N$1/1000-($F65/1000)),0)</f>
        <v>0</v>
      </c>
      <c r="O65" s="69" t="n">
        <f aca="false">IF(AND($F65&lt;O$1,$G65&lt;O$3,(DATE(YEAR($G65)+1,MONTH($G65)+1,1))&gt;O$3),$D65*10.56*O$2*(O$1/1000-($F65/1000)),0)</f>
        <v>0</v>
      </c>
      <c r="P65" s="69" t="n">
        <f aca="false">IF(AND($F65&lt;P$1,$G65&lt;P$3,(DATE(YEAR($G65)+1,MONTH($G65)+1,1))&gt;P$3),$D65*10.56*P$2*(P$1/1000-($F65/1000)),0)</f>
        <v>0</v>
      </c>
      <c r="Q65" s="69" t="n">
        <f aca="false">IF(AND($F65&lt;Q$1,$G65&lt;Q$3,(DATE(YEAR($G65)+1,MONTH($G65)+1,1))&gt;Q$3),$D65*10.56*Q$2*(Q$1/1000-($F65/1000)),0)</f>
        <v>0</v>
      </c>
      <c r="R65" s="69" t="n">
        <f aca="false">IF(AND($F65&lt;R$1,$G65&lt;R$3,(DATE(YEAR($G65)+1,MONTH($G65)+1,1))&gt;R$3),$D65*10.56*R$2*(R$1/1000-($F65/1000)),0)</f>
        <v>0</v>
      </c>
      <c r="S65" s="69" t="n">
        <f aca="false">IF(AND($F65&lt;S$1,$G65&lt;S$3,(DATE(YEAR($G65)+1,MONTH($G65)+1,1))&gt;S$3),$D65*10.56*S$2*(S$1/1000-($F65/1000)),0)</f>
        <v>0</v>
      </c>
      <c r="T65" s="69" t="n">
        <f aca="false">IF(AND($F65&lt;T$1,$G65&lt;T$3,(DATE(YEAR($G65)+1,MONTH($G65)+1,1))&gt;T$3),$D65*10.56*T$2*(T$1/1000-($F65/1000)),0)</f>
        <v>0</v>
      </c>
      <c r="U65" s="69" t="n">
        <f aca="false">IF(AND($F65&lt;U$1,$G65&lt;U$3,(DATE(YEAR($G65)+1,MONTH($G65)+1,1))&gt;U$3),$D65*10.56*U$2*(U$1/1000-($F65/1000)),0)</f>
        <v>1237.632</v>
      </c>
      <c r="V65" s="69" t="n">
        <f aca="false">IF(AND($F65&lt;V$1,$G65&lt;V$3,(DATE(YEAR($G65)+1,MONTH($G65)+1,1))&gt;V$3),$D65*10.56*V$2*(V$1/1000-($F65/1000)),0)</f>
        <v>1237.632</v>
      </c>
      <c r="W65" s="69" t="n">
        <f aca="false">IF(AND($F65&lt;W$1,$G65&lt;W$3,(DATE(YEAR($G65)+1,MONTH($G65)+1,1))&gt;W$3),$D65*10.56*W$2*(W$1/1000-($F65/1000)),0)</f>
        <v>1237.632</v>
      </c>
      <c r="X65" s="69" t="n">
        <f aca="false">IF(AND($F65&lt;X$1,$G65&lt;X$3,(DATE(YEAR($G65)+1,MONTH($G65)+1,1))&gt;X$3),$D65*10.56*X$2*(X$1/1000-($F65/1000)),0)</f>
        <v>1237.632</v>
      </c>
      <c r="Y65" s="69" t="n">
        <f aca="false">IF(AND($F65&lt;Y$1,$G65&lt;Y$3,(DATE(YEAR($G65)+1,MONTH($G65)+1,1))&gt;Y$3),$D65*10.56*Y$2*(Y$1/1000-($F65/1000)),0)</f>
        <v>1237.632</v>
      </c>
      <c r="Z65" s="69" t="n">
        <f aca="false">IF(AND($F65&lt;Z$1,$G65&lt;Z$3,(DATE(YEAR($G65)+1,MONTH($G65)+1,1))&gt;Z$3),$D65*10.56*Z$2*(Z$1/1000-($F65/1000)),0)</f>
        <v>1237.632</v>
      </c>
      <c r="AA65" s="69" t="n">
        <f aca="false">IF(AND($F65&lt;AA$1,$G65&lt;AA$3,(DATE(YEAR($G65)+1,MONTH($G65)+1,1))&gt;AA$3),$D65*10.56*AA$2*(AA$1/1000-($F65/1000)),0)</f>
        <v>1237.632</v>
      </c>
      <c r="AB65" s="69" t="n">
        <f aca="false">IF(AND($F65&lt;AB$1,$G65&lt;AB$3,(DATE(YEAR($G65)+1,MONTH($G65)+1,1))&gt;AB$3),$D65*10.56*AB$2*(AB$1/1000-($F65/1000)),0)</f>
        <v>1237.632</v>
      </c>
      <c r="AC65" s="69" t="n">
        <f aca="false">IF(AND($F65&lt;AC$1,$G65&lt;AC$3,(DATE(YEAR($G65)+1,MONTH($G65)+1,1))&gt;AC$3),$D65*10.56*AC$2*(AC$1/1000-($F65/1000)),0)</f>
        <v>1237.632</v>
      </c>
      <c r="AD65" s="69" t="n">
        <f aca="false">IF(AND($F65&lt;AD$1,$G65&lt;AD$3,(DATE(YEAR($G65)+1,MONTH($G65)+1,1))&gt;AD$3),$D65*10.56*AD$2*(AD$1/1000-($F65/1000)),0)</f>
        <v>1237.632</v>
      </c>
      <c r="AE65" s="69" t="n">
        <f aca="false">IF(AND($F65&lt;AE$1,$G65&lt;AE$3,(DATE(YEAR($G65)+1,MONTH($G65)+1,1))&gt;AE$3),$D65*10.56*AE$2*(AE$1/1000-($F65/1000)),0)</f>
        <v>1237.632</v>
      </c>
      <c r="AF65" s="69" t="n">
        <f aca="false">IF(AND($F65&lt;AF$1,$G65&lt;AF$3,(DATE(YEAR($G65)+1,MONTH($G65)+1,1))&gt;AF$3),$D65*10.56*AF$2*(AF$1/1000-($F65/1000)),0)</f>
        <v>1237.632</v>
      </c>
      <c r="AG65" s="69" t="n">
        <f aca="false">IF(AND($F65&lt;AG$1,$G65&lt;AG$3,(DATE(YEAR($G65)+1,MONTH($G65)+1,1))&gt;AG$3),$D65*10.56*AG$2*(AG$1/1000-($F65/1000)),0)</f>
        <v>0</v>
      </c>
      <c r="AH65" s="69" t="n">
        <f aca="false">IF(AND($F65&lt;AH$1,$G65&lt;AH$3,(DATE(YEAR($G65)+1,MONTH($G65)+1,1))&gt;AH$3),$D65*10.56*AH$2*(AH$1/1000-($F65/1000)),0)</f>
        <v>0</v>
      </c>
      <c r="AI65" s="69" t="n">
        <f aca="false">IF(AND($F65&lt;AI$1,$G65&lt;AI$3,(DATE(YEAR($G65)+1,MONTH($G65)+1,1))&gt;AI$3),$D65*10.56*AI$2*(AI$1/1000-($F65/1000)),0)</f>
        <v>0</v>
      </c>
      <c r="AJ65" s="69" t="n">
        <f aca="false">IF(AND($F65&lt;AJ$1,$G65&lt;AJ$3,(DATE(YEAR($G65)+1,MONTH($G65)+1,1))&gt;AJ$3),$D65*10.56*AJ$2*(AJ$1/1000-($F65/1000)),0)</f>
        <v>0</v>
      </c>
      <c r="AK65" s="69" t="n">
        <f aca="false">IF(AND($F65&lt;AK$1,$G65&lt;AK$3,(DATE(YEAR($G65)+1,MONTH($G65)+1,1))&gt;AK$3),$D65*10.56*AK$2*(AK$1/1000-($F65/1000)),0)</f>
        <v>0</v>
      </c>
      <c r="AL65" s="69" t="n">
        <f aca="false">IF(AND($F65&lt;AL$1,$G65&lt;AL$3,(DATE(YEAR($G65)+1,MONTH($G65)+1,1))&gt;AL$3),$D65*10.56*AL$2*(AL$1/1000-($F65/1000)),0)</f>
        <v>0</v>
      </c>
      <c r="AM65" s="69" t="n">
        <f aca="false">IF(AND($F65&lt;AM$1,$G65&lt;AM$3,(DATE(YEAR($G65)+1,MONTH($G65)+1,1))&gt;AM$3),$D65*10.56*AM$2*(AM$1/1000-($F65/1000)),0)</f>
        <v>0</v>
      </c>
      <c r="AN65" s="69" t="n">
        <f aca="false">IF(AND($F65&lt;AN$1,$G65&lt;AN$3,(DATE(YEAR($G65)+1,MONTH($G65)+1,1))&gt;AN$3),$D65*10.56*AN$2*(AN$1/1000-($F65/1000)),0)</f>
        <v>0</v>
      </c>
      <c r="AO65" s="69" t="n">
        <f aca="false">IF(AND($F65&lt;AO$1,$G65&lt;AO$3,(DATE(YEAR($G65)+1,MONTH($G65)+1,1))&gt;AO$3),$D65*10.56*AO$2*(AO$1/1000-($F65/1000)),0)</f>
        <v>0</v>
      </c>
      <c r="AP65" s="69" t="n">
        <f aca="false">IF(AND($F65&lt;AP$1,$G65&lt;AP$3,(DATE(YEAR($G65)+1,MONTH($G65)+1,1))&gt;AP$3),$D65*10.56*AP$2*(AP$1/1000-($F65/1000)),0)</f>
        <v>0</v>
      </c>
      <c r="AQ65" s="69" t="n">
        <f aca="false">IF(AND($F65&lt;AQ$1,$G65&lt;AQ$3,(DATE(YEAR($G65)+1,MONTH($G65)+1,1))&gt;AQ$3),$D65*10.56*AQ$2*(AQ$1/1000-($F65/1000)),0)</f>
        <v>0</v>
      </c>
      <c r="AR65" s="69" t="n">
        <f aca="false">IF(AND($F65&lt;AR$1,$G65&lt;AR$3,(DATE(YEAR($G65)+1,MONTH($G65)+1,1))&gt;AR$3),$D65*10.56*AR$2*(AR$1/1000-($F65/1000)),0)</f>
        <v>0</v>
      </c>
      <c r="AS65" s="69" t="n">
        <f aca="false">IF(AND($F65&lt;AS$1,$G65&lt;AS$3,(DATE(YEAR($G65)+1,MONTH($G65)+1,1))&gt;AS$3),$D65*10.56*AS$2*(AS$1/1000-($F65/1000)),0)</f>
        <v>0</v>
      </c>
      <c r="AT65" s="69" t="n">
        <f aca="false">IF(AND($F65&lt;AT$1,$G65&lt;AT$3,(DATE(YEAR($G65)+1,MONTH($G65)+1,1))&gt;AT$3),$D65*10.56*AT$2*(AT$1/1000-($F65/1000)),0)</f>
        <v>0</v>
      </c>
      <c r="AU65" s="69" t="n">
        <f aca="false">IF(AND($F65&lt;AU$1,$G65&lt;AU$3,(DATE(YEAR($G65)+1,MONTH($G65)+1,1))&gt;AU$3),$D65*10.56*AU$2*(AU$1/1000-($F65/1000)),0)</f>
        <v>0</v>
      </c>
      <c r="AV65" s="69" t="n">
        <f aca="false">IF(AND($F65&lt;AV$1,$G65&lt;AV$3,(DATE(YEAR($G65)+1,MONTH($G65)+1,1))&gt;AV$3),$D65*10.56*AV$2*(AV$1/1000-($F65/1000)),0)</f>
        <v>0</v>
      </c>
      <c r="AW65" s="69" t="n">
        <f aca="false">IF(AND($F65&lt;AW$1,$G65&lt;AW$3,(DATE(YEAR($G65)+1,MONTH($G65)+1,1))&gt;AW$3),$D65*10.56*AW$2*(AW$1/1000-($F65/1000)),0)</f>
        <v>0</v>
      </c>
      <c r="AX65" s="69" t="n">
        <f aca="false">IF(AND($F65&lt;AX$1,$G65&lt;AX$3,(DATE(YEAR($G65)+1,MONTH($G65)+1,1))&gt;AX$3),$D65*10.56*AX$2*(AX$1/1000-($F65/1000)),0)</f>
        <v>0</v>
      </c>
      <c r="AY65" s="69" t="n">
        <f aca="false">IF(AND($F65&lt;AY$1,$G65&lt;AY$3,(DATE(YEAR($G65)+1,MONTH($G65)+1,1))&gt;AY$3),$D65*10.56*AY$2*(AY$1/1000-($F65/1000)),0)</f>
        <v>0</v>
      </c>
      <c r="AZ65" s="69" t="n">
        <f aca="false">IF(AND($F65&lt;AZ$1,$G65&lt;AZ$3,(DATE(YEAR($G65)+1,MONTH($G65)+1,1))&gt;AZ$3),$D65*10.56*AZ$2*(AZ$1/1000-($F65/1000)),0)</f>
        <v>0</v>
      </c>
      <c r="BA65" s="69" t="n">
        <f aca="false">IF(AND($F65&lt;BA$1,$G65&lt;BA$3,(DATE(YEAR($G65)+1,MONTH($G65)+1,1))&gt;BA$3),$D65*10.56*BA$2*(BA$1/1000-($F65/1000)),0)</f>
        <v>0</v>
      </c>
      <c r="BB65" s="69" t="n">
        <f aca="false">IF(AND($F65&lt;BB$1,$G65&lt;BB$3,(DATE(YEAR($G65)+1,MONTH($G65)+1,1))&gt;BB$3),$D65*10.56*BB$2*(BB$1/1000-($F65/1000)),0)</f>
        <v>0</v>
      </c>
      <c r="BC65" s="69" t="n">
        <f aca="false">IF(AND($F65&lt;BC$1,$G65&lt;BC$3,(DATE(YEAR($G65)+1,MONTH($G65)+1,1))&gt;BC$3),$D65*10.56*BC$2*(BC$1/1000-($F65/1000)),0)</f>
        <v>0</v>
      </c>
      <c r="BD65" s="69" t="n">
        <f aca="false">IF(AND($F65&lt;BD$1,$G65&lt;BD$3,(DATE(YEAR($G65)+1,MONTH($G65)+1,1))&gt;BD$3),$D65*10.56*BD$2*(BD$1/1000-($F65/1000)),0)</f>
        <v>0</v>
      </c>
    </row>
    <row r="66" customFormat="false" ht="12.75" hidden="false" customHeight="false" outlineLevel="0" collapsed="false">
      <c r="A66" s="0" t="s">
        <v>1374</v>
      </c>
      <c r="B66" s="0" t="s">
        <v>1251</v>
      </c>
      <c r="C66" s="0" t="s">
        <v>1277</v>
      </c>
      <c r="D66" s="0" t="n">
        <v>63.5</v>
      </c>
      <c r="E66" s="66" t="s">
        <v>1256</v>
      </c>
      <c r="F66" s="2" t="n">
        <v>0</v>
      </c>
      <c r="G66" s="8" t="n">
        <v>37245</v>
      </c>
      <c r="H66" s="64" t="s">
        <v>1260</v>
      </c>
      <c r="I66" s="69" t="n">
        <f aca="false">IF(AND($F66&lt;I$1,$G66&lt;I$3,(DATE(YEAR($G66)+1,MONTH($G66)+1,1))&gt;I$3),$D66*10.56*I$2*(I$1/1000-($F66/1000)),0)</f>
        <v>0</v>
      </c>
      <c r="J66" s="69" t="n">
        <f aca="false">IF(AND($F66&lt;J$1,$G66&lt;J$3,(DATE(YEAR($G66)+1,MONTH($G66)+1,1))&gt;J$3),$D66*10.56*J$2*(J$1/1000-($F66/1000)),0)</f>
        <v>0</v>
      </c>
      <c r="K66" s="69" t="n">
        <f aca="false">IF(AND($F66&lt;K$1,$G66&lt;K$3,(DATE(YEAR($G66)+1,MONTH($G66)+1,1))&gt;K$3),$D66*10.56*K$2*(K$1/1000-($F66/1000)),0)</f>
        <v>0</v>
      </c>
      <c r="L66" s="69" t="n">
        <f aca="false">IF(AND($F66&lt;L$1,$G66&lt;L$3,(DATE(YEAR($G66)+1,MONTH($G66)+1,1))&gt;L$3),$D66*10.56*L$2*(L$1/1000-($F66/1000)),0)</f>
        <v>0</v>
      </c>
      <c r="M66" s="69" t="n">
        <f aca="false">IF(AND($F66&lt;M$1,$G66&lt;M$3,(DATE(YEAR($G66)+1,MONTH($G66)+1,1))&gt;M$3),$D66*10.56*M$2*(M$1/1000-($F66/1000)),0)</f>
        <v>0</v>
      </c>
      <c r="N66" s="69" t="n">
        <f aca="false">IF(AND($F66&lt;N$1,$G66&lt;N$3,(DATE(YEAR($G66)+1,MONTH($G66)+1,1))&gt;N$3),$D66*10.56*N$2*(N$1/1000-($F66/1000)),0)</f>
        <v>0</v>
      </c>
      <c r="O66" s="69" t="n">
        <f aca="false">IF(AND($F66&lt;O$1,$G66&lt;O$3,(DATE(YEAR($G66)+1,MONTH($G66)+1,1))&gt;O$3),$D66*10.56*O$2*(O$1/1000-($F66/1000)),0)</f>
        <v>0</v>
      </c>
      <c r="P66" s="69" t="n">
        <f aca="false">IF(AND($F66&lt;P$1,$G66&lt;P$3,(DATE(YEAR($G66)+1,MONTH($G66)+1,1))&gt;P$3),$D66*10.56*P$2*(P$1/1000-($F66/1000)),0)</f>
        <v>0</v>
      </c>
      <c r="Q66" s="69" t="n">
        <f aca="false">IF(AND($F66&lt;Q$1,$G66&lt;Q$3,(DATE(YEAR($G66)+1,MONTH($G66)+1,1))&gt;Q$3),$D66*10.56*Q$2*(Q$1/1000-($F66/1000)),0)</f>
        <v>0</v>
      </c>
      <c r="R66" s="69" t="n">
        <f aca="false">IF(AND($F66&lt;R$1,$G66&lt;R$3,(DATE(YEAR($G66)+1,MONTH($G66)+1,1))&gt;R$3),$D66*10.56*R$2*(R$1/1000-($F66/1000)),0)</f>
        <v>0</v>
      </c>
      <c r="S66" s="69" t="n">
        <f aca="false">IF(AND($F66&lt;S$1,$G66&lt;S$3,(DATE(YEAR($G66)+1,MONTH($G66)+1,1))&gt;S$3),$D66*10.56*S$2*(S$1/1000-($F66/1000)),0)</f>
        <v>0</v>
      </c>
      <c r="T66" s="69" t="n">
        <f aca="false">IF(AND($F66&lt;T$1,$G66&lt;T$3,(DATE(YEAR($G66)+1,MONTH($G66)+1,1))&gt;T$3),$D66*10.56*T$2*(T$1/1000-($F66/1000)),0)</f>
        <v>0</v>
      </c>
      <c r="U66" s="69" t="n">
        <f aca="false">IF(AND($F66&lt;U$1,$G66&lt;U$3,(DATE(YEAR($G66)+1,MONTH($G66)+1,1))&gt;U$3),$D66*10.56*U$2*(U$1/1000-($F66/1000)),0)</f>
        <v>2682.24</v>
      </c>
      <c r="V66" s="69" t="n">
        <f aca="false">IF(AND($F66&lt;V$1,$G66&lt;V$3,(DATE(YEAR($G66)+1,MONTH($G66)+1,1))&gt;V$3),$D66*10.56*V$2*(V$1/1000-($F66/1000)),0)</f>
        <v>2682.24</v>
      </c>
      <c r="W66" s="69" t="n">
        <f aca="false">IF(AND($F66&lt;W$1,$G66&lt;W$3,(DATE(YEAR($G66)+1,MONTH($G66)+1,1))&gt;W$3),$D66*10.56*W$2*(W$1/1000-($F66/1000)),0)</f>
        <v>2682.24</v>
      </c>
      <c r="X66" s="69" t="n">
        <f aca="false">IF(AND($F66&lt;X$1,$G66&lt;X$3,(DATE(YEAR($G66)+1,MONTH($G66)+1,1))&gt;X$3),$D66*10.56*X$2*(X$1/1000-($F66/1000)),0)</f>
        <v>2682.24</v>
      </c>
      <c r="Y66" s="69" t="n">
        <f aca="false">IF(AND($F66&lt;Y$1,$G66&lt;Y$3,(DATE(YEAR($G66)+1,MONTH($G66)+1,1))&gt;Y$3),$D66*10.56*Y$2*(Y$1/1000-($F66/1000)),0)</f>
        <v>2682.24</v>
      </c>
      <c r="Z66" s="69" t="n">
        <f aca="false">IF(AND($F66&lt;Z$1,$G66&lt;Z$3,(DATE(YEAR($G66)+1,MONTH($G66)+1,1))&gt;Z$3),$D66*10.56*Z$2*(Z$1/1000-($F66/1000)),0)</f>
        <v>2682.24</v>
      </c>
      <c r="AA66" s="69" t="n">
        <f aca="false">IF(AND($F66&lt;AA$1,$G66&lt;AA$3,(DATE(YEAR($G66)+1,MONTH($G66)+1,1))&gt;AA$3),$D66*10.56*AA$2*(AA$1/1000-($F66/1000)),0)</f>
        <v>2682.24</v>
      </c>
      <c r="AB66" s="69" t="n">
        <f aca="false">IF(AND($F66&lt;AB$1,$G66&lt;AB$3,(DATE(YEAR($G66)+1,MONTH($G66)+1,1))&gt;AB$3),$D66*10.56*AB$2*(AB$1/1000-($F66/1000)),0)</f>
        <v>2682.24</v>
      </c>
      <c r="AC66" s="69" t="n">
        <f aca="false">IF(AND($F66&lt;AC$1,$G66&lt;AC$3,(DATE(YEAR($G66)+1,MONTH($G66)+1,1))&gt;AC$3),$D66*10.56*AC$2*(AC$1/1000-($F66/1000)),0)</f>
        <v>2682.24</v>
      </c>
      <c r="AD66" s="69" t="n">
        <f aca="false">IF(AND($F66&lt;AD$1,$G66&lt;AD$3,(DATE(YEAR($G66)+1,MONTH($G66)+1,1))&gt;AD$3),$D66*10.56*AD$2*(AD$1/1000-($F66/1000)),0)</f>
        <v>2682.24</v>
      </c>
      <c r="AE66" s="69" t="n">
        <f aca="false">IF(AND($F66&lt;AE$1,$G66&lt;AE$3,(DATE(YEAR($G66)+1,MONTH($G66)+1,1))&gt;AE$3),$D66*10.56*AE$2*(AE$1/1000-($F66/1000)),0)</f>
        <v>2682.24</v>
      </c>
      <c r="AF66" s="69" t="n">
        <f aca="false">IF(AND($F66&lt;AF$1,$G66&lt;AF$3,(DATE(YEAR($G66)+1,MONTH($G66)+1,1))&gt;AF$3),$D66*10.56*AF$2*(AF$1/1000-($F66/1000)),0)</f>
        <v>2682.24</v>
      </c>
      <c r="AG66" s="69" t="n">
        <f aca="false">IF(AND($F66&lt;AG$1,$G66&lt;AG$3,(DATE(YEAR($G66)+1,MONTH($G66)+1,1))&gt;AG$3),$D66*10.56*AG$2*(AG$1/1000-($F66/1000)),0)</f>
        <v>0</v>
      </c>
      <c r="AH66" s="69" t="n">
        <f aca="false">IF(AND($F66&lt;AH$1,$G66&lt;AH$3,(DATE(YEAR($G66)+1,MONTH($G66)+1,1))&gt;AH$3),$D66*10.56*AH$2*(AH$1/1000-($F66/1000)),0)</f>
        <v>0</v>
      </c>
      <c r="AI66" s="69" t="n">
        <f aca="false">IF(AND($F66&lt;AI$1,$G66&lt;AI$3,(DATE(YEAR($G66)+1,MONTH($G66)+1,1))&gt;AI$3),$D66*10.56*AI$2*(AI$1/1000-($F66/1000)),0)</f>
        <v>0</v>
      </c>
      <c r="AJ66" s="69" t="n">
        <f aca="false">IF(AND($F66&lt;AJ$1,$G66&lt;AJ$3,(DATE(YEAR($G66)+1,MONTH($G66)+1,1))&gt;AJ$3),$D66*10.56*AJ$2*(AJ$1/1000-($F66/1000)),0)</f>
        <v>0</v>
      </c>
      <c r="AK66" s="69" t="n">
        <f aca="false">IF(AND($F66&lt;AK$1,$G66&lt;AK$3,(DATE(YEAR($G66)+1,MONTH($G66)+1,1))&gt;AK$3),$D66*10.56*AK$2*(AK$1/1000-($F66/1000)),0)</f>
        <v>0</v>
      </c>
      <c r="AL66" s="69" t="n">
        <f aca="false">IF(AND($F66&lt;AL$1,$G66&lt;AL$3,(DATE(YEAR($G66)+1,MONTH($G66)+1,1))&gt;AL$3),$D66*10.56*AL$2*(AL$1/1000-($F66/1000)),0)</f>
        <v>0</v>
      </c>
      <c r="AM66" s="69" t="n">
        <f aca="false">IF(AND($F66&lt;AM$1,$G66&lt;AM$3,(DATE(YEAR($G66)+1,MONTH($G66)+1,1))&gt;AM$3),$D66*10.56*AM$2*(AM$1/1000-($F66/1000)),0)</f>
        <v>0</v>
      </c>
      <c r="AN66" s="69" t="n">
        <f aca="false">IF(AND($F66&lt;AN$1,$G66&lt;AN$3,(DATE(YEAR($G66)+1,MONTH($G66)+1,1))&gt;AN$3),$D66*10.56*AN$2*(AN$1/1000-($F66/1000)),0)</f>
        <v>0</v>
      </c>
      <c r="AO66" s="69" t="n">
        <f aca="false">IF(AND($F66&lt;AO$1,$G66&lt;AO$3,(DATE(YEAR($G66)+1,MONTH($G66)+1,1))&gt;AO$3),$D66*10.56*AO$2*(AO$1/1000-($F66/1000)),0)</f>
        <v>0</v>
      </c>
      <c r="AP66" s="69" t="n">
        <f aca="false">IF(AND($F66&lt;AP$1,$G66&lt;AP$3,(DATE(YEAR($G66)+1,MONTH($G66)+1,1))&gt;AP$3),$D66*10.56*AP$2*(AP$1/1000-($F66/1000)),0)</f>
        <v>0</v>
      </c>
      <c r="AQ66" s="69" t="n">
        <f aca="false">IF(AND($F66&lt;AQ$1,$G66&lt;AQ$3,(DATE(YEAR($G66)+1,MONTH($G66)+1,1))&gt;AQ$3),$D66*10.56*AQ$2*(AQ$1/1000-($F66/1000)),0)</f>
        <v>0</v>
      </c>
      <c r="AR66" s="69" t="n">
        <f aca="false">IF(AND($F66&lt;AR$1,$G66&lt;AR$3,(DATE(YEAR($G66)+1,MONTH($G66)+1,1))&gt;AR$3),$D66*10.56*AR$2*(AR$1/1000-($F66/1000)),0)</f>
        <v>0</v>
      </c>
      <c r="AS66" s="69" t="n">
        <f aca="false">IF(AND($F66&lt;AS$1,$G66&lt;AS$3,(DATE(YEAR($G66)+1,MONTH($G66)+1,1))&gt;AS$3),$D66*10.56*AS$2*(AS$1/1000-($F66/1000)),0)</f>
        <v>0</v>
      </c>
      <c r="AT66" s="69" t="n">
        <f aca="false">IF(AND($F66&lt;AT$1,$G66&lt;AT$3,(DATE(YEAR($G66)+1,MONTH($G66)+1,1))&gt;AT$3),$D66*10.56*AT$2*(AT$1/1000-($F66/1000)),0)</f>
        <v>0</v>
      </c>
      <c r="AU66" s="69" t="n">
        <f aca="false">IF(AND($F66&lt;AU$1,$G66&lt;AU$3,(DATE(YEAR($G66)+1,MONTH($G66)+1,1))&gt;AU$3),$D66*10.56*AU$2*(AU$1/1000-($F66/1000)),0)</f>
        <v>0</v>
      </c>
      <c r="AV66" s="69" t="n">
        <f aca="false">IF(AND($F66&lt;AV$1,$G66&lt;AV$3,(DATE(YEAR($G66)+1,MONTH($G66)+1,1))&gt;AV$3),$D66*10.56*AV$2*(AV$1/1000-($F66/1000)),0)</f>
        <v>0</v>
      </c>
      <c r="AW66" s="69" t="n">
        <f aca="false">IF(AND($F66&lt;AW$1,$G66&lt;AW$3,(DATE(YEAR($G66)+1,MONTH($G66)+1,1))&gt;AW$3),$D66*10.56*AW$2*(AW$1/1000-($F66/1000)),0)</f>
        <v>0</v>
      </c>
      <c r="AX66" s="69" t="n">
        <f aca="false">IF(AND($F66&lt;AX$1,$G66&lt;AX$3,(DATE(YEAR($G66)+1,MONTH($G66)+1,1))&gt;AX$3),$D66*10.56*AX$2*(AX$1/1000-($F66/1000)),0)</f>
        <v>0</v>
      </c>
      <c r="AY66" s="69" t="n">
        <f aca="false">IF(AND($F66&lt;AY$1,$G66&lt;AY$3,(DATE(YEAR($G66)+1,MONTH($G66)+1,1))&gt;AY$3),$D66*10.56*AY$2*(AY$1/1000-($F66/1000)),0)</f>
        <v>0</v>
      </c>
      <c r="AZ66" s="69" t="n">
        <f aca="false">IF(AND($F66&lt;AZ$1,$G66&lt;AZ$3,(DATE(YEAR($G66)+1,MONTH($G66)+1,1))&gt;AZ$3),$D66*10.56*AZ$2*(AZ$1/1000-($F66/1000)),0)</f>
        <v>0</v>
      </c>
      <c r="BA66" s="69" t="n">
        <f aca="false">IF(AND($F66&lt;BA$1,$G66&lt;BA$3,(DATE(YEAR($G66)+1,MONTH($G66)+1,1))&gt;BA$3),$D66*10.56*BA$2*(BA$1/1000-($F66/1000)),0)</f>
        <v>0</v>
      </c>
      <c r="BB66" s="69" t="n">
        <f aca="false">IF(AND($F66&lt;BB$1,$G66&lt;BB$3,(DATE(YEAR($G66)+1,MONTH($G66)+1,1))&gt;BB$3),$D66*10.56*BB$2*(BB$1/1000-($F66/1000)),0)</f>
        <v>0</v>
      </c>
      <c r="BC66" s="69" t="n">
        <f aca="false">IF(AND($F66&lt;BC$1,$G66&lt;BC$3,(DATE(YEAR($G66)+1,MONTH($G66)+1,1))&gt;BC$3),$D66*10.56*BC$2*(BC$1/1000-($F66/1000)),0)</f>
        <v>0</v>
      </c>
      <c r="BD66" s="69" t="n">
        <f aca="false">IF(AND($F66&lt;BD$1,$G66&lt;BD$3,(DATE(YEAR($G66)+1,MONTH($G66)+1,1))&gt;BD$3),$D66*10.56*BD$2*(BD$1/1000-($F66/1000)),0)</f>
        <v>0</v>
      </c>
    </row>
    <row r="67" customFormat="false" ht="12.75" hidden="false" customHeight="false" outlineLevel="0" collapsed="false">
      <c r="A67" s="0" t="s">
        <v>1279</v>
      </c>
      <c r="B67" s="0" t="s">
        <v>1251</v>
      </c>
      <c r="C67" s="0" t="s">
        <v>1270</v>
      </c>
      <c r="D67" s="0" t="n">
        <v>7.4</v>
      </c>
      <c r="E67" s="66" t="s">
        <v>1256</v>
      </c>
      <c r="F67" s="2" t="n">
        <v>0</v>
      </c>
      <c r="G67" s="8" t="n">
        <v>37257</v>
      </c>
      <c r="H67" s="64" t="s">
        <v>1260</v>
      </c>
      <c r="I67" s="69" t="n">
        <f aca="false">IF(AND($F67&lt;I$1,$G67&lt;I$3,(DATE(YEAR($G67)+1,MONTH($G67)+1,1))&gt;I$3),$D67*10.56*I$2*(I$1/1000-($F67/1000)),0)</f>
        <v>0</v>
      </c>
      <c r="J67" s="69" t="n">
        <f aca="false">IF(AND($F67&lt;J$1,$G67&lt;J$3,(DATE(YEAR($G67)+1,MONTH($G67)+1,1))&gt;J$3),$D67*10.56*J$2*(J$1/1000-($F67/1000)),0)</f>
        <v>0</v>
      </c>
      <c r="K67" s="69" t="n">
        <f aca="false">IF(AND($F67&lt;K$1,$G67&lt;K$3,(DATE(YEAR($G67)+1,MONTH($G67)+1,1))&gt;K$3),$D67*10.56*K$2*(K$1/1000-($F67/1000)),0)</f>
        <v>0</v>
      </c>
      <c r="L67" s="69" t="n">
        <f aca="false">IF(AND($F67&lt;L$1,$G67&lt;L$3,(DATE(YEAR($G67)+1,MONTH($G67)+1,1))&gt;L$3),$D67*10.56*L$2*(L$1/1000-($F67/1000)),0)</f>
        <v>0</v>
      </c>
      <c r="M67" s="69" t="n">
        <f aca="false">IF(AND($F67&lt;M$1,$G67&lt;M$3,(DATE(YEAR($G67)+1,MONTH($G67)+1,1))&gt;M$3),$D67*10.56*M$2*(M$1/1000-($F67/1000)),0)</f>
        <v>0</v>
      </c>
      <c r="N67" s="69" t="n">
        <f aca="false">IF(AND($F67&lt;N$1,$G67&lt;N$3,(DATE(YEAR($G67)+1,MONTH($G67)+1,1))&gt;N$3),$D67*10.56*N$2*(N$1/1000-($F67/1000)),0)</f>
        <v>0</v>
      </c>
      <c r="O67" s="69" t="n">
        <f aca="false">IF(AND($F67&lt;O$1,$G67&lt;O$3,(DATE(YEAR($G67)+1,MONTH($G67)+1,1))&gt;O$3),$D67*10.56*O$2*(O$1/1000-($F67/1000)),0)</f>
        <v>0</v>
      </c>
      <c r="P67" s="69" t="n">
        <f aca="false">IF(AND($F67&lt;P$1,$G67&lt;P$3,(DATE(YEAR($G67)+1,MONTH($G67)+1,1))&gt;P$3),$D67*10.56*P$2*(P$1/1000-($F67/1000)),0)</f>
        <v>0</v>
      </c>
      <c r="Q67" s="69" t="n">
        <f aca="false">IF(AND($F67&lt;Q$1,$G67&lt;Q$3,(DATE(YEAR($G67)+1,MONTH($G67)+1,1))&gt;Q$3),$D67*10.56*Q$2*(Q$1/1000-($F67/1000)),0)</f>
        <v>0</v>
      </c>
      <c r="R67" s="69" t="n">
        <f aca="false">IF(AND($F67&lt;R$1,$G67&lt;R$3,(DATE(YEAR($G67)+1,MONTH($G67)+1,1))&gt;R$3),$D67*10.56*R$2*(R$1/1000-($F67/1000)),0)</f>
        <v>0</v>
      </c>
      <c r="S67" s="69" t="n">
        <f aca="false">IF(AND($F67&lt;S$1,$G67&lt;S$3,(DATE(YEAR($G67)+1,MONTH($G67)+1,1))&gt;S$3),$D67*10.56*S$2*(S$1/1000-($F67/1000)),0)</f>
        <v>0</v>
      </c>
      <c r="T67" s="69" t="n">
        <f aca="false">IF(AND($F67&lt;T$1,$G67&lt;T$3,(DATE(YEAR($G67)+1,MONTH($G67)+1,1))&gt;T$3),$D67*10.56*T$2*(T$1/1000-($F67/1000)),0)</f>
        <v>0</v>
      </c>
      <c r="U67" s="69" t="n">
        <f aca="false">IF(AND($F67&lt;U$1,$G67&lt;U$3,(DATE(YEAR($G67)+1,MONTH($G67)+1,1))&gt;U$3),$D67*10.56*U$2*(U$1/1000-($F67/1000)),0)</f>
        <v>0</v>
      </c>
      <c r="V67" s="69" t="n">
        <f aca="false">IF(AND($F67&lt;V$1,$G67&lt;V$3,(DATE(YEAR($G67)+1,MONTH($G67)+1,1))&gt;V$3),$D67*10.56*V$2*(V$1/1000-($F67/1000)),0)</f>
        <v>312.576</v>
      </c>
      <c r="W67" s="69" t="n">
        <f aca="false">IF(AND($F67&lt;W$1,$G67&lt;W$3,(DATE(YEAR($G67)+1,MONTH($G67)+1,1))&gt;W$3),$D67*10.56*W$2*(W$1/1000-($F67/1000)),0)</f>
        <v>312.576</v>
      </c>
      <c r="X67" s="69" t="n">
        <f aca="false">IF(AND($F67&lt;X$1,$G67&lt;X$3,(DATE(YEAR($G67)+1,MONTH($G67)+1,1))&gt;X$3),$D67*10.56*X$2*(X$1/1000-($F67/1000)),0)</f>
        <v>312.576</v>
      </c>
      <c r="Y67" s="69" t="n">
        <f aca="false">IF(AND($F67&lt;Y$1,$G67&lt;Y$3,(DATE(YEAR($G67)+1,MONTH($G67)+1,1))&gt;Y$3),$D67*10.56*Y$2*(Y$1/1000-($F67/1000)),0)</f>
        <v>312.576</v>
      </c>
      <c r="Z67" s="69" t="n">
        <f aca="false">IF(AND($F67&lt;Z$1,$G67&lt;Z$3,(DATE(YEAR($G67)+1,MONTH($G67)+1,1))&gt;Z$3),$D67*10.56*Z$2*(Z$1/1000-($F67/1000)),0)</f>
        <v>312.576</v>
      </c>
      <c r="AA67" s="69" t="n">
        <f aca="false">IF(AND($F67&lt;AA$1,$G67&lt;AA$3,(DATE(YEAR($G67)+1,MONTH($G67)+1,1))&gt;AA$3),$D67*10.56*AA$2*(AA$1/1000-($F67/1000)),0)</f>
        <v>312.576</v>
      </c>
      <c r="AB67" s="69" t="n">
        <f aca="false">IF(AND($F67&lt;AB$1,$G67&lt;AB$3,(DATE(YEAR($G67)+1,MONTH($G67)+1,1))&gt;AB$3),$D67*10.56*AB$2*(AB$1/1000-($F67/1000)),0)</f>
        <v>312.576</v>
      </c>
      <c r="AC67" s="69" t="n">
        <f aca="false">IF(AND($F67&lt;AC$1,$G67&lt;AC$3,(DATE(YEAR($G67)+1,MONTH($G67)+1,1))&gt;AC$3),$D67*10.56*AC$2*(AC$1/1000-($F67/1000)),0)</f>
        <v>312.576</v>
      </c>
      <c r="AD67" s="69" t="n">
        <f aca="false">IF(AND($F67&lt;AD$1,$G67&lt;AD$3,(DATE(YEAR($G67)+1,MONTH($G67)+1,1))&gt;AD$3),$D67*10.56*AD$2*(AD$1/1000-($F67/1000)),0)</f>
        <v>312.576</v>
      </c>
      <c r="AE67" s="69" t="n">
        <f aca="false">IF(AND($F67&lt;AE$1,$G67&lt;AE$3,(DATE(YEAR($G67)+1,MONTH($G67)+1,1))&gt;AE$3),$D67*10.56*AE$2*(AE$1/1000-($F67/1000)),0)</f>
        <v>312.576</v>
      </c>
      <c r="AF67" s="69" t="n">
        <f aca="false">IF(AND($F67&lt;AF$1,$G67&lt;AF$3,(DATE(YEAR($G67)+1,MONTH($G67)+1,1))&gt;AF$3),$D67*10.56*AF$2*(AF$1/1000-($F67/1000)),0)</f>
        <v>312.576</v>
      </c>
      <c r="AG67" s="69" t="n">
        <f aca="false">IF(AND($F67&lt;AG$1,$G67&lt;AG$3,(DATE(YEAR($G67)+1,MONTH($G67)+1,1))&gt;AG$3),$D67*10.56*AG$2*(AG$1/1000-($F67/1000)),0)</f>
        <v>312.576</v>
      </c>
      <c r="AH67" s="69" t="n">
        <f aca="false">IF(AND($F67&lt;AH$1,$G67&lt;AH$3,(DATE(YEAR($G67)+1,MONTH($G67)+1,1))&gt;AH$3),$D67*10.56*AH$2*(AH$1/1000-($F67/1000)),0)</f>
        <v>0</v>
      </c>
      <c r="AI67" s="69" t="n">
        <f aca="false">IF(AND($F67&lt;AI$1,$G67&lt;AI$3,(DATE(YEAR($G67)+1,MONTH($G67)+1,1))&gt;AI$3),$D67*10.56*AI$2*(AI$1/1000-($F67/1000)),0)</f>
        <v>0</v>
      </c>
      <c r="AJ67" s="69" t="n">
        <f aca="false">IF(AND($F67&lt;AJ$1,$G67&lt;AJ$3,(DATE(YEAR($G67)+1,MONTH($G67)+1,1))&gt;AJ$3),$D67*10.56*AJ$2*(AJ$1/1000-($F67/1000)),0)</f>
        <v>0</v>
      </c>
      <c r="AK67" s="69" t="n">
        <f aca="false">IF(AND($F67&lt;AK$1,$G67&lt;AK$3,(DATE(YEAR($G67)+1,MONTH($G67)+1,1))&gt;AK$3),$D67*10.56*AK$2*(AK$1/1000-($F67/1000)),0)</f>
        <v>0</v>
      </c>
      <c r="AL67" s="69" t="n">
        <f aca="false">IF(AND($F67&lt;AL$1,$G67&lt;AL$3,(DATE(YEAR($G67)+1,MONTH($G67)+1,1))&gt;AL$3),$D67*10.56*AL$2*(AL$1/1000-($F67/1000)),0)</f>
        <v>0</v>
      </c>
      <c r="AM67" s="69" t="n">
        <f aca="false">IF(AND($F67&lt;AM$1,$G67&lt;AM$3,(DATE(YEAR($G67)+1,MONTH($G67)+1,1))&gt;AM$3),$D67*10.56*AM$2*(AM$1/1000-($F67/1000)),0)</f>
        <v>0</v>
      </c>
      <c r="AN67" s="69" t="n">
        <f aca="false">IF(AND($F67&lt;AN$1,$G67&lt;AN$3,(DATE(YEAR($G67)+1,MONTH($G67)+1,1))&gt;AN$3),$D67*10.56*AN$2*(AN$1/1000-($F67/1000)),0)</f>
        <v>0</v>
      </c>
      <c r="AO67" s="69" t="n">
        <f aca="false">IF(AND($F67&lt;AO$1,$G67&lt;AO$3,(DATE(YEAR($G67)+1,MONTH($G67)+1,1))&gt;AO$3),$D67*10.56*AO$2*(AO$1/1000-($F67/1000)),0)</f>
        <v>0</v>
      </c>
      <c r="AP67" s="69" t="n">
        <f aca="false">IF(AND($F67&lt;AP$1,$G67&lt;AP$3,(DATE(YEAR($G67)+1,MONTH($G67)+1,1))&gt;AP$3),$D67*10.56*AP$2*(AP$1/1000-($F67/1000)),0)</f>
        <v>0</v>
      </c>
      <c r="AQ67" s="69" t="n">
        <f aca="false">IF(AND($F67&lt;AQ$1,$G67&lt;AQ$3,(DATE(YEAR($G67)+1,MONTH($G67)+1,1))&gt;AQ$3),$D67*10.56*AQ$2*(AQ$1/1000-($F67/1000)),0)</f>
        <v>0</v>
      </c>
      <c r="AR67" s="69" t="n">
        <f aca="false">IF(AND($F67&lt;AR$1,$G67&lt;AR$3,(DATE(YEAR($G67)+1,MONTH($G67)+1,1))&gt;AR$3),$D67*10.56*AR$2*(AR$1/1000-($F67/1000)),0)</f>
        <v>0</v>
      </c>
      <c r="AS67" s="69" t="n">
        <f aca="false">IF(AND($F67&lt;AS$1,$G67&lt;AS$3,(DATE(YEAR($G67)+1,MONTH($G67)+1,1))&gt;AS$3),$D67*10.56*AS$2*(AS$1/1000-($F67/1000)),0)</f>
        <v>0</v>
      </c>
      <c r="AT67" s="69" t="n">
        <f aca="false">IF(AND($F67&lt;AT$1,$G67&lt;AT$3,(DATE(YEAR($G67)+1,MONTH($G67)+1,1))&gt;AT$3),$D67*10.56*AT$2*(AT$1/1000-($F67/1000)),0)</f>
        <v>0</v>
      </c>
      <c r="AU67" s="69" t="n">
        <f aca="false">IF(AND($F67&lt;AU$1,$G67&lt;AU$3,(DATE(YEAR($G67)+1,MONTH($G67)+1,1))&gt;AU$3),$D67*10.56*AU$2*(AU$1/1000-($F67/1000)),0)</f>
        <v>0</v>
      </c>
      <c r="AV67" s="69" t="n">
        <f aca="false">IF(AND($F67&lt;AV$1,$G67&lt;AV$3,(DATE(YEAR($G67)+1,MONTH($G67)+1,1))&gt;AV$3),$D67*10.56*AV$2*(AV$1/1000-($F67/1000)),0)</f>
        <v>0</v>
      </c>
      <c r="AW67" s="69" t="n">
        <f aca="false">IF(AND($F67&lt;AW$1,$G67&lt;AW$3,(DATE(YEAR($G67)+1,MONTH($G67)+1,1))&gt;AW$3),$D67*10.56*AW$2*(AW$1/1000-($F67/1000)),0)</f>
        <v>0</v>
      </c>
      <c r="AX67" s="69" t="n">
        <f aca="false">IF(AND($F67&lt;AX$1,$G67&lt;AX$3,(DATE(YEAR($G67)+1,MONTH($G67)+1,1))&gt;AX$3),$D67*10.56*AX$2*(AX$1/1000-($F67/1000)),0)</f>
        <v>0</v>
      </c>
      <c r="AY67" s="69" t="n">
        <f aca="false">IF(AND($F67&lt;AY$1,$G67&lt;AY$3,(DATE(YEAR($G67)+1,MONTH($G67)+1,1))&gt;AY$3),$D67*10.56*AY$2*(AY$1/1000-($F67/1000)),0)</f>
        <v>0</v>
      </c>
      <c r="AZ67" s="69" t="n">
        <f aca="false">IF(AND($F67&lt;AZ$1,$G67&lt;AZ$3,(DATE(YEAR($G67)+1,MONTH($G67)+1,1))&gt;AZ$3),$D67*10.56*AZ$2*(AZ$1/1000-($F67/1000)),0)</f>
        <v>0</v>
      </c>
      <c r="BA67" s="69" t="n">
        <f aca="false">IF(AND($F67&lt;BA$1,$G67&lt;BA$3,(DATE(YEAR($G67)+1,MONTH($G67)+1,1))&gt;BA$3),$D67*10.56*BA$2*(BA$1/1000-($F67/1000)),0)</f>
        <v>0</v>
      </c>
      <c r="BB67" s="69" t="n">
        <f aca="false">IF(AND($F67&lt;BB$1,$G67&lt;BB$3,(DATE(YEAR($G67)+1,MONTH($G67)+1,1))&gt;BB$3),$D67*10.56*BB$2*(BB$1/1000-($F67/1000)),0)</f>
        <v>0</v>
      </c>
      <c r="BC67" s="69" t="n">
        <f aca="false">IF(AND($F67&lt;BC$1,$G67&lt;BC$3,(DATE(YEAR($G67)+1,MONTH($G67)+1,1))&gt;BC$3),$D67*10.56*BC$2*(BC$1/1000-($F67/1000)),0)</f>
        <v>0</v>
      </c>
      <c r="BD67" s="69" t="n">
        <f aca="false">IF(AND($F67&lt;BD$1,$G67&lt;BD$3,(DATE(YEAR($G67)+1,MONTH($G67)+1,1))&gt;BD$3),$D67*10.56*BD$2*(BD$1/1000-($F67/1000)),0)</f>
        <v>0</v>
      </c>
    </row>
    <row r="68" customFormat="false" ht="12.75" hidden="false" customHeight="false" outlineLevel="0" collapsed="false">
      <c r="A68" s="0" t="s">
        <v>1269</v>
      </c>
      <c r="B68" s="0" t="s">
        <v>1251</v>
      </c>
      <c r="C68" s="0" t="s">
        <v>1270</v>
      </c>
      <c r="D68" s="0" t="n">
        <v>7.2</v>
      </c>
      <c r="E68" s="66" t="s">
        <v>1256</v>
      </c>
      <c r="F68" s="2" t="n">
        <v>0</v>
      </c>
      <c r="G68" s="8" t="n">
        <v>37257</v>
      </c>
      <c r="H68" s="64" t="s">
        <v>1260</v>
      </c>
      <c r="I68" s="69" t="n">
        <f aca="false">IF(AND($F68&lt;I$1,$G68&lt;I$3,(DATE(YEAR($G68)+1,MONTH($G68)+1,1))&gt;I$3),$D68*10.56*I$2*(I$1/1000-($F68/1000)),0)</f>
        <v>0</v>
      </c>
      <c r="J68" s="69" t="n">
        <f aca="false">IF(AND($F68&lt;J$1,$G68&lt;J$3,(DATE(YEAR($G68)+1,MONTH($G68)+1,1))&gt;J$3),$D68*10.56*J$2*(J$1/1000-($F68/1000)),0)</f>
        <v>0</v>
      </c>
      <c r="K68" s="69" t="n">
        <f aca="false">IF(AND($F68&lt;K$1,$G68&lt;K$3,(DATE(YEAR($G68)+1,MONTH($G68)+1,1))&gt;K$3),$D68*10.56*K$2*(K$1/1000-($F68/1000)),0)</f>
        <v>0</v>
      </c>
      <c r="L68" s="69" t="n">
        <f aca="false">IF(AND($F68&lt;L$1,$G68&lt;L$3,(DATE(YEAR($G68)+1,MONTH($G68)+1,1))&gt;L$3),$D68*10.56*L$2*(L$1/1000-($F68/1000)),0)</f>
        <v>0</v>
      </c>
      <c r="M68" s="69" t="n">
        <f aca="false">IF(AND($F68&lt;M$1,$G68&lt;M$3,(DATE(YEAR($G68)+1,MONTH($G68)+1,1))&gt;M$3),$D68*10.56*M$2*(M$1/1000-($F68/1000)),0)</f>
        <v>0</v>
      </c>
      <c r="N68" s="69" t="n">
        <f aca="false">IF(AND($F68&lt;N$1,$G68&lt;N$3,(DATE(YEAR($G68)+1,MONTH($G68)+1,1))&gt;N$3),$D68*10.56*N$2*(N$1/1000-($F68/1000)),0)</f>
        <v>0</v>
      </c>
      <c r="O68" s="69" t="n">
        <f aca="false">IF(AND($F68&lt;O$1,$G68&lt;O$3,(DATE(YEAR($G68)+1,MONTH($G68)+1,1))&gt;O$3),$D68*10.56*O$2*(O$1/1000-($F68/1000)),0)</f>
        <v>0</v>
      </c>
      <c r="P68" s="69" t="n">
        <f aca="false">IF(AND($F68&lt;P$1,$G68&lt;P$3,(DATE(YEAR($G68)+1,MONTH($G68)+1,1))&gt;P$3),$D68*10.56*P$2*(P$1/1000-($F68/1000)),0)</f>
        <v>0</v>
      </c>
      <c r="Q68" s="69" t="n">
        <f aca="false">IF(AND($F68&lt;Q$1,$G68&lt;Q$3,(DATE(YEAR($G68)+1,MONTH($G68)+1,1))&gt;Q$3),$D68*10.56*Q$2*(Q$1/1000-($F68/1000)),0)</f>
        <v>0</v>
      </c>
      <c r="R68" s="69" t="n">
        <f aca="false">IF(AND($F68&lt;R$1,$G68&lt;R$3,(DATE(YEAR($G68)+1,MONTH($G68)+1,1))&gt;R$3),$D68*10.56*R$2*(R$1/1000-($F68/1000)),0)</f>
        <v>0</v>
      </c>
      <c r="S68" s="69" t="n">
        <f aca="false">IF(AND($F68&lt;S$1,$G68&lt;S$3,(DATE(YEAR($G68)+1,MONTH($G68)+1,1))&gt;S$3),$D68*10.56*S$2*(S$1/1000-($F68/1000)),0)</f>
        <v>0</v>
      </c>
      <c r="T68" s="69" t="n">
        <f aca="false">IF(AND($F68&lt;T$1,$G68&lt;T$3,(DATE(YEAR($G68)+1,MONTH($G68)+1,1))&gt;T$3),$D68*10.56*T$2*(T$1/1000-($F68/1000)),0)</f>
        <v>0</v>
      </c>
      <c r="U68" s="69" t="n">
        <f aca="false">IF(AND($F68&lt;U$1,$G68&lt;U$3,(DATE(YEAR($G68)+1,MONTH($G68)+1,1))&gt;U$3),$D68*10.56*U$2*(U$1/1000-($F68/1000)),0)</f>
        <v>0</v>
      </c>
      <c r="V68" s="69" t="n">
        <f aca="false">IF(AND($F68&lt;V$1,$G68&lt;V$3,(DATE(YEAR($G68)+1,MONTH($G68)+1,1))&gt;V$3),$D68*10.56*V$2*(V$1/1000-($F68/1000)),0)</f>
        <v>304.128</v>
      </c>
      <c r="W68" s="69" t="n">
        <f aca="false">IF(AND($F68&lt;W$1,$G68&lt;W$3,(DATE(YEAR($G68)+1,MONTH($G68)+1,1))&gt;W$3),$D68*10.56*W$2*(W$1/1000-($F68/1000)),0)</f>
        <v>304.128</v>
      </c>
      <c r="X68" s="69" t="n">
        <f aca="false">IF(AND($F68&lt;X$1,$G68&lt;X$3,(DATE(YEAR($G68)+1,MONTH($G68)+1,1))&gt;X$3),$D68*10.56*X$2*(X$1/1000-($F68/1000)),0)</f>
        <v>304.128</v>
      </c>
      <c r="Y68" s="69" t="n">
        <f aca="false">IF(AND($F68&lt;Y$1,$G68&lt;Y$3,(DATE(YEAR($G68)+1,MONTH($G68)+1,1))&gt;Y$3),$D68*10.56*Y$2*(Y$1/1000-($F68/1000)),0)</f>
        <v>304.128</v>
      </c>
      <c r="Z68" s="69" t="n">
        <f aca="false">IF(AND($F68&lt;Z$1,$G68&lt;Z$3,(DATE(YEAR($G68)+1,MONTH($G68)+1,1))&gt;Z$3),$D68*10.56*Z$2*(Z$1/1000-($F68/1000)),0)</f>
        <v>304.128</v>
      </c>
      <c r="AA68" s="69" t="n">
        <f aca="false">IF(AND($F68&lt;AA$1,$G68&lt;AA$3,(DATE(YEAR($G68)+1,MONTH($G68)+1,1))&gt;AA$3),$D68*10.56*AA$2*(AA$1/1000-($F68/1000)),0)</f>
        <v>304.128</v>
      </c>
      <c r="AB68" s="69" t="n">
        <f aca="false">IF(AND($F68&lt;AB$1,$G68&lt;AB$3,(DATE(YEAR($G68)+1,MONTH($G68)+1,1))&gt;AB$3),$D68*10.56*AB$2*(AB$1/1000-($F68/1000)),0)</f>
        <v>304.128</v>
      </c>
      <c r="AC68" s="69" t="n">
        <f aca="false">IF(AND($F68&lt;AC$1,$G68&lt;AC$3,(DATE(YEAR($G68)+1,MONTH($G68)+1,1))&gt;AC$3),$D68*10.56*AC$2*(AC$1/1000-($F68/1000)),0)</f>
        <v>304.128</v>
      </c>
      <c r="AD68" s="69" t="n">
        <f aca="false">IF(AND($F68&lt;AD$1,$G68&lt;AD$3,(DATE(YEAR($G68)+1,MONTH($G68)+1,1))&gt;AD$3),$D68*10.56*AD$2*(AD$1/1000-($F68/1000)),0)</f>
        <v>304.128</v>
      </c>
      <c r="AE68" s="69" t="n">
        <f aca="false">IF(AND($F68&lt;AE$1,$G68&lt;AE$3,(DATE(YEAR($G68)+1,MONTH($G68)+1,1))&gt;AE$3),$D68*10.56*AE$2*(AE$1/1000-($F68/1000)),0)</f>
        <v>304.128</v>
      </c>
      <c r="AF68" s="69" t="n">
        <f aca="false">IF(AND($F68&lt;AF$1,$G68&lt;AF$3,(DATE(YEAR($G68)+1,MONTH($G68)+1,1))&gt;AF$3),$D68*10.56*AF$2*(AF$1/1000-($F68/1000)),0)</f>
        <v>304.128</v>
      </c>
      <c r="AG68" s="69" t="n">
        <f aca="false">IF(AND($F68&lt;AG$1,$G68&lt;AG$3,(DATE(YEAR($G68)+1,MONTH($G68)+1,1))&gt;AG$3),$D68*10.56*AG$2*(AG$1/1000-($F68/1000)),0)</f>
        <v>304.128</v>
      </c>
      <c r="AH68" s="69" t="n">
        <f aca="false">IF(AND($F68&lt;AH$1,$G68&lt;AH$3,(DATE(YEAR($G68)+1,MONTH($G68)+1,1))&gt;AH$3),$D68*10.56*AH$2*(AH$1/1000-($F68/1000)),0)</f>
        <v>0</v>
      </c>
      <c r="AI68" s="69" t="n">
        <f aca="false">IF(AND($F68&lt;AI$1,$G68&lt;AI$3,(DATE(YEAR($G68)+1,MONTH($G68)+1,1))&gt;AI$3),$D68*10.56*AI$2*(AI$1/1000-($F68/1000)),0)</f>
        <v>0</v>
      </c>
      <c r="AJ68" s="69" t="n">
        <f aca="false">IF(AND($F68&lt;AJ$1,$G68&lt;AJ$3,(DATE(YEAR($G68)+1,MONTH($G68)+1,1))&gt;AJ$3),$D68*10.56*AJ$2*(AJ$1/1000-($F68/1000)),0)</f>
        <v>0</v>
      </c>
      <c r="AK68" s="69" t="n">
        <f aca="false">IF(AND($F68&lt;AK$1,$G68&lt;AK$3,(DATE(YEAR($G68)+1,MONTH($G68)+1,1))&gt;AK$3),$D68*10.56*AK$2*(AK$1/1000-($F68/1000)),0)</f>
        <v>0</v>
      </c>
      <c r="AL68" s="69" t="n">
        <f aca="false">IF(AND($F68&lt;AL$1,$G68&lt;AL$3,(DATE(YEAR($G68)+1,MONTH($G68)+1,1))&gt;AL$3),$D68*10.56*AL$2*(AL$1/1000-($F68/1000)),0)</f>
        <v>0</v>
      </c>
      <c r="AM68" s="69" t="n">
        <f aca="false">IF(AND($F68&lt;AM$1,$G68&lt;AM$3,(DATE(YEAR($G68)+1,MONTH($G68)+1,1))&gt;AM$3),$D68*10.56*AM$2*(AM$1/1000-($F68/1000)),0)</f>
        <v>0</v>
      </c>
      <c r="AN68" s="69" t="n">
        <f aca="false">IF(AND($F68&lt;AN$1,$G68&lt;AN$3,(DATE(YEAR($G68)+1,MONTH($G68)+1,1))&gt;AN$3),$D68*10.56*AN$2*(AN$1/1000-($F68/1000)),0)</f>
        <v>0</v>
      </c>
      <c r="AO68" s="69" t="n">
        <f aca="false">IF(AND($F68&lt;AO$1,$G68&lt;AO$3,(DATE(YEAR($G68)+1,MONTH($G68)+1,1))&gt;AO$3),$D68*10.56*AO$2*(AO$1/1000-($F68/1000)),0)</f>
        <v>0</v>
      </c>
      <c r="AP68" s="69" t="n">
        <f aca="false">IF(AND($F68&lt;AP$1,$G68&lt;AP$3,(DATE(YEAR($G68)+1,MONTH($G68)+1,1))&gt;AP$3),$D68*10.56*AP$2*(AP$1/1000-($F68/1000)),0)</f>
        <v>0</v>
      </c>
      <c r="AQ68" s="69" t="n">
        <f aca="false">IF(AND($F68&lt;AQ$1,$G68&lt;AQ$3,(DATE(YEAR($G68)+1,MONTH($G68)+1,1))&gt;AQ$3),$D68*10.56*AQ$2*(AQ$1/1000-($F68/1000)),0)</f>
        <v>0</v>
      </c>
      <c r="AR68" s="69" t="n">
        <f aca="false">IF(AND($F68&lt;AR$1,$G68&lt;AR$3,(DATE(YEAR($G68)+1,MONTH($G68)+1,1))&gt;AR$3),$D68*10.56*AR$2*(AR$1/1000-($F68/1000)),0)</f>
        <v>0</v>
      </c>
      <c r="AS68" s="69" t="n">
        <f aca="false">IF(AND($F68&lt;AS$1,$G68&lt;AS$3,(DATE(YEAR($G68)+1,MONTH($G68)+1,1))&gt;AS$3),$D68*10.56*AS$2*(AS$1/1000-($F68/1000)),0)</f>
        <v>0</v>
      </c>
      <c r="AT68" s="69" t="n">
        <f aca="false">IF(AND($F68&lt;AT$1,$G68&lt;AT$3,(DATE(YEAR($G68)+1,MONTH($G68)+1,1))&gt;AT$3),$D68*10.56*AT$2*(AT$1/1000-($F68/1000)),0)</f>
        <v>0</v>
      </c>
      <c r="AU68" s="69" t="n">
        <f aca="false">IF(AND($F68&lt;AU$1,$G68&lt;AU$3,(DATE(YEAR($G68)+1,MONTH($G68)+1,1))&gt;AU$3),$D68*10.56*AU$2*(AU$1/1000-($F68/1000)),0)</f>
        <v>0</v>
      </c>
      <c r="AV68" s="69" t="n">
        <f aca="false">IF(AND($F68&lt;AV$1,$G68&lt;AV$3,(DATE(YEAR($G68)+1,MONTH($G68)+1,1))&gt;AV$3),$D68*10.56*AV$2*(AV$1/1000-($F68/1000)),0)</f>
        <v>0</v>
      </c>
      <c r="AW68" s="69" t="n">
        <f aca="false">IF(AND($F68&lt;AW$1,$G68&lt;AW$3,(DATE(YEAR($G68)+1,MONTH($G68)+1,1))&gt;AW$3),$D68*10.56*AW$2*(AW$1/1000-($F68/1000)),0)</f>
        <v>0</v>
      </c>
      <c r="AX68" s="69" t="n">
        <f aca="false">IF(AND($F68&lt;AX$1,$G68&lt;AX$3,(DATE(YEAR($G68)+1,MONTH($G68)+1,1))&gt;AX$3),$D68*10.56*AX$2*(AX$1/1000-($F68/1000)),0)</f>
        <v>0</v>
      </c>
      <c r="AY68" s="69" t="n">
        <f aca="false">IF(AND($F68&lt;AY$1,$G68&lt;AY$3,(DATE(YEAR($G68)+1,MONTH($G68)+1,1))&gt;AY$3),$D68*10.56*AY$2*(AY$1/1000-($F68/1000)),0)</f>
        <v>0</v>
      </c>
      <c r="AZ68" s="69" t="n">
        <f aca="false">IF(AND($F68&lt;AZ$1,$G68&lt;AZ$3,(DATE(YEAR($G68)+1,MONTH($G68)+1,1))&gt;AZ$3),$D68*10.56*AZ$2*(AZ$1/1000-($F68/1000)),0)</f>
        <v>0</v>
      </c>
      <c r="BA68" s="69" t="n">
        <f aca="false">IF(AND($F68&lt;BA$1,$G68&lt;BA$3,(DATE(YEAR($G68)+1,MONTH($G68)+1,1))&gt;BA$3),$D68*10.56*BA$2*(BA$1/1000-($F68/1000)),0)</f>
        <v>0</v>
      </c>
      <c r="BB68" s="69" t="n">
        <f aca="false">IF(AND($F68&lt;BB$1,$G68&lt;BB$3,(DATE(YEAR($G68)+1,MONTH($G68)+1,1))&gt;BB$3),$D68*10.56*BB$2*(BB$1/1000-($F68/1000)),0)</f>
        <v>0</v>
      </c>
      <c r="BC68" s="69" t="n">
        <f aca="false">IF(AND($F68&lt;BC$1,$G68&lt;BC$3,(DATE(YEAR($G68)+1,MONTH($G68)+1,1))&gt;BC$3),$D68*10.56*BC$2*(BC$1/1000-($F68/1000)),0)</f>
        <v>0</v>
      </c>
      <c r="BD68" s="69" t="n">
        <f aca="false">IF(AND($F68&lt;BD$1,$G68&lt;BD$3,(DATE(YEAR($G68)+1,MONTH($G68)+1,1))&gt;BD$3),$D68*10.56*BD$2*(BD$1/1000-($F68/1000)),0)</f>
        <v>0</v>
      </c>
    </row>
    <row r="69" customFormat="false" ht="12.75" hidden="false" customHeight="false" outlineLevel="0" collapsed="false">
      <c r="A69" s="0" t="s">
        <v>1265</v>
      </c>
      <c r="B69" s="0" t="s">
        <v>1251</v>
      </c>
      <c r="C69" s="0" t="s">
        <v>1266</v>
      </c>
      <c r="D69" s="6" t="n">
        <v>29.8</v>
      </c>
      <c r="E69" s="66" t="s">
        <v>1256</v>
      </c>
      <c r="F69" s="67" t="n">
        <v>0</v>
      </c>
      <c r="G69" s="8" t="n">
        <v>37408</v>
      </c>
      <c r="H69" s="64" t="s">
        <v>1260</v>
      </c>
      <c r="I69" s="69" t="n">
        <f aca="false">IF(AND($F69&lt;I$1,$G69&lt;I$3,(DATE(YEAR($G69)+1,MONTH($G69)+1,1))&gt;I$3),$D69*10.56*I$2*(I$1/1000-($F69/1000)),0)</f>
        <v>0</v>
      </c>
      <c r="J69" s="69" t="n">
        <f aca="false">IF(AND($F69&lt;J$1,$G69&lt;J$3,(DATE(YEAR($G69)+1,MONTH($G69)+1,1))&gt;J$3),$D69*10.56*J$2*(J$1/1000-($F69/1000)),0)</f>
        <v>0</v>
      </c>
      <c r="K69" s="69" t="n">
        <f aca="false">IF(AND($F69&lt;K$1,$G69&lt;K$3,(DATE(YEAR($G69)+1,MONTH($G69)+1,1))&gt;K$3),$D69*10.56*K$2*(K$1/1000-($F69/1000)),0)</f>
        <v>0</v>
      </c>
      <c r="L69" s="69" t="n">
        <f aca="false">IF(AND($F69&lt;L$1,$G69&lt;L$3,(DATE(YEAR($G69)+1,MONTH($G69)+1,1))&gt;L$3),$D69*10.56*L$2*(L$1/1000-($F69/1000)),0)</f>
        <v>0</v>
      </c>
      <c r="M69" s="69" t="n">
        <f aca="false">IF(AND($F69&lt;M$1,$G69&lt;M$3,(DATE(YEAR($G69)+1,MONTH($G69)+1,1))&gt;M$3),$D69*10.56*M$2*(M$1/1000-($F69/1000)),0)</f>
        <v>0</v>
      </c>
      <c r="N69" s="69" t="n">
        <f aca="false">IF(AND($F69&lt;N$1,$G69&lt;N$3,(DATE(YEAR($G69)+1,MONTH($G69)+1,1))&gt;N$3),$D69*10.56*N$2*(N$1/1000-($F69/1000)),0)</f>
        <v>0</v>
      </c>
      <c r="O69" s="69" t="n">
        <f aca="false">IF(AND($F69&lt;O$1,$G69&lt;O$3,(DATE(YEAR($G69)+1,MONTH($G69)+1,1))&gt;O$3),$D69*10.56*O$2*(O$1/1000-($F69/1000)),0)</f>
        <v>0</v>
      </c>
      <c r="P69" s="69" t="n">
        <f aca="false">IF(AND($F69&lt;P$1,$G69&lt;P$3,(DATE(YEAR($G69)+1,MONTH($G69)+1,1))&gt;P$3),$D69*10.56*P$2*(P$1/1000-($F69/1000)),0)</f>
        <v>0</v>
      </c>
      <c r="Q69" s="69" t="n">
        <f aca="false">IF(AND($F69&lt;Q$1,$G69&lt;Q$3,(DATE(YEAR($G69)+1,MONTH($G69)+1,1))&gt;Q$3),$D69*10.56*Q$2*(Q$1/1000-($F69/1000)),0)</f>
        <v>0</v>
      </c>
      <c r="R69" s="69" t="n">
        <f aca="false">IF(AND($F69&lt;R$1,$G69&lt;R$3,(DATE(YEAR($G69)+1,MONTH($G69)+1,1))&gt;R$3),$D69*10.56*R$2*(R$1/1000-($F69/1000)),0)</f>
        <v>0</v>
      </c>
      <c r="S69" s="69" t="n">
        <f aca="false">IF(AND($F69&lt;S$1,$G69&lt;S$3,(DATE(YEAR($G69)+1,MONTH($G69)+1,1))&gt;S$3),$D69*10.56*S$2*(S$1/1000-($F69/1000)),0)</f>
        <v>0</v>
      </c>
      <c r="T69" s="69" t="n">
        <f aca="false">IF(AND($F69&lt;T$1,$G69&lt;T$3,(DATE(YEAR($G69)+1,MONTH($G69)+1,1))&gt;T$3),$D69*10.56*T$2*(T$1/1000-($F69/1000)),0)</f>
        <v>0</v>
      </c>
      <c r="U69" s="69" t="n">
        <f aca="false">IF(AND($F69&lt;U$1,$G69&lt;U$3,(DATE(YEAR($G69)+1,MONTH($G69)+1,1))&gt;U$3),$D69*10.56*U$2*(U$1/1000-($F69/1000)),0)</f>
        <v>0</v>
      </c>
      <c r="V69" s="69" t="n">
        <f aca="false">IF(AND($F69&lt;V$1,$G69&lt;V$3,(DATE(YEAR($G69)+1,MONTH($G69)+1,1))&gt;V$3),$D69*10.56*V$2*(V$1/1000-($F69/1000)),0)</f>
        <v>0</v>
      </c>
      <c r="W69" s="69" t="n">
        <f aca="false">IF(AND($F69&lt;W$1,$G69&lt;W$3,(DATE(YEAR($G69)+1,MONTH($G69)+1,1))&gt;W$3),$D69*10.56*W$2*(W$1/1000-($F69/1000)),0)</f>
        <v>0</v>
      </c>
      <c r="X69" s="69" t="n">
        <f aca="false">IF(AND($F69&lt;X$1,$G69&lt;X$3,(DATE(YEAR($G69)+1,MONTH($G69)+1,1))&gt;X$3),$D69*10.56*X$2*(X$1/1000-($F69/1000)),0)</f>
        <v>0</v>
      </c>
      <c r="Y69" s="69" t="n">
        <f aca="false">IF(AND($F69&lt;Y$1,$G69&lt;Y$3,(DATE(YEAR($G69)+1,MONTH($G69)+1,1))&gt;Y$3),$D69*10.56*Y$2*(Y$1/1000-($F69/1000)),0)</f>
        <v>0</v>
      </c>
      <c r="Z69" s="69" t="n">
        <f aca="false">IF(AND($F69&lt;Z$1,$G69&lt;Z$3,(DATE(YEAR($G69)+1,MONTH($G69)+1,1))&gt;Z$3),$D69*10.56*Z$2*(Z$1/1000-($F69/1000)),0)</f>
        <v>0</v>
      </c>
      <c r="AA69" s="69" t="n">
        <f aca="false">IF(AND($F69&lt;AA$1,$G69&lt;AA$3,(DATE(YEAR($G69)+1,MONTH($G69)+1,1))&gt;AA$3),$D69*10.56*AA$2*(AA$1/1000-($F69/1000)),0)</f>
        <v>1258.752</v>
      </c>
      <c r="AB69" s="69" t="n">
        <f aca="false">IF(AND($F69&lt;AB$1,$G69&lt;AB$3,(DATE(YEAR($G69)+1,MONTH($G69)+1,1))&gt;AB$3),$D69*10.56*AB$2*(AB$1/1000-($F69/1000)),0)</f>
        <v>1258.752</v>
      </c>
      <c r="AC69" s="69" t="n">
        <f aca="false">IF(AND($F69&lt;AC$1,$G69&lt;AC$3,(DATE(YEAR($G69)+1,MONTH($G69)+1,1))&gt;AC$3),$D69*10.56*AC$2*(AC$1/1000-($F69/1000)),0)</f>
        <v>1258.752</v>
      </c>
      <c r="AD69" s="69" t="n">
        <f aca="false">IF(AND($F69&lt;AD$1,$G69&lt;AD$3,(DATE(YEAR($G69)+1,MONTH($G69)+1,1))&gt;AD$3),$D69*10.56*AD$2*(AD$1/1000-($F69/1000)),0)</f>
        <v>1258.752</v>
      </c>
      <c r="AE69" s="69" t="n">
        <f aca="false">IF(AND($F69&lt;AE$1,$G69&lt;AE$3,(DATE(YEAR($G69)+1,MONTH($G69)+1,1))&gt;AE$3),$D69*10.56*AE$2*(AE$1/1000-($F69/1000)),0)</f>
        <v>1258.752</v>
      </c>
      <c r="AF69" s="69" t="n">
        <f aca="false">IF(AND($F69&lt;AF$1,$G69&lt;AF$3,(DATE(YEAR($G69)+1,MONTH($G69)+1,1))&gt;AF$3),$D69*10.56*AF$2*(AF$1/1000-($F69/1000)),0)</f>
        <v>1258.752</v>
      </c>
      <c r="AG69" s="69" t="n">
        <f aca="false">IF(AND($F69&lt;AG$1,$G69&lt;AG$3,(DATE(YEAR($G69)+1,MONTH($G69)+1,1))&gt;AG$3),$D69*10.56*AG$2*(AG$1/1000-($F69/1000)),0)</f>
        <v>1258.752</v>
      </c>
      <c r="AH69" s="69" t="n">
        <f aca="false">IF(AND($F69&lt;AH$1,$G69&lt;AH$3,(DATE(YEAR($G69)+1,MONTH($G69)+1,1))&gt;AH$3),$D69*10.56*AH$2*(AH$1/1000-($F69/1000)),0)</f>
        <v>1258.752</v>
      </c>
      <c r="AI69" s="69" t="n">
        <f aca="false">IF(AND($F69&lt;AI$1,$G69&lt;AI$3,(DATE(YEAR($G69)+1,MONTH($G69)+1,1))&gt;AI$3),$D69*10.56*AI$2*(AI$1/1000-($F69/1000)),0)</f>
        <v>1258.752</v>
      </c>
      <c r="AJ69" s="69" t="n">
        <f aca="false">IF(AND($F69&lt;AJ$1,$G69&lt;AJ$3,(DATE(YEAR($G69)+1,MONTH($G69)+1,1))&gt;AJ$3),$D69*10.56*AJ$2*(AJ$1/1000-($F69/1000)),0)</f>
        <v>1258.752</v>
      </c>
      <c r="AK69" s="69" t="n">
        <f aca="false">IF(AND($F69&lt;AK$1,$G69&lt;AK$3,(DATE(YEAR($G69)+1,MONTH($G69)+1,1))&gt;AK$3),$D69*10.56*AK$2*(AK$1/1000-($F69/1000)),0)</f>
        <v>1258.752</v>
      </c>
      <c r="AL69" s="69" t="n">
        <f aca="false">IF(AND($F69&lt;AL$1,$G69&lt;AL$3,(DATE(YEAR($G69)+1,MONTH($G69)+1,1))&gt;AL$3),$D69*10.56*AL$2*(AL$1/1000-($F69/1000)),0)</f>
        <v>1258.752</v>
      </c>
      <c r="AM69" s="69" t="n">
        <f aca="false">IF(AND($F69&lt;AM$1,$G69&lt;AM$3,(DATE(YEAR($G69)+1,MONTH($G69)+1,1))&gt;AM$3),$D69*10.56*AM$2*(AM$1/1000-($F69/1000)),0)</f>
        <v>0</v>
      </c>
      <c r="AN69" s="69" t="n">
        <f aca="false">IF(AND($F69&lt;AN$1,$G69&lt;AN$3,(DATE(YEAR($G69)+1,MONTH($G69)+1,1))&gt;AN$3),$D69*10.56*AN$2*(AN$1/1000-($F69/1000)),0)</f>
        <v>0</v>
      </c>
      <c r="AO69" s="69" t="n">
        <f aca="false">IF(AND($F69&lt;AO$1,$G69&lt;AO$3,(DATE(YEAR($G69)+1,MONTH($G69)+1,1))&gt;AO$3),$D69*10.56*AO$2*(AO$1/1000-($F69/1000)),0)</f>
        <v>0</v>
      </c>
      <c r="AP69" s="69" t="n">
        <f aca="false">IF(AND($F69&lt;AP$1,$G69&lt;AP$3,(DATE(YEAR($G69)+1,MONTH($G69)+1,1))&gt;AP$3),$D69*10.56*AP$2*(AP$1/1000-($F69/1000)),0)</f>
        <v>0</v>
      </c>
      <c r="AQ69" s="69" t="n">
        <f aca="false">IF(AND($F69&lt;AQ$1,$G69&lt;AQ$3,(DATE(YEAR($G69)+1,MONTH($G69)+1,1))&gt;AQ$3),$D69*10.56*AQ$2*(AQ$1/1000-($F69/1000)),0)</f>
        <v>0</v>
      </c>
      <c r="AR69" s="69" t="n">
        <f aca="false">IF(AND($F69&lt;AR$1,$G69&lt;AR$3,(DATE(YEAR($G69)+1,MONTH($G69)+1,1))&gt;AR$3),$D69*10.56*AR$2*(AR$1/1000-($F69/1000)),0)</f>
        <v>0</v>
      </c>
      <c r="AS69" s="69" t="n">
        <f aca="false">IF(AND($F69&lt;AS$1,$G69&lt;AS$3,(DATE(YEAR($G69)+1,MONTH($G69)+1,1))&gt;AS$3),$D69*10.56*AS$2*(AS$1/1000-($F69/1000)),0)</f>
        <v>0</v>
      </c>
      <c r="AT69" s="69" t="n">
        <f aca="false">IF(AND($F69&lt;AT$1,$G69&lt;AT$3,(DATE(YEAR($G69)+1,MONTH($G69)+1,1))&gt;AT$3),$D69*10.56*AT$2*(AT$1/1000-($F69/1000)),0)</f>
        <v>0</v>
      </c>
      <c r="AU69" s="69" t="n">
        <f aca="false">IF(AND($F69&lt;AU$1,$G69&lt;AU$3,(DATE(YEAR($G69)+1,MONTH($G69)+1,1))&gt;AU$3),$D69*10.56*AU$2*(AU$1/1000-($F69/1000)),0)</f>
        <v>0</v>
      </c>
      <c r="AV69" s="69" t="n">
        <f aca="false">IF(AND($F69&lt;AV$1,$G69&lt;AV$3,(DATE(YEAR($G69)+1,MONTH($G69)+1,1))&gt;AV$3),$D69*10.56*AV$2*(AV$1/1000-($F69/1000)),0)</f>
        <v>0</v>
      </c>
      <c r="AW69" s="69" t="n">
        <f aca="false">IF(AND($F69&lt;AW$1,$G69&lt;AW$3,(DATE(YEAR($G69)+1,MONTH($G69)+1,1))&gt;AW$3),$D69*10.56*AW$2*(AW$1/1000-($F69/1000)),0)</f>
        <v>0</v>
      </c>
      <c r="AX69" s="69" t="n">
        <f aca="false">IF(AND($F69&lt;AX$1,$G69&lt;AX$3,(DATE(YEAR($G69)+1,MONTH($G69)+1,1))&gt;AX$3),$D69*10.56*AX$2*(AX$1/1000-($F69/1000)),0)</f>
        <v>0</v>
      </c>
      <c r="AY69" s="69" t="n">
        <f aca="false">IF(AND($F69&lt;AY$1,$G69&lt;AY$3,(DATE(YEAR($G69)+1,MONTH($G69)+1,1))&gt;AY$3),$D69*10.56*AY$2*(AY$1/1000-($F69/1000)),0)</f>
        <v>0</v>
      </c>
      <c r="AZ69" s="69" t="n">
        <f aca="false">IF(AND($F69&lt;AZ$1,$G69&lt;AZ$3,(DATE(YEAR($G69)+1,MONTH($G69)+1,1))&gt;AZ$3),$D69*10.56*AZ$2*(AZ$1/1000-($F69/1000)),0)</f>
        <v>0</v>
      </c>
      <c r="BA69" s="69" t="n">
        <f aca="false">IF(AND($F69&lt;BA$1,$G69&lt;BA$3,(DATE(YEAR($G69)+1,MONTH($G69)+1,1))&gt;BA$3),$D69*10.56*BA$2*(BA$1/1000-($F69/1000)),0)</f>
        <v>0</v>
      </c>
      <c r="BB69" s="69" t="n">
        <f aca="false">IF(AND($F69&lt;BB$1,$G69&lt;BB$3,(DATE(YEAR($G69)+1,MONTH($G69)+1,1))&gt;BB$3),$D69*10.56*BB$2*(BB$1/1000-($F69/1000)),0)</f>
        <v>0</v>
      </c>
      <c r="BC69" s="69" t="n">
        <f aca="false">IF(AND($F69&lt;BC$1,$G69&lt;BC$3,(DATE(YEAR($G69)+1,MONTH($G69)+1,1))&gt;BC$3),$D69*10.56*BC$2*(BC$1/1000-($F69/1000)),0)</f>
        <v>0</v>
      </c>
      <c r="BD69" s="69" t="n">
        <f aca="false">IF(AND($F69&lt;BD$1,$G69&lt;BD$3,(DATE(YEAR($G69)+1,MONTH($G69)+1,1))&gt;BD$3),$D69*10.56*BD$2*(BD$1/1000-($F69/1000)),0)</f>
        <v>0</v>
      </c>
    </row>
    <row r="70" customFormat="false" ht="12.75" hidden="false" customHeight="false" outlineLevel="0" collapsed="false">
      <c r="A70" s="0" t="s">
        <v>1276</v>
      </c>
      <c r="B70" s="0" t="s">
        <v>1251</v>
      </c>
      <c r="C70" s="0" t="s">
        <v>1277</v>
      </c>
      <c r="D70" s="0" t="n">
        <v>14.4</v>
      </c>
      <c r="E70" s="66" t="s">
        <v>1256</v>
      </c>
      <c r="F70" s="13" t="n">
        <v>0</v>
      </c>
      <c r="G70" s="8" t="n">
        <v>37530</v>
      </c>
      <c r="H70" s="64" t="s">
        <v>1260</v>
      </c>
      <c r="I70" s="69" t="n">
        <f aca="false">IF(AND($F70&lt;I$1,$G70&lt;I$3,(DATE(YEAR($G70)+1,MONTH($G70)+1,1))&gt;I$3),$D70*10.56*I$2*(I$1/1000-($F70/1000)),0)</f>
        <v>0</v>
      </c>
      <c r="J70" s="69" t="n">
        <f aca="false">IF(AND($F70&lt;J$1,$G70&lt;J$3,(DATE(YEAR($G70)+1,MONTH($G70)+1,1))&gt;J$3),$D70*10.56*J$2*(J$1/1000-($F70/1000)),0)</f>
        <v>0</v>
      </c>
      <c r="K70" s="69" t="n">
        <f aca="false">IF(AND($F70&lt;K$1,$G70&lt;K$3,(DATE(YEAR($G70)+1,MONTH($G70)+1,1))&gt;K$3),$D70*10.56*K$2*(K$1/1000-($F70/1000)),0)</f>
        <v>0</v>
      </c>
      <c r="L70" s="69" t="n">
        <f aca="false">IF(AND($F70&lt;L$1,$G70&lt;L$3,(DATE(YEAR($G70)+1,MONTH($G70)+1,1))&gt;L$3),$D70*10.56*L$2*(L$1/1000-($F70/1000)),0)</f>
        <v>0</v>
      </c>
      <c r="M70" s="69" t="n">
        <f aca="false">IF(AND($F70&lt;M$1,$G70&lt;M$3,(DATE(YEAR($G70)+1,MONTH($G70)+1,1))&gt;M$3),$D70*10.56*M$2*(M$1/1000-($F70/1000)),0)</f>
        <v>0</v>
      </c>
      <c r="N70" s="69" t="n">
        <f aca="false">IF(AND($F70&lt;N$1,$G70&lt;N$3,(DATE(YEAR($G70)+1,MONTH($G70)+1,1))&gt;N$3),$D70*10.56*N$2*(N$1/1000-($F70/1000)),0)</f>
        <v>0</v>
      </c>
      <c r="O70" s="69" t="n">
        <f aca="false">IF(AND($F70&lt;O$1,$G70&lt;O$3,(DATE(YEAR($G70)+1,MONTH($G70)+1,1))&gt;O$3),$D70*10.56*O$2*(O$1/1000-($F70/1000)),0)</f>
        <v>0</v>
      </c>
      <c r="P70" s="69" t="n">
        <f aca="false">IF(AND($F70&lt;P$1,$G70&lt;P$3,(DATE(YEAR($G70)+1,MONTH($G70)+1,1))&gt;P$3),$D70*10.56*P$2*(P$1/1000-($F70/1000)),0)</f>
        <v>0</v>
      </c>
      <c r="Q70" s="69" t="n">
        <f aca="false">IF(AND($F70&lt;Q$1,$G70&lt;Q$3,(DATE(YEAR($G70)+1,MONTH($G70)+1,1))&gt;Q$3),$D70*10.56*Q$2*(Q$1/1000-($F70/1000)),0)</f>
        <v>0</v>
      </c>
      <c r="R70" s="69" t="n">
        <f aca="false">IF(AND($F70&lt;R$1,$G70&lt;R$3,(DATE(YEAR($G70)+1,MONTH($G70)+1,1))&gt;R$3),$D70*10.56*R$2*(R$1/1000-($F70/1000)),0)</f>
        <v>0</v>
      </c>
      <c r="S70" s="69" t="n">
        <f aca="false">IF(AND($F70&lt;S$1,$G70&lt;S$3,(DATE(YEAR($G70)+1,MONTH($G70)+1,1))&gt;S$3),$D70*10.56*S$2*(S$1/1000-($F70/1000)),0)</f>
        <v>0</v>
      </c>
      <c r="T70" s="69" t="n">
        <f aca="false">IF(AND($F70&lt;T$1,$G70&lt;T$3,(DATE(YEAR($G70)+1,MONTH($G70)+1,1))&gt;T$3),$D70*10.56*T$2*(T$1/1000-($F70/1000)),0)</f>
        <v>0</v>
      </c>
      <c r="U70" s="69" t="n">
        <f aca="false">IF(AND($F70&lt;U$1,$G70&lt;U$3,(DATE(YEAR($G70)+1,MONTH($G70)+1,1))&gt;U$3),$D70*10.56*U$2*(U$1/1000-($F70/1000)),0)</f>
        <v>0</v>
      </c>
      <c r="V70" s="69" t="n">
        <f aca="false">IF(AND($F70&lt;V$1,$G70&lt;V$3,(DATE(YEAR($G70)+1,MONTH($G70)+1,1))&gt;V$3),$D70*10.56*V$2*(V$1/1000-($F70/1000)),0)</f>
        <v>0</v>
      </c>
      <c r="W70" s="69" t="n">
        <f aca="false">IF(AND($F70&lt;W$1,$G70&lt;W$3,(DATE(YEAR($G70)+1,MONTH($G70)+1,1))&gt;W$3),$D70*10.56*W$2*(W$1/1000-($F70/1000)),0)</f>
        <v>0</v>
      </c>
      <c r="X70" s="69" t="n">
        <f aca="false">IF(AND($F70&lt;X$1,$G70&lt;X$3,(DATE(YEAR($G70)+1,MONTH($G70)+1,1))&gt;X$3),$D70*10.56*X$2*(X$1/1000-($F70/1000)),0)</f>
        <v>0</v>
      </c>
      <c r="Y70" s="69" t="n">
        <f aca="false">IF(AND($F70&lt;Y$1,$G70&lt;Y$3,(DATE(YEAR($G70)+1,MONTH($G70)+1,1))&gt;Y$3),$D70*10.56*Y$2*(Y$1/1000-($F70/1000)),0)</f>
        <v>0</v>
      </c>
      <c r="Z70" s="69" t="n">
        <f aca="false">IF(AND($F70&lt;Z$1,$G70&lt;Z$3,(DATE(YEAR($G70)+1,MONTH($G70)+1,1))&gt;Z$3),$D70*10.56*Z$2*(Z$1/1000-($F70/1000)),0)</f>
        <v>0</v>
      </c>
      <c r="AA70" s="69" t="n">
        <f aca="false">IF(AND($F70&lt;AA$1,$G70&lt;AA$3,(DATE(YEAR($G70)+1,MONTH($G70)+1,1))&gt;AA$3),$D70*10.56*AA$2*(AA$1/1000-($F70/1000)),0)</f>
        <v>0</v>
      </c>
      <c r="AB70" s="69" t="n">
        <f aca="false">IF(AND($F70&lt;AB$1,$G70&lt;AB$3,(DATE(YEAR($G70)+1,MONTH($G70)+1,1))&gt;AB$3),$D70*10.56*AB$2*(AB$1/1000-($F70/1000)),0)</f>
        <v>0</v>
      </c>
      <c r="AC70" s="69" t="n">
        <f aca="false">IF(AND($F70&lt;AC$1,$G70&lt;AC$3,(DATE(YEAR($G70)+1,MONTH($G70)+1,1))&gt;AC$3),$D70*10.56*AC$2*(AC$1/1000-($F70/1000)),0)</f>
        <v>0</v>
      </c>
      <c r="AD70" s="69" t="n">
        <f aca="false">IF(AND($F70&lt;AD$1,$G70&lt;AD$3,(DATE(YEAR($G70)+1,MONTH($G70)+1,1))&gt;AD$3),$D70*10.56*AD$2*(AD$1/1000-($F70/1000)),0)</f>
        <v>0</v>
      </c>
      <c r="AE70" s="69" t="n">
        <f aca="false">IF(AND($F70&lt;AE$1,$G70&lt;AE$3,(DATE(YEAR($G70)+1,MONTH($G70)+1,1))&gt;AE$3),$D70*10.56*AE$2*(AE$1/1000-($F70/1000)),0)</f>
        <v>608.256</v>
      </c>
      <c r="AF70" s="69" t="n">
        <f aca="false">IF(AND($F70&lt;AF$1,$G70&lt;AF$3,(DATE(YEAR($G70)+1,MONTH($G70)+1,1))&gt;AF$3),$D70*10.56*AF$2*(AF$1/1000-($F70/1000)),0)</f>
        <v>608.256</v>
      </c>
      <c r="AG70" s="69" t="n">
        <f aca="false">IF(AND($F70&lt;AG$1,$G70&lt;AG$3,(DATE(YEAR($G70)+1,MONTH($G70)+1,1))&gt;AG$3),$D70*10.56*AG$2*(AG$1/1000-($F70/1000)),0)</f>
        <v>608.256</v>
      </c>
      <c r="AH70" s="69" t="n">
        <f aca="false">IF(AND($F70&lt;AH$1,$G70&lt;AH$3,(DATE(YEAR($G70)+1,MONTH($G70)+1,1))&gt;AH$3),$D70*10.56*AH$2*(AH$1/1000-($F70/1000)),0)</f>
        <v>608.256</v>
      </c>
      <c r="AI70" s="69" t="n">
        <f aca="false">IF(AND($F70&lt;AI$1,$G70&lt;AI$3,(DATE(YEAR($G70)+1,MONTH($G70)+1,1))&gt;AI$3),$D70*10.56*AI$2*(AI$1/1000-($F70/1000)),0)</f>
        <v>608.256</v>
      </c>
      <c r="AJ70" s="69" t="n">
        <f aca="false">IF(AND($F70&lt;AJ$1,$G70&lt;AJ$3,(DATE(YEAR($G70)+1,MONTH($G70)+1,1))&gt;AJ$3),$D70*10.56*AJ$2*(AJ$1/1000-($F70/1000)),0)</f>
        <v>608.256</v>
      </c>
      <c r="AK70" s="69" t="n">
        <f aca="false">IF(AND($F70&lt;AK$1,$G70&lt;AK$3,(DATE(YEAR($G70)+1,MONTH($G70)+1,1))&gt;AK$3),$D70*10.56*AK$2*(AK$1/1000-($F70/1000)),0)</f>
        <v>608.256</v>
      </c>
      <c r="AL70" s="69" t="n">
        <f aca="false">IF(AND($F70&lt;AL$1,$G70&lt;AL$3,(DATE(YEAR($G70)+1,MONTH($G70)+1,1))&gt;AL$3),$D70*10.56*AL$2*(AL$1/1000-($F70/1000)),0)</f>
        <v>608.256</v>
      </c>
      <c r="AM70" s="69" t="n">
        <f aca="false">IF(AND($F70&lt;AM$1,$G70&lt;AM$3,(DATE(YEAR($G70)+1,MONTH($G70)+1,1))&gt;AM$3),$D70*10.56*AM$2*(AM$1/1000-($F70/1000)),0)</f>
        <v>608.256</v>
      </c>
      <c r="AN70" s="69" t="n">
        <f aca="false">IF(AND($F70&lt;AN$1,$G70&lt;AN$3,(DATE(YEAR($G70)+1,MONTH($G70)+1,1))&gt;AN$3),$D70*10.56*AN$2*(AN$1/1000-($F70/1000)),0)</f>
        <v>608.256</v>
      </c>
      <c r="AO70" s="69" t="n">
        <f aca="false">IF(AND($F70&lt;AO$1,$G70&lt;AO$3,(DATE(YEAR($G70)+1,MONTH($G70)+1,1))&gt;AO$3),$D70*10.56*AO$2*(AO$1/1000-($F70/1000)),0)</f>
        <v>608.256</v>
      </c>
      <c r="AP70" s="69" t="n">
        <f aca="false">IF(AND($F70&lt;AP$1,$G70&lt;AP$3,(DATE(YEAR($G70)+1,MONTH($G70)+1,1))&gt;AP$3),$D70*10.56*AP$2*(AP$1/1000-($F70/1000)),0)</f>
        <v>608.256</v>
      </c>
      <c r="AQ70" s="69" t="n">
        <f aca="false">IF(AND($F70&lt;AQ$1,$G70&lt;AQ$3,(DATE(YEAR($G70)+1,MONTH($G70)+1,1))&gt;AQ$3),$D70*10.56*AQ$2*(AQ$1/1000-($F70/1000)),0)</f>
        <v>0</v>
      </c>
      <c r="AR70" s="69" t="n">
        <f aca="false">IF(AND($F70&lt;AR$1,$G70&lt;AR$3,(DATE(YEAR($G70)+1,MONTH($G70)+1,1))&gt;AR$3),$D70*10.56*AR$2*(AR$1/1000-($F70/1000)),0)</f>
        <v>0</v>
      </c>
      <c r="AS70" s="69" t="n">
        <f aca="false">IF(AND($F70&lt;AS$1,$G70&lt;AS$3,(DATE(YEAR($G70)+1,MONTH($G70)+1,1))&gt;AS$3),$D70*10.56*AS$2*(AS$1/1000-($F70/1000)),0)</f>
        <v>0</v>
      </c>
      <c r="AT70" s="69" t="n">
        <f aca="false">IF(AND($F70&lt;AT$1,$G70&lt;AT$3,(DATE(YEAR($G70)+1,MONTH($G70)+1,1))&gt;AT$3),$D70*10.56*AT$2*(AT$1/1000-($F70/1000)),0)</f>
        <v>0</v>
      </c>
      <c r="AU70" s="69" t="n">
        <f aca="false">IF(AND($F70&lt;AU$1,$G70&lt;AU$3,(DATE(YEAR($G70)+1,MONTH($G70)+1,1))&gt;AU$3),$D70*10.56*AU$2*(AU$1/1000-($F70/1000)),0)</f>
        <v>0</v>
      </c>
      <c r="AV70" s="69" t="n">
        <f aca="false">IF(AND($F70&lt;AV$1,$G70&lt;AV$3,(DATE(YEAR($G70)+1,MONTH($G70)+1,1))&gt;AV$3),$D70*10.56*AV$2*(AV$1/1000-($F70/1000)),0)</f>
        <v>0</v>
      </c>
      <c r="AW70" s="69" t="n">
        <f aca="false">IF(AND($F70&lt;AW$1,$G70&lt;AW$3,(DATE(YEAR($G70)+1,MONTH($G70)+1,1))&gt;AW$3),$D70*10.56*AW$2*(AW$1/1000-($F70/1000)),0)</f>
        <v>0</v>
      </c>
      <c r="AX70" s="69" t="n">
        <f aca="false">IF(AND($F70&lt;AX$1,$G70&lt;AX$3,(DATE(YEAR($G70)+1,MONTH($G70)+1,1))&gt;AX$3),$D70*10.56*AX$2*(AX$1/1000-($F70/1000)),0)</f>
        <v>0</v>
      </c>
      <c r="AY70" s="69" t="n">
        <f aca="false">IF(AND($F70&lt;AY$1,$G70&lt;AY$3,(DATE(YEAR($G70)+1,MONTH($G70)+1,1))&gt;AY$3),$D70*10.56*AY$2*(AY$1/1000-($F70/1000)),0)</f>
        <v>0</v>
      </c>
      <c r="AZ70" s="69" t="n">
        <f aca="false">IF(AND($F70&lt;AZ$1,$G70&lt;AZ$3,(DATE(YEAR($G70)+1,MONTH($G70)+1,1))&gt;AZ$3),$D70*10.56*AZ$2*(AZ$1/1000-($F70/1000)),0)</f>
        <v>0</v>
      </c>
      <c r="BA70" s="69" t="n">
        <f aca="false">IF(AND($F70&lt;BA$1,$G70&lt;BA$3,(DATE(YEAR($G70)+1,MONTH($G70)+1,1))&gt;BA$3),$D70*10.56*BA$2*(BA$1/1000-($F70/1000)),0)</f>
        <v>0</v>
      </c>
      <c r="BB70" s="69" t="n">
        <f aca="false">IF(AND($F70&lt;BB$1,$G70&lt;BB$3,(DATE(YEAR($G70)+1,MONTH($G70)+1,1))&gt;BB$3),$D70*10.56*BB$2*(BB$1/1000-($F70/1000)),0)</f>
        <v>0</v>
      </c>
      <c r="BC70" s="69" t="n">
        <f aca="false">IF(AND($F70&lt;BC$1,$G70&lt;BC$3,(DATE(YEAR($G70)+1,MONTH($G70)+1,1))&gt;BC$3),$D70*10.56*BC$2*(BC$1/1000-($F70/1000)),0)</f>
        <v>0</v>
      </c>
      <c r="BD70" s="69" t="n">
        <f aca="false">IF(AND($F70&lt;BD$1,$G70&lt;BD$3,(DATE(YEAR($G70)+1,MONTH($G70)+1,1))&gt;BD$3),$D70*10.56*BD$2*(BD$1/1000-($F70/1000)),0)</f>
        <v>0</v>
      </c>
    </row>
    <row r="71" customFormat="false" ht="12.75" hidden="false" customHeight="false" outlineLevel="0" collapsed="false">
      <c r="A71" s="71" t="s">
        <v>1852</v>
      </c>
      <c r="B71" s="71" t="s">
        <v>1251</v>
      </c>
      <c r="C71" s="71" t="s">
        <v>1277</v>
      </c>
      <c r="D71" s="72" t="n">
        <v>288</v>
      </c>
      <c r="E71" s="66" t="s">
        <v>1268</v>
      </c>
      <c r="F71" s="72" t="n">
        <v>6707</v>
      </c>
      <c r="G71" s="73" t="n">
        <v>37438</v>
      </c>
      <c r="H71" s="64" t="s">
        <v>1260</v>
      </c>
      <c r="I71" s="69" t="n">
        <f aca="false">IF(AND($F71&lt;I$1,$G71&lt;I$3,(DATE(YEAR($G71)+1,MONTH($G71)+1,1))&gt;I$3),$D71*10.56*I$2*(I$1/1000-($F71/1000)),0)</f>
        <v>0</v>
      </c>
      <c r="J71" s="69" t="n">
        <f aca="false">IF(AND($F71&lt;J$1,$G71&lt;J$3,(DATE(YEAR($G71)+1,MONTH($G71)+1,1))&gt;J$3),$D71*10.56*J$2*(J$1/1000-($F71/1000)),0)</f>
        <v>0</v>
      </c>
      <c r="K71" s="69" t="n">
        <f aca="false">IF(AND($F71&lt;K$1,$G71&lt;K$3,(DATE(YEAR($G71)+1,MONTH($G71)+1,1))&gt;K$3),$D71*10.56*K$2*(K$1/1000-($F71/1000)),0)</f>
        <v>0</v>
      </c>
      <c r="L71" s="69" t="n">
        <f aca="false">IF(AND($F71&lt;L$1,$G71&lt;L$3,(DATE(YEAR($G71)+1,MONTH($G71)+1,1))&gt;L$3),$D71*10.56*L$2*(L$1/1000-($F71/1000)),0)</f>
        <v>0</v>
      </c>
      <c r="M71" s="69" t="n">
        <f aca="false">IF(AND($F71&lt;M$1,$G71&lt;M$3,(DATE(YEAR($G71)+1,MONTH($G71)+1,1))&gt;M$3),$D71*10.56*M$2*(M$1/1000-($F71/1000)),0)</f>
        <v>0</v>
      </c>
      <c r="N71" s="69" t="n">
        <f aca="false">IF(AND($F71&lt;N$1,$G71&lt;N$3,(DATE(YEAR($G71)+1,MONTH($G71)+1,1))&gt;N$3),$D71*10.56*N$2*(N$1/1000-($F71/1000)),0)</f>
        <v>0</v>
      </c>
      <c r="O71" s="69" t="n">
        <f aca="false">IF(AND($F71&lt;O$1,$G71&lt;O$3,(DATE(YEAR($G71)+1,MONTH($G71)+1,1))&gt;O$3),$D71*10.56*O$2*(O$1/1000-($F71/1000)),0)</f>
        <v>0</v>
      </c>
      <c r="P71" s="69" t="n">
        <f aca="false">IF(AND($F71&lt;P$1,$G71&lt;P$3,(DATE(YEAR($G71)+1,MONTH($G71)+1,1))&gt;P$3),$D71*10.56*P$2*(P$1/1000-($F71/1000)),0)</f>
        <v>0</v>
      </c>
      <c r="Q71" s="69" t="n">
        <f aca="false">IF(AND($F71&lt;Q$1,$G71&lt;Q$3,(DATE(YEAR($G71)+1,MONTH($G71)+1,1))&gt;Q$3),$D71*10.56*Q$2*(Q$1/1000-($F71/1000)),0)</f>
        <v>0</v>
      </c>
      <c r="R71" s="69" t="n">
        <f aca="false">IF(AND($F71&lt;R$1,$G71&lt;R$3,(DATE(YEAR($G71)+1,MONTH($G71)+1,1))&gt;R$3),$D71*10.56*R$2*(R$1/1000-($F71/1000)),0)</f>
        <v>0</v>
      </c>
      <c r="S71" s="69" t="n">
        <f aca="false">IF(AND($F71&lt;S$1,$G71&lt;S$3,(DATE(YEAR($G71)+1,MONTH($G71)+1,1))&gt;S$3),$D71*10.56*S$2*(S$1/1000-($F71/1000)),0)</f>
        <v>0</v>
      </c>
      <c r="T71" s="69" t="n">
        <f aca="false">IF(AND($F71&lt;T$1,$G71&lt;T$3,(DATE(YEAR($G71)+1,MONTH($G71)+1,1))&gt;T$3),$D71*10.56*T$2*(T$1/1000-($F71/1000)),0)</f>
        <v>0</v>
      </c>
      <c r="U71" s="69" t="n">
        <f aca="false">IF(AND($F71&lt;U$1,$G71&lt;U$3,(DATE(YEAR($G71)+1,MONTH($G71)+1,1))&gt;U$3),$D71*10.56*U$2*(U$1/1000-($F71/1000)),0)</f>
        <v>0</v>
      </c>
      <c r="V71" s="69" t="n">
        <f aca="false">IF(AND($F71&lt;V$1,$G71&lt;V$3,(DATE(YEAR($G71)+1,MONTH($G71)+1,1))&gt;V$3),$D71*10.56*V$2*(V$1/1000-($F71/1000)),0)</f>
        <v>0</v>
      </c>
      <c r="W71" s="69" t="n">
        <f aca="false">IF(AND($F71&lt;W$1,$G71&lt;W$3,(DATE(YEAR($G71)+1,MONTH($G71)+1,1))&gt;W$3),$D71*10.56*W$2*(W$1/1000-($F71/1000)),0)</f>
        <v>0</v>
      </c>
      <c r="X71" s="69" t="n">
        <f aca="false">IF(AND($F71&lt;X$1,$G71&lt;X$3,(DATE(YEAR($G71)+1,MONTH($G71)+1,1))&gt;X$3),$D71*10.56*X$2*(X$1/1000-($F71/1000)),0)</f>
        <v>0</v>
      </c>
      <c r="Y71" s="69" t="n">
        <f aca="false">IF(AND($F71&lt;Y$1,$G71&lt;Y$3,(DATE(YEAR($G71)+1,MONTH($G71)+1,1))&gt;Y$3),$D71*10.56*Y$2*(Y$1/1000-($F71/1000)),0)</f>
        <v>0</v>
      </c>
      <c r="Z71" s="69" t="n">
        <f aca="false">IF(AND($F71&lt;Z$1,$G71&lt;Z$3,(DATE(YEAR($G71)+1,MONTH($G71)+1,1))&gt;Z$3),$D71*10.56*Z$2*(Z$1/1000-($F71/1000)),0)</f>
        <v>0</v>
      </c>
      <c r="AA71" s="69" t="n">
        <f aca="false">IF(AND($F71&lt;AA$1,$G71&lt;AA$3,(DATE(YEAR($G71)+1,MONTH($G71)+1,1))&gt;AA$3),$D71*10.56*AA$2*(AA$1/1000-($F71/1000)),0)</f>
        <v>0</v>
      </c>
      <c r="AB71" s="69" t="n">
        <f aca="false">IF(AND($F71&lt;AB$1,$G71&lt;AB$3,(DATE(YEAR($G71)+1,MONTH($G71)+1,1))&gt;AB$3),$D71*10.56*AB$2*(AB$1/1000-($F71/1000)),0)</f>
        <v>4005.974016</v>
      </c>
      <c r="AC71" s="69" t="n">
        <f aca="false">IF(AND($F71&lt;AC$1,$G71&lt;AC$3,(DATE(YEAR($G71)+1,MONTH($G71)+1,1))&gt;AC$3),$D71*10.56*AC$2*(AC$1/1000-($F71/1000)),0)</f>
        <v>4005.974016</v>
      </c>
      <c r="AD71" s="69" t="n">
        <f aca="false">IF(AND($F71&lt;AD$1,$G71&lt;AD$3,(DATE(YEAR($G71)+1,MONTH($G71)+1,1))&gt;AD$3),$D71*10.56*AD$2*(AD$1/1000-($F71/1000)),0)</f>
        <v>4005.974016</v>
      </c>
      <c r="AE71" s="69" t="n">
        <f aca="false">IF(AND($F71&lt;AE$1,$G71&lt;AE$3,(DATE(YEAR($G71)+1,MONTH($G71)+1,1))&gt;AE$3),$D71*10.56*AE$2*(AE$1/1000-($F71/1000)),0)</f>
        <v>4005.974016</v>
      </c>
      <c r="AF71" s="69" t="n">
        <f aca="false">IF(AND($F71&lt;AF$1,$G71&lt;AF$3,(DATE(YEAR($G71)+1,MONTH($G71)+1,1))&gt;AF$3),$D71*10.56*AF$2*(AF$1/1000-($F71/1000)),0)</f>
        <v>4005.974016</v>
      </c>
      <c r="AG71" s="69" t="n">
        <f aca="false">IF(AND($F71&lt;AG$1,$G71&lt;AG$3,(DATE(YEAR($G71)+1,MONTH($G71)+1,1))&gt;AG$3),$D71*10.56*AG$2*(AG$1/1000-($F71/1000)),0)</f>
        <v>4005.974016</v>
      </c>
      <c r="AH71" s="69" t="n">
        <f aca="false">IF(AND($F71&lt;AH$1,$G71&lt;AH$3,(DATE(YEAR($G71)+1,MONTH($G71)+1,1))&gt;AH$3),$D71*10.56*AH$2*(AH$1/1000-($F71/1000)),0)</f>
        <v>4005.974016</v>
      </c>
      <c r="AI71" s="69" t="n">
        <f aca="false">IF(AND($F71&lt;AI$1,$G71&lt;AI$3,(DATE(YEAR($G71)+1,MONTH($G71)+1,1))&gt;AI$3),$D71*10.56*AI$2*(AI$1/1000-($F71/1000)),0)</f>
        <v>4005.974016</v>
      </c>
      <c r="AJ71" s="69" t="n">
        <f aca="false">IF(AND($F71&lt;AJ$1,$G71&lt;AJ$3,(DATE(YEAR($G71)+1,MONTH($G71)+1,1))&gt;AJ$3),$D71*10.56*AJ$2*(AJ$1/1000-($F71/1000)),0)</f>
        <v>4005.974016</v>
      </c>
      <c r="AK71" s="69" t="n">
        <f aca="false">IF(AND($F71&lt;AK$1,$G71&lt;AK$3,(DATE(YEAR($G71)+1,MONTH($G71)+1,1))&gt;AK$3),$D71*10.56*AK$2*(AK$1/1000-($F71/1000)),0)</f>
        <v>4005.974016</v>
      </c>
      <c r="AL71" s="69" t="n">
        <f aca="false">IF(AND($F71&lt;AL$1,$G71&lt;AL$3,(DATE(YEAR($G71)+1,MONTH($G71)+1,1))&gt;AL$3),$D71*10.56*AL$2*(AL$1/1000-($F71/1000)),0)</f>
        <v>4005.974016</v>
      </c>
      <c r="AM71" s="69" t="n">
        <f aca="false">IF(AND($F71&lt;AM$1,$G71&lt;AM$3,(DATE(YEAR($G71)+1,MONTH($G71)+1,1))&gt;AM$3),$D71*10.56*AM$2*(AM$1/1000-($F71/1000)),0)</f>
        <v>4005.974016</v>
      </c>
      <c r="AN71" s="69" t="n">
        <f aca="false">IF(AND($F71&lt;AN$1,$G71&lt;AN$3,(DATE(YEAR($G71)+1,MONTH($G71)+1,1))&gt;AN$3),$D71*10.56*AN$2*(AN$1/1000-($F71/1000)),0)</f>
        <v>0</v>
      </c>
      <c r="AO71" s="69" t="n">
        <f aca="false">IF(AND($F71&lt;AO$1,$G71&lt;AO$3,(DATE(YEAR($G71)+1,MONTH($G71)+1,1))&gt;AO$3),$D71*10.56*AO$2*(AO$1/1000-($F71/1000)),0)</f>
        <v>0</v>
      </c>
      <c r="AP71" s="69" t="n">
        <f aca="false">IF(AND($F71&lt;AP$1,$G71&lt;AP$3,(DATE(YEAR($G71)+1,MONTH($G71)+1,1))&gt;AP$3),$D71*10.56*AP$2*(AP$1/1000-($F71/1000)),0)</f>
        <v>0</v>
      </c>
      <c r="AQ71" s="69" t="n">
        <f aca="false">IF(AND($F71&lt;AQ$1,$G71&lt;AQ$3,(DATE(YEAR($G71)+1,MONTH($G71)+1,1))&gt;AQ$3),$D71*10.56*AQ$2*(AQ$1/1000-($F71/1000)),0)</f>
        <v>0</v>
      </c>
      <c r="AR71" s="69" t="n">
        <f aca="false">IF(AND($F71&lt;AR$1,$G71&lt;AR$3,(DATE(YEAR($G71)+1,MONTH($G71)+1,1))&gt;AR$3),$D71*10.56*AR$2*(AR$1/1000-($F71/1000)),0)</f>
        <v>0</v>
      </c>
      <c r="AS71" s="69" t="n">
        <f aca="false">IF(AND($F71&lt;AS$1,$G71&lt;AS$3,(DATE(YEAR($G71)+1,MONTH($G71)+1,1))&gt;AS$3),$D71*10.56*AS$2*(AS$1/1000-($F71/1000)),0)</f>
        <v>0</v>
      </c>
      <c r="AT71" s="69" t="n">
        <f aca="false">IF(AND($F71&lt;AT$1,$G71&lt;AT$3,(DATE(YEAR($G71)+1,MONTH($G71)+1,1))&gt;AT$3),$D71*10.56*AT$2*(AT$1/1000-($F71/1000)),0)</f>
        <v>0</v>
      </c>
      <c r="AU71" s="69" t="n">
        <f aca="false">IF(AND($F71&lt;AU$1,$G71&lt;AU$3,(DATE(YEAR($G71)+1,MONTH($G71)+1,1))&gt;AU$3),$D71*10.56*AU$2*(AU$1/1000-($F71/1000)),0)</f>
        <v>0</v>
      </c>
      <c r="AV71" s="69" t="n">
        <f aca="false">IF(AND($F71&lt;AV$1,$G71&lt;AV$3,(DATE(YEAR($G71)+1,MONTH($G71)+1,1))&gt;AV$3),$D71*10.56*AV$2*(AV$1/1000-($F71/1000)),0)</f>
        <v>0</v>
      </c>
      <c r="AW71" s="69" t="n">
        <f aca="false">IF(AND($F71&lt;AW$1,$G71&lt;AW$3,(DATE(YEAR($G71)+1,MONTH($G71)+1,1))&gt;AW$3),$D71*10.56*AW$2*(AW$1/1000-($F71/1000)),0)</f>
        <v>0</v>
      </c>
      <c r="AX71" s="69" t="n">
        <f aca="false">IF(AND($F71&lt;AX$1,$G71&lt;AX$3,(DATE(YEAR($G71)+1,MONTH($G71)+1,1))&gt;AX$3),$D71*10.56*AX$2*(AX$1/1000-($F71/1000)),0)</f>
        <v>0</v>
      </c>
      <c r="AY71" s="69" t="n">
        <f aca="false">IF(AND($F71&lt;AY$1,$G71&lt;AY$3,(DATE(YEAR($G71)+1,MONTH($G71)+1,1))&gt;AY$3),$D71*10.56*AY$2*(AY$1/1000-($F71/1000)),0)</f>
        <v>0</v>
      </c>
      <c r="AZ71" s="69" t="n">
        <f aca="false">IF(AND($F71&lt;AZ$1,$G71&lt;AZ$3,(DATE(YEAR($G71)+1,MONTH($G71)+1,1))&gt;AZ$3),$D71*10.56*AZ$2*(AZ$1/1000-($F71/1000)),0)</f>
        <v>0</v>
      </c>
      <c r="BA71" s="69" t="n">
        <f aca="false">IF(AND($F71&lt;BA$1,$G71&lt;BA$3,(DATE(YEAR($G71)+1,MONTH($G71)+1,1))&gt;BA$3),$D71*10.56*BA$2*(BA$1/1000-($F71/1000)),0)</f>
        <v>0</v>
      </c>
      <c r="BB71" s="69" t="n">
        <f aca="false">IF(AND($F71&lt;BB$1,$G71&lt;BB$3,(DATE(YEAR($G71)+1,MONTH($G71)+1,1))&gt;BB$3),$D71*10.56*BB$2*(BB$1/1000-($F71/1000)),0)</f>
        <v>0</v>
      </c>
      <c r="BC71" s="69" t="n">
        <f aca="false">IF(AND($F71&lt;BC$1,$G71&lt;BC$3,(DATE(YEAR($G71)+1,MONTH($G71)+1,1))&gt;BC$3),$D71*10.56*BC$2*(BC$1/1000-($F71/1000)),0)</f>
        <v>0</v>
      </c>
      <c r="BD71" s="69" t="n">
        <f aca="false">IF(AND($F71&lt;BD$1,$G71&lt;BD$3,(DATE(YEAR($G71)+1,MONTH($G71)+1,1))&gt;BD$3),$D71*10.56*BD$2*(BD$1/1000-($F71/1000)),0)</f>
        <v>0</v>
      </c>
    </row>
    <row r="72" customFormat="false" ht="12.75" hidden="false" customHeight="false" outlineLevel="0" collapsed="false">
      <c r="A72" s="0" t="s">
        <v>1298</v>
      </c>
      <c r="B72" s="0" t="s">
        <v>1251</v>
      </c>
      <c r="C72" s="0" t="s">
        <v>1277</v>
      </c>
      <c r="D72" s="0" t="n">
        <v>650</v>
      </c>
      <c r="E72" s="66" t="s">
        <v>1268</v>
      </c>
      <c r="F72" s="0" t="n">
        <v>6707</v>
      </c>
      <c r="G72" s="8" t="n">
        <v>37773</v>
      </c>
      <c r="H72" s="64" t="s">
        <v>1260</v>
      </c>
      <c r="I72" s="69" t="n">
        <f aca="false">IF(AND($F72&lt;I$1,$G72&lt;I$3,(DATE(YEAR($G72)+1,MONTH($G72)+1,1))&gt;I$3),$D72*10.56*I$2*(I$1/1000-($F72/1000)),0)</f>
        <v>0</v>
      </c>
      <c r="J72" s="69" t="n">
        <f aca="false">IF(AND($F72&lt;J$1,$G72&lt;J$3,(DATE(YEAR($G72)+1,MONTH($G72)+1,1))&gt;J$3),$D72*10.56*J$2*(J$1/1000-($F72/1000)),0)</f>
        <v>0</v>
      </c>
      <c r="K72" s="69" t="n">
        <f aca="false">IF(AND($F72&lt;K$1,$G72&lt;K$3,(DATE(YEAR($G72)+1,MONTH($G72)+1,1))&gt;K$3),$D72*10.56*K$2*(K$1/1000-($F72/1000)),0)</f>
        <v>0</v>
      </c>
      <c r="L72" s="69" t="n">
        <f aca="false">IF(AND($F72&lt;L$1,$G72&lt;L$3,(DATE(YEAR($G72)+1,MONTH($G72)+1,1))&gt;L$3),$D72*10.56*L$2*(L$1/1000-($F72/1000)),0)</f>
        <v>0</v>
      </c>
      <c r="M72" s="69" t="n">
        <f aca="false">IF(AND($F72&lt;M$1,$G72&lt;M$3,(DATE(YEAR($G72)+1,MONTH($G72)+1,1))&gt;M$3),$D72*10.56*M$2*(M$1/1000-($F72/1000)),0)</f>
        <v>0</v>
      </c>
      <c r="N72" s="69" t="n">
        <f aca="false">IF(AND($F72&lt;N$1,$G72&lt;N$3,(DATE(YEAR($G72)+1,MONTH($G72)+1,1))&gt;N$3),$D72*10.56*N$2*(N$1/1000-($F72/1000)),0)</f>
        <v>0</v>
      </c>
      <c r="O72" s="69" t="n">
        <f aca="false">IF(AND($F72&lt;O$1,$G72&lt;O$3,(DATE(YEAR($G72)+1,MONTH($G72)+1,1))&gt;O$3),$D72*10.56*O$2*(O$1/1000-($F72/1000)),0)</f>
        <v>0</v>
      </c>
      <c r="P72" s="69" t="n">
        <f aca="false">IF(AND($F72&lt;P$1,$G72&lt;P$3,(DATE(YEAR($G72)+1,MONTH($G72)+1,1))&gt;P$3),$D72*10.56*P$2*(P$1/1000-($F72/1000)),0)</f>
        <v>0</v>
      </c>
      <c r="Q72" s="69" t="n">
        <f aca="false">IF(AND($F72&lt;Q$1,$G72&lt;Q$3,(DATE(YEAR($G72)+1,MONTH($G72)+1,1))&gt;Q$3),$D72*10.56*Q$2*(Q$1/1000-($F72/1000)),0)</f>
        <v>0</v>
      </c>
      <c r="R72" s="69" t="n">
        <f aca="false">IF(AND($F72&lt;R$1,$G72&lt;R$3,(DATE(YEAR($G72)+1,MONTH($G72)+1,1))&gt;R$3),$D72*10.56*R$2*(R$1/1000-($F72/1000)),0)</f>
        <v>0</v>
      </c>
      <c r="S72" s="69" t="n">
        <f aca="false">IF(AND($F72&lt;S$1,$G72&lt;S$3,(DATE(YEAR($G72)+1,MONTH($G72)+1,1))&gt;S$3),$D72*10.56*S$2*(S$1/1000-($F72/1000)),0)</f>
        <v>0</v>
      </c>
      <c r="T72" s="69" t="n">
        <f aca="false">IF(AND($F72&lt;T$1,$G72&lt;T$3,(DATE(YEAR($G72)+1,MONTH($G72)+1,1))&gt;T$3),$D72*10.56*T$2*(T$1/1000-($F72/1000)),0)</f>
        <v>0</v>
      </c>
      <c r="U72" s="69" t="n">
        <f aca="false">IF(AND($F72&lt;U$1,$G72&lt;U$3,(DATE(YEAR($G72)+1,MONTH($G72)+1,1))&gt;U$3),$D72*10.56*U$2*(U$1/1000-($F72/1000)),0)</f>
        <v>0</v>
      </c>
      <c r="V72" s="69" t="n">
        <f aca="false">IF(AND($F72&lt;V$1,$G72&lt;V$3,(DATE(YEAR($G72)+1,MONTH($G72)+1,1))&gt;V$3),$D72*10.56*V$2*(V$1/1000-($F72/1000)),0)</f>
        <v>0</v>
      </c>
      <c r="W72" s="69" t="n">
        <f aca="false">IF(AND($F72&lt;W$1,$G72&lt;W$3,(DATE(YEAR($G72)+1,MONTH($G72)+1,1))&gt;W$3),$D72*10.56*W$2*(W$1/1000-($F72/1000)),0)</f>
        <v>0</v>
      </c>
      <c r="X72" s="69" t="n">
        <f aca="false">IF(AND($F72&lt;X$1,$G72&lt;X$3,(DATE(YEAR($G72)+1,MONTH($G72)+1,1))&gt;X$3),$D72*10.56*X$2*(X$1/1000-($F72/1000)),0)</f>
        <v>0</v>
      </c>
      <c r="Y72" s="69" t="n">
        <f aca="false">IF(AND($F72&lt;Y$1,$G72&lt;Y$3,(DATE(YEAR($G72)+1,MONTH($G72)+1,1))&gt;Y$3),$D72*10.56*Y$2*(Y$1/1000-($F72/1000)),0)</f>
        <v>0</v>
      </c>
      <c r="Z72" s="69" t="n">
        <f aca="false">IF(AND($F72&lt;Z$1,$G72&lt;Z$3,(DATE(YEAR($G72)+1,MONTH($G72)+1,1))&gt;Z$3),$D72*10.56*Z$2*(Z$1/1000-($F72/1000)),0)</f>
        <v>0</v>
      </c>
      <c r="AA72" s="69" t="n">
        <f aca="false">IF(AND($F72&lt;AA$1,$G72&lt;AA$3,(DATE(YEAR($G72)+1,MONTH($G72)+1,1))&gt;AA$3),$D72*10.56*AA$2*(AA$1/1000-($F72/1000)),0)</f>
        <v>0</v>
      </c>
      <c r="AB72" s="69" t="n">
        <f aca="false">IF(AND($F72&lt;AB$1,$G72&lt;AB$3,(DATE(YEAR($G72)+1,MONTH($G72)+1,1))&gt;AB$3),$D72*10.56*AB$2*(AB$1/1000-($F72/1000)),0)</f>
        <v>0</v>
      </c>
      <c r="AC72" s="69" t="n">
        <f aca="false">IF(AND($F72&lt;AC$1,$G72&lt;AC$3,(DATE(YEAR($G72)+1,MONTH($G72)+1,1))&gt;AC$3),$D72*10.56*AC$2*(AC$1/1000-($F72/1000)),0)</f>
        <v>0</v>
      </c>
      <c r="AD72" s="69" t="n">
        <f aca="false">IF(AND($F72&lt;AD$1,$G72&lt;AD$3,(DATE(YEAR($G72)+1,MONTH($G72)+1,1))&gt;AD$3),$D72*10.56*AD$2*(AD$1/1000-($F72/1000)),0)</f>
        <v>0</v>
      </c>
      <c r="AE72" s="69" t="n">
        <f aca="false">IF(AND($F72&lt;AE$1,$G72&lt;AE$3,(DATE(YEAR($G72)+1,MONTH($G72)+1,1))&gt;AE$3),$D72*10.56*AE$2*(AE$1/1000-($F72/1000)),0)</f>
        <v>0</v>
      </c>
      <c r="AF72" s="69" t="n">
        <f aca="false">IF(AND($F72&lt;AF$1,$G72&lt;AF$3,(DATE(YEAR($G72)+1,MONTH($G72)+1,1))&gt;AF$3),$D72*10.56*AF$2*(AF$1/1000-($F72/1000)),0)</f>
        <v>0</v>
      </c>
      <c r="AG72" s="69" t="n">
        <f aca="false">IF(AND($F72&lt;AG$1,$G72&lt;AG$3,(DATE(YEAR($G72)+1,MONTH($G72)+1,1))&gt;AG$3),$D72*10.56*AG$2*(AG$1/1000-($F72/1000)),0)</f>
        <v>0</v>
      </c>
      <c r="AH72" s="69" t="n">
        <f aca="false">IF(AND($F72&lt;AH$1,$G72&lt;AH$3,(DATE(YEAR($G72)+1,MONTH($G72)+1,1))&gt;AH$3),$D72*10.56*AH$2*(AH$1/1000-($F72/1000)),0)</f>
        <v>0</v>
      </c>
      <c r="AI72" s="69" t="n">
        <f aca="false">IF(AND($F72&lt;AI$1,$G72&lt;AI$3,(DATE(YEAR($G72)+1,MONTH($G72)+1,1))&gt;AI$3),$D72*10.56*AI$2*(AI$1/1000-($F72/1000)),0)</f>
        <v>0</v>
      </c>
      <c r="AJ72" s="69" t="n">
        <f aca="false">IF(AND($F72&lt;AJ$1,$G72&lt;AJ$3,(DATE(YEAR($G72)+1,MONTH($G72)+1,1))&gt;AJ$3),$D72*10.56*AJ$2*(AJ$1/1000-($F72/1000)),0)</f>
        <v>0</v>
      </c>
      <c r="AK72" s="69" t="n">
        <f aca="false">IF(AND($F72&lt;AK$1,$G72&lt;AK$3,(DATE(YEAR($G72)+1,MONTH($G72)+1,1))&gt;AK$3),$D72*10.56*AK$2*(AK$1/1000-($F72/1000)),0)</f>
        <v>0</v>
      </c>
      <c r="AL72" s="69" t="n">
        <f aca="false">IF(AND($F72&lt;AL$1,$G72&lt;AL$3,(DATE(YEAR($G72)+1,MONTH($G72)+1,1))&gt;AL$3),$D72*10.56*AL$2*(AL$1/1000-($F72/1000)),0)</f>
        <v>0</v>
      </c>
      <c r="AM72" s="69" t="n">
        <f aca="false">IF(AND($F72&lt;AM$1,$G72&lt;AM$3,(DATE(YEAR($G72)+1,MONTH($G72)+1,1))&gt;AM$3),$D72*10.56*AM$2*(AM$1/1000-($F72/1000)),0)</f>
        <v>9041.2608</v>
      </c>
      <c r="AN72" s="69" t="n">
        <f aca="false">IF(AND($F72&lt;AN$1,$G72&lt;AN$3,(DATE(YEAR($G72)+1,MONTH($G72)+1,1))&gt;AN$3),$D72*10.56*AN$2*(AN$1/1000-($F72/1000)),0)</f>
        <v>9041.2608</v>
      </c>
      <c r="AO72" s="69" t="n">
        <f aca="false">IF(AND($F72&lt;AO$1,$G72&lt;AO$3,(DATE(YEAR($G72)+1,MONTH($G72)+1,1))&gt;AO$3),$D72*10.56*AO$2*(AO$1/1000-($F72/1000)),0)</f>
        <v>9041.2608</v>
      </c>
      <c r="AP72" s="69" t="n">
        <f aca="false">IF(AND($F72&lt;AP$1,$G72&lt;AP$3,(DATE(YEAR($G72)+1,MONTH($G72)+1,1))&gt;AP$3),$D72*10.56*AP$2*(AP$1/1000-($F72/1000)),0)</f>
        <v>9041.2608</v>
      </c>
      <c r="AQ72" s="69" t="n">
        <f aca="false">IF(AND($F72&lt;AQ$1,$G72&lt;AQ$3,(DATE(YEAR($G72)+1,MONTH($G72)+1,1))&gt;AQ$3),$D72*10.56*AQ$2*(AQ$1/1000-($F72/1000)),0)</f>
        <v>9041.2608</v>
      </c>
      <c r="AR72" s="69" t="n">
        <f aca="false">IF(AND($F72&lt;AR$1,$G72&lt;AR$3,(DATE(YEAR($G72)+1,MONTH($G72)+1,1))&gt;AR$3),$D72*10.56*AR$2*(AR$1/1000-($F72/1000)),0)</f>
        <v>9041.2608</v>
      </c>
      <c r="AS72" s="69" t="n">
        <f aca="false">IF(AND($F72&lt;AS$1,$G72&lt;AS$3,(DATE(YEAR($G72)+1,MONTH($G72)+1,1))&gt;AS$3),$D72*10.56*AS$2*(AS$1/1000-($F72/1000)),0)</f>
        <v>9041.2608</v>
      </c>
      <c r="AT72" s="69" t="n">
        <f aca="false">IF(AND($F72&lt;AT$1,$G72&lt;AT$3,(DATE(YEAR($G72)+1,MONTH($G72)+1,1))&gt;AT$3),$D72*10.56*AT$2*(AT$1/1000-($F72/1000)),0)</f>
        <v>9041.2608</v>
      </c>
      <c r="AU72" s="69" t="n">
        <f aca="false">IF(AND($F72&lt;AU$1,$G72&lt;AU$3,(DATE(YEAR($G72)+1,MONTH($G72)+1,1))&gt;AU$3),$D72*10.56*AU$2*(AU$1/1000-($F72/1000)),0)</f>
        <v>9041.2608</v>
      </c>
      <c r="AV72" s="69" t="n">
        <f aca="false">IF(AND($F72&lt;AV$1,$G72&lt;AV$3,(DATE(YEAR($G72)+1,MONTH($G72)+1,1))&gt;AV$3),$D72*10.56*AV$2*(AV$1/1000-($F72/1000)),0)</f>
        <v>9041.2608</v>
      </c>
      <c r="AW72" s="69" t="n">
        <f aca="false">IF(AND($F72&lt;AW$1,$G72&lt;AW$3,(DATE(YEAR($G72)+1,MONTH($G72)+1,1))&gt;AW$3),$D72*10.56*AW$2*(AW$1/1000-($F72/1000)),0)</f>
        <v>9041.2608</v>
      </c>
      <c r="AX72" s="69" t="n">
        <f aca="false">IF(AND($F72&lt;AX$1,$G72&lt;AX$3,(DATE(YEAR($G72)+1,MONTH($G72)+1,1))&gt;AX$3),$D72*10.56*AX$2*(AX$1/1000-($F72/1000)),0)</f>
        <v>9041.2608</v>
      </c>
      <c r="AY72" s="69" t="n">
        <f aca="false">IF(AND($F72&lt;AY$1,$G72&lt;AY$3,(DATE(YEAR($G72)+1,MONTH($G72)+1,1))&gt;AY$3),$D72*10.56*AY$2*(AY$1/1000-($F72/1000)),0)</f>
        <v>0</v>
      </c>
      <c r="AZ72" s="69" t="n">
        <f aca="false">IF(AND($F72&lt;AZ$1,$G72&lt;AZ$3,(DATE(YEAR($G72)+1,MONTH($G72)+1,1))&gt;AZ$3),$D72*10.56*AZ$2*(AZ$1/1000-($F72/1000)),0)</f>
        <v>0</v>
      </c>
      <c r="BA72" s="69" t="n">
        <f aca="false">IF(AND($F72&lt;BA$1,$G72&lt;BA$3,(DATE(YEAR($G72)+1,MONTH($G72)+1,1))&gt;BA$3),$D72*10.56*BA$2*(BA$1/1000-($F72/1000)),0)</f>
        <v>0</v>
      </c>
      <c r="BB72" s="69" t="n">
        <f aca="false">IF(AND($F72&lt;BB$1,$G72&lt;BB$3,(DATE(YEAR($G72)+1,MONTH($G72)+1,1))&gt;BB$3),$D72*10.56*BB$2*(BB$1/1000-($F72/1000)),0)</f>
        <v>0</v>
      </c>
      <c r="BC72" s="69" t="n">
        <f aca="false">IF(AND($F72&lt;BC$1,$G72&lt;BC$3,(DATE(YEAR($G72)+1,MONTH($G72)+1,1))&gt;BC$3),$D72*10.56*BC$2*(BC$1/1000-($F72/1000)),0)</f>
        <v>0</v>
      </c>
      <c r="BD72" s="69" t="n">
        <f aca="false">IF(AND($F72&lt;BD$1,$G72&lt;BD$3,(DATE(YEAR($G72)+1,MONTH($G72)+1,1))&gt;BD$3),$D72*10.56*BD$2*(BD$1/1000-($F72/1000)),0)</f>
        <v>0</v>
      </c>
    </row>
    <row r="73" customFormat="false" ht="12.75" hidden="false" customHeight="false" outlineLevel="0" collapsed="false">
      <c r="A73" s="0" t="s">
        <v>1301</v>
      </c>
      <c r="B73" s="0" t="s">
        <v>1251</v>
      </c>
      <c r="C73" s="0" t="s">
        <v>1277</v>
      </c>
      <c r="D73" s="0" t="n">
        <v>86</v>
      </c>
      <c r="E73" s="66" t="s">
        <v>1268</v>
      </c>
      <c r="F73" s="0" t="n">
        <v>6707</v>
      </c>
      <c r="G73" s="8" t="n">
        <v>37773</v>
      </c>
      <c r="H73" s="64" t="s">
        <v>1260</v>
      </c>
      <c r="I73" s="69" t="n">
        <f aca="false">IF(AND($F73&lt;I$1,$G73&lt;I$3,(DATE(YEAR($G73)+1,MONTH($G73)+1,1))&gt;I$3),$D73*10.56*I$2*(I$1/1000-($F73/1000)),0)</f>
        <v>0</v>
      </c>
      <c r="J73" s="69" t="n">
        <f aca="false">IF(AND($F73&lt;J$1,$G73&lt;J$3,(DATE(YEAR($G73)+1,MONTH($G73)+1,1))&gt;J$3),$D73*10.56*J$2*(J$1/1000-($F73/1000)),0)</f>
        <v>0</v>
      </c>
      <c r="K73" s="69" t="n">
        <f aca="false">IF(AND($F73&lt;K$1,$G73&lt;K$3,(DATE(YEAR($G73)+1,MONTH($G73)+1,1))&gt;K$3),$D73*10.56*K$2*(K$1/1000-($F73/1000)),0)</f>
        <v>0</v>
      </c>
      <c r="L73" s="69" t="n">
        <f aca="false">IF(AND($F73&lt;L$1,$G73&lt;L$3,(DATE(YEAR($G73)+1,MONTH($G73)+1,1))&gt;L$3),$D73*10.56*L$2*(L$1/1000-($F73/1000)),0)</f>
        <v>0</v>
      </c>
      <c r="M73" s="69" t="n">
        <f aca="false">IF(AND($F73&lt;M$1,$G73&lt;M$3,(DATE(YEAR($G73)+1,MONTH($G73)+1,1))&gt;M$3),$D73*10.56*M$2*(M$1/1000-($F73/1000)),0)</f>
        <v>0</v>
      </c>
      <c r="N73" s="69" t="n">
        <f aca="false">IF(AND($F73&lt;N$1,$G73&lt;N$3,(DATE(YEAR($G73)+1,MONTH($G73)+1,1))&gt;N$3),$D73*10.56*N$2*(N$1/1000-($F73/1000)),0)</f>
        <v>0</v>
      </c>
      <c r="O73" s="69" t="n">
        <f aca="false">IF(AND($F73&lt;O$1,$G73&lt;O$3,(DATE(YEAR($G73)+1,MONTH($G73)+1,1))&gt;O$3),$D73*10.56*O$2*(O$1/1000-($F73/1000)),0)</f>
        <v>0</v>
      </c>
      <c r="P73" s="69" t="n">
        <f aca="false">IF(AND($F73&lt;P$1,$G73&lt;P$3,(DATE(YEAR($G73)+1,MONTH($G73)+1,1))&gt;P$3),$D73*10.56*P$2*(P$1/1000-($F73/1000)),0)</f>
        <v>0</v>
      </c>
      <c r="Q73" s="69" t="n">
        <f aca="false">IF(AND($F73&lt;Q$1,$G73&lt;Q$3,(DATE(YEAR($G73)+1,MONTH($G73)+1,1))&gt;Q$3),$D73*10.56*Q$2*(Q$1/1000-($F73/1000)),0)</f>
        <v>0</v>
      </c>
      <c r="R73" s="69" t="n">
        <f aca="false">IF(AND($F73&lt;R$1,$G73&lt;R$3,(DATE(YEAR($G73)+1,MONTH($G73)+1,1))&gt;R$3),$D73*10.56*R$2*(R$1/1000-($F73/1000)),0)</f>
        <v>0</v>
      </c>
      <c r="S73" s="69" t="n">
        <f aca="false">IF(AND($F73&lt;S$1,$G73&lt;S$3,(DATE(YEAR($G73)+1,MONTH($G73)+1,1))&gt;S$3),$D73*10.56*S$2*(S$1/1000-($F73/1000)),0)</f>
        <v>0</v>
      </c>
      <c r="T73" s="69" t="n">
        <f aca="false">IF(AND($F73&lt;T$1,$G73&lt;T$3,(DATE(YEAR($G73)+1,MONTH($G73)+1,1))&gt;T$3),$D73*10.56*T$2*(T$1/1000-($F73/1000)),0)</f>
        <v>0</v>
      </c>
      <c r="U73" s="69" t="n">
        <f aca="false">IF(AND($F73&lt;U$1,$G73&lt;U$3,(DATE(YEAR($G73)+1,MONTH($G73)+1,1))&gt;U$3),$D73*10.56*U$2*(U$1/1000-($F73/1000)),0)</f>
        <v>0</v>
      </c>
      <c r="V73" s="69" t="n">
        <f aca="false">IF(AND($F73&lt;V$1,$G73&lt;V$3,(DATE(YEAR($G73)+1,MONTH($G73)+1,1))&gt;V$3),$D73*10.56*V$2*(V$1/1000-($F73/1000)),0)</f>
        <v>0</v>
      </c>
      <c r="W73" s="69" t="n">
        <f aca="false">IF(AND($F73&lt;W$1,$G73&lt;W$3,(DATE(YEAR($G73)+1,MONTH($G73)+1,1))&gt;W$3),$D73*10.56*W$2*(W$1/1000-($F73/1000)),0)</f>
        <v>0</v>
      </c>
      <c r="X73" s="69" t="n">
        <f aca="false">IF(AND($F73&lt;X$1,$G73&lt;X$3,(DATE(YEAR($G73)+1,MONTH($G73)+1,1))&gt;X$3),$D73*10.56*X$2*(X$1/1000-($F73/1000)),0)</f>
        <v>0</v>
      </c>
      <c r="Y73" s="69" t="n">
        <f aca="false">IF(AND($F73&lt;Y$1,$G73&lt;Y$3,(DATE(YEAR($G73)+1,MONTH($G73)+1,1))&gt;Y$3),$D73*10.56*Y$2*(Y$1/1000-($F73/1000)),0)</f>
        <v>0</v>
      </c>
      <c r="Z73" s="69" t="n">
        <f aca="false">IF(AND($F73&lt;Z$1,$G73&lt;Z$3,(DATE(YEAR($G73)+1,MONTH($G73)+1,1))&gt;Z$3),$D73*10.56*Z$2*(Z$1/1000-($F73/1000)),0)</f>
        <v>0</v>
      </c>
      <c r="AA73" s="69" t="n">
        <f aca="false">IF(AND($F73&lt;AA$1,$G73&lt;AA$3,(DATE(YEAR($G73)+1,MONTH($G73)+1,1))&gt;AA$3),$D73*10.56*AA$2*(AA$1/1000-($F73/1000)),0)</f>
        <v>0</v>
      </c>
      <c r="AB73" s="69" t="n">
        <f aca="false">IF(AND($F73&lt;AB$1,$G73&lt;AB$3,(DATE(YEAR($G73)+1,MONTH($G73)+1,1))&gt;AB$3),$D73*10.56*AB$2*(AB$1/1000-($F73/1000)),0)</f>
        <v>0</v>
      </c>
      <c r="AC73" s="69" t="n">
        <f aca="false">IF(AND($F73&lt;AC$1,$G73&lt;AC$3,(DATE(YEAR($G73)+1,MONTH($G73)+1,1))&gt;AC$3),$D73*10.56*AC$2*(AC$1/1000-($F73/1000)),0)</f>
        <v>0</v>
      </c>
      <c r="AD73" s="69" t="n">
        <f aca="false">IF(AND($F73&lt;AD$1,$G73&lt;AD$3,(DATE(YEAR($G73)+1,MONTH($G73)+1,1))&gt;AD$3),$D73*10.56*AD$2*(AD$1/1000-($F73/1000)),0)</f>
        <v>0</v>
      </c>
      <c r="AE73" s="69" t="n">
        <f aca="false">IF(AND($F73&lt;AE$1,$G73&lt;AE$3,(DATE(YEAR($G73)+1,MONTH($G73)+1,1))&gt;AE$3),$D73*10.56*AE$2*(AE$1/1000-($F73/1000)),0)</f>
        <v>0</v>
      </c>
      <c r="AF73" s="69" t="n">
        <f aca="false">IF(AND($F73&lt;AF$1,$G73&lt;AF$3,(DATE(YEAR($G73)+1,MONTH($G73)+1,1))&gt;AF$3),$D73*10.56*AF$2*(AF$1/1000-($F73/1000)),0)</f>
        <v>0</v>
      </c>
      <c r="AG73" s="69" t="n">
        <f aca="false">IF(AND($F73&lt;AG$1,$G73&lt;AG$3,(DATE(YEAR($G73)+1,MONTH($G73)+1,1))&gt;AG$3),$D73*10.56*AG$2*(AG$1/1000-($F73/1000)),0)</f>
        <v>0</v>
      </c>
      <c r="AH73" s="69" t="n">
        <f aca="false">IF(AND($F73&lt;AH$1,$G73&lt;AH$3,(DATE(YEAR($G73)+1,MONTH($G73)+1,1))&gt;AH$3),$D73*10.56*AH$2*(AH$1/1000-($F73/1000)),0)</f>
        <v>0</v>
      </c>
      <c r="AI73" s="69" t="n">
        <f aca="false">IF(AND($F73&lt;AI$1,$G73&lt;AI$3,(DATE(YEAR($G73)+1,MONTH($G73)+1,1))&gt;AI$3),$D73*10.56*AI$2*(AI$1/1000-($F73/1000)),0)</f>
        <v>0</v>
      </c>
      <c r="AJ73" s="69" t="n">
        <f aca="false">IF(AND($F73&lt;AJ$1,$G73&lt;AJ$3,(DATE(YEAR($G73)+1,MONTH($G73)+1,1))&gt;AJ$3),$D73*10.56*AJ$2*(AJ$1/1000-($F73/1000)),0)</f>
        <v>0</v>
      </c>
      <c r="AK73" s="69" t="n">
        <f aca="false">IF(AND($F73&lt;AK$1,$G73&lt;AK$3,(DATE(YEAR($G73)+1,MONTH($G73)+1,1))&gt;AK$3),$D73*10.56*AK$2*(AK$1/1000-($F73/1000)),0)</f>
        <v>0</v>
      </c>
      <c r="AL73" s="69" t="n">
        <f aca="false">IF(AND($F73&lt;AL$1,$G73&lt;AL$3,(DATE(YEAR($G73)+1,MONTH($G73)+1,1))&gt;AL$3),$D73*10.56*AL$2*(AL$1/1000-($F73/1000)),0)</f>
        <v>0</v>
      </c>
      <c r="AM73" s="69" t="n">
        <f aca="false">IF(AND($F73&lt;AM$1,$G73&lt;AM$3,(DATE(YEAR($G73)+1,MONTH($G73)+1,1))&gt;AM$3),$D73*10.56*AM$2*(AM$1/1000-($F73/1000)),0)</f>
        <v>1196.228352</v>
      </c>
      <c r="AN73" s="69" t="n">
        <f aca="false">IF(AND($F73&lt;AN$1,$G73&lt;AN$3,(DATE(YEAR($G73)+1,MONTH($G73)+1,1))&gt;AN$3),$D73*10.56*AN$2*(AN$1/1000-($F73/1000)),0)</f>
        <v>1196.228352</v>
      </c>
      <c r="AO73" s="69" t="n">
        <f aca="false">IF(AND($F73&lt;AO$1,$G73&lt;AO$3,(DATE(YEAR($G73)+1,MONTH($G73)+1,1))&gt;AO$3),$D73*10.56*AO$2*(AO$1/1000-($F73/1000)),0)</f>
        <v>1196.228352</v>
      </c>
      <c r="AP73" s="69" t="n">
        <f aca="false">IF(AND($F73&lt;AP$1,$G73&lt;AP$3,(DATE(YEAR($G73)+1,MONTH($G73)+1,1))&gt;AP$3),$D73*10.56*AP$2*(AP$1/1000-($F73/1000)),0)</f>
        <v>1196.228352</v>
      </c>
      <c r="AQ73" s="69" t="n">
        <f aca="false">IF(AND($F73&lt;AQ$1,$G73&lt;AQ$3,(DATE(YEAR($G73)+1,MONTH($G73)+1,1))&gt;AQ$3),$D73*10.56*AQ$2*(AQ$1/1000-($F73/1000)),0)</f>
        <v>1196.228352</v>
      </c>
      <c r="AR73" s="69" t="n">
        <f aca="false">IF(AND($F73&lt;AR$1,$G73&lt;AR$3,(DATE(YEAR($G73)+1,MONTH($G73)+1,1))&gt;AR$3),$D73*10.56*AR$2*(AR$1/1000-($F73/1000)),0)</f>
        <v>1196.228352</v>
      </c>
      <c r="AS73" s="69" t="n">
        <f aca="false">IF(AND($F73&lt;AS$1,$G73&lt;AS$3,(DATE(YEAR($G73)+1,MONTH($G73)+1,1))&gt;AS$3),$D73*10.56*AS$2*(AS$1/1000-($F73/1000)),0)</f>
        <v>1196.228352</v>
      </c>
      <c r="AT73" s="69" t="n">
        <f aca="false">IF(AND($F73&lt;AT$1,$G73&lt;AT$3,(DATE(YEAR($G73)+1,MONTH($G73)+1,1))&gt;AT$3),$D73*10.56*AT$2*(AT$1/1000-($F73/1000)),0)</f>
        <v>1196.228352</v>
      </c>
      <c r="AU73" s="69" t="n">
        <f aca="false">IF(AND($F73&lt;AU$1,$G73&lt;AU$3,(DATE(YEAR($G73)+1,MONTH($G73)+1,1))&gt;AU$3),$D73*10.56*AU$2*(AU$1/1000-($F73/1000)),0)</f>
        <v>1196.228352</v>
      </c>
      <c r="AV73" s="69" t="n">
        <f aca="false">IF(AND($F73&lt;AV$1,$G73&lt;AV$3,(DATE(YEAR($G73)+1,MONTH($G73)+1,1))&gt;AV$3),$D73*10.56*AV$2*(AV$1/1000-($F73/1000)),0)</f>
        <v>1196.228352</v>
      </c>
      <c r="AW73" s="69" t="n">
        <f aca="false">IF(AND($F73&lt;AW$1,$G73&lt;AW$3,(DATE(YEAR($G73)+1,MONTH($G73)+1,1))&gt;AW$3),$D73*10.56*AW$2*(AW$1/1000-($F73/1000)),0)</f>
        <v>1196.228352</v>
      </c>
      <c r="AX73" s="69" t="n">
        <f aca="false">IF(AND($F73&lt;AX$1,$G73&lt;AX$3,(DATE(YEAR($G73)+1,MONTH($G73)+1,1))&gt;AX$3),$D73*10.56*AX$2*(AX$1/1000-($F73/1000)),0)</f>
        <v>1196.228352</v>
      </c>
      <c r="AY73" s="69" t="n">
        <f aca="false">IF(AND($F73&lt;AY$1,$G73&lt;AY$3,(DATE(YEAR($G73)+1,MONTH($G73)+1,1))&gt;AY$3),$D73*10.56*AY$2*(AY$1/1000-($F73/1000)),0)</f>
        <v>0</v>
      </c>
      <c r="AZ73" s="69" t="n">
        <f aca="false">IF(AND($F73&lt;AZ$1,$G73&lt;AZ$3,(DATE(YEAR($G73)+1,MONTH($G73)+1,1))&gt;AZ$3),$D73*10.56*AZ$2*(AZ$1/1000-($F73/1000)),0)</f>
        <v>0</v>
      </c>
      <c r="BA73" s="69" t="n">
        <f aca="false">IF(AND($F73&lt;BA$1,$G73&lt;BA$3,(DATE(YEAR($G73)+1,MONTH($G73)+1,1))&gt;BA$3),$D73*10.56*BA$2*(BA$1/1000-($F73/1000)),0)</f>
        <v>0</v>
      </c>
      <c r="BB73" s="69" t="n">
        <f aca="false">IF(AND($F73&lt;BB$1,$G73&lt;BB$3,(DATE(YEAR($G73)+1,MONTH($G73)+1,1))&gt;BB$3),$D73*10.56*BB$2*(BB$1/1000-($F73/1000)),0)</f>
        <v>0</v>
      </c>
      <c r="BC73" s="69" t="n">
        <f aca="false">IF(AND($F73&lt;BC$1,$G73&lt;BC$3,(DATE(YEAR($G73)+1,MONTH($G73)+1,1))&gt;BC$3),$D73*10.56*BC$2*(BC$1/1000-($F73/1000)),0)</f>
        <v>0</v>
      </c>
      <c r="BD73" s="69" t="n">
        <f aca="false">IF(AND($F73&lt;BD$1,$G73&lt;BD$3,(DATE(YEAR($G73)+1,MONTH($G73)+1,1))&gt;BD$3),$D73*10.56*BD$2*(BD$1/1000-($F73/1000)),0)</f>
        <v>0</v>
      </c>
    </row>
    <row r="74" customFormat="false" ht="12.75" hidden="false" customHeight="false" outlineLevel="0" collapsed="false">
      <c r="A74" s="71" t="s">
        <v>1293</v>
      </c>
      <c r="B74" s="71" t="s">
        <v>1251</v>
      </c>
      <c r="C74" s="71" t="s">
        <v>1270</v>
      </c>
      <c r="D74" s="72" t="n">
        <v>280</v>
      </c>
      <c r="E74" s="66" t="s">
        <v>1268</v>
      </c>
      <c r="F74" s="72" t="n">
        <v>6760</v>
      </c>
      <c r="G74" s="73" t="n">
        <v>37408</v>
      </c>
      <c r="H74" s="64" t="s">
        <v>1260</v>
      </c>
      <c r="I74" s="69" t="n">
        <f aca="false">IF(AND($F74&lt;I$1,$G74&lt;I$3,(DATE(YEAR($G74)+1,MONTH($G74)+1,1))&gt;I$3),$D74*10.56*I$2*(I$1/1000-($F74/1000)),0)</f>
        <v>0</v>
      </c>
      <c r="J74" s="69" t="n">
        <f aca="false">IF(AND($F74&lt;J$1,$G74&lt;J$3,(DATE(YEAR($G74)+1,MONTH($G74)+1,1))&gt;J$3),$D74*10.56*J$2*(J$1/1000-($F74/1000)),0)</f>
        <v>0</v>
      </c>
      <c r="K74" s="69" t="n">
        <f aca="false">IF(AND($F74&lt;K$1,$G74&lt;K$3,(DATE(YEAR($G74)+1,MONTH($G74)+1,1))&gt;K$3),$D74*10.56*K$2*(K$1/1000-($F74/1000)),0)</f>
        <v>0</v>
      </c>
      <c r="L74" s="69" t="n">
        <f aca="false">IF(AND($F74&lt;L$1,$G74&lt;L$3,(DATE(YEAR($G74)+1,MONTH($G74)+1,1))&gt;L$3),$D74*10.56*L$2*(L$1/1000-($F74/1000)),0)</f>
        <v>0</v>
      </c>
      <c r="M74" s="69" t="n">
        <f aca="false">IF(AND($F74&lt;M$1,$G74&lt;M$3,(DATE(YEAR($G74)+1,MONTH($G74)+1,1))&gt;M$3),$D74*10.56*M$2*(M$1/1000-($F74/1000)),0)</f>
        <v>0</v>
      </c>
      <c r="N74" s="69" t="n">
        <f aca="false">IF(AND($F74&lt;N$1,$G74&lt;N$3,(DATE(YEAR($G74)+1,MONTH($G74)+1,1))&gt;N$3),$D74*10.56*N$2*(N$1/1000-($F74/1000)),0)</f>
        <v>0</v>
      </c>
      <c r="O74" s="69" t="n">
        <f aca="false">IF(AND($F74&lt;O$1,$G74&lt;O$3,(DATE(YEAR($G74)+1,MONTH($G74)+1,1))&gt;O$3),$D74*10.56*O$2*(O$1/1000-($F74/1000)),0)</f>
        <v>0</v>
      </c>
      <c r="P74" s="69" t="n">
        <f aca="false">IF(AND($F74&lt;P$1,$G74&lt;P$3,(DATE(YEAR($G74)+1,MONTH($G74)+1,1))&gt;P$3),$D74*10.56*P$2*(P$1/1000-($F74/1000)),0)</f>
        <v>0</v>
      </c>
      <c r="Q74" s="69" t="n">
        <f aca="false">IF(AND($F74&lt;Q$1,$G74&lt;Q$3,(DATE(YEAR($G74)+1,MONTH($G74)+1,1))&gt;Q$3),$D74*10.56*Q$2*(Q$1/1000-($F74/1000)),0)</f>
        <v>0</v>
      </c>
      <c r="R74" s="69" t="n">
        <f aca="false">IF(AND($F74&lt;R$1,$G74&lt;R$3,(DATE(YEAR($G74)+1,MONTH($G74)+1,1))&gt;R$3),$D74*10.56*R$2*(R$1/1000-($F74/1000)),0)</f>
        <v>0</v>
      </c>
      <c r="S74" s="69" t="n">
        <f aca="false">IF(AND($F74&lt;S$1,$G74&lt;S$3,(DATE(YEAR($G74)+1,MONTH($G74)+1,1))&gt;S$3),$D74*10.56*S$2*(S$1/1000-($F74/1000)),0)</f>
        <v>0</v>
      </c>
      <c r="T74" s="69" t="n">
        <f aca="false">IF(AND($F74&lt;T$1,$G74&lt;T$3,(DATE(YEAR($G74)+1,MONTH($G74)+1,1))&gt;T$3),$D74*10.56*T$2*(T$1/1000-($F74/1000)),0)</f>
        <v>0</v>
      </c>
      <c r="U74" s="69" t="n">
        <f aca="false">IF(AND($F74&lt;U$1,$G74&lt;U$3,(DATE(YEAR($G74)+1,MONTH($G74)+1,1))&gt;U$3),$D74*10.56*U$2*(U$1/1000-($F74/1000)),0)</f>
        <v>0</v>
      </c>
      <c r="V74" s="69" t="n">
        <f aca="false">IF(AND($F74&lt;V$1,$G74&lt;V$3,(DATE(YEAR($G74)+1,MONTH($G74)+1,1))&gt;V$3),$D74*10.56*V$2*(V$1/1000-($F74/1000)),0)</f>
        <v>0</v>
      </c>
      <c r="W74" s="69" t="n">
        <f aca="false">IF(AND($F74&lt;W$1,$G74&lt;W$3,(DATE(YEAR($G74)+1,MONTH($G74)+1,1))&gt;W$3),$D74*10.56*W$2*(W$1/1000-($F74/1000)),0)</f>
        <v>0</v>
      </c>
      <c r="X74" s="69" t="n">
        <f aca="false">IF(AND($F74&lt;X$1,$G74&lt;X$3,(DATE(YEAR($G74)+1,MONTH($G74)+1,1))&gt;X$3),$D74*10.56*X$2*(X$1/1000-($F74/1000)),0)</f>
        <v>0</v>
      </c>
      <c r="Y74" s="69" t="n">
        <f aca="false">IF(AND($F74&lt;Y$1,$G74&lt;Y$3,(DATE(YEAR($G74)+1,MONTH($G74)+1,1))&gt;Y$3),$D74*10.56*Y$2*(Y$1/1000-($F74/1000)),0)</f>
        <v>0</v>
      </c>
      <c r="Z74" s="69" t="n">
        <f aca="false">IF(AND($F74&lt;Z$1,$G74&lt;Z$3,(DATE(YEAR($G74)+1,MONTH($G74)+1,1))&gt;Z$3),$D74*10.56*Z$2*(Z$1/1000-($F74/1000)),0)</f>
        <v>0</v>
      </c>
      <c r="AA74" s="69" t="n">
        <f aca="false">IF(AND($F74&lt;AA$1,$G74&lt;AA$3,(DATE(YEAR($G74)+1,MONTH($G74)+1,1))&gt;AA$3),$D74*10.56*AA$2*(AA$1/1000-($F74/1000)),0)</f>
        <v>3832.0128</v>
      </c>
      <c r="AB74" s="69" t="n">
        <f aca="false">IF(AND($F74&lt;AB$1,$G74&lt;AB$3,(DATE(YEAR($G74)+1,MONTH($G74)+1,1))&gt;AB$3),$D74*10.56*AB$2*(AB$1/1000-($F74/1000)),0)</f>
        <v>3832.0128</v>
      </c>
      <c r="AC74" s="69" t="n">
        <f aca="false">IF(AND($F74&lt;AC$1,$G74&lt;AC$3,(DATE(YEAR($G74)+1,MONTH($G74)+1,1))&gt;AC$3),$D74*10.56*AC$2*(AC$1/1000-($F74/1000)),0)</f>
        <v>3832.0128</v>
      </c>
      <c r="AD74" s="69" t="n">
        <f aca="false">IF(AND($F74&lt;AD$1,$G74&lt;AD$3,(DATE(YEAR($G74)+1,MONTH($G74)+1,1))&gt;AD$3),$D74*10.56*AD$2*(AD$1/1000-($F74/1000)),0)</f>
        <v>3832.0128</v>
      </c>
      <c r="AE74" s="69" t="n">
        <f aca="false">IF(AND($F74&lt;AE$1,$G74&lt;AE$3,(DATE(YEAR($G74)+1,MONTH($G74)+1,1))&gt;AE$3),$D74*10.56*AE$2*(AE$1/1000-($F74/1000)),0)</f>
        <v>3832.0128</v>
      </c>
      <c r="AF74" s="69" t="n">
        <f aca="false">IF(AND($F74&lt;AF$1,$G74&lt;AF$3,(DATE(YEAR($G74)+1,MONTH($G74)+1,1))&gt;AF$3),$D74*10.56*AF$2*(AF$1/1000-($F74/1000)),0)</f>
        <v>3832.0128</v>
      </c>
      <c r="AG74" s="69" t="n">
        <f aca="false">IF(AND($F74&lt;AG$1,$G74&lt;AG$3,(DATE(YEAR($G74)+1,MONTH($G74)+1,1))&gt;AG$3),$D74*10.56*AG$2*(AG$1/1000-($F74/1000)),0)</f>
        <v>3832.0128</v>
      </c>
      <c r="AH74" s="69" t="n">
        <f aca="false">IF(AND($F74&lt;AH$1,$G74&lt;AH$3,(DATE(YEAR($G74)+1,MONTH($G74)+1,1))&gt;AH$3),$D74*10.56*AH$2*(AH$1/1000-($F74/1000)),0)</f>
        <v>3832.0128</v>
      </c>
      <c r="AI74" s="69" t="n">
        <f aca="false">IF(AND($F74&lt;AI$1,$G74&lt;AI$3,(DATE(YEAR($G74)+1,MONTH($G74)+1,1))&gt;AI$3),$D74*10.56*AI$2*(AI$1/1000-($F74/1000)),0)</f>
        <v>3832.0128</v>
      </c>
      <c r="AJ74" s="69" t="n">
        <f aca="false">IF(AND($F74&lt;AJ$1,$G74&lt;AJ$3,(DATE(YEAR($G74)+1,MONTH($G74)+1,1))&gt;AJ$3),$D74*10.56*AJ$2*(AJ$1/1000-($F74/1000)),0)</f>
        <v>3832.0128</v>
      </c>
      <c r="AK74" s="69" t="n">
        <f aca="false">IF(AND($F74&lt;AK$1,$G74&lt;AK$3,(DATE(YEAR($G74)+1,MONTH($G74)+1,1))&gt;AK$3),$D74*10.56*AK$2*(AK$1/1000-($F74/1000)),0)</f>
        <v>3832.0128</v>
      </c>
      <c r="AL74" s="69" t="n">
        <f aca="false">IF(AND($F74&lt;AL$1,$G74&lt;AL$3,(DATE(YEAR($G74)+1,MONTH($G74)+1,1))&gt;AL$3),$D74*10.56*AL$2*(AL$1/1000-($F74/1000)),0)</f>
        <v>3832.0128</v>
      </c>
      <c r="AM74" s="69" t="n">
        <f aca="false">IF(AND($F74&lt;AM$1,$G74&lt;AM$3,(DATE(YEAR($G74)+1,MONTH($G74)+1,1))&gt;AM$3),$D74*10.56*AM$2*(AM$1/1000-($F74/1000)),0)</f>
        <v>0</v>
      </c>
      <c r="AN74" s="69" t="n">
        <f aca="false">IF(AND($F74&lt;AN$1,$G74&lt;AN$3,(DATE(YEAR($G74)+1,MONTH($G74)+1,1))&gt;AN$3),$D74*10.56*AN$2*(AN$1/1000-($F74/1000)),0)</f>
        <v>0</v>
      </c>
      <c r="AO74" s="69" t="n">
        <f aca="false">IF(AND($F74&lt;AO$1,$G74&lt;AO$3,(DATE(YEAR($G74)+1,MONTH($G74)+1,1))&gt;AO$3),$D74*10.56*AO$2*(AO$1/1000-($F74/1000)),0)</f>
        <v>0</v>
      </c>
      <c r="AP74" s="69" t="n">
        <f aca="false">IF(AND($F74&lt;AP$1,$G74&lt;AP$3,(DATE(YEAR($G74)+1,MONTH($G74)+1,1))&gt;AP$3),$D74*10.56*AP$2*(AP$1/1000-($F74/1000)),0)</f>
        <v>0</v>
      </c>
      <c r="AQ74" s="69" t="n">
        <f aca="false">IF(AND($F74&lt;AQ$1,$G74&lt;AQ$3,(DATE(YEAR($G74)+1,MONTH($G74)+1,1))&gt;AQ$3),$D74*10.56*AQ$2*(AQ$1/1000-($F74/1000)),0)</f>
        <v>0</v>
      </c>
      <c r="AR74" s="69" t="n">
        <f aca="false">IF(AND($F74&lt;AR$1,$G74&lt;AR$3,(DATE(YEAR($G74)+1,MONTH($G74)+1,1))&gt;AR$3),$D74*10.56*AR$2*(AR$1/1000-($F74/1000)),0)</f>
        <v>0</v>
      </c>
      <c r="AS74" s="69" t="n">
        <f aca="false">IF(AND($F74&lt;AS$1,$G74&lt;AS$3,(DATE(YEAR($G74)+1,MONTH($G74)+1,1))&gt;AS$3),$D74*10.56*AS$2*(AS$1/1000-($F74/1000)),0)</f>
        <v>0</v>
      </c>
      <c r="AT74" s="69" t="n">
        <f aca="false">IF(AND($F74&lt;AT$1,$G74&lt;AT$3,(DATE(YEAR($G74)+1,MONTH($G74)+1,1))&gt;AT$3),$D74*10.56*AT$2*(AT$1/1000-($F74/1000)),0)</f>
        <v>0</v>
      </c>
      <c r="AU74" s="69" t="n">
        <f aca="false">IF(AND($F74&lt;AU$1,$G74&lt;AU$3,(DATE(YEAR($G74)+1,MONTH($G74)+1,1))&gt;AU$3),$D74*10.56*AU$2*(AU$1/1000-($F74/1000)),0)</f>
        <v>0</v>
      </c>
      <c r="AV74" s="69" t="n">
        <f aca="false">IF(AND($F74&lt;AV$1,$G74&lt;AV$3,(DATE(YEAR($G74)+1,MONTH($G74)+1,1))&gt;AV$3),$D74*10.56*AV$2*(AV$1/1000-($F74/1000)),0)</f>
        <v>0</v>
      </c>
      <c r="AW74" s="69" t="n">
        <f aca="false">IF(AND($F74&lt;AW$1,$G74&lt;AW$3,(DATE(YEAR($G74)+1,MONTH($G74)+1,1))&gt;AW$3),$D74*10.56*AW$2*(AW$1/1000-($F74/1000)),0)</f>
        <v>0</v>
      </c>
      <c r="AX74" s="69" t="n">
        <f aca="false">IF(AND($F74&lt;AX$1,$G74&lt;AX$3,(DATE(YEAR($G74)+1,MONTH($G74)+1,1))&gt;AX$3),$D74*10.56*AX$2*(AX$1/1000-($F74/1000)),0)</f>
        <v>0</v>
      </c>
      <c r="AY74" s="69" t="n">
        <f aca="false">IF(AND($F74&lt;AY$1,$G74&lt;AY$3,(DATE(YEAR($G74)+1,MONTH($G74)+1,1))&gt;AY$3),$D74*10.56*AY$2*(AY$1/1000-($F74/1000)),0)</f>
        <v>0</v>
      </c>
      <c r="AZ74" s="69" t="n">
        <f aca="false">IF(AND($F74&lt;AZ$1,$G74&lt;AZ$3,(DATE(YEAR($G74)+1,MONTH($G74)+1,1))&gt;AZ$3),$D74*10.56*AZ$2*(AZ$1/1000-($F74/1000)),0)</f>
        <v>0</v>
      </c>
      <c r="BA74" s="69" t="n">
        <f aca="false">IF(AND($F74&lt;BA$1,$G74&lt;BA$3,(DATE(YEAR($G74)+1,MONTH($G74)+1,1))&gt;BA$3),$D74*10.56*BA$2*(BA$1/1000-($F74/1000)),0)</f>
        <v>0</v>
      </c>
      <c r="BB74" s="69" t="n">
        <f aca="false">IF(AND($F74&lt;BB$1,$G74&lt;BB$3,(DATE(YEAR($G74)+1,MONTH($G74)+1,1))&gt;BB$3),$D74*10.56*BB$2*(BB$1/1000-($F74/1000)),0)</f>
        <v>0</v>
      </c>
      <c r="BC74" s="69" t="n">
        <f aca="false">IF(AND($F74&lt;BC$1,$G74&lt;BC$3,(DATE(YEAR($G74)+1,MONTH($G74)+1,1))&gt;BC$3),$D74*10.56*BC$2*(BC$1/1000-($F74/1000)),0)</f>
        <v>0</v>
      </c>
      <c r="BD74" s="69" t="n">
        <f aca="false">IF(AND($F74&lt;BD$1,$G74&lt;BD$3,(DATE(YEAR($G74)+1,MONTH($G74)+1,1))&gt;BD$3),$D74*10.56*BD$2*(BD$1/1000-($F74/1000)),0)</f>
        <v>0</v>
      </c>
    </row>
    <row r="75" customFormat="false" ht="12.75" hidden="false" customHeight="false" outlineLevel="0" collapsed="false">
      <c r="A75" s="0" t="s">
        <v>518</v>
      </c>
      <c r="B75" s="0" t="s">
        <v>1251</v>
      </c>
      <c r="C75" s="0" t="s">
        <v>1270</v>
      </c>
      <c r="D75" s="0" t="n">
        <v>533.5</v>
      </c>
      <c r="E75" s="66" t="s">
        <v>1268</v>
      </c>
      <c r="F75" s="0" t="n">
        <v>6793</v>
      </c>
      <c r="G75" s="8" t="n">
        <v>37408</v>
      </c>
      <c r="H75" s="64" t="s">
        <v>1260</v>
      </c>
      <c r="I75" s="69" t="n">
        <f aca="false">IF(AND($F75&lt;I$1,$G75&lt;I$3,(DATE(YEAR($G75)+1,MONTH($G75)+1,1))&gt;I$3),$D75*10.56*I$2*(I$1/1000-($F75/1000)),0)</f>
        <v>0</v>
      </c>
      <c r="J75" s="69" t="n">
        <f aca="false">IF(AND($F75&lt;J$1,$G75&lt;J$3,(DATE(YEAR($G75)+1,MONTH($G75)+1,1))&gt;J$3),$D75*10.56*J$2*(J$1/1000-($F75/1000)),0)</f>
        <v>0</v>
      </c>
      <c r="K75" s="69" t="n">
        <f aca="false">IF(AND($F75&lt;K$1,$G75&lt;K$3,(DATE(YEAR($G75)+1,MONTH($G75)+1,1))&gt;K$3),$D75*10.56*K$2*(K$1/1000-($F75/1000)),0)</f>
        <v>0</v>
      </c>
      <c r="L75" s="69" t="n">
        <f aca="false">IF(AND($F75&lt;L$1,$G75&lt;L$3,(DATE(YEAR($G75)+1,MONTH($G75)+1,1))&gt;L$3),$D75*10.56*L$2*(L$1/1000-($F75/1000)),0)</f>
        <v>0</v>
      </c>
      <c r="M75" s="69" t="n">
        <f aca="false">IF(AND($F75&lt;M$1,$G75&lt;M$3,(DATE(YEAR($G75)+1,MONTH($G75)+1,1))&gt;M$3),$D75*10.56*M$2*(M$1/1000-($F75/1000)),0)</f>
        <v>0</v>
      </c>
      <c r="N75" s="69" t="n">
        <f aca="false">IF(AND($F75&lt;N$1,$G75&lt;N$3,(DATE(YEAR($G75)+1,MONTH($G75)+1,1))&gt;N$3),$D75*10.56*N$2*(N$1/1000-($F75/1000)),0)</f>
        <v>0</v>
      </c>
      <c r="O75" s="69" t="n">
        <f aca="false">IF(AND($F75&lt;O$1,$G75&lt;O$3,(DATE(YEAR($G75)+1,MONTH($G75)+1,1))&gt;O$3),$D75*10.56*O$2*(O$1/1000-($F75/1000)),0)</f>
        <v>0</v>
      </c>
      <c r="P75" s="69" t="n">
        <f aca="false">IF(AND($F75&lt;P$1,$G75&lt;P$3,(DATE(YEAR($G75)+1,MONTH($G75)+1,1))&gt;P$3),$D75*10.56*P$2*(P$1/1000-($F75/1000)),0)</f>
        <v>0</v>
      </c>
      <c r="Q75" s="69" t="n">
        <f aca="false">IF(AND($F75&lt;Q$1,$G75&lt;Q$3,(DATE(YEAR($G75)+1,MONTH($G75)+1,1))&gt;Q$3),$D75*10.56*Q$2*(Q$1/1000-($F75/1000)),0)</f>
        <v>0</v>
      </c>
      <c r="R75" s="69" t="n">
        <f aca="false">IF(AND($F75&lt;R$1,$G75&lt;R$3,(DATE(YEAR($G75)+1,MONTH($G75)+1,1))&gt;R$3),$D75*10.56*R$2*(R$1/1000-($F75/1000)),0)</f>
        <v>0</v>
      </c>
      <c r="S75" s="69" t="n">
        <f aca="false">IF(AND($F75&lt;S$1,$G75&lt;S$3,(DATE(YEAR($G75)+1,MONTH($G75)+1,1))&gt;S$3),$D75*10.56*S$2*(S$1/1000-($F75/1000)),0)</f>
        <v>0</v>
      </c>
      <c r="T75" s="69" t="n">
        <f aca="false">IF(AND($F75&lt;T$1,$G75&lt;T$3,(DATE(YEAR($G75)+1,MONTH($G75)+1,1))&gt;T$3),$D75*10.56*T$2*(T$1/1000-($F75/1000)),0)</f>
        <v>0</v>
      </c>
      <c r="U75" s="69" t="n">
        <f aca="false">IF(AND($F75&lt;U$1,$G75&lt;U$3,(DATE(YEAR($G75)+1,MONTH($G75)+1,1))&gt;U$3),$D75*10.56*U$2*(U$1/1000-($F75/1000)),0)</f>
        <v>0</v>
      </c>
      <c r="V75" s="69" t="n">
        <f aca="false">IF(AND($F75&lt;V$1,$G75&lt;V$3,(DATE(YEAR($G75)+1,MONTH($G75)+1,1))&gt;V$3),$D75*10.56*V$2*(V$1/1000-($F75/1000)),0)</f>
        <v>0</v>
      </c>
      <c r="W75" s="69" t="n">
        <f aca="false">IF(AND($F75&lt;W$1,$G75&lt;W$3,(DATE(YEAR($G75)+1,MONTH($G75)+1,1))&gt;W$3),$D75*10.56*W$2*(W$1/1000-($F75/1000)),0)</f>
        <v>0</v>
      </c>
      <c r="X75" s="69" t="n">
        <f aca="false">IF(AND($F75&lt;X$1,$G75&lt;X$3,(DATE(YEAR($G75)+1,MONTH($G75)+1,1))&gt;X$3),$D75*10.56*X$2*(X$1/1000-($F75/1000)),0)</f>
        <v>0</v>
      </c>
      <c r="Y75" s="69" t="n">
        <f aca="false">IF(AND($F75&lt;Y$1,$G75&lt;Y$3,(DATE(YEAR($G75)+1,MONTH($G75)+1,1))&gt;Y$3),$D75*10.56*Y$2*(Y$1/1000-($F75/1000)),0)</f>
        <v>0</v>
      </c>
      <c r="Z75" s="69" t="n">
        <f aca="false">IF(AND($F75&lt;Z$1,$G75&lt;Z$3,(DATE(YEAR($G75)+1,MONTH($G75)+1,1))&gt;Z$3),$D75*10.56*Z$2*(Z$1/1000-($F75/1000)),0)</f>
        <v>0</v>
      </c>
      <c r="AA75" s="69" t="n">
        <f aca="false">IF(AND($F75&lt;AA$1,$G75&lt;AA$3,(DATE(YEAR($G75)+1,MONTH($G75)+1,1))&gt;AA$3),$D75*10.56*AA$2*(AA$1/1000-($F75/1000)),0)</f>
        <v>7226.987328</v>
      </c>
      <c r="AB75" s="69" t="n">
        <f aca="false">IF(AND($F75&lt;AB$1,$G75&lt;AB$3,(DATE(YEAR($G75)+1,MONTH($G75)+1,1))&gt;AB$3),$D75*10.56*AB$2*(AB$1/1000-($F75/1000)),0)</f>
        <v>7226.987328</v>
      </c>
      <c r="AC75" s="69" t="n">
        <f aca="false">IF(AND($F75&lt;AC$1,$G75&lt;AC$3,(DATE(YEAR($G75)+1,MONTH($G75)+1,1))&gt;AC$3),$D75*10.56*AC$2*(AC$1/1000-($F75/1000)),0)</f>
        <v>7226.987328</v>
      </c>
      <c r="AD75" s="69" t="n">
        <f aca="false">IF(AND($F75&lt;AD$1,$G75&lt;AD$3,(DATE(YEAR($G75)+1,MONTH($G75)+1,1))&gt;AD$3),$D75*10.56*AD$2*(AD$1/1000-($F75/1000)),0)</f>
        <v>7226.987328</v>
      </c>
      <c r="AE75" s="69" t="n">
        <f aca="false">IF(AND($F75&lt;AE$1,$G75&lt;AE$3,(DATE(YEAR($G75)+1,MONTH($G75)+1,1))&gt;AE$3),$D75*10.56*AE$2*(AE$1/1000-($F75/1000)),0)</f>
        <v>7226.987328</v>
      </c>
      <c r="AF75" s="69" t="n">
        <f aca="false">IF(AND($F75&lt;AF$1,$G75&lt;AF$3,(DATE(YEAR($G75)+1,MONTH($G75)+1,1))&gt;AF$3),$D75*10.56*AF$2*(AF$1/1000-($F75/1000)),0)</f>
        <v>7226.987328</v>
      </c>
      <c r="AG75" s="69" t="n">
        <f aca="false">IF(AND($F75&lt;AG$1,$G75&lt;AG$3,(DATE(YEAR($G75)+1,MONTH($G75)+1,1))&gt;AG$3),$D75*10.56*AG$2*(AG$1/1000-($F75/1000)),0)</f>
        <v>7226.987328</v>
      </c>
      <c r="AH75" s="69" t="n">
        <f aca="false">IF(AND($F75&lt;AH$1,$G75&lt;AH$3,(DATE(YEAR($G75)+1,MONTH($G75)+1,1))&gt;AH$3),$D75*10.56*AH$2*(AH$1/1000-($F75/1000)),0)</f>
        <v>7226.987328</v>
      </c>
      <c r="AI75" s="69" t="n">
        <f aca="false">IF(AND($F75&lt;AI$1,$G75&lt;AI$3,(DATE(YEAR($G75)+1,MONTH($G75)+1,1))&gt;AI$3),$D75*10.56*AI$2*(AI$1/1000-($F75/1000)),0)</f>
        <v>7226.987328</v>
      </c>
      <c r="AJ75" s="69" t="n">
        <f aca="false">IF(AND($F75&lt;AJ$1,$G75&lt;AJ$3,(DATE(YEAR($G75)+1,MONTH($G75)+1,1))&gt;AJ$3),$D75*10.56*AJ$2*(AJ$1/1000-($F75/1000)),0)</f>
        <v>7226.987328</v>
      </c>
      <c r="AK75" s="69" t="n">
        <f aca="false">IF(AND($F75&lt;AK$1,$G75&lt;AK$3,(DATE(YEAR($G75)+1,MONTH($G75)+1,1))&gt;AK$3),$D75*10.56*AK$2*(AK$1/1000-($F75/1000)),0)</f>
        <v>7226.987328</v>
      </c>
      <c r="AL75" s="69" t="n">
        <f aca="false">IF(AND($F75&lt;AL$1,$G75&lt;AL$3,(DATE(YEAR($G75)+1,MONTH($G75)+1,1))&gt;AL$3),$D75*10.56*AL$2*(AL$1/1000-($F75/1000)),0)</f>
        <v>7226.987328</v>
      </c>
      <c r="AM75" s="69" t="n">
        <f aca="false">IF(AND($F75&lt;AM$1,$G75&lt;AM$3,(DATE(YEAR($G75)+1,MONTH($G75)+1,1))&gt;AM$3),$D75*10.56*AM$2*(AM$1/1000-($F75/1000)),0)</f>
        <v>0</v>
      </c>
      <c r="AN75" s="69" t="n">
        <f aca="false">IF(AND($F75&lt;AN$1,$G75&lt;AN$3,(DATE(YEAR($G75)+1,MONTH($G75)+1,1))&gt;AN$3),$D75*10.56*AN$2*(AN$1/1000-($F75/1000)),0)</f>
        <v>0</v>
      </c>
      <c r="AO75" s="69" t="n">
        <f aca="false">IF(AND($F75&lt;AO$1,$G75&lt;AO$3,(DATE(YEAR($G75)+1,MONTH($G75)+1,1))&gt;AO$3),$D75*10.56*AO$2*(AO$1/1000-($F75/1000)),0)</f>
        <v>0</v>
      </c>
      <c r="AP75" s="69" t="n">
        <f aca="false">IF(AND($F75&lt;AP$1,$G75&lt;AP$3,(DATE(YEAR($G75)+1,MONTH($G75)+1,1))&gt;AP$3),$D75*10.56*AP$2*(AP$1/1000-($F75/1000)),0)</f>
        <v>0</v>
      </c>
      <c r="AQ75" s="69" t="n">
        <f aca="false">IF(AND($F75&lt;AQ$1,$G75&lt;AQ$3,(DATE(YEAR($G75)+1,MONTH($G75)+1,1))&gt;AQ$3),$D75*10.56*AQ$2*(AQ$1/1000-($F75/1000)),0)</f>
        <v>0</v>
      </c>
      <c r="AR75" s="69" t="n">
        <f aca="false">IF(AND($F75&lt;AR$1,$G75&lt;AR$3,(DATE(YEAR($G75)+1,MONTH($G75)+1,1))&gt;AR$3),$D75*10.56*AR$2*(AR$1/1000-($F75/1000)),0)</f>
        <v>0</v>
      </c>
      <c r="AS75" s="69" t="n">
        <f aca="false">IF(AND($F75&lt;AS$1,$G75&lt;AS$3,(DATE(YEAR($G75)+1,MONTH($G75)+1,1))&gt;AS$3),$D75*10.56*AS$2*(AS$1/1000-($F75/1000)),0)</f>
        <v>0</v>
      </c>
      <c r="AT75" s="69" t="n">
        <f aca="false">IF(AND($F75&lt;AT$1,$G75&lt;AT$3,(DATE(YEAR($G75)+1,MONTH($G75)+1,1))&gt;AT$3),$D75*10.56*AT$2*(AT$1/1000-($F75/1000)),0)</f>
        <v>0</v>
      </c>
      <c r="AU75" s="69" t="n">
        <f aca="false">IF(AND($F75&lt;AU$1,$G75&lt;AU$3,(DATE(YEAR($G75)+1,MONTH($G75)+1,1))&gt;AU$3),$D75*10.56*AU$2*(AU$1/1000-($F75/1000)),0)</f>
        <v>0</v>
      </c>
      <c r="AV75" s="69" t="n">
        <f aca="false">IF(AND($F75&lt;AV$1,$G75&lt;AV$3,(DATE(YEAR($G75)+1,MONTH($G75)+1,1))&gt;AV$3),$D75*10.56*AV$2*(AV$1/1000-($F75/1000)),0)</f>
        <v>0</v>
      </c>
      <c r="AW75" s="69" t="n">
        <f aca="false">IF(AND($F75&lt;AW$1,$G75&lt;AW$3,(DATE(YEAR($G75)+1,MONTH($G75)+1,1))&gt;AW$3),$D75*10.56*AW$2*(AW$1/1000-($F75/1000)),0)</f>
        <v>0</v>
      </c>
      <c r="AX75" s="69" t="n">
        <f aca="false">IF(AND($F75&lt;AX$1,$G75&lt;AX$3,(DATE(YEAR($G75)+1,MONTH($G75)+1,1))&gt;AX$3),$D75*10.56*AX$2*(AX$1/1000-($F75/1000)),0)</f>
        <v>0</v>
      </c>
      <c r="AY75" s="69" t="n">
        <f aca="false">IF(AND($F75&lt;AY$1,$G75&lt;AY$3,(DATE(YEAR($G75)+1,MONTH($G75)+1,1))&gt;AY$3),$D75*10.56*AY$2*(AY$1/1000-($F75/1000)),0)</f>
        <v>0</v>
      </c>
      <c r="AZ75" s="69" t="n">
        <f aca="false">IF(AND($F75&lt;AZ$1,$G75&lt;AZ$3,(DATE(YEAR($G75)+1,MONTH($G75)+1,1))&gt;AZ$3),$D75*10.56*AZ$2*(AZ$1/1000-($F75/1000)),0)</f>
        <v>0</v>
      </c>
      <c r="BA75" s="69" t="n">
        <f aca="false">IF(AND($F75&lt;BA$1,$G75&lt;BA$3,(DATE(YEAR($G75)+1,MONTH($G75)+1,1))&gt;BA$3),$D75*10.56*BA$2*(BA$1/1000-($F75/1000)),0)</f>
        <v>0</v>
      </c>
      <c r="BB75" s="69" t="n">
        <f aca="false">IF(AND($F75&lt;BB$1,$G75&lt;BB$3,(DATE(YEAR($G75)+1,MONTH($G75)+1,1))&gt;BB$3),$D75*10.56*BB$2*(BB$1/1000-($F75/1000)),0)</f>
        <v>0</v>
      </c>
      <c r="BC75" s="69" t="n">
        <f aca="false">IF(AND($F75&lt;BC$1,$G75&lt;BC$3,(DATE(YEAR($G75)+1,MONTH($G75)+1,1))&gt;BC$3),$D75*10.56*BC$2*(BC$1/1000-($F75/1000)),0)</f>
        <v>0</v>
      </c>
      <c r="BD75" s="69" t="n">
        <f aca="false">IF(AND($F75&lt;BD$1,$G75&lt;BD$3,(DATE(YEAR($G75)+1,MONTH($G75)+1,1))&gt;BD$3),$D75*10.56*BD$2*(BD$1/1000-($F75/1000)),0)</f>
        <v>0</v>
      </c>
    </row>
    <row r="76" customFormat="false" ht="12.75" hidden="false" customHeight="false" outlineLevel="0" collapsed="false">
      <c r="A76" s="71" t="s">
        <v>1218</v>
      </c>
      <c r="B76" s="71" t="s">
        <v>1251</v>
      </c>
      <c r="C76" s="71" t="s">
        <v>1270</v>
      </c>
      <c r="D76" s="72" t="n">
        <v>484</v>
      </c>
      <c r="E76" s="66" t="s">
        <v>1268</v>
      </c>
      <c r="F76" s="72" t="n">
        <v>7000</v>
      </c>
      <c r="G76" s="73" t="n">
        <v>37101</v>
      </c>
      <c r="H76" s="64" t="s">
        <v>1260</v>
      </c>
      <c r="I76" s="69" t="n">
        <f aca="false">IF(AND($F76&lt;I$1,$G76&lt;I$3,(DATE(YEAR($G76)+1,MONTH($G76)+1,1))&gt;I$3),$D76*10.56*I$2*(I$1/1000-($F76/1000)),0)</f>
        <v>0</v>
      </c>
      <c r="J76" s="69" t="n">
        <f aca="false">IF(AND($F76&lt;J$1,$G76&lt;J$3,(DATE(YEAR($G76)+1,MONTH($G76)+1,1))&gt;J$3),$D76*10.56*J$2*(J$1/1000-($F76/1000)),0)</f>
        <v>0</v>
      </c>
      <c r="K76" s="69" t="n">
        <f aca="false">IF(AND($F76&lt;K$1,$G76&lt;K$3,(DATE(YEAR($G76)+1,MONTH($G76)+1,1))&gt;K$3),$D76*10.56*K$2*(K$1/1000-($F76/1000)),0)</f>
        <v>0</v>
      </c>
      <c r="L76" s="69" t="n">
        <f aca="false">IF(AND($F76&lt;L$1,$G76&lt;L$3,(DATE(YEAR($G76)+1,MONTH($G76)+1,1))&gt;L$3),$D76*10.56*L$2*(L$1/1000-($F76/1000)),0)</f>
        <v>0</v>
      </c>
      <c r="M76" s="69" t="n">
        <f aca="false">IF(AND($F76&lt;M$1,$G76&lt;M$3,(DATE(YEAR($G76)+1,MONTH($G76)+1,1))&gt;M$3),$D76*10.56*M$2*(M$1/1000-($F76/1000)),0)</f>
        <v>0</v>
      </c>
      <c r="N76" s="69" t="n">
        <f aca="false">IF(AND($F76&lt;N$1,$G76&lt;N$3,(DATE(YEAR($G76)+1,MONTH($G76)+1,1))&gt;N$3),$D76*10.56*N$2*(N$1/1000-($F76/1000)),0)</f>
        <v>0</v>
      </c>
      <c r="O76" s="69" t="n">
        <f aca="false">IF(AND($F76&lt;O$1,$G76&lt;O$3,(DATE(YEAR($G76)+1,MONTH($G76)+1,1))&gt;O$3),$D76*10.56*O$2*(O$1/1000-($F76/1000)),0)</f>
        <v>0</v>
      </c>
      <c r="P76" s="69" t="n">
        <f aca="false">IF(AND($F76&lt;P$1,$G76&lt;P$3,(DATE(YEAR($G76)+1,MONTH($G76)+1,1))&gt;P$3),$D76*10.56*P$2*(P$1/1000-($F76/1000)),0)</f>
        <v>6133.248</v>
      </c>
      <c r="Q76" s="69" t="n">
        <f aca="false">IF(AND($F76&lt;Q$1,$G76&lt;Q$3,(DATE(YEAR($G76)+1,MONTH($G76)+1,1))&gt;Q$3),$D76*10.56*Q$2*(Q$1/1000-($F76/1000)),0)</f>
        <v>6133.248</v>
      </c>
      <c r="R76" s="69" t="n">
        <f aca="false">IF(AND($F76&lt;R$1,$G76&lt;R$3,(DATE(YEAR($G76)+1,MONTH($G76)+1,1))&gt;R$3),$D76*10.56*R$2*(R$1/1000-($F76/1000)),0)</f>
        <v>6133.248</v>
      </c>
      <c r="S76" s="69" t="n">
        <f aca="false">IF(AND($F76&lt;S$1,$G76&lt;S$3,(DATE(YEAR($G76)+1,MONTH($G76)+1,1))&gt;S$3),$D76*10.56*S$2*(S$1/1000-($F76/1000)),0)</f>
        <v>6133.248</v>
      </c>
      <c r="T76" s="69" t="n">
        <f aca="false">IF(AND($F76&lt;T$1,$G76&lt;T$3,(DATE(YEAR($G76)+1,MONTH($G76)+1,1))&gt;T$3),$D76*10.56*T$2*(T$1/1000-($F76/1000)),0)</f>
        <v>6133.248</v>
      </c>
      <c r="U76" s="69" t="n">
        <f aca="false">IF(AND($F76&lt;U$1,$G76&lt;U$3,(DATE(YEAR($G76)+1,MONTH($G76)+1,1))&gt;U$3),$D76*10.56*U$2*(U$1/1000-($F76/1000)),0)</f>
        <v>6133.248</v>
      </c>
      <c r="V76" s="69" t="n">
        <f aca="false">IF(AND($F76&lt;V$1,$G76&lt;V$3,(DATE(YEAR($G76)+1,MONTH($G76)+1,1))&gt;V$3),$D76*10.56*V$2*(V$1/1000-($F76/1000)),0)</f>
        <v>6133.248</v>
      </c>
      <c r="W76" s="69" t="n">
        <f aca="false">IF(AND($F76&lt;W$1,$G76&lt;W$3,(DATE(YEAR($G76)+1,MONTH($G76)+1,1))&gt;W$3),$D76*10.56*W$2*(W$1/1000-($F76/1000)),0)</f>
        <v>6133.248</v>
      </c>
      <c r="X76" s="69" t="n">
        <f aca="false">IF(AND($F76&lt;X$1,$G76&lt;X$3,(DATE(YEAR($G76)+1,MONTH($G76)+1,1))&gt;X$3),$D76*10.56*X$2*(X$1/1000-($F76/1000)),0)</f>
        <v>6133.248</v>
      </c>
      <c r="Y76" s="69" t="n">
        <f aca="false">IF(AND($F76&lt;Y$1,$G76&lt;Y$3,(DATE(YEAR($G76)+1,MONTH($G76)+1,1))&gt;Y$3),$D76*10.56*Y$2*(Y$1/1000-($F76/1000)),0)</f>
        <v>6133.248</v>
      </c>
      <c r="Z76" s="69" t="n">
        <f aca="false">IF(AND($F76&lt;Z$1,$G76&lt;Z$3,(DATE(YEAR($G76)+1,MONTH($G76)+1,1))&gt;Z$3),$D76*10.56*Z$2*(Z$1/1000-($F76/1000)),0)</f>
        <v>6133.248</v>
      </c>
      <c r="AA76" s="69" t="n">
        <f aca="false">IF(AND($F76&lt;AA$1,$G76&lt;AA$3,(DATE(YEAR($G76)+1,MONTH($G76)+1,1))&gt;AA$3),$D76*10.56*AA$2*(AA$1/1000-($F76/1000)),0)</f>
        <v>6133.248</v>
      </c>
      <c r="AB76" s="69" t="n">
        <f aca="false">IF(AND($F76&lt;AB$1,$G76&lt;AB$3,(DATE(YEAR($G76)+1,MONTH($G76)+1,1))&gt;AB$3),$D76*10.56*AB$2*(AB$1/1000-($F76/1000)),0)</f>
        <v>0</v>
      </c>
      <c r="AC76" s="69" t="n">
        <f aca="false">IF(AND($F76&lt;AC$1,$G76&lt;AC$3,(DATE(YEAR($G76)+1,MONTH($G76)+1,1))&gt;AC$3),$D76*10.56*AC$2*(AC$1/1000-($F76/1000)),0)</f>
        <v>0</v>
      </c>
      <c r="AD76" s="69" t="n">
        <f aca="false">IF(AND($F76&lt;AD$1,$G76&lt;AD$3,(DATE(YEAR($G76)+1,MONTH($G76)+1,1))&gt;AD$3),$D76*10.56*AD$2*(AD$1/1000-($F76/1000)),0)</f>
        <v>0</v>
      </c>
      <c r="AE76" s="69" t="n">
        <f aca="false">IF(AND($F76&lt;AE$1,$G76&lt;AE$3,(DATE(YEAR($G76)+1,MONTH($G76)+1,1))&gt;AE$3),$D76*10.56*AE$2*(AE$1/1000-($F76/1000)),0)</f>
        <v>0</v>
      </c>
      <c r="AF76" s="69" t="n">
        <f aca="false">IF(AND($F76&lt;AF$1,$G76&lt;AF$3,(DATE(YEAR($G76)+1,MONTH($G76)+1,1))&gt;AF$3),$D76*10.56*AF$2*(AF$1/1000-($F76/1000)),0)</f>
        <v>0</v>
      </c>
      <c r="AG76" s="69" t="n">
        <f aca="false">IF(AND($F76&lt;AG$1,$G76&lt;AG$3,(DATE(YEAR($G76)+1,MONTH($G76)+1,1))&gt;AG$3),$D76*10.56*AG$2*(AG$1/1000-($F76/1000)),0)</f>
        <v>0</v>
      </c>
      <c r="AH76" s="69" t="n">
        <f aca="false">IF(AND($F76&lt;AH$1,$G76&lt;AH$3,(DATE(YEAR($G76)+1,MONTH($G76)+1,1))&gt;AH$3),$D76*10.56*AH$2*(AH$1/1000-($F76/1000)),0)</f>
        <v>0</v>
      </c>
      <c r="AI76" s="69" t="n">
        <f aca="false">IF(AND($F76&lt;AI$1,$G76&lt;AI$3,(DATE(YEAR($G76)+1,MONTH($G76)+1,1))&gt;AI$3),$D76*10.56*AI$2*(AI$1/1000-($F76/1000)),0)</f>
        <v>0</v>
      </c>
      <c r="AJ76" s="69" t="n">
        <f aca="false">IF(AND($F76&lt;AJ$1,$G76&lt;AJ$3,(DATE(YEAR($G76)+1,MONTH($G76)+1,1))&gt;AJ$3),$D76*10.56*AJ$2*(AJ$1/1000-($F76/1000)),0)</f>
        <v>0</v>
      </c>
      <c r="AK76" s="69" t="n">
        <f aca="false">IF(AND($F76&lt;AK$1,$G76&lt;AK$3,(DATE(YEAR($G76)+1,MONTH($G76)+1,1))&gt;AK$3),$D76*10.56*AK$2*(AK$1/1000-($F76/1000)),0)</f>
        <v>0</v>
      </c>
      <c r="AL76" s="69" t="n">
        <f aca="false">IF(AND($F76&lt;AL$1,$G76&lt;AL$3,(DATE(YEAR($G76)+1,MONTH($G76)+1,1))&gt;AL$3),$D76*10.56*AL$2*(AL$1/1000-($F76/1000)),0)</f>
        <v>0</v>
      </c>
      <c r="AM76" s="69" t="n">
        <f aca="false">IF(AND($F76&lt;AM$1,$G76&lt;AM$3,(DATE(YEAR($G76)+1,MONTH($G76)+1,1))&gt;AM$3),$D76*10.56*AM$2*(AM$1/1000-($F76/1000)),0)</f>
        <v>0</v>
      </c>
      <c r="AN76" s="69" t="n">
        <f aca="false">IF(AND($F76&lt;AN$1,$G76&lt;AN$3,(DATE(YEAR($G76)+1,MONTH($G76)+1,1))&gt;AN$3),$D76*10.56*AN$2*(AN$1/1000-($F76/1000)),0)</f>
        <v>0</v>
      </c>
      <c r="AO76" s="69" t="n">
        <f aca="false">IF(AND($F76&lt;AO$1,$G76&lt;AO$3,(DATE(YEAR($G76)+1,MONTH($G76)+1,1))&gt;AO$3),$D76*10.56*AO$2*(AO$1/1000-($F76/1000)),0)</f>
        <v>0</v>
      </c>
      <c r="AP76" s="69" t="n">
        <f aca="false">IF(AND($F76&lt;AP$1,$G76&lt;AP$3,(DATE(YEAR($G76)+1,MONTH($G76)+1,1))&gt;AP$3),$D76*10.56*AP$2*(AP$1/1000-($F76/1000)),0)</f>
        <v>0</v>
      </c>
      <c r="AQ76" s="69" t="n">
        <f aca="false">IF(AND($F76&lt;AQ$1,$G76&lt;AQ$3,(DATE(YEAR($G76)+1,MONTH($G76)+1,1))&gt;AQ$3),$D76*10.56*AQ$2*(AQ$1/1000-($F76/1000)),0)</f>
        <v>0</v>
      </c>
      <c r="AR76" s="69" t="n">
        <f aca="false">IF(AND($F76&lt;AR$1,$G76&lt;AR$3,(DATE(YEAR($G76)+1,MONTH($G76)+1,1))&gt;AR$3),$D76*10.56*AR$2*(AR$1/1000-($F76/1000)),0)</f>
        <v>0</v>
      </c>
      <c r="AS76" s="69" t="n">
        <f aca="false">IF(AND($F76&lt;AS$1,$G76&lt;AS$3,(DATE(YEAR($G76)+1,MONTH($G76)+1,1))&gt;AS$3),$D76*10.56*AS$2*(AS$1/1000-($F76/1000)),0)</f>
        <v>0</v>
      </c>
      <c r="AT76" s="69" t="n">
        <f aca="false">IF(AND($F76&lt;AT$1,$G76&lt;AT$3,(DATE(YEAR($G76)+1,MONTH($G76)+1,1))&gt;AT$3),$D76*10.56*AT$2*(AT$1/1000-($F76/1000)),0)</f>
        <v>0</v>
      </c>
      <c r="AU76" s="69" t="n">
        <f aca="false">IF(AND($F76&lt;AU$1,$G76&lt;AU$3,(DATE(YEAR($G76)+1,MONTH($G76)+1,1))&gt;AU$3),$D76*10.56*AU$2*(AU$1/1000-($F76/1000)),0)</f>
        <v>0</v>
      </c>
      <c r="AV76" s="69" t="n">
        <f aca="false">IF(AND($F76&lt;AV$1,$G76&lt;AV$3,(DATE(YEAR($G76)+1,MONTH($G76)+1,1))&gt;AV$3),$D76*10.56*AV$2*(AV$1/1000-($F76/1000)),0)</f>
        <v>0</v>
      </c>
      <c r="AW76" s="69" t="n">
        <f aca="false">IF(AND($F76&lt;AW$1,$G76&lt;AW$3,(DATE(YEAR($G76)+1,MONTH($G76)+1,1))&gt;AW$3),$D76*10.56*AW$2*(AW$1/1000-($F76/1000)),0)</f>
        <v>0</v>
      </c>
      <c r="AX76" s="69" t="n">
        <f aca="false">IF(AND($F76&lt;AX$1,$G76&lt;AX$3,(DATE(YEAR($G76)+1,MONTH($G76)+1,1))&gt;AX$3),$D76*10.56*AX$2*(AX$1/1000-($F76/1000)),0)</f>
        <v>0</v>
      </c>
      <c r="AY76" s="69" t="n">
        <f aca="false">IF(AND($F76&lt;AY$1,$G76&lt;AY$3,(DATE(YEAR($G76)+1,MONTH($G76)+1,1))&gt;AY$3),$D76*10.56*AY$2*(AY$1/1000-($F76/1000)),0)</f>
        <v>0</v>
      </c>
      <c r="AZ76" s="69" t="n">
        <f aca="false">IF(AND($F76&lt;AZ$1,$G76&lt;AZ$3,(DATE(YEAR($G76)+1,MONTH($G76)+1,1))&gt;AZ$3),$D76*10.56*AZ$2*(AZ$1/1000-($F76/1000)),0)</f>
        <v>0</v>
      </c>
      <c r="BA76" s="69" t="n">
        <f aca="false">IF(AND($F76&lt;BA$1,$G76&lt;BA$3,(DATE(YEAR($G76)+1,MONTH($G76)+1,1))&gt;BA$3),$D76*10.56*BA$2*(BA$1/1000-($F76/1000)),0)</f>
        <v>0</v>
      </c>
      <c r="BB76" s="69" t="n">
        <f aca="false">IF(AND($F76&lt;BB$1,$G76&lt;BB$3,(DATE(YEAR($G76)+1,MONTH($G76)+1,1))&gt;BB$3),$D76*10.56*BB$2*(BB$1/1000-($F76/1000)),0)</f>
        <v>0</v>
      </c>
      <c r="BC76" s="69" t="n">
        <f aca="false">IF(AND($F76&lt;BC$1,$G76&lt;BC$3,(DATE(YEAR($G76)+1,MONTH($G76)+1,1))&gt;BC$3),$D76*10.56*BC$2*(BC$1/1000-($F76/1000)),0)</f>
        <v>0</v>
      </c>
      <c r="BD76" s="69" t="n">
        <f aca="false">IF(AND($F76&lt;BD$1,$G76&lt;BD$3,(DATE(YEAR($G76)+1,MONTH($G76)+1,1))&gt;BD$3),$D76*10.56*BD$2*(BD$1/1000-($F76/1000)),0)</f>
        <v>0</v>
      </c>
    </row>
    <row r="77" customFormat="false" ht="12.75" hidden="false" customHeight="false" outlineLevel="0" collapsed="false">
      <c r="A77" s="66" t="s">
        <v>1320</v>
      </c>
      <c r="B77" s="66" t="s">
        <v>1251</v>
      </c>
      <c r="C77" s="66" t="s">
        <v>1277</v>
      </c>
      <c r="D77" s="66" t="n">
        <v>520</v>
      </c>
      <c r="E77" s="66" t="s">
        <v>1268</v>
      </c>
      <c r="F77" s="66" t="n">
        <v>7000</v>
      </c>
      <c r="G77" s="68" t="n">
        <v>37926</v>
      </c>
      <c r="H77" s="64" t="s">
        <v>1260</v>
      </c>
      <c r="I77" s="69" t="n">
        <f aca="false">IF(AND($F77&lt;I$1,$G77&lt;I$3,(DATE(YEAR($G77)+1,MONTH($G77)+1,1))&gt;I$3),$D77*10.56*I$2*(I$1/1000-($F77/1000)),0)</f>
        <v>0</v>
      </c>
      <c r="J77" s="69" t="n">
        <f aca="false">IF(AND($F77&lt;J$1,$G77&lt;J$3,(DATE(YEAR($G77)+1,MONTH($G77)+1,1))&gt;J$3),$D77*10.56*J$2*(J$1/1000-($F77/1000)),0)</f>
        <v>0</v>
      </c>
      <c r="K77" s="69" t="n">
        <f aca="false">IF(AND($F77&lt;K$1,$G77&lt;K$3,(DATE(YEAR($G77)+1,MONTH($G77)+1,1))&gt;K$3),$D77*10.56*K$2*(K$1/1000-($F77/1000)),0)</f>
        <v>0</v>
      </c>
      <c r="L77" s="69" t="n">
        <f aca="false">IF(AND($F77&lt;L$1,$G77&lt;L$3,(DATE(YEAR($G77)+1,MONTH($G77)+1,1))&gt;L$3),$D77*10.56*L$2*(L$1/1000-($F77/1000)),0)</f>
        <v>0</v>
      </c>
      <c r="M77" s="69" t="n">
        <f aca="false">IF(AND($F77&lt;M$1,$G77&lt;M$3,(DATE(YEAR($G77)+1,MONTH($G77)+1,1))&gt;M$3),$D77*10.56*M$2*(M$1/1000-($F77/1000)),0)</f>
        <v>0</v>
      </c>
      <c r="N77" s="69" t="n">
        <f aca="false">IF(AND($F77&lt;N$1,$G77&lt;N$3,(DATE(YEAR($G77)+1,MONTH($G77)+1,1))&gt;N$3),$D77*10.56*N$2*(N$1/1000-($F77/1000)),0)</f>
        <v>0</v>
      </c>
      <c r="O77" s="69" t="n">
        <f aca="false">IF(AND($F77&lt;O$1,$G77&lt;O$3,(DATE(YEAR($G77)+1,MONTH($G77)+1,1))&gt;O$3),$D77*10.56*O$2*(O$1/1000-($F77/1000)),0)</f>
        <v>0</v>
      </c>
      <c r="P77" s="69" t="n">
        <f aca="false">IF(AND($F77&lt;P$1,$G77&lt;P$3,(DATE(YEAR($G77)+1,MONTH($G77)+1,1))&gt;P$3),$D77*10.56*P$2*(P$1/1000-($F77/1000)),0)</f>
        <v>0</v>
      </c>
      <c r="Q77" s="69" t="n">
        <f aca="false">IF(AND($F77&lt;Q$1,$G77&lt;Q$3,(DATE(YEAR($G77)+1,MONTH($G77)+1,1))&gt;Q$3),$D77*10.56*Q$2*(Q$1/1000-($F77/1000)),0)</f>
        <v>0</v>
      </c>
      <c r="R77" s="69" t="n">
        <f aca="false">IF(AND($F77&lt;R$1,$G77&lt;R$3,(DATE(YEAR($G77)+1,MONTH($G77)+1,1))&gt;R$3),$D77*10.56*R$2*(R$1/1000-($F77/1000)),0)</f>
        <v>0</v>
      </c>
      <c r="S77" s="69" t="n">
        <f aca="false">IF(AND($F77&lt;S$1,$G77&lt;S$3,(DATE(YEAR($G77)+1,MONTH($G77)+1,1))&gt;S$3),$D77*10.56*S$2*(S$1/1000-($F77/1000)),0)</f>
        <v>0</v>
      </c>
      <c r="T77" s="69" t="n">
        <f aca="false">IF(AND($F77&lt;T$1,$G77&lt;T$3,(DATE(YEAR($G77)+1,MONTH($G77)+1,1))&gt;T$3),$D77*10.56*T$2*(T$1/1000-($F77/1000)),0)</f>
        <v>0</v>
      </c>
      <c r="U77" s="69" t="n">
        <f aca="false">IF(AND($F77&lt;U$1,$G77&lt;U$3,(DATE(YEAR($G77)+1,MONTH($G77)+1,1))&gt;U$3),$D77*10.56*U$2*(U$1/1000-($F77/1000)),0)</f>
        <v>0</v>
      </c>
      <c r="V77" s="69" t="n">
        <f aca="false">IF(AND($F77&lt;V$1,$G77&lt;V$3,(DATE(YEAR($G77)+1,MONTH($G77)+1,1))&gt;V$3),$D77*10.56*V$2*(V$1/1000-($F77/1000)),0)</f>
        <v>0</v>
      </c>
      <c r="W77" s="69" t="n">
        <f aca="false">IF(AND($F77&lt;W$1,$G77&lt;W$3,(DATE(YEAR($G77)+1,MONTH($G77)+1,1))&gt;W$3),$D77*10.56*W$2*(W$1/1000-($F77/1000)),0)</f>
        <v>0</v>
      </c>
      <c r="X77" s="69" t="n">
        <f aca="false">IF(AND($F77&lt;X$1,$G77&lt;X$3,(DATE(YEAR($G77)+1,MONTH($G77)+1,1))&gt;X$3),$D77*10.56*X$2*(X$1/1000-($F77/1000)),0)</f>
        <v>0</v>
      </c>
      <c r="Y77" s="69" t="n">
        <f aca="false">IF(AND($F77&lt;Y$1,$G77&lt;Y$3,(DATE(YEAR($G77)+1,MONTH($G77)+1,1))&gt;Y$3),$D77*10.56*Y$2*(Y$1/1000-($F77/1000)),0)</f>
        <v>0</v>
      </c>
      <c r="Z77" s="69" t="n">
        <f aca="false">IF(AND($F77&lt;Z$1,$G77&lt;Z$3,(DATE(YEAR($G77)+1,MONTH($G77)+1,1))&gt;Z$3),$D77*10.56*Z$2*(Z$1/1000-($F77/1000)),0)</f>
        <v>0</v>
      </c>
      <c r="AA77" s="69" t="n">
        <f aca="false">IF(AND($F77&lt;AA$1,$G77&lt;AA$3,(DATE(YEAR($G77)+1,MONTH($G77)+1,1))&gt;AA$3),$D77*10.56*AA$2*(AA$1/1000-($F77/1000)),0)</f>
        <v>0</v>
      </c>
      <c r="AB77" s="69" t="n">
        <f aca="false">IF(AND($F77&lt;AB$1,$G77&lt;AB$3,(DATE(YEAR($G77)+1,MONTH($G77)+1,1))&gt;AB$3),$D77*10.56*AB$2*(AB$1/1000-($F77/1000)),0)</f>
        <v>0</v>
      </c>
      <c r="AC77" s="69" t="n">
        <f aca="false">IF(AND($F77&lt;AC$1,$G77&lt;AC$3,(DATE(YEAR($G77)+1,MONTH($G77)+1,1))&gt;AC$3),$D77*10.56*AC$2*(AC$1/1000-($F77/1000)),0)</f>
        <v>0</v>
      </c>
      <c r="AD77" s="69" t="n">
        <f aca="false">IF(AND($F77&lt;AD$1,$G77&lt;AD$3,(DATE(YEAR($G77)+1,MONTH($G77)+1,1))&gt;AD$3),$D77*10.56*AD$2*(AD$1/1000-($F77/1000)),0)</f>
        <v>0</v>
      </c>
      <c r="AE77" s="69" t="n">
        <f aca="false">IF(AND($F77&lt;AE$1,$G77&lt;AE$3,(DATE(YEAR($G77)+1,MONTH($G77)+1,1))&gt;AE$3),$D77*10.56*AE$2*(AE$1/1000-($F77/1000)),0)</f>
        <v>0</v>
      </c>
      <c r="AF77" s="69" t="n">
        <f aca="false">IF(AND($F77&lt;AF$1,$G77&lt;AF$3,(DATE(YEAR($G77)+1,MONTH($G77)+1,1))&gt;AF$3),$D77*10.56*AF$2*(AF$1/1000-($F77/1000)),0)</f>
        <v>0</v>
      </c>
      <c r="AG77" s="69" t="n">
        <f aca="false">IF(AND($F77&lt;AG$1,$G77&lt;AG$3,(DATE(YEAR($G77)+1,MONTH($G77)+1,1))&gt;AG$3),$D77*10.56*AG$2*(AG$1/1000-($F77/1000)),0)</f>
        <v>0</v>
      </c>
      <c r="AH77" s="69" t="n">
        <f aca="false">IF(AND($F77&lt;AH$1,$G77&lt;AH$3,(DATE(YEAR($G77)+1,MONTH($G77)+1,1))&gt;AH$3),$D77*10.56*AH$2*(AH$1/1000-($F77/1000)),0)</f>
        <v>0</v>
      </c>
      <c r="AI77" s="69" t="n">
        <f aca="false">IF(AND($F77&lt;AI$1,$G77&lt;AI$3,(DATE(YEAR($G77)+1,MONTH($G77)+1,1))&gt;AI$3),$D77*10.56*AI$2*(AI$1/1000-($F77/1000)),0)</f>
        <v>0</v>
      </c>
      <c r="AJ77" s="69" t="n">
        <f aca="false">IF(AND($F77&lt;AJ$1,$G77&lt;AJ$3,(DATE(YEAR($G77)+1,MONTH($G77)+1,1))&gt;AJ$3),$D77*10.56*AJ$2*(AJ$1/1000-($F77/1000)),0)</f>
        <v>0</v>
      </c>
      <c r="AK77" s="69" t="n">
        <f aca="false">IF(AND($F77&lt;AK$1,$G77&lt;AK$3,(DATE(YEAR($G77)+1,MONTH($G77)+1,1))&gt;AK$3),$D77*10.56*AK$2*(AK$1/1000-($F77/1000)),0)</f>
        <v>0</v>
      </c>
      <c r="AL77" s="69" t="n">
        <f aca="false">IF(AND($F77&lt;AL$1,$G77&lt;AL$3,(DATE(YEAR($G77)+1,MONTH($G77)+1,1))&gt;AL$3),$D77*10.56*AL$2*(AL$1/1000-($F77/1000)),0)</f>
        <v>0</v>
      </c>
      <c r="AM77" s="69" t="n">
        <f aca="false">IF(AND($F77&lt;AM$1,$G77&lt;AM$3,(DATE(YEAR($G77)+1,MONTH($G77)+1,1))&gt;AM$3),$D77*10.56*AM$2*(AM$1/1000-($F77/1000)),0)</f>
        <v>0</v>
      </c>
      <c r="AN77" s="69" t="n">
        <f aca="false">IF(AND($F77&lt;AN$1,$G77&lt;AN$3,(DATE(YEAR($G77)+1,MONTH($G77)+1,1))&gt;AN$3),$D77*10.56*AN$2*(AN$1/1000-($F77/1000)),0)</f>
        <v>0</v>
      </c>
      <c r="AO77" s="69" t="n">
        <f aca="false">IF(AND($F77&lt;AO$1,$G77&lt;AO$3,(DATE(YEAR($G77)+1,MONTH($G77)+1,1))&gt;AO$3),$D77*10.56*AO$2*(AO$1/1000-($F77/1000)),0)</f>
        <v>0</v>
      </c>
      <c r="AP77" s="69" t="n">
        <f aca="false">IF(AND($F77&lt;AP$1,$G77&lt;AP$3,(DATE(YEAR($G77)+1,MONTH($G77)+1,1))&gt;AP$3),$D77*10.56*AP$2*(AP$1/1000-($F77/1000)),0)</f>
        <v>0</v>
      </c>
      <c r="AQ77" s="69" t="n">
        <f aca="false">IF(AND($F77&lt;AQ$1,$G77&lt;AQ$3,(DATE(YEAR($G77)+1,MONTH($G77)+1,1))&gt;AQ$3),$D77*10.56*AQ$2*(AQ$1/1000-($F77/1000)),0)</f>
        <v>0</v>
      </c>
      <c r="AR77" s="69" t="n">
        <f aca="false">IF(AND($F77&lt;AR$1,$G77&lt;AR$3,(DATE(YEAR($G77)+1,MONTH($G77)+1,1))&gt;AR$3),$D77*10.56*AR$2*(AR$1/1000-($F77/1000)),0)</f>
        <v>6589.44</v>
      </c>
      <c r="AS77" s="69" t="n">
        <f aca="false">IF(AND($F77&lt;AS$1,$G77&lt;AS$3,(DATE(YEAR($G77)+1,MONTH($G77)+1,1))&gt;AS$3),$D77*10.56*AS$2*(AS$1/1000-($F77/1000)),0)</f>
        <v>6589.44</v>
      </c>
      <c r="AT77" s="69" t="n">
        <f aca="false">IF(AND($F77&lt;AT$1,$G77&lt;AT$3,(DATE(YEAR($G77)+1,MONTH($G77)+1,1))&gt;AT$3),$D77*10.56*AT$2*(AT$1/1000-($F77/1000)),0)</f>
        <v>6589.44</v>
      </c>
      <c r="AU77" s="69" t="n">
        <f aca="false">IF(AND($F77&lt;AU$1,$G77&lt;AU$3,(DATE(YEAR($G77)+1,MONTH($G77)+1,1))&gt;AU$3),$D77*10.56*AU$2*(AU$1/1000-($F77/1000)),0)</f>
        <v>6589.44</v>
      </c>
      <c r="AV77" s="69" t="n">
        <f aca="false">IF(AND($F77&lt;AV$1,$G77&lt;AV$3,(DATE(YEAR($G77)+1,MONTH($G77)+1,1))&gt;AV$3),$D77*10.56*AV$2*(AV$1/1000-($F77/1000)),0)</f>
        <v>6589.44</v>
      </c>
      <c r="AW77" s="69" t="n">
        <f aca="false">IF(AND($F77&lt;AW$1,$G77&lt;AW$3,(DATE(YEAR($G77)+1,MONTH($G77)+1,1))&gt;AW$3),$D77*10.56*AW$2*(AW$1/1000-($F77/1000)),0)</f>
        <v>6589.44</v>
      </c>
      <c r="AX77" s="69" t="n">
        <f aca="false">IF(AND($F77&lt;AX$1,$G77&lt;AX$3,(DATE(YEAR($G77)+1,MONTH($G77)+1,1))&gt;AX$3),$D77*10.56*AX$2*(AX$1/1000-($F77/1000)),0)</f>
        <v>6589.44</v>
      </c>
      <c r="AY77" s="69" t="n">
        <f aca="false">IF(AND($F77&lt;AY$1,$G77&lt;AY$3,(DATE(YEAR($G77)+1,MONTH($G77)+1,1))&gt;AY$3),$D77*10.56*AY$2*(AY$1/1000-($F77/1000)),0)</f>
        <v>6589.44</v>
      </c>
      <c r="AZ77" s="69" t="n">
        <f aca="false">IF(AND($F77&lt;AZ$1,$G77&lt;AZ$3,(DATE(YEAR($G77)+1,MONTH($G77)+1,1))&gt;AZ$3),$D77*10.56*AZ$2*(AZ$1/1000-($F77/1000)),0)</f>
        <v>6589.44</v>
      </c>
      <c r="BA77" s="69" t="n">
        <f aca="false">IF(AND($F77&lt;BA$1,$G77&lt;BA$3,(DATE(YEAR($G77)+1,MONTH($G77)+1,1))&gt;BA$3),$D77*10.56*BA$2*(BA$1/1000-($F77/1000)),0)</f>
        <v>6589.44</v>
      </c>
      <c r="BB77" s="69" t="n">
        <f aca="false">IF(AND($F77&lt;BB$1,$G77&lt;BB$3,(DATE(YEAR($G77)+1,MONTH($G77)+1,1))&gt;BB$3),$D77*10.56*BB$2*(BB$1/1000-($F77/1000)),0)</f>
        <v>6589.44</v>
      </c>
      <c r="BC77" s="69" t="n">
        <f aca="false">IF(AND($F77&lt;BC$1,$G77&lt;BC$3,(DATE(YEAR($G77)+1,MONTH($G77)+1,1))&gt;BC$3),$D77*10.56*BC$2*(BC$1/1000-($F77/1000)),0)</f>
        <v>6589.44</v>
      </c>
      <c r="BD77" s="69" t="n">
        <f aca="false">IF(AND($F77&lt;BD$1,$G77&lt;BD$3,(DATE(YEAR($G77)+1,MONTH($G77)+1,1))&gt;BD$3),$D77*10.56*BD$2*(BD$1/1000-($F77/1000)),0)</f>
        <v>0</v>
      </c>
    </row>
    <row r="78" customFormat="false" ht="12.75" hidden="false" customHeight="false" outlineLevel="0" collapsed="false">
      <c r="A78" s="3" t="s">
        <v>1853</v>
      </c>
      <c r="B78" s="3" t="s">
        <v>1251</v>
      </c>
      <c r="C78" s="71" t="s">
        <v>1277</v>
      </c>
      <c r="D78" s="2" t="n">
        <v>248</v>
      </c>
      <c r="E78" s="66" t="s">
        <v>1268</v>
      </c>
      <c r="F78" s="2" t="n">
        <v>7065</v>
      </c>
      <c r="G78" s="70" t="n">
        <v>37408</v>
      </c>
      <c r="H78" s="64" t="s">
        <v>1260</v>
      </c>
      <c r="I78" s="69" t="n">
        <f aca="false">IF(AND($F78&lt;I$1,$G78&lt;I$3,(DATE(YEAR($G78)+1,MONTH($G78)+1,1))&gt;I$3),$D78*10.56*I$2*(I$1/1000-($F78/1000)),0)</f>
        <v>0</v>
      </c>
      <c r="J78" s="69" t="n">
        <f aca="false">IF(AND($F78&lt;J$1,$G78&lt;J$3,(DATE(YEAR($G78)+1,MONTH($G78)+1,1))&gt;J$3),$D78*10.56*J$2*(J$1/1000-($F78/1000)),0)</f>
        <v>0</v>
      </c>
      <c r="K78" s="69" t="n">
        <f aca="false">IF(AND($F78&lt;K$1,$G78&lt;K$3,(DATE(YEAR($G78)+1,MONTH($G78)+1,1))&gt;K$3),$D78*10.56*K$2*(K$1/1000-($F78/1000)),0)</f>
        <v>0</v>
      </c>
      <c r="L78" s="69" t="n">
        <f aca="false">IF(AND($F78&lt;L$1,$G78&lt;L$3,(DATE(YEAR($G78)+1,MONTH($G78)+1,1))&gt;L$3),$D78*10.56*L$2*(L$1/1000-($F78/1000)),0)</f>
        <v>0</v>
      </c>
      <c r="M78" s="69" t="n">
        <f aca="false">IF(AND($F78&lt;M$1,$G78&lt;M$3,(DATE(YEAR($G78)+1,MONTH($G78)+1,1))&gt;M$3),$D78*10.56*M$2*(M$1/1000-($F78/1000)),0)</f>
        <v>0</v>
      </c>
      <c r="N78" s="69" t="n">
        <f aca="false">IF(AND($F78&lt;N$1,$G78&lt;N$3,(DATE(YEAR($G78)+1,MONTH($G78)+1,1))&gt;N$3),$D78*10.56*N$2*(N$1/1000-($F78/1000)),0)</f>
        <v>0</v>
      </c>
      <c r="O78" s="69" t="n">
        <f aca="false">IF(AND($F78&lt;O$1,$G78&lt;O$3,(DATE(YEAR($G78)+1,MONTH($G78)+1,1))&gt;O$3),$D78*10.56*O$2*(O$1/1000-($F78/1000)),0)</f>
        <v>0</v>
      </c>
      <c r="P78" s="69" t="n">
        <f aca="false">IF(AND($F78&lt;P$1,$G78&lt;P$3,(DATE(YEAR($G78)+1,MONTH($G78)+1,1))&gt;P$3),$D78*10.56*P$2*(P$1/1000-($F78/1000)),0)</f>
        <v>0</v>
      </c>
      <c r="Q78" s="69" t="n">
        <f aca="false">IF(AND($F78&lt;Q$1,$G78&lt;Q$3,(DATE(YEAR($G78)+1,MONTH($G78)+1,1))&gt;Q$3),$D78*10.56*Q$2*(Q$1/1000-($F78/1000)),0)</f>
        <v>0</v>
      </c>
      <c r="R78" s="69" t="n">
        <f aca="false">IF(AND($F78&lt;R$1,$G78&lt;R$3,(DATE(YEAR($G78)+1,MONTH($G78)+1,1))&gt;R$3),$D78*10.56*R$2*(R$1/1000-($F78/1000)),0)</f>
        <v>0</v>
      </c>
      <c r="S78" s="69" t="n">
        <f aca="false">IF(AND($F78&lt;S$1,$G78&lt;S$3,(DATE(YEAR($G78)+1,MONTH($G78)+1,1))&gt;S$3),$D78*10.56*S$2*(S$1/1000-($F78/1000)),0)</f>
        <v>0</v>
      </c>
      <c r="T78" s="69" t="n">
        <f aca="false">IF(AND($F78&lt;T$1,$G78&lt;T$3,(DATE(YEAR($G78)+1,MONTH($G78)+1,1))&gt;T$3),$D78*10.56*T$2*(T$1/1000-($F78/1000)),0)</f>
        <v>0</v>
      </c>
      <c r="U78" s="69" t="n">
        <f aca="false">IF(AND($F78&lt;U$1,$G78&lt;U$3,(DATE(YEAR($G78)+1,MONTH($G78)+1,1))&gt;U$3),$D78*10.56*U$2*(U$1/1000-($F78/1000)),0)</f>
        <v>0</v>
      </c>
      <c r="V78" s="69" t="n">
        <f aca="false">IF(AND($F78&lt;V$1,$G78&lt;V$3,(DATE(YEAR($G78)+1,MONTH($G78)+1,1))&gt;V$3),$D78*10.56*V$2*(V$1/1000-($F78/1000)),0)</f>
        <v>0</v>
      </c>
      <c r="W78" s="69" t="n">
        <f aca="false">IF(AND($F78&lt;W$1,$G78&lt;W$3,(DATE(YEAR($G78)+1,MONTH($G78)+1,1))&gt;W$3),$D78*10.56*W$2*(W$1/1000-($F78/1000)),0)</f>
        <v>0</v>
      </c>
      <c r="X78" s="69" t="n">
        <f aca="false">IF(AND($F78&lt;X$1,$G78&lt;X$3,(DATE(YEAR($G78)+1,MONTH($G78)+1,1))&gt;X$3),$D78*10.56*X$2*(X$1/1000-($F78/1000)),0)</f>
        <v>0</v>
      </c>
      <c r="Y78" s="69" t="n">
        <f aca="false">IF(AND($F78&lt;Y$1,$G78&lt;Y$3,(DATE(YEAR($G78)+1,MONTH($G78)+1,1))&gt;Y$3),$D78*10.56*Y$2*(Y$1/1000-($F78/1000)),0)</f>
        <v>0</v>
      </c>
      <c r="Z78" s="69" t="n">
        <f aca="false">IF(AND($F78&lt;Z$1,$G78&lt;Z$3,(DATE(YEAR($G78)+1,MONTH($G78)+1,1))&gt;Z$3),$D78*10.56*Z$2*(Z$1/1000-($F78/1000)),0)</f>
        <v>0</v>
      </c>
      <c r="AA78" s="69" t="n">
        <f aca="false">IF(AND($F78&lt;AA$1,$G78&lt;AA$3,(DATE(YEAR($G78)+1,MONTH($G78)+1,1))&gt;AA$3),$D78*10.56*AA$2*(AA$1/1000-($F78/1000)),0)</f>
        <v>3074.56512</v>
      </c>
      <c r="AB78" s="69" t="n">
        <f aca="false">IF(AND($F78&lt;AB$1,$G78&lt;AB$3,(DATE(YEAR($G78)+1,MONTH($G78)+1,1))&gt;AB$3),$D78*10.56*AB$2*(AB$1/1000-($F78/1000)),0)</f>
        <v>3074.56512</v>
      </c>
      <c r="AC78" s="69" t="n">
        <f aca="false">IF(AND($F78&lt;AC$1,$G78&lt;AC$3,(DATE(YEAR($G78)+1,MONTH($G78)+1,1))&gt;AC$3),$D78*10.56*AC$2*(AC$1/1000-($F78/1000)),0)</f>
        <v>3074.56512</v>
      </c>
      <c r="AD78" s="69" t="n">
        <f aca="false">IF(AND($F78&lt;AD$1,$G78&lt;AD$3,(DATE(YEAR($G78)+1,MONTH($G78)+1,1))&gt;AD$3),$D78*10.56*AD$2*(AD$1/1000-($F78/1000)),0)</f>
        <v>3074.56512</v>
      </c>
      <c r="AE78" s="69" t="n">
        <f aca="false">IF(AND($F78&lt;AE$1,$G78&lt;AE$3,(DATE(YEAR($G78)+1,MONTH($G78)+1,1))&gt;AE$3),$D78*10.56*AE$2*(AE$1/1000-($F78/1000)),0)</f>
        <v>3074.56512</v>
      </c>
      <c r="AF78" s="69" t="n">
        <f aca="false">IF(AND($F78&lt;AF$1,$G78&lt;AF$3,(DATE(YEAR($G78)+1,MONTH($G78)+1,1))&gt;AF$3),$D78*10.56*AF$2*(AF$1/1000-($F78/1000)),0)</f>
        <v>3074.56512</v>
      </c>
      <c r="AG78" s="69" t="n">
        <f aca="false">IF(AND($F78&lt;AG$1,$G78&lt;AG$3,(DATE(YEAR($G78)+1,MONTH($G78)+1,1))&gt;AG$3),$D78*10.56*AG$2*(AG$1/1000-($F78/1000)),0)</f>
        <v>3074.56512</v>
      </c>
      <c r="AH78" s="69" t="n">
        <f aca="false">IF(AND($F78&lt;AH$1,$G78&lt;AH$3,(DATE(YEAR($G78)+1,MONTH($G78)+1,1))&gt;AH$3),$D78*10.56*AH$2*(AH$1/1000-($F78/1000)),0)</f>
        <v>3074.56512</v>
      </c>
      <c r="AI78" s="69" t="n">
        <f aca="false">IF(AND($F78&lt;AI$1,$G78&lt;AI$3,(DATE(YEAR($G78)+1,MONTH($G78)+1,1))&gt;AI$3),$D78*10.56*AI$2*(AI$1/1000-($F78/1000)),0)</f>
        <v>3074.56512</v>
      </c>
      <c r="AJ78" s="69" t="n">
        <f aca="false">IF(AND($F78&lt;AJ$1,$G78&lt;AJ$3,(DATE(YEAR($G78)+1,MONTH($G78)+1,1))&gt;AJ$3),$D78*10.56*AJ$2*(AJ$1/1000-($F78/1000)),0)</f>
        <v>3074.56512</v>
      </c>
      <c r="AK78" s="69" t="n">
        <f aca="false">IF(AND($F78&lt;AK$1,$G78&lt;AK$3,(DATE(YEAR($G78)+1,MONTH($G78)+1,1))&gt;AK$3),$D78*10.56*AK$2*(AK$1/1000-($F78/1000)),0)</f>
        <v>3074.56512</v>
      </c>
      <c r="AL78" s="69" t="n">
        <f aca="false">IF(AND($F78&lt;AL$1,$G78&lt;AL$3,(DATE(YEAR($G78)+1,MONTH($G78)+1,1))&gt;AL$3),$D78*10.56*AL$2*(AL$1/1000-($F78/1000)),0)</f>
        <v>3074.56512</v>
      </c>
      <c r="AM78" s="69" t="n">
        <f aca="false">IF(AND($F78&lt;AM$1,$G78&lt;AM$3,(DATE(YEAR($G78)+1,MONTH($G78)+1,1))&gt;AM$3),$D78*10.56*AM$2*(AM$1/1000-($F78/1000)),0)</f>
        <v>0</v>
      </c>
      <c r="AN78" s="69" t="n">
        <f aca="false">IF(AND($F78&lt;AN$1,$G78&lt;AN$3,(DATE(YEAR($G78)+1,MONTH($G78)+1,1))&gt;AN$3),$D78*10.56*AN$2*(AN$1/1000-($F78/1000)),0)</f>
        <v>0</v>
      </c>
      <c r="AO78" s="69" t="n">
        <f aca="false">IF(AND($F78&lt;AO$1,$G78&lt;AO$3,(DATE(YEAR($G78)+1,MONTH($G78)+1,1))&gt;AO$3),$D78*10.56*AO$2*(AO$1/1000-($F78/1000)),0)</f>
        <v>0</v>
      </c>
      <c r="AP78" s="69" t="n">
        <f aca="false">IF(AND($F78&lt;AP$1,$G78&lt;AP$3,(DATE(YEAR($G78)+1,MONTH($G78)+1,1))&gt;AP$3),$D78*10.56*AP$2*(AP$1/1000-($F78/1000)),0)</f>
        <v>0</v>
      </c>
      <c r="AQ78" s="69" t="n">
        <f aca="false">IF(AND($F78&lt;AQ$1,$G78&lt;AQ$3,(DATE(YEAR($G78)+1,MONTH($G78)+1,1))&gt;AQ$3),$D78*10.56*AQ$2*(AQ$1/1000-($F78/1000)),0)</f>
        <v>0</v>
      </c>
      <c r="AR78" s="69" t="n">
        <f aca="false">IF(AND($F78&lt;AR$1,$G78&lt;AR$3,(DATE(YEAR($G78)+1,MONTH($G78)+1,1))&gt;AR$3),$D78*10.56*AR$2*(AR$1/1000-($F78/1000)),0)</f>
        <v>0</v>
      </c>
      <c r="AS78" s="69" t="n">
        <f aca="false">IF(AND($F78&lt;AS$1,$G78&lt;AS$3,(DATE(YEAR($G78)+1,MONTH($G78)+1,1))&gt;AS$3),$D78*10.56*AS$2*(AS$1/1000-($F78/1000)),0)</f>
        <v>0</v>
      </c>
      <c r="AT78" s="69" t="n">
        <f aca="false">IF(AND($F78&lt;AT$1,$G78&lt;AT$3,(DATE(YEAR($G78)+1,MONTH($G78)+1,1))&gt;AT$3),$D78*10.56*AT$2*(AT$1/1000-($F78/1000)),0)</f>
        <v>0</v>
      </c>
      <c r="AU78" s="69" t="n">
        <f aca="false">IF(AND($F78&lt;AU$1,$G78&lt;AU$3,(DATE(YEAR($G78)+1,MONTH($G78)+1,1))&gt;AU$3),$D78*10.56*AU$2*(AU$1/1000-($F78/1000)),0)</f>
        <v>0</v>
      </c>
      <c r="AV78" s="69" t="n">
        <f aca="false">IF(AND($F78&lt;AV$1,$G78&lt;AV$3,(DATE(YEAR($G78)+1,MONTH($G78)+1,1))&gt;AV$3),$D78*10.56*AV$2*(AV$1/1000-($F78/1000)),0)</f>
        <v>0</v>
      </c>
      <c r="AW78" s="69" t="n">
        <f aca="false">IF(AND($F78&lt;AW$1,$G78&lt;AW$3,(DATE(YEAR($G78)+1,MONTH($G78)+1,1))&gt;AW$3),$D78*10.56*AW$2*(AW$1/1000-($F78/1000)),0)</f>
        <v>0</v>
      </c>
      <c r="AX78" s="69" t="n">
        <f aca="false">IF(AND($F78&lt;AX$1,$G78&lt;AX$3,(DATE(YEAR($G78)+1,MONTH($G78)+1,1))&gt;AX$3),$D78*10.56*AX$2*(AX$1/1000-($F78/1000)),0)</f>
        <v>0</v>
      </c>
      <c r="AY78" s="69" t="n">
        <f aca="false">IF(AND($F78&lt;AY$1,$G78&lt;AY$3,(DATE(YEAR($G78)+1,MONTH($G78)+1,1))&gt;AY$3),$D78*10.56*AY$2*(AY$1/1000-($F78/1000)),0)</f>
        <v>0</v>
      </c>
      <c r="AZ78" s="69" t="n">
        <f aca="false">IF(AND($F78&lt;AZ$1,$G78&lt;AZ$3,(DATE(YEAR($G78)+1,MONTH($G78)+1,1))&gt;AZ$3),$D78*10.56*AZ$2*(AZ$1/1000-($F78/1000)),0)</f>
        <v>0</v>
      </c>
      <c r="BA78" s="69" t="n">
        <f aca="false">IF(AND($F78&lt;BA$1,$G78&lt;BA$3,(DATE(YEAR($G78)+1,MONTH($G78)+1,1))&gt;BA$3),$D78*10.56*BA$2*(BA$1/1000-($F78/1000)),0)</f>
        <v>0</v>
      </c>
      <c r="BB78" s="69" t="n">
        <f aca="false">IF(AND($F78&lt;BB$1,$G78&lt;BB$3,(DATE(YEAR($G78)+1,MONTH($G78)+1,1))&gt;BB$3),$D78*10.56*BB$2*(BB$1/1000-($F78/1000)),0)</f>
        <v>0</v>
      </c>
      <c r="BC78" s="69" t="n">
        <f aca="false">IF(AND($F78&lt;BC$1,$G78&lt;BC$3,(DATE(YEAR($G78)+1,MONTH($G78)+1,1))&gt;BC$3),$D78*10.56*BC$2*(BC$1/1000-($F78/1000)),0)</f>
        <v>0</v>
      </c>
      <c r="BD78" s="69" t="n">
        <f aca="false">IF(AND($F78&lt;BD$1,$G78&lt;BD$3,(DATE(YEAR($G78)+1,MONTH($G78)+1,1))&gt;BD$3),$D78*10.56*BD$2*(BD$1/1000-($F78/1000)),0)</f>
        <v>0</v>
      </c>
    </row>
    <row r="79" customFormat="false" ht="12.75" hidden="false" customHeight="false" outlineLevel="0" collapsed="false">
      <c r="A79" s="3" t="s">
        <v>883</v>
      </c>
      <c r="B79" s="3" t="s">
        <v>1251</v>
      </c>
      <c r="C79" s="3" t="s">
        <v>1396</v>
      </c>
      <c r="D79" s="2" t="n">
        <v>270</v>
      </c>
      <c r="E79" s="66" t="s">
        <v>1268</v>
      </c>
      <c r="F79" s="2" t="n">
        <v>7100</v>
      </c>
      <c r="G79" s="70" t="n">
        <v>37149</v>
      </c>
      <c r="H79" s="64" t="s">
        <v>1260</v>
      </c>
      <c r="I79" s="69" t="n">
        <f aca="false">IF(AND($F79&lt;I$1,$G79&lt;I$3,(DATE(YEAR($G79)+1,MONTH($G79)+1,1))&gt;I$3),$D79*10.56*I$2*(I$1/1000-($F79/1000)),0)</f>
        <v>0</v>
      </c>
      <c r="J79" s="69" t="n">
        <f aca="false">IF(AND($F79&lt;J$1,$G79&lt;J$3,(DATE(YEAR($G79)+1,MONTH($G79)+1,1))&gt;J$3),$D79*10.56*J$2*(J$1/1000-($F79/1000)),0)</f>
        <v>0</v>
      </c>
      <c r="K79" s="69" t="n">
        <f aca="false">IF(AND($F79&lt;K$1,$G79&lt;K$3,(DATE(YEAR($G79)+1,MONTH($G79)+1,1))&gt;K$3),$D79*10.56*K$2*(K$1/1000-($F79/1000)),0)</f>
        <v>0</v>
      </c>
      <c r="L79" s="69" t="n">
        <f aca="false">IF(AND($F79&lt;L$1,$G79&lt;L$3,(DATE(YEAR($G79)+1,MONTH($G79)+1,1))&gt;L$3),$D79*10.56*L$2*(L$1/1000-($F79/1000)),0)</f>
        <v>0</v>
      </c>
      <c r="M79" s="69" t="n">
        <f aca="false">IF(AND($F79&lt;M$1,$G79&lt;M$3,(DATE(YEAR($G79)+1,MONTH($G79)+1,1))&gt;M$3),$D79*10.56*M$2*(M$1/1000-($F79/1000)),0)</f>
        <v>0</v>
      </c>
      <c r="N79" s="69" t="n">
        <f aca="false">IF(AND($F79&lt;N$1,$G79&lt;N$3,(DATE(YEAR($G79)+1,MONTH($G79)+1,1))&gt;N$3),$D79*10.56*N$2*(N$1/1000-($F79/1000)),0)</f>
        <v>0</v>
      </c>
      <c r="O79" s="69" t="n">
        <f aca="false">IF(AND($F79&lt;O$1,$G79&lt;O$3,(DATE(YEAR($G79)+1,MONTH($G79)+1,1))&gt;O$3),$D79*10.56*O$2*(O$1/1000-($F79/1000)),0)</f>
        <v>0</v>
      </c>
      <c r="P79" s="69" t="n">
        <f aca="false">IF(AND($F79&lt;P$1,$G79&lt;P$3,(DATE(YEAR($G79)+1,MONTH($G79)+1,1))&gt;P$3),$D79*10.56*P$2*(P$1/1000-($F79/1000)),0)</f>
        <v>0</v>
      </c>
      <c r="Q79" s="69" t="n">
        <f aca="false">IF(AND($F79&lt;Q$1,$G79&lt;Q$3,(DATE(YEAR($G79)+1,MONTH($G79)+1,1))&gt;Q$3),$D79*10.56*Q$2*(Q$1/1000-($F79/1000)),0)</f>
        <v>0</v>
      </c>
      <c r="R79" s="69" t="n">
        <f aca="false">IF(AND($F79&lt;R$1,$G79&lt;R$3,(DATE(YEAR($G79)+1,MONTH($G79)+1,1))&gt;R$3),$D79*10.56*R$2*(R$1/1000-($F79/1000)),0)</f>
        <v>3307.392</v>
      </c>
      <c r="S79" s="69" t="n">
        <f aca="false">IF(AND($F79&lt;S$1,$G79&lt;S$3,(DATE(YEAR($G79)+1,MONTH($G79)+1,1))&gt;S$3),$D79*10.56*S$2*(S$1/1000-($F79/1000)),0)</f>
        <v>3307.392</v>
      </c>
      <c r="T79" s="69" t="n">
        <f aca="false">IF(AND($F79&lt;T$1,$G79&lt;T$3,(DATE(YEAR($G79)+1,MONTH($G79)+1,1))&gt;T$3),$D79*10.56*T$2*(T$1/1000-($F79/1000)),0)</f>
        <v>3307.392</v>
      </c>
      <c r="U79" s="69" t="n">
        <f aca="false">IF(AND($F79&lt;U$1,$G79&lt;U$3,(DATE(YEAR($G79)+1,MONTH($G79)+1,1))&gt;U$3),$D79*10.56*U$2*(U$1/1000-($F79/1000)),0)</f>
        <v>3307.392</v>
      </c>
      <c r="V79" s="69" t="n">
        <f aca="false">IF(AND($F79&lt;V$1,$G79&lt;V$3,(DATE(YEAR($G79)+1,MONTH($G79)+1,1))&gt;V$3),$D79*10.56*V$2*(V$1/1000-($F79/1000)),0)</f>
        <v>3307.392</v>
      </c>
      <c r="W79" s="69" t="n">
        <f aca="false">IF(AND($F79&lt;W$1,$G79&lt;W$3,(DATE(YEAR($G79)+1,MONTH($G79)+1,1))&gt;W$3),$D79*10.56*W$2*(W$1/1000-($F79/1000)),0)</f>
        <v>3307.392</v>
      </c>
      <c r="X79" s="69" t="n">
        <f aca="false">IF(AND($F79&lt;X$1,$G79&lt;X$3,(DATE(YEAR($G79)+1,MONTH($G79)+1,1))&gt;X$3),$D79*10.56*X$2*(X$1/1000-($F79/1000)),0)</f>
        <v>3307.392</v>
      </c>
      <c r="Y79" s="69" t="n">
        <f aca="false">IF(AND($F79&lt;Y$1,$G79&lt;Y$3,(DATE(YEAR($G79)+1,MONTH($G79)+1,1))&gt;Y$3),$D79*10.56*Y$2*(Y$1/1000-($F79/1000)),0)</f>
        <v>3307.392</v>
      </c>
      <c r="Z79" s="69" t="n">
        <f aca="false">IF(AND($F79&lt;Z$1,$G79&lt;Z$3,(DATE(YEAR($G79)+1,MONTH($G79)+1,1))&gt;Z$3),$D79*10.56*Z$2*(Z$1/1000-($F79/1000)),0)</f>
        <v>3307.392</v>
      </c>
      <c r="AA79" s="69" t="n">
        <f aca="false">IF(AND($F79&lt;AA$1,$G79&lt;AA$3,(DATE(YEAR($G79)+1,MONTH($G79)+1,1))&gt;AA$3),$D79*10.56*AA$2*(AA$1/1000-($F79/1000)),0)</f>
        <v>3307.392</v>
      </c>
      <c r="AB79" s="69" t="n">
        <f aca="false">IF(AND($F79&lt;AB$1,$G79&lt;AB$3,(DATE(YEAR($G79)+1,MONTH($G79)+1,1))&gt;AB$3),$D79*10.56*AB$2*(AB$1/1000-($F79/1000)),0)</f>
        <v>3307.392</v>
      </c>
      <c r="AC79" s="69" t="n">
        <f aca="false">IF(AND($F79&lt;AC$1,$G79&lt;AC$3,(DATE(YEAR($G79)+1,MONTH($G79)+1,1))&gt;AC$3),$D79*10.56*AC$2*(AC$1/1000-($F79/1000)),0)</f>
        <v>3307.392</v>
      </c>
      <c r="AD79" s="69" t="n">
        <f aca="false">IF(AND($F79&lt;AD$1,$G79&lt;AD$3,(DATE(YEAR($G79)+1,MONTH($G79)+1,1))&gt;AD$3),$D79*10.56*AD$2*(AD$1/1000-($F79/1000)),0)</f>
        <v>0</v>
      </c>
      <c r="AE79" s="69" t="n">
        <f aca="false">IF(AND($F79&lt;AE$1,$G79&lt;AE$3,(DATE(YEAR($G79)+1,MONTH($G79)+1,1))&gt;AE$3),$D79*10.56*AE$2*(AE$1/1000-($F79/1000)),0)</f>
        <v>0</v>
      </c>
      <c r="AF79" s="69" t="n">
        <f aca="false">IF(AND($F79&lt;AF$1,$G79&lt;AF$3,(DATE(YEAR($G79)+1,MONTH($G79)+1,1))&gt;AF$3),$D79*10.56*AF$2*(AF$1/1000-($F79/1000)),0)</f>
        <v>0</v>
      </c>
      <c r="AG79" s="69" t="n">
        <f aca="false">IF(AND($F79&lt;AG$1,$G79&lt;AG$3,(DATE(YEAR($G79)+1,MONTH($G79)+1,1))&gt;AG$3),$D79*10.56*AG$2*(AG$1/1000-($F79/1000)),0)</f>
        <v>0</v>
      </c>
      <c r="AH79" s="69" t="n">
        <f aca="false">IF(AND($F79&lt;AH$1,$G79&lt;AH$3,(DATE(YEAR($G79)+1,MONTH($G79)+1,1))&gt;AH$3),$D79*10.56*AH$2*(AH$1/1000-($F79/1000)),0)</f>
        <v>0</v>
      </c>
      <c r="AI79" s="69" t="n">
        <f aca="false">IF(AND($F79&lt;AI$1,$G79&lt;AI$3,(DATE(YEAR($G79)+1,MONTH($G79)+1,1))&gt;AI$3),$D79*10.56*AI$2*(AI$1/1000-($F79/1000)),0)</f>
        <v>0</v>
      </c>
      <c r="AJ79" s="69" t="n">
        <f aca="false">IF(AND($F79&lt;AJ$1,$G79&lt;AJ$3,(DATE(YEAR($G79)+1,MONTH($G79)+1,1))&gt;AJ$3),$D79*10.56*AJ$2*(AJ$1/1000-($F79/1000)),0)</f>
        <v>0</v>
      </c>
      <c r="AK79" s="69" t="n">
        <f aca="false">IF(AND($F79&lt;AK$1,$G79&lt;AK$3,(DATE(YEAR($G79)+1,MONTH($G79)+1,1))&gt;AK$3),$D79*10.56*AK$2*(AK$1/1000-($F79/1000)),0)</f>
        <v>0</v>
      </c>
      <c r="AL79" s="69" t="n">
        <f aca="false">IF(AND($F79&lt;AL$1,$G79&lt;AL$3,(DATE(YEAR($G79)+1,MONTH($G79)+1,1))&gt;AL$3),$D79*10.56*AL$2*(AL$1/1000-($F79/1000)),0)</f>
        <v>0</v>
      </c>
      <c r="AM79" s="69" t="n">
        <f aca="false">IF(AND($F79&lt;AM$1,$G79&lt;AM$3,(DATE(YEAR($G79)+1,MONTH($G79)+1,1))&gt;AM$3),$D79*10.56*AM$2*(AM$1/1000-($F79/1000)),0)</f>
        <v>0</v>
      </c>
      <c r="AN79" s="69" t="n">
        <f aca="false">IF(AND($F79&lt;AN$1,$G79&lt;AN$3,(DATE(YEAR($G79)+1,MONTH($G79)+1,1))&gt;AN$3),$D79*10.56*AN$2*(AN$1/1000-($F79/1000)),0)</f>
        <v>0</v>
      </c>
      <c r="AO79" s="69" t="n">
        <f aca="false">IF(AND($F79&lt;AO$1,$G79&lt;AO$3,(DATE(YEAR($G79)+1,MONTH($G79)+1,1))&gt;AO$3),$D79*10.56*AO$2*(AO$1/1000-($F79/1000)),0)</f>
        <v>0</v>
      </c>
      <c r="AP79" s="69" t="n">
        <f aca="false">IF(AND($F79&lt;AP$1,$G79&lt;AP$3,(DATE(YEAR($G79)+1,MONTH($G79)+1,1))&gt;AP$3),$D79*10.56*AP$2*(AP$1/1000-($F79/1000)),0)</f>
        <v>0</v>
      </c>
      <c r="AQ79" s="69" t="n">
        <f aca="false">IF(AND($F79&lt;AQ$1,$G79&lt;AQ$3,(DATE(YEAR($G79)+1,MONTH($G79)+1,1))&gt;AQ$3),$D79*10.56*AQ$2*(AQ$1/1000-($F79/1000)),0)</f>
        <v>0</v>
      </c>
      <c r="AR79" s="69" t="n">
        <f aca="false">IF(AND($F79&lt;AR$1,$G79&lt;AR$3,(DATE(YEAR($G79)+1,MONTH($G79)+1,1))&gt;AR$3),$D79*10.56*AR$2*(AR$1/1000-($F79/1000)),0)</f>
        <v>0</v>
      </c>
      <c r="AS79" s="69" t="n">
        <f aca="false">IF(AND($F79&lt;AS$1,$G79&lt;AS$3,(DATE(YEAR($G79)+1,MONTH($G79)+1,1))&gt;AS$3),$D79*10.56*AS$2*(AS$1/1000-($F79/1000)),0)</f>
        <v>0</v>
      </c>
      <c r="AT79" s="69" t="n">
        <f aca="false">IF(AND($F79&lt;AT$1,$G79&lt;AT$3,(DATE(YEAR($G79)+1,MONTH($G79)+1,1))&gt;AT$3),$D79*10.56*AT$2*(AT$1/1000-($F79/1000)),0)</f>
        <v>0</v>
      </c>
      <c r="AU79" s="69" t="n">
        <f aca="false">IF(AND($F79&lt;AU$1,$G79&lt;AU$3,(DATE(YEAR($G79)+1,MONTH($G79)+1,1))&gt;AU$3),$D79*10.56*AU$2*(AU$1/1000-($F79/1000)),0)</f>
        <v>0</v>
      </c>
      <c r="AV79" s="69" t="n">
        <f aca="false">IF(AND($F79&lt;AV$1,$G79&lt;AV$3,(DATE(YEAR($G79)+1,MONTH($G79)+1,1))&gt;AV$3),$D79*10.56*AV$2*(AV$1/1000-($F79/1000)),0)</f>
        <v>0</v>
      </c>
      <c r="AW79" s="69" t="n">
        <f aca="false">IF(AND($F79&lt;AW$1,$G79&lt;AW$3,(DATE(YEAR($G79)+1,MONTH($G79)+1,1))&gt;AW$3),$D79*10.56*AW$2*(AW$1/1000-($F79/1000)),0)</f>
        <v>0</v>
      </c>
      <c r="AX79" s="69" t="n">
        <f aca="false">IF(AND($F79&lt;AX$1,$G79&lt;AX$3,(DATE(YEAR($G79)+1,MONTH($G79)+1,1))&gt;AX$3),$D79*10.56*AX$2*(AX$1/1000-($F79/1000)),0)</f>
        <v>0</v>
      </c>
      <c r="AY79" s="69" t="n">
        <f aca="false">IF(AND($F79&lt;AY$1,$G79&lt;AY$3,(DATE(YEAR($G79)+1,MONTH($G79)+1,1))&gt;AY$3),$D79*10.56*AY$2*(AY$1/1000-($F79/1000)),0)</f>
        <v>0</v>
      </c>
      <c r="AZ79" s="69" t="n">
        <f aca="false">IF(AND($F79&lt;AZ$1,$G79&lt;AZ$3,(DATE(YEAR($G79)+1,MONTH($G79)+1,1))&gt;AZ$3),$D79*10.56*AZ$2*(AZ$1/1000-($F79/1000)),0)</f>
        <v>0</v>
      </c>
      <c r="BA79" s="69" t="n">
        <f aca="false">IF(AND($F79&lt;BA$1,$G79&lt;BA$3,(DATE(YEAR($G79)+1,MONTH($G79)+1,1))&gt;BA$3),$D79*10.56*BA$2*(BA$1/1000-($F79/1000)),0)</f>
        <v>0</v>
      </c>
      <c r="BB79" s="69" t="n">
        <f aca="false">IF(AND($F79&lt;BB$1,$G79&lt;BB$3,(DATE(YEAR($G79)+1,MONTH($G79)+1,1))&gt;BB$3),$D79*10.56*BB$2*(BB$1/1000-($F79/1000)),0)</f>
        <v>0</v>
      </c>
      <c r="BC79" s="69" t="n">
        <f aca="false">IF(AND($F79&lt;BC$1,$G79&lt;BC$3,(DATE(YEAR($G79)+1,MONTH($G79)+1,1))&gt;BC$3),$D79*10.56*BC$2*(BC$1/1000-($F79/1000)),0)</f>
        <v>0</v>
      </c>
      <c r="BD79" s="69" t="n">
        <f aca="false">IF(AND($F79&lt;BD$1,$G79&lt;BD$3,(DATE(YEAR($G79)+1,MONTH($G79)+1,1))&gt;BD$3),$D79*10.56*BD$2*(BD$1/1000-($F79/1000)),0)</f>
        <v>0</v>
      </c>
    </row>
    <row r="80" customFormat="false" ht="12.75" hidden="false" customHeight="false" outlineLevel="0" collapsed="false">
      <c r="A80" s="71" t="s">
        <v>1332</v>
      </c>
      <c r="B80" s="71" t="s">
        <v>1251</v>
      </c>
      <c r="C80" s="71" t="s">
        <v>1277</v>
      </c>
      <c r="D80" s="2" t="n">
        <v>248</v>
      </c>
      <c r="E80" s="66" t="s">
        <v>1268</v>
      </c>
      <c r="F80" s="2" t="n">
        <v>7100</v>
      </c>
      <c r="G80" s="73" t="n">
        <v>37438</v>
      </c>
      <c r="H80" s="64" t="s">
        <v>1260</v>
      </c>
      <c r="I80" s="69" t="n">
        <f aca="false">IF(AND($F80&lt;I$1,$G80&lt;I$3,(DATE(YEAR($G80)+1,MONTH($G80)+1,1))&gt;I$3),$D80*10.56*I$2*(I$1/1000-($F80/1000)),0)</f>
        <v>0</v>
      </c>
      <c r="J80" s="69" t="n">
        <f aca="false">IF(AND($F80&lt;J$1,$G80&lt;J$3,(DATE(YEAR($G80)+1,MONTH($G80)+1,1))&gt;J$3),$D80*10.56*J$2*(J$1/1000-($F80/1000)),0)</f>
        <v>0</v>
      </c>
      <c r="K80" s="69" t="n">
        <f aca="false">IF(AND($F80&lt;K$1,$G80&lt;K$3,(DATE(YEAR($G80)+1,MONTH($G80)+1,1))&gt;K$3),$D80*10.56*K$2*(K$1/1000-($F80/1000)),0)</f>
        <v>0</v>
      </c>
      <c r="L80" s="69" t="n">
        <f aca="false">IF(AND($F80&lt;L$1,$G80&lt;L$3,(DATE(YEAR($G80)+1,MONTH($G80)+1,1))&gt;L$3),$D80*10.56*L$2*(L$1/1000-($F80/1000)),0)</f>
        <v>0</v>
      </c>
      <c r="M80" s="69" t="n">
        <f aca="false">IF(AND($F80&lt;M$1,$G80&lt;M$3,(DATE(YEAR($G80)+1,MONTH($G80)+1,1))&gt;M$3),$D80*10.56*M$2*(M$1/1000-($F80/1000)),0)</f>
        <v>0</v>
      </c>
      <c r="N80" s="69" t="n">
        <f aca="false">IF(AND($F80&lt;N$1,$G80&lt;N$3,(DATE(YEAR($G80)+1,MONTH($G80)+1,1))&gt;N$3),$D80*10.56*N$2*(N$1/1000-($F80/1000)),0)</f>
        <v>0</v>
      </c>
      <c r="O80" s="69" t="n">
        <f aca="false">IF(AND($F80&lt;O$1,$G80&lt;O$3,(DATE(YEAR($G80)+1,MONTH($G80)+1,1))&gt;O$3),$D80*10.56*O$2*(O$1/1000-($F80/1000)),0)</f>
        <v>0</v>
      </c>
      <c r="P80" s="69" t="n">
        <f aca="false">IF(AND($F80&lt;P$1,$G80&lt;P$3,(DATE(YEAR($G80)+1,MONTH($G80)+1,1))&gt;P$3),$D80*10.56*P$2*(P$1/1000-($F80/1000)),0)</f>
        <v>0</v>
      </c>
      <c r="Q80" s="69" t="n">
        <f aca="false">IF(AND($F80&lt;Q$1,$G80&lt;Q$3,(DATE(YEAR($G80)+1,MONTH($G80)+1,1))&gt;Q$3),$D80*10.56*Q$2*(Q$1/1000-($F80/1000)),0)</f>
        <v>0</v>
      </c>
      <c r="R80" s="69" t="n">
        <f aca="false">IF(AND($F80&lt;R$1,$G80&lt;R$3,(DATE(YEAR($G80)+1,MONTH($G80)+1,1))&gt;R$3),$D80*10.56*R$2*(R$1/1000-($F80/1000)),0)</f>
        <v>0</v>
      </c>
      <c r="S80" s="69" t="n">
        <f aca="false">IF(AND($F80&lt;S$1,$G80&lt;S$3,(DATE(YEAR($G80)+1,MONTH($G80)+1,1))&gt;S$3),$D80*10.56*S$2*(S$1/1000-($F80/1000)),0)</f>
        <v>0</v>
      </c>
      <c r="T80" s="69" t="n">
        <f aca="false">IF(AND($F80&lt;T$1,$G80&lt;T$3,(DATE(YEAR($G80)+1,MONTH($G80)+1,1))&gt;T$3),$D80*10.56*T$2*(T$1/1000-($F80/1000)),0)</f>
        <v>0</v>
      </c>
      <c r="U80" s="69" t="n">
        <f aca="false">IF(AND($F80&lt;U$1,$G80&lt;U$3,(DATE(YEAR($G80)+1,MONTH($G80)+1,1))&gt;U$3),$D80*10.56*U$2*(U$1/1000-($F80/1000)),0)</f>
        <v>0</v>
      </c>
      <c r="V80" s="69" t="n">
        <f aca="false">IF(AND($F80&lt;V$1,$G80&lt;V$3,(DATE(YEAR($G80)+1,MONTH($G80)+1,1))&gt;V$3),$D80*10.56*V$2*(V$1/1000-($F80/1000)),0)</f>
        <v>0</v>
      </c>
      <c r="W80" s="69" t="n">
        <f aca="false">IF(AND($F80&lt;W$1,$G80&lt;W$3,(DATE(YEAR($G80)+1,MONTH($G80)+1,1))&gt;W$3),$D80*10.56*W$2*(W$1/1000-($F80/1000)),0)</f>
        <v>0</v>
      </c>
      <c r="X80" s="69" t="n">
        <f aca="false">IF(AND($F80&lt;X$1,$G80&lt;X$3,(DATE(YEAR($G80)+1,MONTH($G80)+1,1))&gt;X$3),$D80*10.56*X$2*(X$1/1000-($F80/1000)),0)</f>
        <v>0</v>
      </c>
      <c r="Y80" s="69" t="n">
        <f aca="false">IF(AND($F80&lt;Y$1,$G80&lt;Y$3,(DATE(YEAR($G80)+1,MONTH($G80)+1,1))&gt;Y$3),$D80*10.56*Y$2*(Y$1/1000-($F80/1000)),0)</f>
        <v>0</v>
      </c>
      <c r="Z80" s="69" t="n">
        <f aca="false">IF(AND($F80&lt;Z$1,$G80&lt;Z$3,(DATE(YEAR($G80)+1,MONTH($G80)+1,1))&gt;Z$3),$D80*10.56*Z$2*(Z$1/1000-($F80/1000)),0)</f>
        <v>0</v>
      </c>
      <c r="AA80" s="69" t="n">
        <f aca="false">IF(AND($F80&lt;AA$1,$G80&lt;AA$3,(DATE(YEAR($G80)+1,MONTH($G80)+1,1))&gt;AA$3),$D80*10.56*AA$2*(AA$1/1000-($F80/1000)),0)</f>
        <v>0</v>
      </c>
      <c r="AB80" s="69" t="n">
        <f aca="false">IF(AND($F80&lt;AB$1,$G80&lt;AB$3,(DATE(YEAR($G80)+1,MONTH($G80)+1,1))&gt;AB$3),$D80*10.56*AB$2*(AB$1/1000-($F80/1000)),0)</f>
        <v>3037.9008</v>
      </c>
      <c r="AC80" s="69" t="n">
        <f aca="false">IF(AND($F80&lt;AC$1,$G80&lt;AC$3,(DATE(YEAR($G80)+1,MONTH($G80)+1,1))&gt;AC$3),$D80*10.56*AC$2*(AC$1/1000-($F80/1000)),0)</f>
        <v>3037.9008</v>
      </c>
      <c r="AD80" s="69" t="n">
        <f aca="false">IF(AND($F80&lt;AD$1,$G80&lt;AD$3,(DATE(YEAR($G80)+1,MONTH($G80)+1,1))&gt;AD$3),$D80*10.56*AD$2*(AD$1/1000-($F80/1000)),0)</f>
        <v>3037.9008</v>
      </c>
      <c r="AE80" s="69" t="n">
        <f aca="false">IF(AND($F80&lt;AE$1,$G80&lt;AE$3,(DATE(YEAR($G80)+1,MONTH($G80)+1,1))&gt;AE$3),$D80*10.56*AE$2*(AE$1/1000-($F80/1000)),0)</f>
        <v>3037.9008</v>
      </c>
      <c r="AF80" s="69" t="n">
        <f aca="false">IF(AND($F80&lt;AF$1,$G80&lt;AF$3,(DATE(YEAR($G80)+1,MONTH($G80)+1,1))&gt;AF$3),$D80*10.56*AF$2*(AF$1/1000-($F80/1000)),0)</f>
        <v>3037.9008</v>
      </c>
      <c r="AG80" s="69" t="n">
        <f aca="false">IF(AND($F80&lt;AG$1,$G80&lt;AG$3,(DATE(YEAR($G80)+1,MONTH($G80)+1,1))&gt;AG$3),$D80*10.56*AG$2*(AG$1/1000-($F80/1000)),0)</f>
        <v>3037.9008</v>
      </c>
      <c r="AH80" s="69" t="n">
        <f aca="false">IF(AND($F80&lt;AH$1,$G80&lt;AH$3,(DATE(YEAR($G80)+1,MONTH($G80)+1,1))&gt;AH$3),$D80*10.56*AH$2*(AH$1/1000-($F80/1000)),0)</f>
        <v>3037.9008</v>
      </c>
      <c r="AI80" s="69" t="n">
        <f aca="false">IF(AND($F80&lt;AI$1,$G80&lt;AI$3,(DATE(YEAR($G80)+1,MONTH($G80)+1,1))&gt;AI$3),$D80*10.56*AI$2*(AI$1/1000-($F80/1000)),0)</f>
        <v>3037.9008</v>
      </c>
      <c r="AJ80" s="69" t="n">
        <f aca="false">IF(AND($F80&lt;AJ$1,$G80&lt;AJ$3,(DATE(YEAR($G80)+1,MONTH($G80)+1,1))&gt;AJ$3),$D80*10.56*AJ$2*(AJ$1/1000-($F80/1000)),0)</f>
        <v>3037.9008</v>
      </c>
      <c r="AK80" s="69" t="n">
        <f aca="false">IF(AND($F80&lt;AK$1,$G80&lt;AK$3,(DATE(YEAR($G80)+1,MONTH($G80)+1,1))&gt;AK$3),$D80*10.56*AK$2*(AK$1/1000-($F80/1000)),0)</f>
        <v>3037.9008</v>
      </c>
      <c r="AL80" s="69" t="n">
        <f aca="false">IF(AND($F80&lt;AL$1,$G80&lt;AL$3,(DATE(YEAR($G80)+1,MONTH($G80)+1,1))&gt;AL$3),$D80*10.56*AL$2*(AL$1/1000-($F80/1000)),0)</f>
        <v>3037.9008</v>
      </c>
      <c r="AM80" s="69" t="n">
        <f aca="false">IF(AND($F80&lt;AM$1,$G80&lt;AM$3,(DATE(YEAR($G80)+1,MONTH($G80)+1,1))&gt;AM$3),$D80*10.56*AM$2*(AM$1/1000-($F80/1000)),0)</f>
        <v>3037.9008</v>
      </c>
      <c r="AN80" s="69" t="n">
        <f aca="false">IF(AND($F80&lt;AN$1,$G80&lt;AN$3,(DATE(YEAR($G80)+1,MONTH($G80)+1,1))&gt;AN$3),$D80*10.56*AN$2*(AN$1/1000-($F80/1000)),0)</f>
        <v>0</v>
      </c>
      <c r="AO80" s="69" t="n">
        <f aca="false">IF(AND($F80&lt;AO$1,$G80&lt;AO$3,(DATE(YEAR($G80)+1,MONTH($G80)+1,1))&gt;AO$3),$D80*10.56*AO$2*(AO$1/1000-($F80/1000)),0)</f>
        <v>0</v>
      </c>
      <c r="AP80" s="69" t="n">
        <f aca="false">IF(AND($F80&lt;AP$1,$G80&lt;AP$3,(DATE(YEAR($G80)+1,MONTH($G80)+1,1))&gt;AP$3),$D80*10.56*AP$2*(AP$1/1000-($F80/1000)),0)</f>
        <v>0</v>
      </c>
      <c r="AQ80" s="69" t="n">
        <f aca="false">IF(AND($F80&lt;AQ$1,$G80&lt;AQ$3,(DATE(YEAR($G80)+1,MONTH($G80)+1,1))&gt;AQ$3),$D80*10.56*AQ$2*(AQ$1/1000-($F80/1000)),0)</f>
        <v>0</v>
      </c>
      <c r="AR80" s="69" t="n">
        <f aca="false">IF(AND($F80&lt;AR$1,$G80&lt;AR$3,(DATE(YEAR($G80)+1,MONTH($G80)+1,1))&gt;AR$3),$D80*10.56*AR$2*(AR$1/1000-($F80/1000)),0)</f>
        <v>0</v>
      </c>
      <c r="AS80" s="69" t="n">
        <f aca="false">IF(AND($F80&lt;AS$1,$G80&lt;AS$3,(DATE(YEAR($G80)+1,MONTH($G80)+1,1))&gt;AS$3),$D80*10.56*AS$2*(AS$1/1000-($F80/1000)),0)</f>
        <v>0</v>
      </c>
      <c r="AT80" s="69" t="n">
        <f aca="false">IF(AND($F80&lt;AT$1,$G80&lt;AT$3,(DATE(YEAR($G80)+1,MONTH($G80)+1,1))&gt;AT$3),$D80*10.56*AT$2*(AT$1/1000-($F80/1000)),0)</f>
        <v>0</v>
      </c>
      <c r="AU80" s="69" t="n">
        <f aca="false">IF(AND($F80&lt;AU$1,$G80&lt;AU$3,(DATE(YEAR($G80)+1,MONTH($G80)+1,1))&gt;AU$3),$D80*10.56*AU$2*(AU$1/1000-($F80/1000)),0)</f>
        <v>0</v>
      </c>
      <c r="AV80" s="69" t="n">
        <f aca="false">IF(AND($F80&lt;AV$1,$G80&lt;AV$3,(DATE(YEAR($G80)+1,MONTH($G80)+1,1))&gt;AV$3),$D80*10.56*AV$2*(AV$1/1000-($F80/1000)),0)</f>
        <v>0</v>
      </c>
      <c r="AW80" s="69" t="n">
        <f aca="false">IF(AND($F80&lt;AW$1,$G80&lt;AW$3,(DATE(YEAR($G80)+1,MONTH($G80)+1,1))&gt;AW$3),$D80*10.56*AW$2*(AW$1/1000-($F80/1000)),0)</f>
        <v>0</v>
      </c>
      <c r="AX80" s="69" t="n">
        <f aca="false">IF(AND($F80&lt;AX$1,$G80&lt;AX$3,(DATE(YEAR($G80)+1,MONTH($G80)+1,1))&gt;AX$3),$D80*10.56*AX$2*(AX$1/1000-($F80/1000)),0)</f>
        <v>0</v>
      </c>
      <c r="AY80" s="69" t="n">
        <f aca="false">IF(AND($F80&lt;AY$1,$G80&lt;AY$3,(DATE(YEAR($G80)+1,MONTH($G80)+1,1))&gt;AY$3),$D80*10.56*AY$2*(AY$1/1000-($F80/1000)),0)</f>
        <v>0</v>
      </c>
      <c r="AZ80" s="69" t="n">
        <f aca="false">IF(AND($F80&lt;AZ$1,$G80&lt;AZ$3,(DATE(YEAR($G80)+1,MONTH($G80)+1,1))&gt;AZ$3),$D80*10.56*AZ$2*(AZ$1/1000-($F80/1000)),0)</f>
        <v>0</v>
      </c>
      <c r="BA80" s="69" t="n">
        <f aca="false">IF(AND($F80&lt;BA$1,$G80&lt;BA$3,(DATE(YEAR($G80)+1,MONTH($G80)+1,1))&gt;BA$3),$D80*10.56*BA$2*(BA$1/1000-($F80/1000)),0)</f>
        <v>0</v>
      </c>
      <c r="BB80" s="69" t="n">
        <f aca="false">IF(AND($F80&lt;BB$1,$G80&lt;BB$3,(DATE(YEAR($G80)+1,MONTH($G80)+1,1))&gt;BB$3),$D80*10.56*BB$2*(BB$1/1000-($F80/1000)),0)</f>
        <v>0</v>
      </c>
      <c r="BC80" s="69" t="n">
        <f aca="false">IF(AND($F80&lt;BC$1,$G80&lt;BC$3,(DATE(YEAR($G80)+1,MONTH($G80)+1,1))&gt;BC$3),$D80*10.56*BC$2*(BC$1/1000-($F80/1000)),0)</f>
        <v>0</v>
      </c>
      <c r="BD80" s="69" t="n">
        <f aca="false">IF(AND($F80&lt;BD$1,$G80&lt;BD$3,(DATE(YEAR($G80)+1,MONTH($G80)+1,1))&gt;BD$3),$D80*10.56*BD$2*(BD$1/1000-($F80/1000)),0)</f>
        <v>0</v>
      </c>
    </row>
    <row r="81" customFormat="false" ht="12.75" hidden="false" customHeight="false" outlineLevel="0" collapsed="false">
      <c r="A81" s="0" t="s">
        <v>1335</v>
      </c>
      <c r="B81" s="0" t="s">
        <v>1251</v>
      </c>
      <c r="C81" s="0" t="s">
        <v>1266</v>
      </c>
      <c r="D81" s="66" t="n">
        <v>80</v>
      </c>
      <c r="E81" s="66" t="s">
        <v>1268</v>
      </c>
      <c r="F81" s="66" t="n">
        <v>7100</v>
      </c>
      <c r="G81" s="8" t="n">
        <v>37803</v>
      </c>
      <c r="H81" s="64" t="s">
        <v>1260</v>
      </c>
      <c r="I81" s="69" t="n">
        <f aca="false">IF(AND($F81&lt;I$1,$G81&lt;I$3,(DATE(YEAR($G81)+1,MONTH($G81)+1,1))&gt;I$3),$D81*10.56*I$2*(I$1/1000-($F81/1000)),0)</f>
        <v>0</v>
      </c>
      <c r="J81" s="69" t="n">
        <f aca="false">IF(AND($F81&lt;J$1,$G81&lt;J$3,(DATE(YEAR($G81)+1,MONTH($G81)+1,1))&gt;J$3),$D81*10.56*J$2*(J$1/1000-($F81/1000)),0)</f>
        <v>0</v>
      </c>
      <c r="K81" s="69" t="n">
        <f aca="false">IF(AND($F81&lt;K$1,$G81&lt;K$3,(DATE(YEAR($G81)+1,MONTH($G81)+1,1))&gt;K$3),$D81*10.56*K$2*(K$1/1000-($F81/1000)),0)</f>
        <v>0</v>
      </c>
      <c r="L81" s="69" t="n">
        <f aca="false">IF(AND($F81&lt;L$1,$G81&lt;L$3,(DATE(YEAR($G81)+1,MONTH($G81)+1,1))&gt;L$3),$D81*10.56*L$2*(L$1/1000-($F81/1000)),0)</f>
        <v>0</v>
      </c>
      <c r="M81" s="69" t="n">
        <f aca="false">IF(AND($F81&lt;M$1,$G81&lt;M$3,(DATE(YEAR($G81)+1,MONTH($G81)+1,1))&gt;M$3),$D81*10.56*M$2*(M$1/1000-($F81/1000)),0)</f>
        <v>0</v>
      </c>
      <c r="N81" s="69" t="n">
        <f aca="false">IF(AND($F81&lt;N$1,$G81&lt;N$3,(DATE(YEAR($G81)+1,MONTH($G81)+1,1))&gt;N$3),$D81*10.56*N$2*(N$1/1000-($F81/1000)),0)</f>
        <v>0</v>
      </c>
      <c r="O81" s="69" t="n">
        <f aca="false">IF(AND($F81&lt;O$1,$G81&lt;O$3,(DATE(YEAR($G81)+1,MONTH($G81)+1,1))&gt;O$3),$D81*10.56*O$2*(O$1/1000-($F81/1000)),0)</f>
        <v>0</v>
      </c>
      <c r="P81" s="69" t="n">
        <f aca="false">IF(AND($F81&lt;P$1,$G81&lt;P$3,(DATE(YEAR($G81)+1,MONTH($G81)+1,1))&gt;P$3),$D81*10.56*P$2*(P$1/1000-($F81/1000)),0)</f>
        <v>0</v>
      </c>
      <c r="Q81" s="69" t="n">
        <f aca="false">IF(AND($F81&lt;Q$1,$G81&lt;Q$3,(DATE(YEAR($G81)+1,MONTH($G81)+1,1))&gt;Q$3),$D81*10.56*Q$2*(Q$1/1000-($F81/1000)),0)</f>
        <v>0</v>
      </c>
      <c r="R81" s="69" t="n">
        <f aca="false">IF(AND($F81&lt;R$1,$G81&lt;R$3,(DATE(YEAR($G81)+1,MONTH($G81)+1,1))&gt;R$3),$D81*10.56*R$2*(R$1/1000-($F81/1000)),0)</f>
        <v>0</v>
      </c>
      <c r="S81" s="69" t="n">
        <f aca="false">IF(AND($F81&lt;S$1,$G81&lt;S$3,(DATE(YEAR($G81)+1,MONTH($G81)+1,1))&gt;S$3),$D81*10.56*S$2*(S$1/1000-($F81/1000)),0)</f>
        <v>0</v>
      </c>
      <c r="T81" s="69" t="n">
        <f aca="false">IF(AND($F81&lt;T$1,$G81&lt;T$3,(DATE(YEAR($G81)+1,MONTH($G81)+1,1))&gt;T$3),$D81*10.56*T$2*(T$1/1000-($F81/1000)),0)</f>
        <v>0</v>
      </c>
      <c r="U81" s="69" t="n">
        <f aca="false">IF(AND($F81&lt;U$1,$G81&lt;U$3,(DATE(YEAR($G81)+1,MONTH($G81)+1,1))&gt;U$3),$D81*10.56*U$2*(U$1/1000-($F81/1000)),0)</f>
        <v>0</v>
      </c>
      <c r="V81" s="69" t="n">
        <f aca="false">IF(AND($F81&lt;V$1,$G81&lt;V$3,(DATE(YEAR($G81)+1,MONTH($G81)+1,1))&gt;V$3),$D81*10.56*V$2*(V$1/1000-($F81/1000)),0)</f>
        <v>0</v>
      </c>
      <c r="W81" s="69" t="n">
        <f aca="false">IF(AND($F81&lt;W$1,$G81&lt;W$3,(DATE(YEAR($G81)+1,MONTH($G81)+1,1))&gt;W$3),$D81*10.56*W$2*(W$1/1000-($F81/1000)),0)</f>
        <v>0</v>
      </c>
      <c r="X81" s="69" t="n">
        <f aca="false">IF(AND($F81&lt;X$1,$G81&lt;X$3,(DATE(YEAR($G81)+1,MONTH($G81)+1,1))&gt;X$3),$D81*10.56*X$2*(X$1/1000-($F81/1000)),0)</f>
        <v>0</v>
      </c>
      <c r="Y81" s="69" t="n">
        <f aca="false">IF(AND($F81&lt;Y$1,$G81&lt;Y$3,(DATE(YEAR($G81)+1,MONTH($G81)+1,1))&gt;Y$3),$D81*10.56*Y$2*(Y$1/1000-($F81/1000)),0)</f>
        <v>0</v>
      </c>
      <c r="Z81" s="69" t="n">
        <f aca="false">IF(AND($F81&lt;Z$1,$G81&lt;Z$3,(DATE(YEAR($G81)+1,MONTH($G81)+1,1))&gt;Z$3),$D81*10.56*Z$2*(Z$1/1000-($F81/1000)),0)</f>
        <v>0</v>
      </c>
      <c r="AA81" s="69" t="n">
        <f aca="false">IF(AND($F81&lt;AA$1,$G81&lt;AA$3,(DATE(YEAR($G81)+1,MONTH($G81)+1,1))&gt;AA$3),$D81*10.56*AA$2*(AA$1/1000-($F81/1000)),0)</f>
        <v>0</v>
      </c>
      <c r="AB81" s="69" t="n">
        <f aca="false">IF(AND($F81&lt;AB$1,$G81&lt;AB$3,(DATE(YEAR($G81)+1,MONTH($G81)+1,1))&gt;AB$3),$D81*10.56*AB$2*(AB$1/1000-($F81/1000)),0)</f>
        <v>0</v>
      </c>
      <c r="AC81" s="69" t="n">
        <f aca="false">IF(AND($F81&lt;AC$1,$G81&lt;AC$3,(DATE(YEAR($G81)+1,MONTH($G81)+1,1))&gt;AC$3),$D81*10.56*AC$2*(AC$1/1000-($F81/1000)),0)</f>
        <v>0</v>
      </c>
      <c r="AD81" s="69" t="n">
        <f aca="false">IF(AND($F81&lt;AD$1,$G81&lt;AD$3,(DATE(YEAR($G81)+1,MONTH($G81)+1,1))&gt;AD$3),$D81*10.56*AD$2*(AD$1/1000-($F81/1000)),0)</f>
        <v>0</v>
      </c>
      <c r="AE81" s="69" t="n">
        <f aca="false">IF(AND($F81&lt;AE$1,$G81&lt;AE$3,(DATE(YEAR($G81)+1,MONTH($G81)+1,1))&gt;AE$3),$D81*10.56*AE$2*(AE$1/1000-($F81/1000)),0)</f>
        <v>0</v>
      </c>
      <c r="AF81" s="69" t="n">
        <f aca="false">IF(AND($F81&lt;AF$1,$G81&lt;AF$3,(DATE(YEAR($G81)+1,MONTH($G81)+1,1))&gt;AF$3),$D81*10.56*AF$2*(AF$1/1000-($F81/1000)),0)</f>
        <v>0</v>
      </c>
      <c r="AG81" s="69" t="n">
        <f aca="false">IF(AND($F81&lt;AG$1,$G81&lt;AG$3,(DATE(YEAR($G81)+1,MONTH($G81)+1,1))&gt;AG$3),$D81*10.56*AG$2*(AG$1/1000-($F81/1000)),0)</f>
        <v>0</v>
      </c>
      <c r="AH81" s="69" t="n">
        <f aca="false">IF(AND($F81&lt;AH$1,$G81&lt;AH$3,(DATE(YEAR($G81)+1,MONTH($G81)+1,1))&gt;AH$3),$D81*10.56*AH$2*(AH$1/1000-($F81/1000)),0)</f>
        <v>0</v>
      </c>
      <c r="AI81" s="69" t="n">
        <f aca="false">IF(AND($F81&lt;AI$1,$G81&lt;AI$3,(DATE(YEAR($G81)+1,MONTH($G81)+1,1))&gt;AI$3),$D81*10.56*AI$2*(AI$1/1000-($F81/1000)),0)</f>
        <v>0</v>
      </c>
      <c r="AJ81" s="69" t="n">
        <f aca="false">IF(AND($F81&lt;AJ$1,$G81&lt;AJ$3,(DATE(YEAR($G81)+1,MONTH($G81)+1,1))&gt;AJ$3),$D81*10.56*AJ$2*(AJ$1/1000-($F81/1000)),0)</f>
        <v>0</v>
      </c>
      <c r="AK81" s="69" t="n">
        <f aca="false">IF(AND($F81&lt;AK$1,$G81&lt;AK$3,(DATE(YEAR($G81)+1,MONTH($G81)+1,1))&gt;AK$3),$D81*10.56*AK$2*(AK$1/1000-($F81/1000)),0)</f>
        <v>0</v>
      </c>
      <c r="AL81" s="69" t="n">
        <f aca="false">IF(AND($F81&lt;AL$1,$G81&lt;AL$3,(DATE(YEAR($G81)+1,MONTH($G81)+1,1))&gt;AL$3),$D81*10.56*AL$2*(AL$1/1000-($F81/1000)),0)</f>
        <v>0</v>
      </c>
      <c r="AM81" s="69" t="n">
        <f aca="false">IF(AND($F81&lt;AM$1,$G81&lt;AM$3,(DATE(YEAR($G81)+1,MONTH($G81)+1,1))&gt;AM$3),$D81*10.56*AM$2*(AM$1/1000-($F81/1000)),0)</f>
        <v>0</v>
      </c>
      <c r="AN81" s="69" t="n">
        <f aca="false">IF(AND($F81&lt;AN$1,$G81&lt;AN$3,(DATE(YEAR($G81)+1,MONTH($G81)+1,1))&gt;AN$3),$D81*10.56*AN$2*(AN$1/1000-($F81/1000)),0)</f>
        <v>979.968</v>
      </c>
      <c r="AO81" s="69" t="n">
        <f aca="false">IF(AND($F81&lt;AO$1,$G81&lt;AO$3,(DATE(YEAR($G81)+1,MONTH($G81)+1,1))&gt;AO$3),$D81*10.56*AO$2*(AO$1/1000-($F81/1000)),0)</f>
        <v>979.968</v>
      </c>
      <c r="AP81" s="69" t="n">
        <f aca="false">IF(AND($F81&lt;AP$1,$G81&lt;AP$3,(DATE(YEAR($G81)+1,MONTH($G81)+1,1))&gt;AP$3),$D81*10.56*AP$2*(AP$1/1000-($F81/1000)),0)</f>
        <v>979.968</v>
      </c>
      <c r="AQ81" s="69" t="n">
        <f aca="false">IF(AND($F81&lt;AQ$1,$G81&lt;AQ$3,(DATE(YEAR($G81)+1,MONTH($G81)+1,1))&gt;AQ$3),$D81*10.56*AQ$2*(AQ$1/1000-($F81/1000)),0)</f>
        <v>979.968</v>
      </c>
      <c r="AR81" s="69" t="n">
        <f aca="false">IF(AND($F81&lt;AR$1,$G81&lt;AR$3,(DATE(YEAR($G81)+1,MONTH($G81)+1,1))&gt;AR$3),$D81*10.56*AR$2*(AR$1/1000-($F81/1000)),0)</f>
        <v>979.968</v>
      </c>
      <c r="AS81" s="69" t="n">
        <f aca="false">IF(AND($F81&lt;AS$1,$G81&lt;AS$3,(DATE(YEAR($G81)+1,MONTH($G81)+1,1))&gt;AS$3),$D81*10.56*AS$2*(AS$1/1000-($F81/1000)),0)</f>
        <v>979.968</v>
      </c>
      <c r="AT81" s="69" t="n">
        <f aca="false">IF(AND($F81&lt;AT$1,$G81&lt;AT$3,(DATE(YEAR($G81)+1,MONTH($G81)+1,1))&gt;AT$3),$D81*10.56*AT$2*(AT$1/1000-($F81/1000)),0)</f>
        <v>979.968</v>
      </c>
      <c r="AU81" s="69" t="n">
        <f aca="false">IF(AND($F81&lt;AU$1,$G81&lt;AU$3,(DATE(YEAR($G81)+1,MONTH($G81)+1,1))&gt;AU$3),$D81*10.56*AU$2*(AU$1/1000-($F81/1000)),0)</f>
        <v>979.968</v>
      </c>
      <c r="AV81" s="69" t="n">
        <f aca="false">IF(AND($F81&lt;AV$1,$G81&lt;AV$3,(DATE(YEAR($G81)+1,MONTH($G81)+1,1))&gt;AV$3),$D81*10.56*AV$2*(AV$1/1000-($F81/1000)),0)</f>
        <v>979.968</v>
      </c>
      <c r="AW81" s="69" t="n">
        <f aca="false">IF(AND($F81&lt;AW$1,$G81&lt;AW$3,(DATE(YEAR($G81)+1,MONTH($G81)+1,1))&gt;AW$3),$D81*10.56*AW$2*(AW$1/1000-($F81/1000)),0)</f>
        <v>979.968</v>
      </c>
      <c r="AX81" s="69" t="n">
        <f aca="false">IF(AND($F81&lt;AX$1,$G81&lt;AX$3,(DATE(YEAR($G81)+1,MONTH($G81)+1,1))&gt;AX$3),$D81*10.56*AX$2*(AX$1/1000-($F81/1000)),0)</f>
        <v>979.968</v>
      </c>
      <c r="AY81" s="69" t="n">
        <f aca="false">IF(AND($F81&lt;AY$1,$G81&lt;AY$3,(DATE(YEAR($G81)+1,MONTH($G81)+1,1))&gt;AY$3),$D81*10.56*AY$2*(AY$1/1000-($F81/1000)),0)</f>
        <v>979.968</v>
      </c>
      <c r="AZ81" s="69" t="n">
        <f aca="false">IF(AND($F81&lt;AZ$1,$G81&lt;AZ$3,(DATE(YEAR($G81)+1,MONTH($G81)+1,1))&gt;AZ$3),$D81*10.56*AZ$2*(AZ$1/1000-($F81/1000)),0)</f>
        <v>0</v>
      </c>
      <c r="BA81" s="69" t="n">
        <f aca="false">IF(AND($F81&lt;BA$1,$G81&lt;BA$3,(DATE(YEAR($G81)+1,MONTH($G81)+1,1))&gt;BA$3),$D81*10.56*BA$2*(BA$1/1000-($F81/1000)),0)</f>
        <v>0</v>
      </c>
      <c r="BB81" s="69" t="n">
        <f aca="false">IF(AND($F81&lt;BB$1,$G81&lt;BB$3,(DATE(YEAR($G81)+1,MONTH($G81)+1,1))&gt;BB$3),$D81*10.56*BB$2*(BB$1/1000-($F81/1000)),0)</f>
        <v>0</v>
      </c>
      <c r="BC81" s="69" t="n">
        <f aca="false">IF(AND($F81&lt;BC$1,$G81&lt;BC$3,(DATE(YEAR($G81)+1,MONTH($G81)+1,1))&gt;BC$3),$D81*10.56*BC$2*(BC$1/1000-($F81/1000)),0)</f>
        <v>0</v>
      </c>
      <c r="BD81" s="69" t="n">
        <f aca="false">IF(AND($F81&lt;BD$1,$G81&lt;BD$3,(DATE(YEAR($G81)+1,MONTH($G81)+1,1))&gt;BD$3),$D81*10.56*BD$2*(BD$1/1000-($F81/1000)),0)</f>
        <v>0</v>
      </c>
    </row>
    <row r="82" customFormat="false" ht="12.75" hidden="false" customHeight="false" outlineLevel="0" collapsed="false">
      <c r="A82" s="3" t="s">
        <v>1213</v>
      </c>
      <c r="B82" s="3" t="s">
        <v>1251</v>
      </c>
      <c r="C82" s="3" t="s">
        <v>1343</v>
      </c>
      <c r="D82" s="2" t="n">
        <v>86.8</v>
      </c>
      <c r="E82" s="66" t="s">
        <v>1268</v>
      </c>
      <c r="F82" s="2" t="n">
        <v>8396</v>
      </c>
      <c r="G82" s="70" t="n">
        <v>37137</v>
      </c>
      <c r="H82" s="64" t="s">
        <v>1260</v>
      </c>
      <c r="I82" s="69" t="n">
        <f aca="false">IF(AND($F82&lt;I$1,$G82&lt;I$3,(DATE(YEAR($G82)+1,MONTH($G82)+1,1))&gt;I$3),$D82*10.56*I$2*(I$1/1000-($F82/1000)),0)</f>
        <v>0</v>
      </c>
      <c r="J82" s="69" t="n">
        <f aca="false">IF(AND($F82&lt;J$1,$G82&lt;J$3,(DATE(YEAR($G82)+1,MONTH($G82)+1,1))&gt;J$3),$D82*10.56*J$2*(J$1/1000-($F82/1000)),0)</f>
        <v>0</v>
      </c>
      <c r="K82" s="69" t="n">
        <f aca="false">IF(AND($F82&lt;K$1,$G82&lt;K$3,(DATE(YEAR($G82)+1,MONTH($G82)+1,1))&gt;K$3),$D82*10.56*K$2*(K$1/1000-($F82/1000)),0)</f>
        <v>0</v>
      </c>
      <c r="L82" s="69" t="n">
        <f aca="false">IF(AND($F82&lt;L$1,$G82&lt;L$3,(DATE(YEAR($G82)+1,MONTH($G82)+1,1))&gt;L$3),$D82*10.56*L$2*(L$1/1000-($F82/1000)),0)</f>
        <v>0</v>
      </c>
      <c r="M82" s="69" t="n">
        <f aca="false">IF(AND($F82&lt;M$1,$G82&lt;M$3,(DATE(YEAR($G82)+1,MONTH($G82)+1,1))&gt;M$3),$D82*10.56*M$2*(M$1/1000-($F82/1000)),0)</f>
        <v>0</v>
      </c>
      <c r="N82" s="69" t="n">
        <f aca="false">IF(AND($F82&lt;N$1,$G82&lt;N$3,(DATE(YEAR($G82)+1,MONTH($G82)+1,1))&gt;N$3),$D82*10.56*N$2*(N$1/1000-($F82/1000)),0)</f>
        <v>0</v>
      </c>
      <c r="O82" s="69" t="n">
        <f aca="false">IF(AND($F82&lt;O$1,$G82&lt;O$3,(DATE(YEAR($G82)+1,MONTH($G82)+1,1))&gt;O$3),$D82*10.56*O$2*(O$1/1000-($F82/1000)),0)</f>
        <v>0</v>
      </c>
      <c r="P82" s="69" t="n">
        <f aca="false">IF(AND($F82&lt;P$1,$G82&lt;P$3,(DATE(YEAR($G82)+1,MONTH($G82)+1,1))&gt;P$3),$D82*10.56*P$2*(P$1/1000-($F82/1000)),0)</f>
        <v>0</v>
      </c>
      <c r="Q82" s="69" t="n">
        <f aca="false">IF(AND($F82&lt;Q$1,$G82&lt;Q$3,(DATE(YEAR($G82)+1,MONTH($G82)+1,1))&gt;Q$3),$D82*10.56*Q$2*(Q$1/1000-($F82/1000)),0)</f>
        <v>0</v>
      </c>
      <c r="R82" s="69" t="n">
        <f aca="false">IF(AND($F82&lt;R$1,$G82&lt;R$3,(DATE(YEAR($G82)+1,MONTH($G82)+1,1))&gt;R$3),$D82*10.56*R$2*(R$1/1000-($F82/1000)),0)</f>
        <v>588.0956928</v>
      </c>
      <c r="S82" s="69" t="n">
        <f aca="false">IF(AND($F82&lt;S$1,$G82&lt;S$3,(DATE(YEAR($G82)+1,MONTH($G82)+1,1))&gt;S$3),$D82*10.56*S$2*(S$1/1000-($F82/1000)),0)</f>
        <v>588.0956928</v>
      </c>
      <c r="T82" s="69" t="n">
        <f aca="false">IF(AND($F82&lt;T$1,$G82&lt;T$3,(DATE(YEAR($G82)+1,MONTH($G82)+1,1))&gt;T$3),$D82*10.56*T$2*(T$1/1000-($F82/1000)),0)</f>
        <v>588.0956928</v>
      </c>
      <c r="U82" s="69" t="n">
        <f aca="false">IF(AND($F82&lt;U$1,$G82&lt;U$3,(DATE(YEAR($G82)+1,MONTH($G82)+1,1))&gt;U$3),$D82*10.56*U$2*(U$1/1000-($F82/1000)),0)</f>
        <v>588.0956928</v>
      </c>
      <c r="V82" s="69" t="n">
        <f aca="false">IF(AND($F82&lt;V$1,$G82&lt;V$3,(DATE(YEAR($G82)+1,MONTH($G82)+1,1))&gt;V$3),$D82*10.56*V$2*(V$1/1000-($F82/1000)),0)</f>
        <v>588.0956928</v>
      </c>
      <c r="W82" s="69" t="n">
        <f aca="false">IF(AND($F82&lt;W$1,$G82&lt;W$3,(DATE(YEAR($G82)+1,MONTH($G82)+1,1))&gt;W$3),$D82*10.56*W$2*(W$1/1000-($F82/1000)),0)</f>
        <v>588.0956928</v>
      </c>
      <c r="X82" s="69" t="n">
        <f aca="false">IF(AND($F82&lt;X$1,$G82&lt;X$3,(DATE(YEAR($G82)+1,MONTH($G82)+1,1))&gt;X$3),$D82*10.56*X$2*(X$1/1000-($F82/1000)),0)</f>
        <v>588.0956928</v>
      </c>
      <c r="Y82" s="69" t="n">
        <f aca="false">IF(AND($F82&lt;Y$1,$G82&lt;Y$3,(DATE(YEAR($G82)+1,MONTH($G82)+1,1))&gt;Y$3),$D82*10.56*Y$2*(Y$1/1000-($F82/1000)),0)</f>
        <v>588.0956928</v>
      </c>
      <c r="Z82" s="69" t="n">
        <f aca="false">IF(AND($F82&lt;Z$1,$G82&lt;Z$3,(DATE(YEAR($G82)+1,MONTH($G82)+1,1))&gt;Z$3),$D82*10.56*Z$2*(Z$1/1000-($F82/1000)),0)</f>
        <v>588.0956928</v>
      </c>
      <c r="AA82" s="69" t="n">
        <f aca="false">IF(AND($F82&lt;AA$1,$G82&lt;AA$3,(DATE(YEAR($G82)+1,MONTH($G82)+1,1))&gt;AA$3),$D82*10.56*AA$2*(AA$1/1000-($F82/1000)),0)</f>
        <v>588.0956928</v>
      </c>
      <c r="AB82" s="69" t="n">
        <f aca="false">IF(AND($F82&lt;AB$1,$G82&lt;AB$3,(DATE(YEAR($G82)+1,MONTH($G82)+1,1))&gt;AB$3),$D82*10.56*AB$2*(AB$1/1000-($F82/1000)),0)</f>
        <v>588.0956928</v>
      </c>
      <c r="AC82" s="69" t="n">
        <f aca="false">IF(AND($F82&lt;AC$1,$G82&lt;AC$3,(DATE(YEAR($G82)+1,MONTH($G82)+1,1))&gt;AC$3),$D82*10.56*AC$2*(AC$1/1000-($F82/1000)),0)</f>
        <v>588.0956928</v>
      </c>
      <c r="AD82" s="69" t="n">
        <f aca="false">IF(AND($F82&lt;AD$1,$G82&lt;AD$3,(DATE(YEAR($G82)+1,MONTH($G82)+1,1))&gt;AD$3),$D82*10.56*AD$2*(AD$1/1000-($F82/1000)),0)</f>
        <v>0</v>
      </c>
      <c r="AE82" s="69" t="n">
        <f aca="false">IF(AND($F82&lt;AE$1,$G82&lt;AE$3,(DATE(YEAR($G82)+1,MONTH($G82)+1,1))&gt;AE$3),$D82*10.56*AE$2*(AE$1/1000-($F82/1000)),0)</f>
        <v>0</v>
      </c>
      <c r="AF82" s="69" t="n">
        <f aca="false">IF(AND($F82&lt;AF$1,$G82&lt;AF$3,(DATE(YEAR($G82)+1,MONTH($G82)+1,1))&gt;AF$3),$D82*10.56*AF$2*(AF$1/1000-($F82/1000)),0)</f>
        <v>0</v>
      </c>
      <c r="AG82" s="69" t="n">
        <f aca="false">IF(AND($F82&lt;AG$1,$G82&lt;AG$3,(DATE(YEAR($G82)+1,MONTH($G82)+1,1))&gt;AG$3),$D82*10.56*AG$2*(AG$1/1000-($F82/1000)),0)</f>
        <v>0</v>
      </c>
      <c r="AH82" s="69" t="n">
        <f aca="false">IF(AND($F82&lt;AH$1,$G82&lt;AH$3,(DATE(YEAR($G82)+1,MONTH($G82)+1,1))&gt;AH$3),$D82*10.56*AH$2*(AH$1/1000-($F82/1000)),0)</f>
        <v>0</v>
      </c>
      <c r="AI82" s="69" t="n">
        <f aca="false">IF(AND($F82&lt;AI$1,$G82&lt;AI$3,(DATE(YEAR($G82)+1,MONTH($G82)+1,1))&gt;AI$3),$D82*10.56*AI$2*(AI$1/1000-($F82/1000)),0)</f>
        <v>0</v>
      </c>
      <c r="AJ82" s="69" t="n">
        <f aca="false">IF(AND($F82&lt;AJ$1,$G82&lt;AJ$3,(DATE(YEAR($G82)+1,MONTH($G82)+1,1))&gt;AJ$3),$D82*10.56*AJ$2*(AJ$1/1000-($F82/1000)),0)</f>
        <v>0</v>
      </c>
      <c r="AK82" s="69" t="n">
        <f aca="false">IF(AND($F82&lt;AK$1,$G82&lt;AK$3,(DATE(YEAR($G82)+1,MONTH($G82)+1,1))&gt;AK$3),$D82*10.56*AK$2*(AK$1/1000-($F82/1000)),0)</f>
        <v>0</v>
      </c>
      <c r="AL82" s="69" t="n">
        <f aca="false">IF(AND($F82&lt;AL$1,$G82&lt;AL$3,(DATE(YEAR($G82)+1,MONTH($G82)+1,1))&gt;AL$3),$D82*10.56*AL$2*(AL$1/1000-($F82/1000)),0)</f>
        <v>0</v>
      </c>
      <c r="AM82" s="69" t="n">
        <f aca="false">IF(AND($F82&lt;AM$1,$G82&lt;AM$3,(DATE(YEAR($G82)+1,MONTH($G82)+1,1))&gt;AM$3),$D82*10.56*AM$2*(AM$1/1000-($F82/1000)),0)</f>
        <v>0</v>
      </c>
      <c r="AN82" s="69" t="n">
        <f aca="false">IF(AND($F82&lt;AN$1,$G82&lt;AN$3,(DATE(YEAR($G82)+1,MONTH($G82)+1,1))&gt;AN$3),$D82*10.56*AN$2*(AN$1/1000-($F82/1000)),0)</f>
        <v>0</v>
      </c>
      <c r="AO82" s="69" t="n">
        <f aca="false">IF(AND($F82&lt;AO$1,$G82&lt;AO$3,(DATE(YEAR($G82)+1,MONTH($G82)+1,1))&gt;AO$3),$D82*10.56*AO$2*(AO$1/1000-($F82/1000)),0)</f>
        <v>0</v>
      </c>
      <c r="AP82" s="69" t="n">
        <f aca="false">IF(AND($F82&lt;AP$1,$G82&lt;AP$3,(DATE(YEAR($G82)+1,MONTH($G82)+1,1))&gt;AP$3),$D82*10.56*AP$2*(AP$1/1000-($F82/1000)),0)</f>
        <v>0</v>
      </c>
      <c r="AQ82" s="69" t="n">
        <f aca="false">IF(AND($F82&lt;AQ$1,$G82&lt;AQ$3,(DATE(YEAR($G82)+1,MONTH($G82)+1,1))&gt;AQ$3),$D82*10.56*AQ$2*(AQ$1/1000-($F82/1000)),0)</f>
        <v>0</v>
      </c>
      <c r="AR82" s="69" t="n">
        <f aca="false">IF(AND($F82&lt;AR$1,$G82&lt;AR$3,(DATE(YEAR($G82)+1,MONTH($G82)+1,1))&gt;AR$3),$D82*10.56*AR$2*(AR$1/1000-($F82/1000)),0)</f>
        <v>0</v>
      </c>
      <c r="AS82" s="69" t="n">
        <f aca="false">IF(AND($F82&lt;AS$1,$G82&lt;AS$3,(DATE(YEAR($G82)+1,MONTH($G82)+1,1))&gt;AS$3),$D82*10.56*AS$2*(AS$1/1000-($F82/1000)),0)</f>
        <v>0</v>
      </c>
      <c r="AT82" s="69" t="n">
        <f aca="false">IF(AND($F82&lt;AT$1,$G82&lt;AT$3,(DATE(YEAR($G82)+1,MONTH($G82)+1,1))&gt;AT$3),$D82*10.56*AT$2*(AT$1/1000-($F82/1000)),0)</f>
        <v>0</v>
      </c>
      <c r="AU82" s="69" t="n">
        <f aca="false">IF(AND($F82&lt;AU$1,$G82&lt;AU$3,(DATE(YEAR($G82)+1,MONTH($G82)+1,1))&gt;AU$3),$D82*10.56*AU$2*(AU$1/1000-($F82/1000)),0)</f>
        <v>0</v>
      </c>
      <c r="AV82" s="69" t="n">
        <f aca="false">IF(AND($F82&lt;AV$1,$G82&lt;AV$3,(DATE(YEAR($G82)+1,MONTH($G82)+1,1))&gt;AV$3),$D82*10.56*AV$2*(AV$1/1000-($F82/1000)),0)</f>
        <v>0</v>
      </c>
      <c r="AW82" s="69" t="n">
        <f aca="false">IF(AND($F82&lt;AW$1,$G82&lt;AW$3,(DATE(YEAR($G82)+1,MONTH($G82)+1,1))&gt;AW$3),$D82*10.56*AW$2*(AW$1/1000-($F82/1000)),0)</f>
        <v>0</v>
      </c>
      <c r="AX82" s="69" t="n">
        <f aca="false">IF(AND($F82&lt;AX$1,$G82&lt;AX$3,(DATE(YEAR($G82)+1,MONTH($G82)+1,1))&gt;AX$3),$D82*10.56*AX$2*(AX$1/1000-($F82/1000)),0)</f>
        <v>0</v>
      </c>
      <c r="AY82" s="69" t="n">
        <f aca="false">IF(AND($F82&lt;AY$1,$G82&lt;AY$3,(DATE(YEAR($G82)+1,MONTH($G82)+1,1))&gt;AY$3),$D82*10.56*AY$2*(AY$1/1000-($F82/1000)),0)</f>
        <v>0</v>
      </c>
      <c r="AZ82" s="69" t="n">
        <f aca="false">IF(AND($F82&lt;AZ$1,$G82&lt;AZ$3,(DATE(YEAR($G82)+1,MONTH($G82)+1,1))&gt;AZ$3),$D82*10.56*AZ$2*(AZ$1/1000-($F82/1000)),0)</f>
        <v>0</v>
      </c>
      <c r="BA82" s="69" t="n">
        <f aca="false">IF(AND($F82&lt;BA$1,$G82&lt;BA$3,(DATE(YEAR($G82)+1,MONTH($G82)+1,1))&gt;BA$3),$D82*10.56*BA$2*(BA$1/1000-($F82/1000)),0)</f>
        <v>0</v>
      </c>
      <c r="BB82" s="69" t="n">
        <f aca="false">IF(AND($F82&lt;BB$1,$G82&lt;BB$3,(DATE(YEAR($G82)+1,MONTH($G82)+1,1))&gt;BB$3),$D82*10.56*BB$2*(BB$1/1000-($F82/1000)),0)</f>
        <v>0</v>
      </c>
      <c r="BC82" s="69" t="n">
        <f aca="false">IF(AND($F82&lt;BC$1,$G82&lt;BC$3,(DATE(YEAR($G82)+1,MONTH($G82)+1,1))&gt;BC$3),$D82*10.56*BC$2*(BC$1/1000-($F82/1000)),0)</f>
        <v>0</v>
      </c>
      <c r="BD82" s="69" t="n">
        <f aca="false">IF(AND($F82&lt;BD$1,$G82&lt;BD$3,(DATE(YEAR($G82)+1,MONTH($G82)+1,1))&gt;BD$3),$D82*10.56*BD$2*(BD$1/1000-($F82/1000)),0)</f>
        <v>0</v>
      </c>
    </row>
    <row r="83" customFormat="false" ht="12.75" hidden="false" customHeight="false" outlineLevel="0" collapsed="false">
      <c r="A83" s="66" t="s">
        <v>1345</v>
      </c>
      <c r="B83" s="66" t="s">
        <v>1251</v>
      </c>
      <c r="C83" s="66" t="s">
        <v>1277</v>
      </c>
      <c r="D83" s="66" t="n">
        <v>24.6</v>
      </c>
      <c r="E83" s="66" t="s">
        <v>1268</v>
      </c>
      <c r="F83" s="66" t="n">
        <v>9468</v>
      </c>
      <c r="G83" s="68" t="n">
        <v>36982</v>
      </c>
      <c r="H83" s="64" t="s">
        <v>1260</v>
      </c>
      <c r="I83" s="69" t="n">
        <f aca="false">IF(AND($F83&lt;I$1,$G83&lt;I$3,(DATE(YEAR($G83)+1,MONTH($G83)+1,1))&gt;I$3),$D83*10.56*I$2*(I$1/1000-($F83/1000)),0)</f>
        <v>0</v>
      </c>
      <c r="J83" s="69" t="n">
        <f aca="false">IF(AND($F83&lt;J$1,$G83&lt;J$3,(DATE(YEAR($G83)+1,MONTH($G83)+1,1))&gt;J$3),$D83*10.56*J$2*(J$1/1000-($F83/1000)),0)</f>
        <v>0</v>
      </c>
      <c r="K83" s="69" t="n">
        <f aca="false">IF(AND($F83&lt;K$1,$G83&lt;K$3,(DATE(YEAR($G83)+1,MONTH($G83)+1,1))&gt;K$3),$D83*10.56*K$2*(K$1/1000-($F83/1000)),0)</f>
        <v>0</v>
      </c>
      <c r="L83" s="69" t="n">
        <f aca="false">IF(AND($F83&lt;L$1,$G83&lt;L$3,(DATE(YEAR($G83)+1,MONTH($G83)+1,1))&gt;L$3),$D83*10.56*L$2*(L$1/1000-($F83/1000)),0)</f>
        <v>0</v>
      </c>
      <c r="M83" s="69" t="n">
        <f aca="false">IF(AND($F83&lt;M$1,$G83&lt;M$3,(DATE(YEAR($G83)+1,MONTH($G83)+1,1))&gt;M$3),$D83*10.56*M$2*(M$1/1000-($F83/1000)),0)</f>
        <v>55.2803328</v>
      </c>
      <c r="N83" s="69" t="n">
        <f aca="false">IF(AND($F83&lt;N$1,$G83&lt;N$3,(DATE(YEAR($G83)+1,MONTH($G83)+1,1))&gt;N$3),$D83*10.56*N$2*(N$1/1000-($F83/1000)),0)</f>
        <v>55.2803328</v>
      </c>
      <c r="O83" s="69" t="n">
        <f aca="false">IF(AND($F83&lt;O$1,$G83&lt;O$3,(DATE(YEAR($G83)+1,MONTH($G83)+1,1))&gt;O$3),$D83*10.56*O$2*(O$1/1000-($F83/1000)),0)</f>
        <v>55.2803328</v>
      </c>
      <c r="P83" s="69" t="n">
        <f aca="false">IF(AND($F83&lt;P$1,$G83&lt;P$3,(DATE(YEAR($G83)+1,MONTH($G83)+1,1))&gt;P$3),$D83*10.56*P$2*(P$1/1000-($F83/1000)),0)</f>
        <v>55.2803328</v>
      </c>
      <c r="Q83" s="69" t="n">
        <f aca="false">IF(AND($F83&lt;Q$1,$G83&lt;Q$3,(DATE(YEAR($G83)+1,MONTH($G83)+1,1))&gt;Q$3),$D83*10.56*Q$2*(Q$1/1000-($F83/1000)),0)</f>
        <v>55.2803328</v>
      </c>
      <c r="R83" s="69" t="n">
        <f aca="false">IF(AND($F83&lt;R$1,$G83&lt;R$3,(DATE(YEAR($G83)+1,MONTH($G83)+1,1))&gt;R$3),$D83*10.56*R$2*(R$1/1000-($F83/1000)),0)</f>
        <v>55.2803328</v>
      </c>
      <c r="S83" s="69" t="n">
        <f aca="false">IF(AND($F83&lt;S$1,$G83&lt;S$3,(DATE(YEAR($G83)+1,MONTH($G83)+1,1))&gt;S$3),$D83*10.56*S$2*(S$1/1000-($F83/1000)),0)</f>
        <v>55.2803328</v>
      </c>
      <c r="T83" s="69" t="n">
        <f aca="false">IF(AND($F83&lt;T$1,$G83&lt;T$3,(DATE(YEAR($G83)+1,MONTH($G83)+1,1))&gt;T$3),$D83*10.56*T$2*(T$1/1000-($F83/1000)),0)</f>
        <v>55.2803328</v>
      </c>
      <c r="U83" s="69" t="n">
        <f aca="false">IF(AND($F83&lt;U$1,$G83&lt;U$3,(DATE(YEAR($G83)+1,MONTH($G83)+1,1))&gt;U$3),$D83*10.56*U$2*(U$1/1000-($F83/1000)),0)</f>
        <v>55.2803328</v>
      </c>
      <c r="V83" s="69" t="n">
        <f aca="false">IF(AND($F83&lt;V$1,$G83&lt;V$3,(DATE(YEAR($G83)+1,MONTH($G83)+1,1))&gt;V$3),$D83*10.56*V$2*(V$1/1000-($F83/1000)),0)</f>
        <v>55.2803328</v>
      </c>
      <c r="W83" s="69" t="n">
        <f aca="false">IF(AND($F83&lt;W$1,$G83&lt;W$3,(DATE(YEAR($G83)+1,MONTH($G83)+1,1))&gt;W$3),$D83*10.56*W$2*(W$1/1000-($F83/1000)),0)</f>
        <v>55.2803328</v>
      </c>
      <c r="X83" s="69" t="n">
        <f aca="false">IF(AND($F83&lt;X$1,$G83&lt;X$3,(DATE(YEAR($G83)+1,MONTH($G83)+1,1))&gt;X$3),$D83*10.56*X$2*(X$1/1000-($F83/1000)),0)</f>
        <v>55.2803328</v>
      </c>
      <c r="Y83" s="69" t="n">
        <f aca="false">IF(AND($F83&lt;Y$1,$G83&lt;Y$3,(DATE(YEAR($G83)+1,MONTH($G83)+1,1))&gt;Y$3),$D83*10.56*Y$2*(Y$1/1000-($F83/1000)),0)</f>
        <v>0</v>
      </c>
      <c r="Z83" s="69" t="n">
        <f aca="false">IF(AND($F83&lt;Z$1,$G83&lt;Z$3,(DATE(YEAR($G83)+1,MONTH($G83)+1,1))&gt;Z$3),$D83*10.56*Z$2*(Z$1/1000-($F83/1000)),0)</f>
        <v>0</v>
      </c>
      <c r="AA83" s="69" t="n">
        <f aca="false">IF(AND($F83&lt;AA$1,$G83&lt;AA$3,(DATE(YEAR($G83)+1,MONTH($G83)+1,1))&gt;AA$3),$D83*10.56*AA$2*(AA$1/1000-($F83/1000)),0)</f>
        <v>0</v>
      </c>
      <c r="AB83" s="69" t="n">
        <f aca="false">IF(AND($F83&lt;AB$1,$G83&lt;AB$3,(DATE(YEAR($G83)+1,MONTH($G83)+1,1))&gt;AB$3),$D83*10.56*AB$2*(AB$1/1000-($F83/1000)),0)</f>
        <v>0</v>
      </c>
      <c r="AC83" s="69" t="n">
        <f aca="false">IF(AND($F83&lt;AC$1,$G83&lt;AC$3,(DATE(YEAR($G83)+1,MONTH($G83)+1,1))&gt;AC$3),$D83*10.56*AC$2*(AC$1/1000-($F83/1000)),0)</f>
        <v>0</v>
      </c>
      <c r="AD83" s="69" t="n">
        <f aca="false">IF(AND($F83&lt;AD$1,$G83&lt;AD$3,(DATE(YEAR($G83)+1,MONTH($G83)+1,1))&gt;AD$3),$D83*10.56*AD$2*(AD$1/1000-($F83/1000)),0)</f>
        <v>0</v>
      </c>
      <c r="AE83" s="69" t="n">
        <f aca="false">IF(AND($F83&lt;AE$1,$G83&lt;AE$3,(DATE(YEAR($G83)+1,MONTH($G83)+1,1))&gt;AE$3),$D83*10.56*AE$2*(AE$1/1000-($F83/1000)),0)</f>
        <v>0</v>
      </c>
      <c r="AF83" s="69" t="n">
        <f aca="false">IF(AND($F83&lt;AF$1,$G83&lt;AF$3,(DATE(YEAR($G83)+1,MONTH($G83)+1,1))&gt;AF$3),$D83*10.56*AF$2*(AF$1/1000-($F83/1000)),0)</f>
        <v>0</v>
      </c>
      <c r="AG83" s="69" t="n">
        <f aca="false">IF(AND($F83&lt;AG$1,$G83&lt;AG$3,(DATE(YEAR($G83)+1,MONTH($G83)+1,1))&gt;AG$3),$D83*10.56*AG$2*(AG$1/1000-($F83/1000)),0)</f>
        <v>0</v>
      </c>
      <c r="AH83" s="69" t="n">
        <f aca="false">IF(AND($F83&lt;AH$1,$G83&lt;AH$3,(DATE(YEAR($G83)+1,MONTH($G83)+1,1))&gt;AH$3),$D83*10.56*AH$2*(AH$1/1000-($F83/1000)),0)</f>
        <v>0</v>
      </c>
      <c r="AI83" s="69" t="n">
        <f aca="false">IF(AND($F83&lt;AI$1,$G83&lt;AI$3,(DATE(YEAR($G83)+1,MONTH($G83)+1,1))&gt;AI$3),$D83*10.56*AI$2*(AI$1/1000-($F83/1000)),0)</f>
        <v>0</v>
      </c>
      <c r="AJ83" s="69" t="n">
        <f aca="false">IF(AND($F83&lt;AJ$1,$G83&lt;AJ$3,(DATE(YEAR($G83)+1,MONTH($G83)+1,1))&gt;AJ$3),$D83*10.56*AJ$2*(AJ$1/1000-($F83/1000)),0)</f>
        <v>0</v>
      </c>
      <c r="AK83" s="69" t="n">
        <f aca="false">IF(AND($F83&lt;AK$1,$G83&lt;AK$3,(DATE(YEAR($G83)+1,MONTH($G83)+1,1))&gt;AK$3),$D83*10.56*AK$2*(AK$1/1000-($F83/1000)),0)</f>
        <v>0</v>
      </c>
      <c r="AL83" s="69" t="n">
        <f aca="false">IF(AND($F83&lt;AL$1,$G83&lt;AL$3,(DATE(YEAR($G83)+1,MONTH($G83)+1,1))&gt;AL$3),$D83*10.56*AL$2*(AL$1/1000-($F83/1000)),0)</f>
        <v>0</v>
      </c>
      <c r="AM83" s="69" t="n">
        <f aca="false">IF(AND($F83&lt;AM$1,$G83&lt;AM$3,(DATE(YEAR($G83)+1,MONTH($G83)+1,1))&gt;AM$3),$D83*10.56*AM$2*(AM$1/1000-($F83/1000)),0)</f>
        <v>0</v>
      </c>
      <c r="AN83" s="69" t="n">
        <f aca="false">IF(AND($F83&lt;AN$1,$G83&lt;AN$3,(DATE(YEAR($G83)+1,MONTH($G83)+1,1))&gt;AN$3),$D83*10.56*AN$2*(AN$1/1000-($F83/1000)),0)</f>
        <v>0</v>
      </c>
      <c r="AO83" s="69" t="n">
        <f aca="false">IF(AND($F83&lt;AO$1,$G83&lt;AO$3,(DATE(YEAR($G83)+1,MONTH($G83)+1,1))&gt;AO$3),$D83*10.56*AO$2*(AO$1/1000-($F83/1000)),0)</f>
        <v>0</v>
      </c>
      <c r="AP83" s="69" t="n">
        <f aca="false">IF(AND($F83&lt;AP$1,$G83&lt;AP$3,(DATE(YEAR($G83)+1,MONTH($G83)+1,1))&gt;AP$3),$D83*10.56*AP$2*(AP$1/1000-($F83/1000)),0)</f>
        <v>0</v>
      </c>
      <c r="AQ83" s="69" t="n">
        <f aca="false">IF(AND($F83&lt;AQ$1,$G83&lt;AQ$3,(DATE(YEAR($G83)+1,MONTH($G83)+1,1))&gt;AQ$3),$D83*10.56*AQ$2*(AQ$1/1000-($F83/1000)),0)</f>
        <v>0</v>
      </c>
      <c r="AR83" s="69" t="n">
        <f aca="false">IF(AND($F83&lt;AR$1,$G83&lt;AR$3,(DATE(YEAR($G83)+1,MONTH($G83)+1,1))&gt;AR$3),$D83*10.56*AR$2*(AR$1/1000-($F83/1000)),0)</f>
        <v>0</v>
      </c>
      <c r="AS83" s="69" t="n">
        <f aca="false">IF(AND($F83&lt;AS$1,$G83&lt;AS$3,(DATE(YEAR($G83)+1,MONTH($G83)+1,1))&gt;AS$3),$D83*10.56*AS$2*(AS$1/1000-($F83/1000)),0)</f>
        <v>0</v>
      </c>
      <c r="AT83" s="69" t="n">
        <f aca="false">IF(AND($F83&lt;AT$1,$G83&lt;AT$3,(DATE(YEAR($G83)+1,MONTH($G83)+1,1))&gt;AT$3),$D83*10.56*AT$2*(AT$1/1000-($F83/1000)),0)</f>
        <v>0</v>
      </c>
      <c r="AU83" s="69" t="n">
        <f aca="false">IF(AND($F83&lt;AU$1,$G83&lt;AU$3,(DATE(YEAR($G83)+1,MONTH($G83)+1,1))&gt;AU$3),$D83*10.56*AU$2*(AU$1/1000-($F83/1000)),0)</f>
        <v>0</v>
      </c>
      <c r="AV83" s="69" t="n">
        <f aca="false">IF(AND($F83&lt;AV$1,$G83&lt;AV$3,(DATE(YEAR($G83)+1,MONTH($G83)+1,1))&gt;AV$3),$D83*10.56*AV$2*(AV$1/1000-($F83/1000)),0)</f>
        <v>0</v>
      </c>
      <c r="AW83" s="69" t="n">
        <f aca="false">IF(AND($F83&lt;AW$1,$G83&lt;AW$3,(DATE(YEAR($G83)+1,MONTH($G83)+1,1))&gt;AW$3),$D83*10.56*AW$2*(AW$1/1000-($F83/1000)),0)</f>
        <v>0</v>
      </c>
      <c r="AX83" s="69" t="n">
        <f aca="false">IF(AND($F83&lt;AX$1,$G83&lt;AX$3,(DATE(YEAR($G83)+1,MONTH($G83)+1,1))&gt;AX$3),$D83*10.56*AX$2*(AX$1/1000-($F83/1000)),0)</f>
        <v>0</v>
      </c>
      <c r="AY83" s="69" t="n">
        <f aca="false">IF(AND($F83&lt;AY$1,$G83&lt;AY$3,(DATE(YEAR($G83)+1,MONTH($G83)+1,1))&gt;AY$3),$D83*10.56*AY$2*(AY$1/1000-($F83/1000)),0)</f>
        <v>0</v>
      </c>
      <c r="AZ83" s="69" t="n">
        <f aca="false">IF(AND($F83&lt;AZ$1,$G83&lt;AZ$3,(DATE(YEAR($G83)+1,MONTH($G83)+1,1))&gt;AZ$3),$D83*10.56*AZ$2*(AZ$1/1000-($F83/1000)),0)</f>
        <v>0</v>
      </c>
      <c r="BA83" s="69" t="n">
        <f aca="false">IF(AND($F83&lt;BA$1,$G83&lt;BA$3,(DATE(YEAR($G83)+1,MONTH($G83)+1,1))&gt;BA$3),$D83*10.56*BA$2*(BA$1/1000-($F83/1000)),0)</f>
        <v>0</v>
      </c>
      <c r="BB83" s="69" t="n">
        <f aca="false">IF(AND($F83&lt;BB$1,$G83&lt;BB$3,(DATE(YEAR($G83)+1,MONTH($G83)+1,1))&gt;BB$3),$D83*10.56*BB$2*(BB$1/1000-($F83/1000)),0)</f>
        <v>0</v>
      </c>
      <c r="BC83" s="69" t="n">
        <f aca="false">IF(AND($F83&lt;BC$1,$G83&lt;BC$3,(DATE(YEAR($G83)+1,MONTH($G83)+1,1))&gt;BC$3),$D83*10.56*BC$2*(BC$1/1000-($F83/1000)),0)</f>
        <v>0</v>
      </c>
      <c r="BD83" s="69" t="n">
        <f aca="false">IF(AND($F83&lt;BD$1,$G83&lt;BD$3,(DATE(YEAR($G83)+1,MONTH($G83)+1,1))&gt;BD$3),$D83*10.56*BD$2*(BD$1/1000-($F83/1000)),0)</f>
        <v>0</v>
      </c>
    </row>
    <row r="84" customFormat="false" ht="12.75" hidden="false" customHeight="false" outlineLevel="0" collapsed="false">
      <c r="A84" s="0" t="s">
        <v>1409</v>
      </c>
      <c r="B84" s="0" t="s">
        <v>1251</v>
      </c>
      <c r="C84" s="0" t="s">
        <v>1252</v>
      </c>
      <c r="D84" s="0" t="n">
        <v>40</v>
      </c>
      <c r="E84" s="71" t="s">
        <v>1268</v>
      </c>
      <c r="F84" s="13" t="n">
        <v>9700</v>
      </c>
      <c r="G84" s="8" t="n">
        <v>37012</v>
      </c>
      <c r="H84" s="64" t="s">
        <v>1260</v>
      </c>
      <c r="I84" s="69" t="n">
        <f aca="false">IF(AND($F84&lt;I$1,$G84&lt;I$3,(DATE(YEAR($G84)+1,MONTH($G84)+1,1))&gt;I$3),$D84*10.56*I$2*(I$1/1000-($F84/1000)),0)</f>
        <v>0</v>
      </c>
      <c r="J84" s="69" t="n">
        <f aca="false">IF(AND($F84&lt;J$1,$G84&lt;J$3,(DATE(YEAR($G84)+1,MONTH($G84)+1,1))&gt;J$3),$D84*10.56*J$2*(J$1/1000-($F84/1000)),0)</f>
        <v>0</v>
      </c>
      <c r="K84" s="69" t="n">
        <f aca="false">IF(AND($F84&lt;K$1,$G84&lt;K$3,(DATE(YEAR($G84)+1,MONTH($G84)+1,1))&gt;K$3),$D84*10.56*K$2*(K$1/1000-($F84/1000)),0)</f>
        <v>0</v>
      </c>
      <c r="L84" s="69" t="n">
        <f aca="false">IF(AND($F84&lt;L$1,$G84&lt;L$3,(DATE(YEAR($G84)+1,MONTH($G84)+1,1))&gt;L$3),$D84*10.56*L$2*(L$1/1000-($F84/1000)),0)</f>
        <v>0</v>
      </c>
      <c r="M84" s="69" t="n">
        <f aca="false">IF(AND($F84&lt;M$1,$G84&lt;M$3,(DATE(YEAR($G84)+1,MONTH($G84)+1,1))&gt;M$3),$D84*10.56*M$2*(M$1/1000-($F84/1000)),0)</f>
        <v>0</v>
      </c>
      <c r="N84" s="69" t="n">
        <f aca="false">IF(AND($F84&lt;N$1,$G84&lt;N$3,(DATE(YEAR($G84)+1,MONTH($G84)+1,1))&gt;N$3),$D84*10.56*N$2*(N$1/1000-($F84/1000)),0)</f>
        <v>50.6880000000001</v>
      </c>
      <c r="O84" s="69" t="n">
        <f aca="false">IF(AND($F84&lt;O$1,$G84&lt;O$3,(DATE(YEAR($G84)+1,MONTH($G84)+1,1))&gt;O$3),$D84*10.56*O$2*(O$1/1000-($F84/1000)),0)</f>
        <v>50.6880000000001</v>
      </c>
      <c r="P84" s="69" t="n">
        <f aca="false">IF(AND($F84&lt;P$1,$G84&lt;P$3,(DATE(YEAR($G84)+1,MONTH($G84)+1,1))&gt;P$3),$D84*10.56*P$2*(P$1/1000-($F84/1000)),0)</f>
        <v>50.6880000000001</v>
      </c>
      <c r="Q84" s="69" t="n">
        <f aca="false">IF(AND($F84&lt;Q$1,$G84&lt;Q$3,(DATE(YEAR($G84)+1,MONTH($G84)+1,1))&gt;Q$3),$D84*10.56*Q$2*(Q$1/1000-($F84/1000)),0)</f>
        <v>50.6880000000001</v>
      </c>
      <c r="R84" s="69" t="n">
        <f aca="false">IF(AND($F84&lt;R$1,$G84&lt;R$3,(DATE(YEAR($G84)+1,MONTH($G84)+1,1))&gt;R$3),$D84*10.56*R$2*(R$1/1000-($F84/1000)),0)</f>
        <v>50.6880000000001</v>
      </c>
      <c r="S84" s="69" t="n">
        <f aca="false">IF(AND($F84&lt;S$1,$G84&lt;S$3,(DATE(YEAR($G84)+1,MONTH($G84)+1,1))&gt;S$3),$D84*10.56*S$2*(S$1/1000-($F84/1000)),0)</f>
        <v>50.6880000000001</v>
      </c>
      <c r="T84" s="69" t="n">
        <f aca="false">IF(AND($F84&lt;T$1,$G84&lt;T$3,(DATE(YEAR($G84)+1,MONTH($G84)+1,1))&gt;T$3),$D84*10.56*T$2*(T$1/1000-($F84/1000)),0)</f>
        <v>50.6880000000001</v>
      </c>
      <c r="U84" s="69" t="n">
        <f aca="false">IF(AND($F84&lt;U$1,$G84&lt;U$3,(DATE(YEAR($G84)+1,MONTH($G84)+1,1))&gt;U$3),$D84*10.56*U$2*(U$1/1000-($F84/1000)),0)</f>
        <v>50.6880000000001</v>
      </c>
      <c r="V84" s="69" t="n">
        <f aca="false">IF(AND($F84&lt;V$1,$G84&lt;V$3,(DATE(YEAR($G84)+1,MONTH($G84)+1,1))&gt;V$3),$D84*10.56*V$2*(V$1/1000-($F84/1000)),0)</f>
        <v>50.6880000000001</v>
      </c>
      <c r="W84" s="69" t="n">
        <f aca="false">IF(AND($F84&lt;W$1,$G84&lt;W$3,(DATE(YEAR($G84)+1,MONTH($G84)+1,1))&gt;W$3),$D84*10.56*W$2*(W$1/1000-($F84/1000)),0)</f>
        <v>50.6880000000001</v>
      </c>
      <c r="X84" s="69" t="n">
        <f aca="false">IF(AND($F84&lt;X$1,$G84&lt;X$3,(DATE(YEAR($G84)+1,MONTH($G84)+1,1))&gt;X$3),$D84*10.56*X$2*(X$1/1000-($F84/1000)),0)</f>
        <v>50.6880000000001</v>
      </c>
      <c r="Y84" s="69" t="n">
        <f aca="false">IF(AND($F84&lt;Y$1,$G84&lt;Y$3,(DATE(YEAR($G84)+1,MONTH($G84)+1,1))&gt;Y$3),$D84*10.56*Y$2*(Y$1/1000-($F84/1000)),0)</f>
        <v>50.6880000000001</v>
      </c>
      <c r="Z84" s="69" t="n">
        <f aca="false">IF(AND($F84&lt;Z$1,$G84&lt;Z$3,(DATE(YEAR($G84)+1,MONTH($G84)+1,1))&gt;Z$3),$D84*10.56*Z$2*(Z$1/1000-($F84/1000)),0)</f>
        <v>0</v>
      </c>
      <c r="AA84" s="69" t="n">
        <f aca="false">IF(AND($F84&lt;AA$1,$G84&lt;AA$3,(DATE(YEAR($G84)+1,MONTH($G84)+1,1))&gt;AA$3),$D84*10.56*AA$2*(AA$1/1000-($F84/1000)),0)</f>
        <v>0</v>
      </c>
      <c r="AB84" s="69" t="n">
        <f aca="false">IF(AND($F84&lt;AB$1,$G84&lt;AB$3,(DATE(YEAR($G84)+1,MONTH($G84)+1,1))&gt;AB$3),$D84*10.56*AB$2*(AB$1/1000-($F84/1000)),0)</f>
        <v>0</v>
      </c>
      <c r="AC84" s="69" t="n">
        <f aca="false">IF(AND($F84&lt;AC$1,$G84&lt;AC$3,(DATE(YEAR($G84)+1,MONTH($G84)+1,1))&gt;AC$3),$D84*10.56*AC$2*(AC$1/1000-($F84/1000)),0)</f>
        <v>0</v>
      </c>
      <c r="AD84" s="69" t="n">
        <f aca="false">IF(AND($F84&lt;AD$1,$G84&lt;AD$3,(DATE(YEAR($G84)+1,MONTH($G84)+1,1))&gt;AD$3),$D84*10.56*AD$2*(AD$1/1000-($F84/1000)),0)</f>
        <v>0</v>
      </c>
      <c r="AE84" s="69" t="n">
        <f aca="false">IF(AND($F84&lt;AE$1,$G84&lt;AE$3,(DATE(YEAR($G84)+1,MONTH($G84)+1,1))&gt;AE$3),$D84*10.56*AE$2*(AE$1/1000-($F84/1000)),0)</f>
        <v>0</v>
      </c>
      <c r="AF84" s="69" t="n">
        <f aca="false">IF(AND($F84&lt;AF$1,$G84&lt;AF$3,(DATE(YEAR($G84)+1,MONTH($G84)+1,1))&gt;AF$3),$D84*10.56*AF$2*(AF$1/1000-($F84/1000)),0)</f>
        <v>0</v>
      </c>
      <c r="AG84" s="69" t="n">
        <f aca="false">IF(AND($F84&lt;AG$1,$G84&lt;AG$3,(DATE(YEAR($G84)+1,MONTH($G84)+1,1))&gt;AG$3),$D84*10.56*AG$2*(AG$1/1000-($F84/1000)),0)</f>
        <v>0</v>
      </c>
      <c r="AH84" s="69" t="n">
        <f aca="false">IF(AND($F84&lt;AH$1,$G84&lt;AH$3,(DATE(YEAR($G84)+1,MONTH($G84)+1,1))&gt;AH$3),$D84*10.56*AH$2*(AH$1/1000-($F84/1000)),0)</f>
        <v>0</v>
      </c>
      <c r="AI84" s="69" t="n">
        <f aca="false">IF(AND($F84&lt;AI$1,$G84&lt;AI$3,(DATE(YEAR($G84)+1,MONTH($G84)+1,1))&gt;AI$3),$D84*10.56*AI$2*(AI$1/1000-($F84/1000)),0)</f>
        <v>0</v>
      </c>
      <c r="AJ84" s="69" t="n">
        <f aca="false">IF(AND($F84&lt;AJ$1,$G84&lt;AJ$3,(DATE(YEAR($G84)+1,MONTH($G84)+1,1))&gt;AJ$3),$D84*10.56*AJ$2*(AJ$1/1000-($F84/1000)),0)</f>
        <v>0</v>
      </c>
      <c r="AK84" s="69" t="n">
        <f aca="false">IF(AND($F84&lt;AK$1,$G84&lt;AK$3,(DATE(YEAR($G84)+1,MONTH($G84)+1,1))&gt;AK$3),$D84*10.56*AK$2*(AK$1/1000-($F84/1000)),0)</f>
        <v>0</v>
      </c>
      <c r="AL84" s="69" t="n">
        <f aca="false">IF(AND($F84&lt;AL$1,$G84&lt;AL$3,(DATE(YEAR($G84)+1,MONTH($G84)+1,1))&gt;AL$3),$D84*10.56*AL$2*(AL$1/1000-($F84/1000)),0)</f>
        <v>0</v>
      </c>
      <c r="AM84" s="69" t="n">
        <f aca="false">IF(AND($F84&lt;AM$1,$G84&lt;AM$3,(DATE(YEAR($G84)+1,MONTH($G84)+1,1))&gt;AM$3),$D84*10.56*AM$2*(AM$1/1000-($F84/1000)),0)</f>
        <v>0</v>
      </c>
      <c r="AN84" s="69" t="n">
        <f aca="false">IF(AND($F84&lt;AN$1,$G84&lt;AN$3,(DATE(YEAR($G84)+1,MONTH($G84)+1,1))&gt;AN$3),$D84*10.56*AN$2*(AN$1/1000-($F84/1000)),0)</f>
        <v>0</v>
      </c>
      <c r="AO84" s="69" t="n">
        <f aca="false">IF(AND($F84&lt;AO$1,$G84&lt;AO$3,(DATE(YEAR($G84)+1,MONTH($G84)+1,1))&gt;AO$3),$D84*10.56*AO$2*(AO$1/1000-($F84/1000)),0)</f>
        <v>0</v>
      </c>
      <c r="AP84" s="69" t="n">
        <f aca="false">IF(AND($F84&lt;AP$1,$G84&lt;AP$3,(DATE(YEAR($G84)+1,MONTH($G84)+1,1))&gt;AP$3),$D84*10.56*AP$2*(AP$1/1000-($F84/1000)),0)</f>
        <v>0</v>
      </c>
      <c r="AQ84" s="69" t="n">
        <f aca="false">IF(AND($F84&lt;AQ$1,$G84&lt;AQ$3,(DATE(YEAR($G84)+1,MONTH($G84)+1,1))&gt;AQ$3),$D84*10.56*AQ$2*(AQ$1/1000-($F84/1000)),0)</f>
        <v>0</v>
      </c>
      <c r="AR84" s="69" t="n">
        <f aca="false">IF(AND($F84&lt;AR$1,$G84&lt;AR$3,(DATE(YEAR($G84)+1,MONTH($G84)+1,1))&gt;AR$3),$D84*10.56*AR$2*(AR$1/1000-($F84/1000)),0)</f>
        <v>0</v>
      </c>
      <c r="AS84" s="69" t="n">
        <f aca="false">IF(AND($F84&lt;AS$1,$G84&lt;AS$3,(DATE(YEAR($G84)+1,MONTH($G84)+1,1))&gt;AS$3),$D84*10.56*AS$2*(AS$1/1000-($F84/1000)),0)</f>
        <v>0</v>
      </c>
      <c r="AT84" s="69" t="n">
        <f aca="false">IF(AND($F84&lt;AT$1,$G84&lt;AT$3,(DATE(YEAR($G84)+1,MONTH($G84)+1,1))&gt;AT$3),$D84*10.56*AT$2*(AT$1/1000-($F84/1000)),0)</f>
        <v>0</v>
      </c>
      <c r="AU84" s="69" t="n">
        <f aca="false">IF(AND($F84&lt;AU$1,$G84&lt;AU$3,(DATE(YEAR($G84)+1,MONTH($G84)+1,1))&gt;AU$3),$D84*10.56*AU$2*(AU$1/1000-($F84/1000)),0)</f>
        <v>0</v>
      </c>
      <c r="AV84" s="69" t="n">
        <f aca="false">IF(AND($F84&lt;AV$1,$G84&lt;AV$3,(DATE(YEAR($G84)+1,MONTH($G84)+1,1))&gt;AV$3),$D84*10.56*AV$2*(AV$1/1000-($F84/1000)),0)</f>
        <v>0</v>
      </c>
      <c r="AW84" s="69" t="n">
        <f aca="false">IF(AND($F84&lt;AW$1,$G84&lt;AW$3,(DATE(YEAR($G84)+1,MONTH($G84)+1,1))&gt;AW$3),$D84*10.56*AW$2*(AW$1/1000-($F84/1000)),0)</f>
        <v>0</v>
      </c>
      <c r="AX84" s="69" t="n">
        <f aca="false">IF(AND($F84&lt;AX$1,$G84&lt;AX$3,(DATE(YEAR($G84)+1,MONTH($G84)+1,1))&gt;AX$3),$D84*10.56*AX$2*(AX$1/1000-($F84/1000)),0)</f>
        <v>0</v>
      </c>
      <c r="AY84" s="69" t="n">
        <f aca="false">IF(AND($F84&lt;AY$1,$G84&lt;AY$3,(DATE(YEAR($G84)+1,MONTH($G84)+1,1))&gt;AY$3),$D84*10.56*AY$2*(AY$1/1000-($F84/1000)),0)</f>
        <v>0</v>
      </c>
      <c r="AZ84" s="69" t="n">
        <f aca="false">IF(AND($F84&lt;AZ$1,$G84&lt;AZ$3,(DATE(YEAR($G84)+1,MONTH($G84)+1,1))&gt;AZ$3),$D84*10.56*AZ$2*(AZ$1/1000-($F84/1000)),0)</f>
        <v>0</v>
      </c>
      <c r="BA84" s="69" t="n">
        <f aca="false">IF(AND($F84&lt;BA$1,$G84&lt;BA$3,(DATE(YEAR($G84)+1,MONTH($G84)+1,1))&gt;BA$3),$D84*10.56*BA$2*(BA$1/1000-($F84/1000)),0)</f>
        <v>0</v>
      </c>
      <c r="BB84" s="69" t="n">
        <f aca="false">IF(AND($F84&lt;BB$1,$G84&lt;BB$3,(DATE(YEAR($G84)+1,MONTH($G84)+1,1))&gt;BB$3),$D84*10.56*BB$2*(BB$1/1000-($F84/1000)),0)</f>
        <v>0</v>
      </c>
      <c r="BC84" s="69" t="n">
        <f aca="false">IF(AND($F84&lt;BC$1,$G84&lt;BC$3,(DATE(YEAR($G84)+1,MONTH($G84)+1,1))&gt;BC$3),$D84*10.56*BC$2*(BC$1/1000-($F84/1000)),0)</f>
        <v>0</v>
      </c>
      <c r="BD84" s="69" t="n">
        <f aca="false">IF(AND($F84&lt;BD$1,$G84&lt;BD$3,(DATE(YEAR($G84)+1,MONTH($G84)+1,1))&gt;BD$3),$D84*10.56*BD$2*(BD$1/1000-($F84/1000)),0)</f>
        <v>0</v>
      </c>
    </row>
    <row r="85" customFormat="false" ht="12.75" hidden="false" customHeight="false" outlineLevel="0" collapsed="false">
      <c r="A85" s="0" t="s">
        <v>1410</v>
      </c>
      <c r="B85" s="0" t="s">
        <v>1251</v>
      </c>
      <c r="C85" s="0" t="s">
        <v>1343</v>
      </c>
      <c r="D85" s="0" t="n">
        <v>10</v>
      </c>
      <c r="E85" s="71" t="s">
        <v>1268</v>
      </c>
      <c r="F85" s="13" t="n">
        <v>9700</v>
      </c>
      <c r="G85" s="8" t="n">
        <v>37057</v>
      </c>
      <c r="H85" s="64" t="s">
        <v>1260</v>
      </c>
      <c r="I85" s="69" t="n">
        <f aca="false">IF(AND($F85&lt;I$1,$G85&lt;I$3,(DATE(YEAR($G85)+1,MONTH($G85)+1,1))&gt;I$3),$D85*10.56*I$2*(I$1/1000-($F85/1000)),0)</f>
        <v>0</v>
      </c>
      <c r="J85" s="69" t="n">
        <f aca="false">IF(AND($F85&lt;J$1,$G85&lt;J$3,(DATE(YEAR($G85)+1,MONTH($G85)+1,1))&gt;J$3),$D85*10.56*J$2*(J$1/1000-($F85/1000)),0)</f>
        <v>0</v>
      </c>
      <c r="K85" s="69" t="n">
        <f aca="false">IF(AND($F85&lt;K$1,$G85&lt;K$3,(DATE(YEAR($G85)+1,MONTH($G85)+1,1))&gt;K$3),$D85*10.56*K$2*(K$1/1000-($F85/1000)),0)</f>
        <v>0</v>
      </c>
      <c r="L85" s="69" t="n">
        <f aca="false">IF(AND($F85&lt;L$1,$G85&lt;L$3,(DATE(YEAR($G85)+1,MONTH($G85)+1,1))&gt;L$3),$D85*10.56*L$2*(L$1/1000-($F85/1000)),0)</f>
        <v>0</v>
      </c>
      <c r="M85" s="69" t="n">
        <f aca="false">IF(AND($F85&lt;M$1,$G85&lt;M$3,(DATE(YEAR($G85)+1,MONTH($G85)+1,1))&gt;M$3),$D85*10.56*M$2*(M$1/1000-($F85/1000)),0)</f>
        <v>0</v>
      </c>
      <c r="N85" s="69" t="n">
        <f aca="false">IF(AND($F85&lt;N$1,$G85&lt;N$3,(DATE(YEAR($G85)+1,MONTH($G85)+1,1))&gt;N$3),$D85*10.56*N$2*(N$1/1000-($F85/1000)),0)</f>
        <v>0</v>
      </c>
      <c r="O85" s="69" t="n">
        <f aca="false">IF(AND($F85&lt;O$1,$G85&lt;O$3,(DATE(YEAR($G85)+1,MONTH($G85)+1,1))&gt;O$3),$D85*10.56*O$2*(O$1/1000-($F85/1000)),0)</f>
        <v>12.672</v>
      </c>
      <c r="P85" s="69" t="n">
        <f aca="false">IF(AND($F85&lt;P$1,$G85&lt;P$3,(DATE(YEAR($G85)+1,MONTH($G85)+1,1))&gt;P$3),$D85*10.56*P$2*(P$1/1000-($F85/1000)),0)</f>
        <v>12.672</v>
      </c>
      <c r="Q85" s="69" t="n">
        <f aca="false">IF(AND($F85&lt;Q$1,$G85&lt;Q$3,(DATE(YEAR($G85)+1,MONTH($G85)+1,1))&gt;Q$3),$D85*10.56*Q$2*(Q$1/1000-($F85/1000)),0)</f>
        <v>12.672</v>
      </c>
      <c r="R85" s="69" t="n">
        <f aca="false">IF(AND($F85&lt;R$1,$G85&lt;R$3,(DATE(YEAR($G85)+1,MONTH($G85)+1,1))&gt;R$3),$D85*10.56*R$2*(R$1/1000-($F85/1000)),0)</f>
        <v>12.672</v>
      </c>
      <c r="S85" s="69" t="n">
        <f aca="false">IF(AND($F85&lt;S$1,$G85&lt;S$3,(DATE(YEAR($G85)+1,MONTH($G85)+1,1))&gt;S$3),$D85*10.56*S$2*(S$1/1000-($F85/1000)),0)</f>
        <v>12.672</v>
      </c>
      <c r="T85" s="69" t="n">
        <f aca="false">IF(AND($F85&lt;T$1,$G85&lt;T$3,(DATE(YEAR($G85)+1,MONTH($G85)+1,1))&gt;T$3),$D85*10.56*T$2*(T$1/1000-($F85/1000)),0)</f>
        <v>12.672</v>
      </c>
      <c r="U85" s="69" t="n">
        <f aca="false">IF(AND($F85&lt;U$1,$G85&lt;U$3,(DATE(YEAR($G85)+1,MONTH($G85)+1,1))&gt;U$3),$D85*10.56*U$2*(U$1/1000-($F85/1000)),0)</f>
        <v>12.672</v>
      </c>
      <c r="V85" s="69" t="n">
        <f aca="false">IF(AND($F85&lt;V$1,$G85&lt;V$3,(DATE(YEAR($G85)+1,MONTH($G85)+1,1))&gt;V$3),$D85*10.56*V$2*(V$1/1000-($F85/1000)),0)</f>
        <v>12.672</v>
      </c>
      <c r="W85" s="69" t="n">
        <f aca="false">IF(AND($F85&lt;W$1,$G85&lt;W$3,(DATE(YEAR($G85)+1,MONTH($G85)+1,1))&gt;W$3),$D85*10.56*W$2*(W$1/1000-($F85/1000)),0)</f>
        <v>12.672</v>
      </c>
      <c r="X85" s="69" t="n">
        <f aca="false">IF(AND($F85&lt;X$1,$G85&lt;X$3,(DATE(YEAR($G85)+1,MONTH($G85)+1,1))&gt;X$3),$D85*10.56*X$2*(X$1/1000-($F85/1000)),0)</f>
        <v>12.672</v>
      </c>
      <c r="Y85" s="69" t="n">
        <f aca="false">IF(AND($F85&lt;Y$1,$G85&lt;Y$3,(DATE(YEAR($G85)+1,MONTH($G85)+1,1))&gt;Y$3),$D85*10.56*Y$2*(Y$1/1000-($F85/1000)),0)</f>
        <v>12.672</v>
      </c>
      <c r="Z85" s="69" t="n">
        <f aca="false">IF(AND($F85&lt;Z$1,$G85&lt;Z$3,(DATE(YEAR($G85)+1,MONTH($G85)+1,1))&gt;Z$3),$D85*10.56*Z$2*(Z$1/1000-($F85/1000)),0)</f>
        <v>12.672</v>
      </c>
      <c r="AA85" s="69" t="n">
        <f aca="false">IF(AND($F85&lt;AA$1,$G85&lt;AA$3,(DATE(YEAR($G85)+1,MONTH($G85)+1,1))&gt;AA$3),$D85*10.56*AA$2*(AA$1/1000-($F85/1000)),0)</f>
        <v>0</v>
      </c>
      <c r="AB85" s="69" t="n">
        <f aca="false">IF(AND($F85&lt;AB$1,$G85&lt;AB$3,(DATE(YEAR($G85)+1,MONTH($G85)+1,1))&gt;AB$3),$D85*10.56*AB$2*(AB$1/1000-($F85/1000)),0)</f>
        <v>0</v>
      </c>
      <c r="AC85" s="69" t="n">
        <f aca="false">IF(AND($F85&lt;AC$1,$G85&lt;AC$3,(DATE(YEAR($G85)+1,MONTH($G85)+1,1))&gt;AC$3),$D85*10.56*AC$2*(AC$1/1000-($F85/1000)),0)</f>
        <v>0</v>
      </c>
      <c r="AD85" s="69" t="n">
        <f aca="false">IF(AND($F85&lt;AD$1,$G85&lt;AD$3,(DATE(YEAR($G85)+1,MONTH($G85)+1,1))&gt;AD$3),$D85*10.56*AD$2*(AD$1/1000-($F85/1000)),0)</f>
        <v>0</v>
      </c>
      <c r="AE85" s="69" t="n">
        <f aca="false">IF(AND($F85&lt;AE$1,$G85&lt;AE$3,(DATE(YEAR($G85)+1,MONTH($G85)+1,1))&gt;AE$3),$D85*10.56*AE$2*(AE$1/1000-($F85/1000)),0)</f>
        <v>0</v>
      </c>
      <c r="AF85" s="69" t="n">
        <f aca="false">IF(AND($F85&lt;AF$1,$G85&lt;AF$3,(DATE(YEAR($G85)+1,MONTH($G85)+1,1))&gt;AF$3),$D85*10.56*AF$2*(AF$1/1000-($F85/1000)),0)</f>
        <v>0</v>
      </c>
      <c r="AG85" s="69" t="n">
        <f aca="false">IF(AND($F85&lt;AG$1,$G85&lt;AG$3,(DATE(YEAR($G85)+1,MONTH($G85)+1,1))&gt;AG$3),$D85*10.56*AG$2*(AG$1/1000-($F85/1000)),0)</f>
        <v>0</v>
      </c>
      <c r="AH85" s="69" t="n">
        <f aca="false">IF(AND($F85&lt;AH$1,$G85&lt;AH$3,(DATE(YEAR($G85)+1,MONTH($G85)+1,1))&gt;AH$3),$D85*10.56*AH$2*(AH$1/1000-($F85/1000)),0)</f>
        <v>0</v>
      </c>
      <c r="AI85" s="69" t="n">
        <f aca="false">IF(AND($F85&lt;AI$1,$G85&lt;AI$3,(DATE(YEAR($G85)+1,MONTH($G85)+1,1))&gt;AI$3),$D85*10.56*AI$2*(AI$1/1000-($F85/1000)),0)</f>
        <v>0</v>
      </c>
      <c r="AJ85" s="69" t="n">
        <f aca="false">IF(AND($F85&lt;AJ$1,$G85&lt;AJ$3,(DATE(YEAR($G85)+1,MONTH($G85)+1,1))&gt;AJ$3),$D85*10.56*AJ$2*(AJ$1/1000-($F85/1000)),0)</f>
        <v>0</v>
      </c>
      <c r="AK85" s="69" t="n">
        <f aca="false">IF(AND($F85&lt;AK$1,$G85&lt;AK$3,(DATE(YEAR($G85)+1,MONTH($G85)+1,1))&gt;AK$3),$D85*10.56*AK$2*(AK$1/1000-($F85/1000)),0)</f>
        <v>0</v>
      </c>
      <c r="AL85" s="69" t="n">
        <f aca="false">IF(AND($F85&lt;AL$1,$G85&lt;AL$3,(DATE(YEAR($G85)+1,MONTH($G85)+1,1))&gt;AL$3),$D85*10.56*AL$2*(AL$1/1000-($F85/1000)),0)</f>
        <v>0</v>
      </c>
      <c r="AM85" s="69" t="n">
        <f aca="false">IF(AND($F85&lt;AM$1,$G85&lt;AM$3,(DATE(YEAR($G85)+1,MONTH($G85)+1,1))&gt;AM$3),$D85*10.56*AM$2*(AM$1/1000-($F85/1000)),0)</f>
        <v>0</v>
      </c>
      <c r="AN85" s="69" t="n">
        <f aca="false">IF(AND($F85&lt;AN$1,$G85&lt;AN$3,(DATE(YEAR($G85)+1,MONTH($G85)+1,1))&gt;AN$3),$D85*10.56*AN$2*(AN$1/1000-($F85/1000)),0)</f>
        <v>0</v>
      </c>
      <c r="AO85" s="69" t="n">
        <f aca="false">IF(AND($F85&lt;AO$1,$G85&lt;AO$3,(DATE(YEAR($G85)+1,MONTH($G85)+1,1))&gt;AO$3),$D85*10.56*AO$2*(AO$1/1000-($F85/1000)),0)</f>
        <v>0</v>
      </c>
      <c r="AP85" s="69" t="n">
        <f aca="false">IF(AND($F85&lt;AP$1,$G85&lt;AP$3,(DATE(YEAR($G85)+1,MONTH($G85)+1,1))&gt;AP$3),$D85*10.56*AP$2*(AP$1/1000-($F85/1000)),0)</f>
        <v>0</v>
      </c>
      <c r="AQ85" s="69" t="n">
        <f aca="false">IF(AND($F85&lt;AQ$1,$G85&lt;AQ$3,(DATE(YEAR($G85)+1,MONTH($G85)+1,1))&gt;AQ$3),$D85*10.56*AQ$2*(AQ$1/1000-($F85/1000)),0)</f>
        <v>0</v>
      </c>
      <c r="AR85" s="69" t="n">
        <f aca="false">IF(AND($F85&lt;AR$1,$G85&lt;AR$3,(DATE(YEAR($G85)+1,MONTH($G85)+1,1))&gt;AR$3),$D85*10.56*AR$2*(AR$1/1000-($F85/1000)),0)</f>
        <v>0</v>
      </c>
      <c r="AS85" s="69" t="n">
        <f aca="false">IF(AND($F85&lt;AS$1,$G85&lt;AS$3,(DATE(YEAR($G85)+1,MONTH($G85)+1,1))&gt;AS$3),$D85*10.56*AS$2*(AS$1/1000-($F85/1000)),0)</f>
        <v>0</v>
      </c>
      <c r="AT85" s="69" t="n">
        <f aca="false">IF(AND($F85&lt;AT$1,$G85&lt;AT$3,(DATE(YEAR($G85)+1,MONTH($G85)+1,1))&gt;AT$3),$D85*10.56*AT$2*(AT$1/1000-($F85/1000)),0)</f>
        <v>0</v>
      </c>
      <c r="AU85" s="69" t="n">
        <f aca="false">IF(AND($F85&lt;AU$1,$G85&lt;AU$3,(DATE(YEAR($G85)+1,MONTH($G85)+1,1))&gt;AU$3),$D85*10.56*AU$2*(AU$1/1000-($F85/1000)),0)</f>
        <v>0</v>
      </c>
      <c r="AV85" s="69" t="n">
        <f aca="false">IF(AND($F85&lt;AV$1,$G85&lt;AV$3,(DATE(YEAR($G85)+1,MONTH($G85)+1,1))&gt;AV$3),$D85*10.56*AV$2*(AV$1/1000-($F85/1000)),0)</f>
        <v>0</v>
      </c>
      <c r="AW85" s="69" t="n">
        <f aca="false">IF(AND($F85&lt;AW$1,$G85&lt;AW$3,(DATE(YEAR($G85)+1,MONTH($G85)+1,1))&gt;AW$3),$D85*10.56*AW$2*(AW$1/1000-($F85/1000)),0)</f>
        <v>0</v>
      </c>
      <c r="AX85" s="69" t="n">
        <f aca="false">IF(AND($F85&lt;AX$1,$G85&lt;AX$3,(DATE(YEAR($G85)+1,MONTH($G85)+1,1))&gt;AX$3),$D85*10.56*AX$2*(AX$1/1000-($F85/1000)),0)</f>
        <v>0</v>
      </c>
      <c r="AY85" s="69" t="n">
        <f aca="false">IF(AND($F85&lt;AY$1,$G85&lt;AY$3,(DATE(YEAR($G85)+1,MONTH($G85)+1,1))&gt;AY$3),$D85*10.56*AY$2*(AY$1/1000-($F85/1000)),0)</f>
        <v>0</v>
      </c>
      <c r="AZ85" s="69" t="n">
        <f aca="false">IF(AND($F85&lt;AZ$1,$G85&lt;AZ$3,(DATE(YEAR($G85)+1,MONTH($G85)+1,1))&gt;AZ$3),$D85*10.56*AZ$2*(AZ$1/1000-($F85/1000)),0)</f>
        <v>0</v>
      </c>
      <c r="BA85" s="69" t="n">
        <f aca="false">IF(AND($F85&lt;BA$1,$G85&lt;BA$3,(DATE(YEAR($G85)+1,MONTH($G85)+1,1))&gt;BA$3),$D85*10.56*BA$2*(BA$1/1000-($F85/1000)),0)</f>
        <v>0</v>
      </c>
      <c r="BB85" s="69" t="n">
        <f aca="false">IF(AND($F85&lt;BB$1,$G85&lt;BB$3,(DATE(YEAR($G85)+1,MONTH($G85)+1,1))&gt;BB$3),$D85*10.56*BB$2*(BB$1/1000-($F85/1000)),0)</f>
        <v>0</v>
      </c>
      <c r="BC85" s="69" t="n">
        <f aca="false">IF(AND($F85&lt;BC$1,$G85&lt;BC$3,(DATE(YEAR($G85)+1,MONTH($G85)+1,1))&gt;BC$3),$D85*10.56*BC$2*(BC$1/1000-($F85/1000)),0)</f>
        <v>0</v>
      </c>
      <c r="BD85" s="69" t="n">
        <f aca="false">IF(AND($F85&lt;BD$1,$G85&lt;BD$3,(DATE(YEAR($G85)+1,MONTH($G85)+1,1))&gt;BD$3),$D85*10.56*BD$2*(BD$1/1000-($F85/1000)),0)</f>
        <v>0</v>
      </c>
    </row>
    <row r="86" customFormat="false" ht="12.75" hidden="false" customHeight="false" outlineLevel="0" collapsed="false">
      <c r="A86" s="71" t="s">
        <v>440</v>
      </c>
      <c r="B86" s="71" t="s">
        <v>1251</v>
      </c>
      <c r="C86" s="71" t="s">
        <v>1343</v>
      </c>
      <c r="D86" s="72" t="n">
        <v>100</v>
      </c>
      <c r="E86" s="66" t="s">
        <v>1268</v>
      </c>
      <c r="F86" s="72" t="n">
        <v>9700</v>
      </c>
      <c r="G86" s="73" t="n">
        <v>37102</v>
      </c>
      <c r="H86" s="64" t="s">
        <v>1260</v>
      </c>
      <c r="I86" s="69" t="n">
        <f aca="false">IF(AND($F86&lt;I$1,$G86&lt;I$3,(DATE(YEAR($G86)+1,MONTH($G86)+1,1))&gt;I$3),$D86*10.56*I$2*(I$1/1000-($F86/1000)),0)</f>
        <v>0</v>
      </c>
      <c r="J86" s="69" t="n">
        <f aca="false">IF(AND($F86&lt;J$1,$G86&lt;J$3,(DATE(YEAR($G86)+1,MONTH($G86)+1,1))&gt;J$3),$D86*10.56*J$2*(J$1/1000-($F86/1000)),0)</f>
        <v>0</v>
      </c>
      <c r="K86" s="69" t="n">
        <f aca="false">IF(AND($F86&lt;K$1,$G86&lt;K$3,(DATE(YEAR($G86)+1,MONTH($G86)+1,1))&gt;K$3),$D86*10.56*K$2*(K$1/1000-($F86/1000)),0)</f>
        <v>0</v>
      </c>
      <c r="L86" s="69" t="n">
        <f aca="false">IF(AND($F86&lt;L$1,$G86&lt;L$3,(DATE(YEAR($G86)+1,MONTH($G86)+1,1))&gt;L$3),$D86*10.56*L$2*(L$1/1000-($F86/1000)),0)</f>
        <v>0</v>
      </c>
      <c r="M86" s="69" t="n">
        <f aca="false">IF(AND($F86&lt;M$1,$G86&lt;M$3,(DATE(YEAR($G86)+1,MONTH($G86)+1,1))&gt;M$3),$D86*10.56*M$2*(M$1/1000-($F86/1000)),0)</f>
        <v>0</v>
      </c>
      <c r="N86" s="69" t="n">
        <f aca="false">IF(AND($F86&lt;N$1,$G86&lt;N$3,(DATE(YEAR($G86)+1,MONTH($G86)+1,1))&gt;N$3),$D86*10.56*N$2*(N$1/1000-($F86/1000)),0)</f>
        <v>0</v>
      </c>
      <c r="O86" s="69" t="n">
        <f aca="false">IF(AND($F86&lt;O$1,$G86&lt;O$3,(DATE(YEAR($G86)+1,MONTH($G86)+1,1))&gt;O$3),$D86*10.56*O$2*(O$1/1000-($F86/1000)),0)</f>
        <v>0</v>
      </c>
      <c r="P86" s="69" t="n">
        <f aca="false">IF(AND($F86&lt;P$1,$G86&lt;P$3,(DATE(YEAR($G86)+1,MONTH($G86)+1,1))&gt;P$3),$D86*10.56*P$2*(P$1/1000-($F86/1000)),0)</f>
        <v>126.72</v>
      </c>
      <c r="Q86" s="69" t="n">
        <f aca="false">IF(AND($F86&lt;Q$1,$G86&lt;Q$3,(DATE(YEAR($G86)+1,MONTH($G86)+1,1))&gt;Q$3),$D86*10.56*Q$2*(Q$1/1000-($F86/1000)),0)</f>
        <v>126.72</v>
      </c>
      <c r="R86" s="69" t="n">
        <f aca="false">IF(AND($F86&lt;R$1,$G86&lt;R$3,(DATE(YEAR($G86)+1,MONTH($G86)+1,1))&gt;R$3),$D86*10.56*R$2*(R$1/1000-($F86/1000)),0)</f>
        <v>126.72</v>
      </c>
      <c r="S86" s="69" t="n">
        <f aca="false">IF(AND($F86&lt;S$1,$G86&lt;S$3,(DATE(YEAR($G86)+1,MONTH($G86)+1,1))&gt;S$3),$D86*10.56*S$2*(S$1/1000-($F86/1000)),0)</f>
        <v>126.72</v>
      </c>
      <c r="T86" s="69" t="n">
        <f aca="false">IF(AND($F86&lt;T$1,$G86&lt;T$3,(DATE(YEAR($G86)+1,MONTH($G86)+1,1))&gt;T$3),$D86*10.56*T$2*(T$1/1000-($F86/1000)),0)</f>
        <v>126.72</v>
      </c>
      <c r="U86" s="69" t="n">
        <f aca="false">IF(AND($F86&lt;U$1,$G86&lt;U$3,(DATE(YEAR($G86)+1,MONTH($G86)+1,1))&gt;U$3),$D86*10.56*U$2*(U$1/1000-($F86/1000)),0)</f>
        <v>126.72</v>
      </c>
      <c r="V86" s="69" t="n">
        <f aca="false">IF(AND($F86&lt;V$1,$G86&lt;V$3,(DATE(YEAR($G86)+1,MONTH($G86)+1,1))&gt;V$3),$D86*10.56*V$2*(V$1/1000-($F86/1000)),0)</f>
        <v>126.72</v>
      </c>
      <c r="W86" s="69" t="n">
        <f aca="false">IF(AND($F86&lt;W$1,$G86&lt;W$3,(DATE(YEAR($G86)+1,MONTH($G86)+1,1))&gt;W$3),$D86*10.56*W$2*(W$1/1000-($F86/1000)),0)</f>
        <v>126.72</v>
      </c>
      <c r="X86" s="69" t="n">
        <f aca="false">IF(AND($F86&lt;X$1,$G86&lt;X$3,(DATE(YEAR($G86)+1,MONTH($G86)+1,1))&gt;X$3),$D86*10.56*X$2*(X$1/1000-($F86/1000)),0)</f>
        <v>126.72</v>
      </c>
      <c r="Y86" s="69" t="n">
        <f aca="false">IF(AND($F86&lt;Y$1,$G86&lt;Y$3,(DATE(YEAR($G86)+1,MONTH($G86)+1,1))&gt;Y$3),$D86*10.56*Y$2*(Y$1/1000-($F86/1000)),0)</f>
        <v>126.72</v>
      </c>
      <c r="Z86" s="69" t="n">
        <f aca="false">IF(AND($F86&lt;Z$1,$G86&lt;Z$3,(DATE(YEAR($G86)+1,MONTH($G86)+1,1))&gt;Z$3),$D86*10.56*Z$2*(Z$1/1000-($F86/1000)),0)</f>
        <v>126.72</v>
      </c>
      <c r="AA86" s="69" t="n">
        <f aca="false">IF(AND($F86&lt;AA$1,$G86&lt;AA$3,(DATE(YEAR($G86)+1,MONTH($G86)+1,1))&gt;AA$3),$D86*10.56*AA$2*(AA$1/1000-($F86/1000)),0)</f>
        <v>126.72</v>
      </c>
      <c r="AB86" s="69" t="n">
        <f aca="false">IF(AND($F86&lt;AB$1,$G86&lt;AB$3,(DATE(YEAR($G86)+1,MONTH($G86)+1,1))&gt;AB$3),$D86*10.56*AB$2*(AB$1/1000-($F86/1000)),0)</f>
        <v>0</v>
      </c>
      <c r="AC86" s="69" t="n">
        <f aca="false">IF(AND($F86&lt;AC$1,$G86&lt;AC$3,(DATE(YEAR($G86)+1,MONTH($G86)+1,1))&gt;AC$3),$D86*10.56*AC$2*(AC$1/1000-($F86/1000)),0)</f>
        <v>0</v>
      </c>
      <c r="AD86" s="69" t="n">
        <f aca="false">IF(AND($F86&lt;AD$1,$G86&lt;AD$3,(DATE(YEAR($G86)+1,MONTH($G86)+1,1))&gt;AD$3),$D86*10.56*AD$2*(AD$1/1000-($F86/1000)),0)</f>
        <v>0</v>
      </c>
      <c r="AE86" s="69" t="n">
        <f aca="false">IF(AND($F86&lt;AE$1,$G86&lt;AE$3,(DATE(YEAR($G86)+1,MONTH($G86)+1,1))&gt;AE$3),$D86*10.56*AE$2*(AE$1/1000-($F86/1000)),0)</f>
        <v>0</v>
      </c>
      <c r="AF86" s="69" t="n">
        <f aca="false">IF(AND($F86&lt;AF$1,$G86&lt;AF$3,(DATE(YEAR($G86)+1,MONTH($G86)+1,1))&gt;AF$3),$D86*10.56*AF$2*(AF$1/1000-($F86/1000)),0)</f>
        <v>0</v>
      </c>
      <c r="AG86" s="69" t="n">
        <f aca="false">IF(AND($F86&lt;AG$1,$G86&lt;AG$3,(DATE(YEAR($G86)+1,MONTH($G86)+1,1))&gt;AG$3),$D86*10.56*AG$2*(AG$1/1000-($F86/1000)),0)</f>
        <v>0</v>
      </c>
      <c r="AH86" s="69" t="n">
        <f aca="false">IF(AND($F86&lt;AH$1,$G86&lt;AH$3,(DATE(YEAR($G86)+1,MONTH($G86)+1,1))&gt;AH$3),$D86*10.56*AH$2*(AH$1/1000-($F86/1000)),0)</f>
        <v>0</v>
      </c>
      <c r="AI86" s="69" t="n">
        <f aca="false">IF(AND($F86&lt;AI$1,$G86&lt;AI$3,(DATE(YEAR($G86)+1,MONTH($G86)+1,1))&gt;AI$3),$D86*10.56*AI$2*(AI$1/1000-($F86/1000)),0)</f>
        <v>0</v>
      </c>
      <c r="AJ86" s="69" t="n">
        <f aca="false">IF(AND($F86&lt;AJ$1,$G86&lt;AJ$3,(DATE(YEAR($G86)+1,MONTH($G86)+1,1))&gt;AJ$3),$D86*10.56*AJ$2*(AJ$1/1000-($F86/1000)),0)</f>
        <v>0</v>
      </c>
      <c r="AK86" s="69" t="n">
        <f aca="false">IF(AND($F86&lt;AK$1,$G86&lt;AK$3,(DATE(YEAR($G86)+1,MONTH($G86)+1,1))&gt;AK$3),$D86*10.56*AK$2*(AK$1/1000-($F86/1000)),0)</f>
        <v>0</v>
      </c>
      <c r="AL86" s="69" t="n">
        <f aca="false">IF(AND($F86&lt;AL$1,$G86&lt;AL$3,(DATE(YEAR($G86)+1,MONTH($G86)+1,1))&gt;AL$3),$D86*10.56*AL$2*(AL$1/1000-($F86/1000)),0)</f>
        <v>0</v>
      </c>
      <c r="AM86" s="69" t="n">
        <f aca="false">IF(AND($F86&lt;AM$1,$G86&lt;AM$3,(DATE(YEAR($G86)+1,MONTH($G86)+1,1))&gt;AM$3),$D86*10.56*AM$2*(AM$1/1000-($F86/1000)),0)</f>
        <v>0</v>
      </c>
      <c r="AN86" s="69" t="n">
        <f aca="false">IF(AND($F86&lt;AN$1,$G86&lt;AN$3,(DATE(YEAR($G86)+1,MONTH($G86)+1,1))&gt;AN$3),$D86*10.56*AN$2*(AN$1/1000-($F86/1000)),0)</f>
        <v>0</v>
      </c>
      <c r="AO86" s="69" t="n">
        <f aca="false">IF(AND($F86&lt;AO$1,$G86&lt;AO$3,(DATE(YEAR($G86)+1,MONTH($G86)+1,1))&gt;AO$3),$D86*10.56*AO$2*(AO$1/1000-($F86/1000)),0)</f>
        <v>0</v>
      </c>
      <c r="AP86" s="69" t="n">
        <f aca="false">IF(AND($F86&lt;AP$1,$G86&lt;AP$3,(DATE(YEAR($G86)+1,MONTH($G86)+1,1))&gt;AP$3),$D86*10.56*AP$2*(AP$1/1000-($F86/1000)),0)</f>
        <v>0</v>
      </c>
      <c r="AQ86" s="69" t="n">
        <f aca="false">IF(AND($F86&lt;AQ$1,$G86&lt;AQ$3,(DATE(YEAR($G86)+1,MONTH($G86)+1,1))&gt;AQ$3),$D86*10.56*AQ$2*(AQ$1/1000-($F86/1000)),0)</f>
        <v>0</v>
      </c>
      <c r="AR86" s="69" t="n">
        <f aca="false">IF(AND($F86&lt;AR$1,$G86&lt;AR$3,(DATE(YEAR($G86)+1,MONTH($G86)+1,1))&gt;AR$3),$D86*10.56*AR$2*(AR$1/1000-($F86/1000)),0)</f>
        <v>0</v>
      </c>
      <c r="AS86" s="69" t="n">
        <f aca="false">IF(AND($F86&lt;AS$1,$G86&lt;AS$3,(DATE(YEAR($G86)+1,MONTH($G86)+1,1))&gt;AS$3),$D86*10.56*AS$2*(AS$1/1000-($F86/1000)),0)</f>
        <v>0</v>
      </c>
      <c r="AT86" s="69" t="n">
        <f aca="false">IF(AND($F86&lt;AT$1,$G86&lt;AT$3,(DATE(YEAR($G86)+1,MONTH($G86)+1,1))&gt;AT$3),$D86*10.56*AT$2*(AT$1/1000-($F86/1000)),0)</f>
        <v>0</v>
      </c>
      <c r="AU86" s="69" t="n">
        <f aca="false">IF(AND($F86&lt;AU$1,$G86&lt;AU$3,(DATE(YEAR($G86)+1,MONTH($G86)+1,1))&gt;AU$3),$D86*10.56*AU$2*(AU$1/1000-($F86/1000)),0)</f>
        <v>0</v>
      </c>
      <c r="AV86" s="69" t="n">
        <f aca="false">IF(AND($F86&lt;AV$1,$G86&lt;AV$3,(DATE(YEAR($G86)+1,MONTH($G86)+1,1))&gt;AV$3),$D86*10.56*AV$2*(AV$1/1000-($F86/1000)),0)</f>
        <v>0</v>
      </c>
      <c r="AW86" s="69" t="n">
        <f aca="false">IF(AND($F86&lt;AW$1,$G86&lt;AW$3,(DATE(YEAR($G86)+1,MONTH($G86)+1,1))&gt;AW$3),$D86*10.56*AW$2*(AW$1/1000-($F86/1000)),0)</f>
        <v>0</v>
      </c>
      <c r="AX86" s="69" t="n">
        <f aca="false">IF(AND($F86&lt;AX$1,$G86&lt;AX$3,(DATE(YEAR($G86)+1,MONTH($G86)+1,1))&gt;AX$3),$D86*10.56*AX$2*(AX$1/1000-($F86/1000)),0)</f>
        <v>0</v>
      </c>
      <c r="AY86" s="69" t="n">
        <f aca="false">IF(AND($F86&lt;AY$1,$G86&lt;AY$3,(DATE(YEAR($G86)+1,MONTH($G86)+1,1))&gt;AY$3),$D86*10.56*AY$2*(AY$1/1000-($F86/1000)),0)</f>
        <v>0</v>
      </c>
      <c r="AZ86" s="69" t="n">
        <f aca="false">IF(AND($F86&lt;AZ$1,$G86&lt;AZ$3,(DATE(YEAR($G86)+1,MONTH($G86)+1,1))&gt;AZ$3),$D86*10.56*AZ$2*(AZ$1/1000-($F86/1000)),0)</f>
        <v>0</v>
      </c>
      <c r="BA86" s="69" t="n">
        <f aca="false">IF(AND($F86&lt;BA$1,$G86&lt;BA$3,(DATE(YEAR($G86)+1,MONTH($G86)+1,1))&gt;BA$3),$D86*10.56*BA$2*(BA$1/1000-($F86/1000)),0)</f>
        <v>0</v>
      </c>
      <c r="BB86" s="69" t="n">
        <f aca="false">IF(AND($F86&lt;BB$1,$G86&lt;BB$3,(DATE(YEAR($G86)+1,MONTH($G86)+1,1))&gt;BB$3),$D86*10.56*BB$2*(BB$1/1000-($F86/1000)),0)</f>
        <v>0</v>
      </c>
      <c r="BC86" s="69" t="n">
        <f aca="false">IF(AND($F86&lt;BC$1,$G86&lt;BC$3,(DATE(YEAR($G86)+1,MONTH($G86)+1,1))&gt;BC$3),$D86*10.56*BC$2*(BC$1/1000-($F86/1000)),0)</f>
        <v>0</v>
      </c>
      <c r="BD86" s="69" t="n">
        <f aca="false">IF(AND($F86&lt;BD$1,$G86&lt;BD$3,(DATE(YEAR($G86)+1,MONTH($G86)+1,1))&gt;BD$3),$D86*10.56*BD$2*(BD$1/1000-($F86/1000)),0)</f>
        <v>0</v>
      </c>
    </row>
    <row r="87" customFormat="false" ht="12.75" hidden="false" customHeight="false" outlineLevel="0" collapsed="false">
      <c r="A87" s="6" t="s">
        <v>1411</v>
      </c>
      <c r="B87" s="6" t="s">
        <v>1251</v>
      </c>
      <c r="C87" s="6" t="s">
        <v>1270</v>
      </c>
      <c r="D87" s="6" t="n">
        <v>25</v>
      </c>
      <c r="E87" s="71" t="s">
        <v>1268</v>
      </c>
      <c r="F87" s="12" t="n">
        <v>9700</v>
      </c>
      <c r="G87" s="7" t="n">
        <v>37119</v>
      </c>
      <c r="H87" s="64" t="s">
        <v>1260</v>
      </c>
      <c r="I87" s="69" t="n">
        <f aca="false">IF(AND($F87&lt;I$1,$G87&lt;I$3,(DATE(YEAR($G87)+1,MONTH($G87)+1,1))&gt;I$3),$D87*10.56*I$2*(I$1/1000-($F87/1000)),0)</f>
        <v>0</v>
      </c>
      <c r="J87" s="69" t="n">
        <f aca="false">IF(AND($F87&lt;J$1,$G87&lt;J$3,(DATE(YEAR($G87)+1,MONTH($G87)+1,1))&gt;J$3),$D87*10.56*J$2*(J$1/1000-($F87/1000)),0)</f>
        <v>0</v>
      </c>
      <c r="K87" s="69" t="n">
        <f aca="false">IF(AND($F87&lt;K$1,$G87&lt;K$3,(DATE(YEAR($G87)+1,MONTH($G87)+1,1))&gt;K$3),$D87*10.56*K$2*(K$1/1000-($F87/1000)),0)</f>
        <v>0</v>
      </c>
      <c r="L87" s="69" t="n">
        <f aca="false">IF(AND($F87&lt;L$1,$G87&lt;L$3,(DATE(YEAR($G87)+1,MONTH($G87)+1,1))&gt;L$3),$D87*10.56*L$2*(L$1/1000-($F87/1000)),0)</f>
        <v>0</v>
      </c>
      <c r="M87" s="69" t="n">
        <f aca="false">IF(AND($F87&lt;M$1,$G87&lt;M$3,(DATE(YEAR($G87)+1,MONTH($G87)+1,1))&gt;M$3),$D87*10.56*M$2*(M$1/1000-($F87/1000)),0)</f>
        <v>0</v>
      </c>
      <c r="N87" s="69" t="n">
        <f aca="false">IF(AND($F87&lt;N$1,$G87&lt;N$3,(DATE(YEAR($G87)+1,MONTH($G87)+1,1))&gt;N$3),$D87*10.56*N$2*(N$1/1000-($F87/1000)),0)</f>
        <v>0</v>
      </c>
      <c r="O87" s="69" t="n">
        <f aca="false">IF(AND($F87&lt;O$1,$G87&lt;O$3,(DATE(YEAR($G87)+1,MONTH($G87)+1,1))&gt;O$3),$D87*10.56*O$2*(O$1/1000-($F87/1000)),0)</f>
        <v>0</v>
      </c>
      <c r="P87" s="69" t="n">
        <f aca="false">IF(AND($F87&lt;P$1,$G87&lt;P$3,(DATE(YEAR($G87)+1,MONTH($G87)+1,1))&gt;P$3),$D87*10.56*P$2*(P$1/1000-($F87/1000)),0)</f>
        <v>0</v>
      </c>
      <c r="Q87" s="69" t="n">
        <f aca="false">IF(AND($F87&lt;Q$1,$G87&lt;Q$3,(DATE(YEAR($G87)+1,MONTH($G87)+1,1))&gt;Q$3),$D87*10.56*Q$2*(Q$1/1000-($F87/1000)),0)</f>
        <v>31.6800000000001</v>
      </c>
      <c r="R87" s="69" t="n">
        <f aca="false">IF(AND($F87&lt;R$1,$G87&lt;R$3,(DATE(YEAR($G87)+1,MONTH($G87)+1,1))&gt;R$3),$D87*10.56*R$2*(R$1/1000-($F87/1000)),0)</f>
        <v>31.6800000000001</v>
      </c>
      <c r="S87" s="69" t="n">
        <f aca="false">IF(AND($F87&lt;S$1,$G87&lt;S$3,(DATE(YEAR($G87)+1,MONTH($G87)+1,1))&gt;S$3),$D87*10.56*S$2*(S$1/1000-($F87/1000)),0)</f>
        <v>31.6800000000001</v>
      </c>
      <c r="T87" s="69" t="n">
        <f aca="false">IF(AND($F87&lt;T$1,$G87&lt;T$3,(DATE(YEAR($G87)+1,MONTH($G87)+1,1))&gt;T$3),$D87*10.56*T$2*(T$1/1000-($F87/1000)),0)</f>
        <v>31.6800000000001</v>
      </c>
      <c r="U87" s="69" t="n">
        <f aca="false">IF(AND($F87&lt;U$1,$G87&lt;U$3,(DATE(YEAR($G87)+1,MONTH($G87)+1,1))&gt;U$3),$D87*10.56*U$2*(U$1/1000-($F87/1000)),0)</f>
        <v>31.6800000000001</v>
      </c>
      <c r="V87" s="69" t="n">
        <f aca="false">IF(AND($F87&lt;V$1,$G87&lt;V$3,(DATE(YEAR($G87)+1,MONTH($G87)+1,1))&gt;V$3),$D87*10.56*V$2*(V$1/1000-($F87/1000)),0)</f>
        <v>31.6800000000001</v>
      </c>
      <c r="W87" s="69" t="n">
        <f aca="false">IF(AND($F87&lt;W$1,$G87&lt;W$3,(DATE(YEAR($G87)+1,MONTH($G87)+1,1))&gt;W$3),$D87*10.56*W$2*(W$1/1000-($F87/1000)),0)</f>
        <v>31.6800000000001</v>
      </c>
      <c r="X87" s="69" t="n">
        <f aca="false">IF(AND($F87&lt;X$1,$G87&lt;X$3,(DATE(YEAR($G87)+1,MONTH($G87)+1,1))&gt;X$3),$D87*10.56*X$2*(X$1/1000-($F87/1000)),0)</f>
        <v>31.6800000000001</v>
      </c>
      <c r="Y87" s="69" t="n">
        <f aca="false">IF(AND($F87&lt;Y$1,$G87&lt;Y$3,(DATE(YEAR($G87)+1,MONTH($G87)+1,1))&gt;Y$3),$D87*10.56*Y$2*(Y$1/1000-($F87/1000)),0)</f>
        <v>31.6800000000001</v>
      </c>
      <c r="Z87" s="69" t="n">
        <f aca="false">IF(AND($F87&lt;Z$1,$G87&lt;Z$3,(DATE(YEAR($G87)+1,MONTH($G87)+1,1))&gt;Z$3),$D87*10.56*Z$2*(Z$1/1000-($F87/1000)),0)</f>
        <v>31.6800000000001</v>
      </c>
      <c r="AA87" s="69" t="n">
        <f aca="false">IF(AND($F87&lt;AA$1,$G87&lt;AA$3,(DATE(YEAR($G87)+1,MONTH($G87)+1,1))&gt;AA$3),$D87*10.56*AA$2*(AA$1/1000-($F87/1000)),0)</f>
        <v>31.6800000000001</v>
      </c>
      <c r="AB87" s="69" t="n">
        <f aca="false">IF(AND($F87&lt;AB$1,$G87&lt;AB$3,(DATE(YEAR($G87)+1,MONTH($G87)+1,1))&gt;AB$3),$D87*10.56*AB$2*(AB$1/1000-($F87/1000)),0)</f>
        <v>31.6800000000001</v>
      </c>
      <c r="AC87" s="69" t="n">
        <f aca="false">IF(AND($F87&lt;AC$1,$G87&lt;AC$3,(DATE(YEAR($G87)+1,MONTH($G87)+1,1))&gt;AC$3),$D87*10.56*AC$2*(AC$1/1000-($F87/1000)),0)</f>
        <v>0</v>
      </c>
      <c r="AD87" s="69" t="n">
        <f aca="false">IF(AND($F87&lt;AD$1,$G87&lt;AD$3,(DATE(YEAR($G87)+1,MONTH($G87)+1,1))&gt;AD$3),$D87*10.56*AD$2*(AD$1/1000-($F87/1000)),0)</f>
        <v>0</v>
      </c>
      <c r="AE87" s="69" t="n">
        <f aca="false">IF(AND($F87&lt;AE$1,$G87&lt;AE$3,(DATE(YEAR($G87)+1,MONTH($G87)+1,1))&gt;AE$3),$D87*10.56*AE$2*(AE$1/1000-($F87/1000)),0)</f>
        <v>0</v>
      </c>
      <c r="AF87" s="69" t="n">
        <f aca="false">IF(AND($F87&lt;AF$1,$G87&lt;AF$3,(DATE(YEAR($G87)+1,MONTH($G87)+1,1))&gt;AF$3),$D87*10.56*AF$2*(AF$1/1000-($F87/1000)),0)</f>
        <v>0</v>
      </c>
      <c r="AG87" s="69" t="n">
        <f aca="false">IF(AND($F87&lt;AG$1,$G87&lt;AG$3,(DATE(YEAR($G87)+1,MONTH($G87)+1,1))&gt;AG$3),$D87*10.56*AG$2*(AG$1/1000-($F87/1000)),0)</f>
        <v>0</v>
      </c>
      <c r="AH87" s="69" t="n">
        <f aca="false">IF(AND($F87&lt;AH$1,$G87&lt;AH$3,(DATE(YEAR($G87)+1,MONTH($G87)+1,1))&gt;AH$3),$D87*10.56*AH$2*(AH$1/1000-($F87/1000)),0)</f>
        <v>0</v>
      </c>
      <c r="AI87" s="69" t="n">
        <f aca="false">IF(AND($F87&lt;AI$1,$G87&lt;AI$3,(DATE(YEAR($G87)+1,MONTH($G87)+1,1))&gt;AI$3),$D87*10.56*AI$2*(AI$1/1000-($F87/1000)),0)</f>
        <v>0</v>
      </c>
      <c r="AJ87" s="69" t="n">
        <f aca="false">IF(AND($F87&lt;AJ$1,$G87&lt;AJ$3,(DATE(YEAR($G87)+1,MONTH($G87)+1,1))&gt;AJ$3),$D87*10.56*AJ$2*(AJ$1/1000-($F87/1000)),0)</f>
        <v>0</v>
      </c>
      <c r="AK87" s="69" t="n">
        <f aca="false">IF(AND($F87&lt;AK$1,$G87&lt;AK$3,(DATE(YEAR($G87)+1,MONTH($G87)+1,1))&gt;AK$3),$D87*10.56*AK$2*(AK$1/1000-($F87/1000)),0)</f>
        <v>0</v>
      </c>
      <c r="AL87" s="69" t="n">
        <f aca="false">IF(AND($F87&lt;AL$1,$G87&lt;AL$3,(DATE(YEAR($G87)+1,MONTH($G87)+1,1))&gt;AL$3),$D87*10.56*AL$2*(AL$1/1000-($F87/1000)),0)</f>
        <v>0</v>
      </c>
      <c r="AM87" s="69" t="n">
        <f aca="false">IF(AND($F87&lt;AM$1,$G87&lt;AM$3,(DATE(YEAR($G87)+1,MONTH($G87)+1,1))&gt;AM$3),$D87*10.56*AM$2*(AM$1/1000-($F87/1000)),0)</f>
        <v>0</v>
      </c>
      <c r="AN87" s="69" t="n">
        <f aca="false">IF(AND($F87&lt;AN$1,$G87&lt;AN$3,(DATE(YEAR($G87)+1,MONTH($G87)+1,1))&gt;AN$3),$D87*10.56*AN$2*(AN$1/1000-($F87/1000)),0)</f>
        <v>0</v>
      </c>
      <c r="AO87" s="69" t="n">
        <f aca="false">IF(AND($F87&lt;AO$1,$G87&lt;AO$3,(DATE(YEAR($G87)+1,MONTH($G87)+1,1))&gt;AO$3),$D87*10.56*AO$2*(AO$1/1000-($F87/1000)),0)</f>
        <v>0</v>
      </c>
      <c r="AP87" s="69" t="n">
        <f aca="false">IF(AND($F87&lt;AP$1,$G87&lt;AP$3,(DATE(YEAR($G87)+1,MONTH($G87)+1,1))&gt;AP$3),$D87*10.56*AP$2*(AP$1/1000-($F87/1000)),0)</f>
        <v>0</v>
      </c>
      <c r="AQ87" s="69" t="n">
        <f aca="false">IF(AND($F87&lt;AQ$1,$G87&lt;AQ$3,(DATE(YEAR($G87)+1,MONTH($G87)+1,1))&gt;AQ$3),$D87*10.56*AQ$2*(AQ$1/1000-($F87/1000)),0)</f>
        <v>0</v>
      </c>
      <c r="AR87" s="69" t="n">
        <f aca="false">IF(AND($F87&lt;AR$1,$G87&lt;AR$3,(DATE(YEAR($G87)+1,MONTH($G87)+1,1))&gt;AR$3),$D87*10.56*AR$2*(AR$1/1000-($F87/1000)),0)</f>
        <v>0</v>
      </c>
      <c r="AS87" s="69" t="n">
        <f aca="false">IF(AND($F87&lt;AS$1,$G87&lt;AS$3,(DATE(YEAR($G87)+1,MONTH($G87)+1,1))&gt;AS$3),$D87*10.56*AS$2*(AS$1/1000-($F87/1000)),0)</f>
        <v>0</v>
      </c>
      <c r="AT87" s="69" t="n">
        <f aca="false">IF(AND($F87&lt;AT$1,$G87&lt;AT$3,(DATE(YEAR($G87)+1,MONTH($G87)+1,1))&gt;AT$3),$D87*10.56*AT$2*(AT$1/1000-($F87/1000)),0)</f>
        <v>0</v>
      </c>
      <c r="AU87" s="69" t="n">
        <f aca="false">IF(AND($F87&lt;AU$1,$G87&lt;AU$3,(DATE(YEAR($G87)+1,MONTH($G87)+1,1))&gt;AU$3),$D87*10.56*AU$2*(AU$1/1000-($F87/1000)),0)</f>
        <v>0</v>
      </c>
      <c r="AV87" s="69" t="n">
        <f aca="false">IF(AND($F87&lt;AV$1,$G87&lt;AV$3,(DATE(YEAR($G87)+1,MONTH($G87)+1,1))&gt;AV$3),$D87*10.56*AV$2*(AV$1/1000-($F87/1000)),0)</f>
        <v>0</v>
      </c>
      <c r="AW87" s="69" t="n">
        <f aca="false">IF(AND($F87&lt;AW$1,$G87&lt;AW$3,(DATE(YEAR($G87)+1,MONTH($G87)+1,1))&gt;AW$3),$D87*10.56*AW$2*(AW$1/1000-($F87/1000)),0)</f>
        <v>0</v>
      </c>
      <c r="AX87" s="69" t="n">
        <f aca="false">IF(AND($F87&lt;AX$1,$G87&lt;AX$3,(DATE(YEAR($G87)+1,MONTH($G87)+1,1))&gt;AX$3),$D87*10.56*AX$2*(AX$1/1000-($F87/1000)),0)</f>
        <v>0</v>
      </c>
      <c r="AY87" s="69" t="n">
        <f aca="false">IF(AND($F87&lt;AY$1,$G87&lt;AY$3,(DATE(YEAR($G87)+1,MONTH($G87)+1,1))&gt;AY$3),$D87*10.56*AY$2*(AY$1/1000-($F87/1000)),0)</f>
        <v>0</v>
      </c>
      <c r="AZ87" s="69" t="n">
        <f aca="false">IF(AND($F87&lt;AZ$1,$G87&lt;AZ$3,(DATE(YEAR($G87)+1,MONTH($G87)+1,1))&gt;AZ$3),$D87*10.56*AZ$2*(AZ$1/1000-($F87/1000)),0)</f>
        <v>0</v>
      </c>
      <c r="BA87" s="69" t="n">
        <f aca="false">IF(AND($F87&lt;BA$1,$G87&lt;BA$3,(DATE(YEAR($G87)+1,MONTH($G87)+1,1))&gt;BA$3),$D87*10.56*BA$2*(BA$1/1000-($F87/1000)),0)</f>
        <v>0</v>
      </c>
      <c r="BB87" s="69" t="n">
        <f aca="false">IF(AND($F87&lt;BB$1,$G87&lt;BB$3,(DATE(YEAR($G87)+1,MONTH($G87)+1,1))&gt;BB$3),$D87*10.56*BB$2*(BB$1/1000-($F87/1000)),0)</f>
        <v>0</v>
      </c>
      <c r="BC87" s="69" t="n">
        <f aca="false">IF(AND($F87&lt;BC$1,$G87&lt;BC$3,(DATE(YEAR($G87)+1,MONTH($G87)+1,1))&gt;BC$3),$D87*10.56*BC$2*(BC$1/1000-($F87/1000)),0)</f>
        <v>0</v>
      </c>
      <c r="BD87" s="69" t="n">
        <f aca="false">IF(AND($F87&lt;BD$1,$G87&lt;BD$3,(DATE(YEAR($G87)+1,MONTH($G87)+1,1))&gt;BD$3),$D87*10.56*BD$2*(BD$1/1000-($F87/1000)),0)</f>
        <v>0</v>
      </c>
    </row>
    <row r="88" customFormat="false" ht="12.75" hidden="false" customHeight="false" outlineLevel="0" collapsed="false">
      <c r="A88" s="6" t="s">
        <v>1412</v>
      </c>
      <c r="B88" s="6" t="s">
        <v>1251</v>
      </c>
      <c r="C88" s="6" t="s">
        <v>1396</v>
      </c>
      <c r="D88" s="6" t="n">
        <v>90</v>
      </c>
      <c r="E88" s="71" t="s">
        <v>1268</v>
      </c>
      <c r="F88" s="12" t="n">
        <v>9700</v>
      </c>
      <c r="G88" s="7" t="n">
        <v>37164</v>
      </c>
      <c r="H88" s="64" t="s">
        <v>1260</v>
      </c>
      <c r="I88" s="69" t="n">
        <f aca="false">IF(AND($F88&lt;I$1,$G88&lt;I$3,(DATE(YEAR($G88)+1,MONTH($G88)+1,1))&gt;I$3),$D88*10.56*I$2*(I$1/1000-($F88/1000)),0)</f>
        <v>0</v>
      </c>
      <c r="J88" s="69" t="n">
        <f aca="false">IF(AND($F88&lt;J$1,$G88&lt;J$3,(DATE(YEAR($G88)+1,MONTH($G88)+1,1))&gt;J$3),$D88*10.56*J$2*(J$1/1000-($F88/1000)),0)</f>
        <v>0</v>
      </c>
      <c r="K88" s="69" t="n">
        <f aca="false">IF(AND($F88&lt;K$1,$G88&lt;K$3,(DATE(YEAR($G88)+1,MONTH($G88)+1,1))&gt;K$3),$D88*10.56*K$2*(K$1/1000-($F88/1000)),0)</f>
        <v>0</v>
      </c>
      <c r="L88" s="69" t="n">
        <f aca="false">IF(AND($F88&lt;L$1,$G88&lt;L$3,(DATE(YEAR($G88)+1,MONTH($G88)+1,1))&gt;L$3),$D88*10.56*L$2*(L$1/1000-($F88/1000)),0)</f>
        <v>0</v>
      </c>
      <c r="M88" s="69" t="n">
        <f aca="false">IF(AND($F88&lt;M$1,$G88&lt;M$3,(DATE(YEAR($G88)+1,MONTH($G88)+1,1))&gt;M$3),$D88*10.56*M$2*(M$1/1000-($F88/1000)),0)</f>
        <v>0</v>
      </c>
      <c r="N88" s="69" t="n">
        <f aca="false">IF(AND($F88&lt;N$1,$G88&lt;N$3,(DATE(YEAR($G88)+1,MONTH($G88)+1,1))&gt;N$3),$D88*10.56*N$2*(N$1/1000-($F88/1000)),0)</f>
        <v>0</v>
      </c>
      <c r="O88" s="69" t="n">
        <f aca="false">IF(AND($F88&lt;O$1,$G88&lt;O$3,(DATE(YEAR($G88)+1,MONTH($G88)+1,1))&gt;O$3),$D88*10.56*O$2*(O$1/1000-($F88/1000)),0)</f>
        <v>0</v>
      </c>
      <c r="P88" s="69" t="n">
        <f aca="false">IF(AND($F88&lt;P$1,$G88&lt;P$3,(DATE(YEAR($G88)+1,MONTH($G88)+1,1))&gt;P$3),$D88*10.56*P$2*(P$1/1000-($F88/1000)),0)</f>
        <v>0</v>
      </c>
      <c r="Q88" s="69" t="n">
        <f aca="false">IF(AND($F88&lt;Q$1,$G88&lt;Q$3,(DATE(YEAR($G88)+1,MONTH($G88)+1,1))&gt;Q$3),$D88*10.56*Q$2*(Q$1/1000-($F88/1000)),0)</f>
        <v>0</v>
      </c>
      <c r="R88" s="69" t="n">
        <f aca="false">IF(AND($F88&lt;R$1,$G88&lt;R$3,(DATE(YEAR($G88)+1,MONTH($G88)+1,1))&gt;R$3),$D88*10.56*R$2*(R$1/1000-($F88/1000)),0)</f>
        <v>114.048</v>
      </c>
      <c r="S88" s="69" t="n">
        <f aca="false">IF(AND($F88&lt;S$1,$G88&lt;S$3,(DATE(YEAR($G88)+1,MONTH($G88)+1,1))&gt;S$3),$D88*10.56*S$2*(S$1/1000-($F88/1000)),0)</f>
        <v>114.048</v>
      </c>
      <c r="T88" s="69" t="n">
        <f aca="false">IF(AND($F88&lt;T$1,$G88&lt;T$3,(DATE(YEAR($G88)+1,MONTH($G88)+1,1))&gt;T$3),$D88*10.56*T$2*(T$1/1000-($F88/1000)),0)</f>
        <v>114.048</v>
      </c>
      <c r="U88" s="69" t="n">
        <f aca="false">IF(AND($F88&lt;U$1,$G88&lt;U$3,(DATE(YEAR($G88)+1,MONTH($G88)+1,1))&gt;U$3),$D88*10.56*U$2*(U$1/1000-($F88/1000)),0)</f>
        <v>114.048</v>
      </c>
      <c r="V88" s="69" t="n">
        <f aca="false">IF(AND($F88&lt;V$1,$G88&lt;V$3,(DATE(YEAR($G88)+1,MONTH($G88)+1,1))&gt;V$3),$D88*10.56*V$2*(V$1/1000-($F88/1000)),0)</f>
        <v>114.048</v>
      </c>
      <c r="W88" s="69" t="n">
        <f aca="false">IF(AND($F88&lt;W$1,$G88&lt;W$3,(DATE(YEAR($G88)+1,MONTH($G88)+1,1))&gt;W$3),$D88*10.56*W$2*(W$1/1000-($F88/1000)),0)</f>
        <v>114.048</v>
      </c>
      <c r="X88" s="69" t="n">
        <f aca="false">IF(AND($F88&lt;X$1,$G88&lt;X$3,(DATE(YEAR($G88)+1,MONTH($G88)+1,1))&gt;X$3),$D88*10.56*X$2*(X$1/1000-($F88/1000)),0)</f>
        <v>114.048</v>
      </c>
      <c r="Y88" s="69" t="n">
        <f aca="false">IF(AND($F88&lt;Y$1,$G88&lt;Y$3,(DATE(YEAR($G88)+1,MONTH($G88)+1,1))&gt;Y$3),$D88*10.56*Y$2*(Y$1/1000-($F88/1000)),0)</f>
        <v>114.048</v>
      </c>
      <c r="Z88" s="69" t="n">
        <f aca="false">IF(AND($F88&lt;Z$1,$G88&lt;Z$3,(DATE(YEAR($G88)+1,MONTH($G88)+1,1))&gt;Z$3),$D88*10.56*Z$2*(Z$1/1000-($F88/1000)),0)</f>
        <v>114.048</v>
      </c>
      <c r="AA88" s="69" t="n">
        <f aca="false">IF(AND($F88&lt;AA$1,$G88&lt;AA$3,(DATE(YEAR($G88)+1,MONTH($G88)+1,1))&gt;AA$3),$D88*10.56*AA$2*(AA$1/1000-($F88/1000)),0)</f>
        <v>114.048</v>
      </c>
      <c r="AB88" s="69" t="n">
        <f aca="false">IF(AND($F88&lt;AB$1,$G88&lt;AB$3,(DATE(YEAR($G88)+1,MONTH($G88)+1,1))&gt;AB$3),$D88*10.56*AB$2*(AB$1/1000-($F88/1000)),0)</f>
        <v>114.048</v>
      </c>
      <c r="AC88" s="69" t="n">
        <f aca="false">IF(AND($F88&lt;AC$1,$G88&lt;AC$3,(DATE(YEAR($G88)+1,MONTH($G88)+1,1))&gt;AC$3),$D88*10.56*AC$2*(AC$1/1000-($F88/1000)),0)</f>
        <v>114.048</v>
      </c>
      <c r="AD88" s="69" t="n">
        <f aca="false">IF(AND($F88&lt;AD$1,$G88&lt;AD$3,(DATE(YEAR($G88)+1,MONTH($G88)+1,1))&gt;AD$3),$D88*10.56*AD$2*(AD$1/1000-($F88/1000)),0)</f>
        <v>0</v>
      </c>
      <c r="AE88" s="69" t="n">
        <f aca="false">IF(AND($F88&lt;AE$1,$G88&lt;AE$3,(DATE(YEAR($G88)+1,MONTH($G88)+1,1))&gt;AE$3),$D88*10.56*AE$2*(AE$1/1000-($F88/1000)),0)</f>
        <v>0</v>
      </c>
      <c r="AF88" s="69" t="n">
        <f aca="false">IF(AND($F88&lt;AF$1,$G88&lt;AF$3,(DATE(YEAR($G88)+1,MONTH($G88)+1,1))&gt;AF$3),$D88*10.56*AF$2*(AF$1/1000-($F88/1000)),0)</f>
        <v>0</v>
      </c>
      <c r="AG88" s="69" t="n">
        <f aca="false">IF(AND($F88&lt;AG$1,$G88&lt;AG$3,(DATE(YEAR($G88)+1,MONTH($G88)+1,1))&gt;AG$3),$D88*10.56*AG$2*(AG$1/1000-($F88/1000)),0)</f>
        <v>0</v>
      </c>
      <c r="AH88" s="69" t="n">
        <f aca="false">IF(AND($F88&lt;AH$1,$G88&lt;AH$3,(DATE(YEAR($G88)+1,MONTH($G88)+1,1))&gt;AH$3),$D88*10.56*AH$2*(AH$1/1000-($F88/1000)),0)</f>
        <v>0</v>
      </c>
      <c r="AI88" s="69" t="n">
        <f aca="false">IF(AND($F88&lt;AI$1,$G88&lt;AI$3,(DATE(YEAR($G88)+1,MONTH($G88)+1,1))&gt;AI$3),$D88*10.56*AI$2*(AI$1/1000-($F88/1000)),0)</f>
        <v>0</v>
      </c>
      <c r="AJ88" s="69" t="n">
        <f aca="false">IF(AND($F88&lt;AJ$1,$G88&lt;AJ$3,(DATE(YEAR($G88)+1,MONTH($G88)+1,1))&gt;AJ$3),$D88*10.56*AJ$2*(AJ$1/1000-($F88/1000)),0)</f>
        <v>0</v>
      </c>
      <c r="AK88" s="69" t="n">
        <f aca="false">IF(AND($F88&lt;AK$1,$G88&lt;AK$3,(DATE(YEAR($G88)+1,MONTH($G88)+1,1))&gt;AK$3),$D88*10.56*AK$2*(AK$1/1000-($F88/1000)),0)</f>
        <v>0</v>
      </c>
      <c r="AL88" s="69" t="n">
        <f aca="false">IF(AND($F88&lt;AL$1,$G88&lt;AL$3,(DATE(YEAR($G88)+1,MONTH($G88)+1,1))&gt;AL$3),$D88*10.56*AL$2*(AL$1/1000-($F88/1000)),0)</f>
        <v>0</v>
      </c>
      <c r="AM88" s="69" t="n">
        <f aca="false">IF(AND($F88&lt;AM$1,$G88&lt;AM$3,(DATE(YEAR($G88)+1,MONTH($G88)+1,1))&gt;AM$3),$D88*10.56*AM$2*(AM$1/1000-($F88/1000)),0)</f>
        <v>0</v>
      </c>
      <c r="AN88" s="69" t="n">
        <f aca="false">IF(AND($F88&lt;AN$1,$G88&lt;AN$3,(DATE(YEAR($G88)+1,MONTH($G88)+1,1))&gt;AN$3),$D88*10.56*AN$2*(AN$1/1000-($F88/1000)),0)</f>
        <v>0</v>
      </c>
      <c r="AO88" s="69" t="n">
        <f aca="false">IF(AND($F88&lt;AO$1,$G88&lt;AO$3,(DATE(YEAR($G88)+1,MONTH($G88)+1,1))&gt;AO$3),$D88*10.56*AO$2*(AO$1/1000-($F88/1000)),0)</f>
        <v>0</v>
      </c>
      <c r="AP88" s="69" t="n">
        <f aca="false">IF(AND($F88&lt;AP$1,$G88&lt;AP$3,(DATE(YEAR($G88)+1,MONTH($G88)+1,1))&gt;AP$3),$D88*10.56*AP$2*(AP$1/1000-($F88/1000)),0)</f>
        <v>0</v>
      </c>
      <c r="AQ88" s="69" t="n">
        <f aca="false">IF(AND($F88&lt;AQ$1,$G88&lt;AQ$3,(DATE(YEAR($G88)+1,MONTH($G88)+1,1))&gt;AQ$3),$D88*10.56*AQ$2*(AQ$1/1000-($F88/1000)),0)</f>
        <v>0</v>
      </c>
      <c r="AR88" s="69" t="n">
        <f aca="false">IF(AND($F88&lt;AR$1,$G88&lt;AR$3,(DATE(YEAR($G88)+1,MONTH($G88)+1,1))&gt;AR$3),$D88*10.56*AR$2*(AR$1/1000-($F88/1000)),0)</f>
        <v>0</v>
      </c>
      <c r="AS88" s="69" t="n">
        <f aca="false">IF(AND($F88&lt;AS$1,$G88&lt;AS$3,(DATE(YEAR($G88)+1,MONTH($G88)+1,1))&gt;AS$3),$D88*10.56*AS$2*(AS$1/1000-($F88/1000)),0)</f>
        <v>0</v>
      </c>
      <c r="AT88" s="69" t="n">
        <f aca="false">IF(AND($F88&lt;AT$1,$G88&lt;AT$3,(DATE(YEAR($G88)+1,MONTH($G88)+1,1))&gt;AT$3),$D88*10.56*AT$2*(AT$1/1000-($F88/1000)),0)</f>
        <v>0</v>
      </c>
      <c r="AU88" s="69" t="n">
        <f aca="false">IF(AND($F88&lt;AU$1,$G88&lt;AU$3,(DATE(YEAR($G88)+1,MONTH($G88)+1,1))&gt;AU$3),$D88*10.56*AU$2*(AU$1/1000-($F88/1000)),0)</f>
        <v>0</v>
      </c>
      <c r="AV88" s="69" t="n">
        <f aca="false">IF(AND($F88&lt;AV$1,$G88&lt;AV$3,(DATE(YEAR($G88)+1,MONTH($G88)+1,1))&gt;AV$3),$D88*10.56*AV$2*(AV$1/1000-($F88/1000)),0)</f>
        <v>0</v>
      </c>
      <c r="AW88" s="69" t="n">
        <f aca="false">IF(AND($F88&lt;AW$1,$G88&lt;AW$3,(DATE(YEAR($G88)+1,MONTH($G88)+1,1))&gt;AW$3),$D88*10.56*AW$2*(AW$1/1000-($F88/1000)),0)</f>
        <v>0</v>
      </c>
      <c r="AX88" s="69" t="n">
        <f aca="false">IF(AND($F88&lt;AX$1,$G88&lt;AX$3,(DATE(YEAR($G88)+1,MONTH($G88)+1,1))&gt;AX$3),$D88*10.56*AX$2*(AX$1/1000-($F88/1000)),0)</f>
        <v>0</v>
      </c>
      <c r="AY88" s="69" t="n">
        <f aca="false">IF(AND($F88&lt;AY$1,$G88&lt;AY$3,(DATE(YEAR($G88)+1,MONTH($G88)+1,1))&gt;AY$3),$D88*10.56*AY$2*(AY$1/1000-($F88/1000)),0)</f>
        <v>0</v>
      </c>
      <c r="AZ88" s="69" t="n">
        <f aca="false">IF(AND($F88&lt;AZ$1,$G88&lt;AZ$3,(DATE(YEAR($G88)+1,MONTH($G88)+1,1))&gt;AZ$3),$D88*10.56*AZ$2*(AZ$1/1000-($F88/1000)),0)</f>
        <v>0</v>
      </c>
      <c r="BA88" s="69" t="n">
        <f aca="false">IF(AND($F88&lt;BA$1,$G88&lt;BA$3,(DATE(YEAR($G88)+1,MONTH($G88)+1,1))&gt;BA$3),$D88*10.56*BA$2*(BA$1/1000-($F88/1000)),0)</f>
        <v>0</v>
      </c>
      <c r="BB88" s="69" t="n">
        <f aca="false">IF(AND($F88&lt;BB$1,$G88&lt;BB$3,(DATE(YEAR($G88)+1,MONTH($G88)+1,1))&gt;BB$3),$D88*10.56*BB$2*(BB$1/1000-($F88/1000)),0)</f>
        <v>0</v>
      </c>
      <c r="BC88" s="69" t="n">
        <f aca="false">IF(AND($F88&lt;BC$1,$G88&lt;BC$3,(DATE(YEAR($G88)+1,MONTH($G88)+1,1))&gt;BC$3),$D88*10.56*BC$2*(BC$1/1000-($F88/1000)),0)</f>
        <v>0</v>
      </c>
      <c r="BD88" s="69" t="n">
        <f aca="false">IF(AND($F88&lt;BD$1,$G88&lt;BD$3,(DATE(YEAR($G88)+1,MONTH($G88)+1,1))&gt;BD$3),$D88*10.56*BD$2*(BD$1/1000-($F88/1000)),0)</f>
        <v>0</v>
      </c>
    </row>
    <row r="89" customFormat="false" ht="12.75" hidden="false" customHeight="false" outlineLevel="0" collapsed="false">
      <c r="A89" s="71" t="s">
        <v>1225</v>
      </c>
      <c r="B89" s="71" t="s">
        <v>1251</v>
      </c>
      <c r="C89" s="71" t="s">
        <v>1277</v>
      </c>
      <c r="D89" s="72" t="n">
        <v>154</v>
      </c>
      <c r="E89" s="66" t="s">
        <v>1268</v>
      </c>
      <c r="F89" s="72" t="n">
        <v>9700</v>
      </c>
      <c r="G89" s="73" t="n">
        <v>37165</v>
      </c>
      <c r="H89" s="64" t="s">
        <v>1260</v>
      </c>
      <c r="I89" s="69" t="n">
        <f aca="false">IF(AND($F89&lt;I$1,$G89&lt;I$3,(DATE(YEAR($G89)+1,MONTH($G89)+1,1))&gt;I$3),$D89*10.56*I$2*(I$1/1000-($F89/1000)),0)</f>
        <v>0</v>
      </c>
      <c r="J89" s="69" t="n">
        <f aca="false">IF(AND($F89&lt;J$1,$G89&lt;J$3,(DATE(YEAR($G89)+1,MONTH($G89)+1,1))&gt;J$3),$D89*10.56*J$2*(J$1/1000-($F89/1000)),0)</f>
        <v>0</v>
      </c>
      <c r="K89" s="69" t="n">
        <f aca="false">IF(AND($F89&lt;K$1,$G89&lt;K$3,(DATE(YEAR($G89)+1,MONTH($G89)+1,1))&gt;K$3),$D89*10.56*K$2*(K$1/1000-($F89/1000)),0)</f>
        <v>0</v>
      </c>
      <c r="L89" s="69" t="n">
        <f aca="false">IF(AND($F89&lt;L$1,$G89&lt;L$3,(DATE(YEAR($G89)+1,MONTH($G89)+1,1))&gt;L$3),$D89*10.56*L$2*(L$1/1000-($F89/1000)),0)</f>
        <v>0</v>
      </c>
      <c r="M89" s="69" t="n">
        <f aca="false">IF(AND($F89&lt;M$1,$G89&lt;M$3,(DATE(YEAR($G89)+1,MONTH($G89)+1,1))&gt;M$3),$D89*10.56*M$2*(M$1/1000-($F89/1000)),0)</f>
        <v>0</v>
      </c>
      <c r="N89" s="69" t="n">
        <f aca="false">IF(AND($F89&lt;N$1,$G89&lt;N$3,(DATE(YEAR($G89)+1,MONTH($G89)+1,1))&gt;N$3),$D89*10.56*N$2*(N$1/1000-($F89/1000)),0)</f>
        <v>0</v>
      </c>
      <c r="O89" s="69" t="n">
        <f aca="false">IF(AND($F89&lt;O$1,$G89&lt;O$3,(DATE(YEAR($G89)+1,MONTH($G89)+1,1))&gt;O$3),$D89*10.56*O$2*(O$1/1000-($F89/1000)),0)</f>
        <v>0</v>
      </c>
      <c r="P89" s="69" t="n">
        <f aca="false">IF(AND($F89&lt;P$1,$G89&lt;P$3,(DATE(YEAR($G89)+1,MONTH($G89)+1,1))&gt;P$3),$D89*10.56*P$2*(P$1/1000-($F89/1000)),0)</f>
        <v>0</v>
      </c>
      <c r="Q89" s="69" t="n">
        <f aca="false">IF(AND($F89&lt;Q$1,$G89&lt;Q$3,(DATE(YEAR($G89)+1,MONTH($G89)+1,1))&gt;Q$3),$D89*10.56*Q$2*(Q$1/1000-($F89/1000)),0)</f>
        <v>0</v>
      </c>
      <c r="R89" s="69" t="n">
        <f aca="false">IF(AND($F89&lt;R$1,$G89&lt;R$3,(DATE(YEAR($G89)+1,MONTH($G89)+1,1))&gt;R$3),$D89*10.56*R$2*(R$1/1000-($F89/1000)),0)</f>
        <v>0</v>
      </c>
      <c r="S89" s="69" t="n">
        <f aca="false">IF(AND($F89&lt;S$1,$G89&lt;S$3,(DATE(YEAR($G89)+1,MONTH($G89)+1,1))&gt;S$3),$D89*10.56*S$2*(S$1/1000-($F89/1000)),0)</f>
        <v>195.1488</v>
      </c>
      <c r="T89" s="69" t="n">
        <f aca="false">IF(AND($F89&lt;T$1,$G89&lt;T$3,(DATE(YEAR($G89)+1,MONTH($G89)+1,1))&gt;T$3),$D89*10.56*T$2*(T$1/1000-($F89/1000)),0)</f>
        <v>195.1488</v>
      </c>
      <c r="U89" s="69" t="n">
        <f aca="false">IF(AND($F89&lt;U$1,$G89&lt;U$3,(DATE(YEAR($G89)+1,MONTH($G89)+1,1))&gt;U$3),$D89*10.56*U$2*(U$1/1000-($F89/1000)),0)</f>
        <v>195.1488</v>
      </c>
      <c r="V89" s="69" t="n">
        <f aca="false">IF(AND($F89&lt;V$1,$G89&lt;V$3,(DATE(YEAR($G89)+1,MONTH($G89)+1,1))&gt;V$3),$D89*10.56*V$2*(V$1/1000-($F89/1000)),0)</f>
        <v>195.1488</v>
      </c>
      <c r="W89" s="69" t="n">
        <f aca="false">IF(AND($F89&lt;W$1,$G89&lt;W$3,(DATE(YEAR($G89)+1,MONTH($G89)+1,1))&gt;W$3),$D89*10.56*W$2*(W$1/1000-($F89/1000)),0)</f>
        <v>195.1488</v>
      </c>
      <c r="X89" s="69" t="n">
        <f aca="false">IF(AND($F89&lt;X$1,$G89&lt;X$3,(DATE(YEAR($G89)+1,MONTH($G89)+1,1))&gt;X$3),$D89*10.56*X$2*(X$1/1000-($F89/1000)),0)</f>
        <v>195.1488</v>
      </c>
      <c r="Y89" s="69" t="n">
        <f aca="false">IF(AND($F89&lt;Y$1,$G89&lt;Y$3,(DATE(YEAR($G89)+1,MONTH($G89)+1,1))&gt;Y$3),$D89*10.56*Y$2*(Y$1/1000-($F89/1000)),0)</f>
        <v>195.1488</v>
      </c>
      <c r="Z89" s="69" t="n">
        <f aca="false">IF(AND($F89&lt;Z$1,$G89&lt;Z$3,(DATE(YEAR($G89)+1,MONTH($G89)+1,1))&gt;Z$3),$D89*10.56*Z$2*(Z$1/1000-($F89/1000)),0)</f>
        <v>195.1488</v>
      </c>
      <c r="AA89" s="69" t="n">
        <f aca="false">IF(AND($F89&lt;AA$1,$G89&lt;AA$3,(DATE(YEAR($G89)+1,MONTH($G89)+1,1))&gt;AA$3),$D89*10.56*AA$2*(AA$1/1000-($F89/1000)),0)</f>
        <v>195.1488</v>
      </c>
      <c r="AB89" s="69" t="n">
        <f aca="false">IF(AND($F89&lt;AB$1,$G89&lt;AB$3,(DATE(YEAR($G89)+1,MONTH($G89)+1,1))&gt;AB$3),$D89*10.56*AB$2*(AB$1/1000-($F89/1000)),0)</f>
        <v>195.1488</v>
      </c>
      <c r="AC89" s="69" t="n">
        <f aca="false">IF(AND($F89&lt;AC$1,$G89&lt;AC$3,(DATE(YEAR($G89)+1,MONTH($G89)+1,1))&gt;AC$3),$D89*10.56*AC$2*(AC$1/1000-($F89/1000)),0)</f>
        <v>195.1488</v>
      </c>
      <c r="AD89" s="69" t="n">
        <f aca="false">IF(AND($F89&lt;AD$1,$G89&lt;AD$3,(DATE(YEAR($G89)+1,MONTH($G89)+1,1))&gt;AD$3),$D89*10.56*AD$2*(AD$1/1000-($F89/1000)),0)</f>
        <v>195.1488</v>
      </c>
      <c r="AE89" s="69" t="n">
        <f aca="false">IF(AND($F89&lt;AE$1,$G89&lt;AE$3,(DATE(YEAR($G89)+1,MONTH($G89)+1,1))&gt;AE$3),$D89*10.56*AE$2*(AE$1/1000-($F89/1000)),0)</f>
        <v>0</v>
      </c>
      <c r="AF89" s="69" t="n">
        <f aca="false">IF(AND($F89&lt;AF$1,$G89&lt;AF$3,(DATE(YEAR($G89)+1,MONTH($G89)+1,1))&gt;AF$3),$D89*10.56*AF$2*(AF$1/1000-($F89/1000)),0)</f>
        <v>0</v>
      </c>
      <c r="AG89" s="69" t="n">
        <f aca="false">IF(AND($F89&lt;AG$1,$G89&lt;AG$3,(DATE(YEAR($G89)+1,MONTH($G89)+1,1))&gt;AG$3),$D89*10.56*AG$2*(AG$1/1000-($F89/1000)),0)</f>
        <v>0</v>
      </c>
      <c r="AH89" s="69" t="n">
        <f aca="false">IF(AND($F89&lt;AH$1,$G89&lt;AH$3,(DATE(YEAR($G89)+1,MONTH($G89)+1,1))&gt;AH$3),$D89*10.56*AH$2*(AH$1/1000-($F89/1000)),0)</f>
        <v>0</v>
      </c>
      <c r="AI89" s="69" t="n">
        <f aca="false">IF(AND($F89&lt;AI$1,$G89&lt;AI$3,(DATE(YEAR($G89)+1,MONTH($G89)+1,1))&gt;AI$3),$D89*10.56*AI$2*(AI$1/1000-($F89/1000)),0)</f>
        <v>0</v>
      </c>
      <c r="AJ89" s="69" t="n">
        <f aca="false">IF(AND($F89&lt;AJ$1,$G89&lt;AJ$3,(DATE(YEAR($G89)+1,MONTH($G89)+1,1))&gt;AJ$3),$D89*10.56*AJ$2*(AJ$1/1000-($F89/1000)),0)</f>
        <v>0</v>
      </c>
      <c r="AK89" s="69" t="n">
        <f aca="false">IF(AND($F89&lt;AK$1,$G89&lt;AK$3,(DATE(YEAR($G89)+1,MONTH($G89)+1,1))&gt;AK$3),$D89*10.56*AK$2*(AK$1/1000-($F89/1000)),0)</f>
        <v>0</v>
      </c>
      <c r="AL89" s="69" t="n">
        <f aca="false">IF(AND($F89&lt;AL$1,$G89&lt;AL$3,(DATE(YEAR($G89)+1,MONTH($G89)+1,1))&gt;AL$3),$D89*10.56*AL$2*(AL$1/1000-($F89/1000)),0)</f>
        <v>0</v>
      </c>
      <c r="AM89" s="69" t="n">
        <f aca="false">IF(AND($F89&lt;AM$1,$G89&lt;AM$3,(DATE(YEAR($G89)+1,MONTH($G89)+1,1))&gt;AM$3),$D89*10.56*AM$2*(AM$1/1000-($F89/1000)),0)</f>
        <v>0</v>
      </c>
      <c r="AN89" s="69" t="n">
        <f aca="false">IF(AND($F89&lt;AN$1,$G89&lt;AN$3,(DATE(YEAR($G89)+1,MONTH($G89)+1,1))&gt;AN$3),$D89*10.56*AN$2*(AN$1/1000-($F89/1000)),0)</f>
        <v>0</v>
      </c>
      <c r="AO89" s="69" t="n">
        <f aca="false">IF(AND($F89&lt;AO$1,$G89&lt;AO$3,(DATE(YEAR($G89)+1,MONTH($G89)+1,1))&gt;AO$3),$D89*10.56*AO$2*(AO$1/1000-($F89/1000)),0)</f>
        <v>0</v>
      </c>
      <c r="AP89" s="69" t="n">
        <f aca="false">IF(AND($F89&lt;AP$1,$G89&lt;AP$3,(DATE(YEAR($G89)+1,MONTH($G89)+1,1))&gt;AP$3),$D89*10.56*AP$2*(AP$1/1000-($F89/1000)),0)</f>
        <v>0</v>
      </c>
      <c r="AQ89" s="69" t="n">
        <f aca="false">IF(AND($F89&lt;AQ$1,$G89&lt;AQ$3,(DATE(YEAR($G89)+1,MONTH($G89)+1,1))&gt;AQ$3),$D89*10.56*AQ$2*(AQ$1/1000-($F89/1000)),0)</f>
        <v>0</v>
      </c>
      <c r="AR89" s="69" t="n">
        <f aca="false">IF(AND($F89&lt;AR$1,$G89&lt;AR$3,(DATE(YEAR($G89)+1,MONTH($G89)+1,1))&gt;AR$3),$D89*10.56*AR$2*(AR$1/1000-($F89/1000)),0)</f>
        <v>0</v>
      </c>
      <c r="AS89" s="69" t="n">
        <f aca="false">IF(AND($F89&lt;AS$1,$G89&lt;AS$3,(DATE(YEAR($G89)+1,MONTH($G89)+1,1))&gt;AS$3),$D89*10.56*AS$2*(AS$1/1000-($F89/1000)),0)</f>
        <v>0</v>
      </c>
      <c r="AT89" s="69" t="n">
        <f aca="false">IF(AND($F89&lt;AT$1,$G89&lt;AT$3,(DATE(YEAR($G89)+1,MONTH($G89)+1,1))&gt;AT$3),$D89*10.56*AT$2*(AT$1/1000-($F89/1000)),0)</f>
        <v>0</v>
      </c>
      <c r="AU89" s="69" t="n">
        <f aca="false">IF(AND($F89&lt;AU$1,$G89&lt;AU$3,(DATE(YEAR($G89)+1,MONTH($G89)+1,1))&gt;AU$3),$D89*10.56*AU$2*(AU$1/1000-($F89/1000)),0)</f>
        <v>0</v>
      </c>
      <c r="AV89" s="69" t="n">
        <f aca="false">IF(AND($F89&lt;AV$1,$G89&lt;AV$3,(DATE(YEAR($G89)+1,MONTH($G89)+1,1))&gt;AV$3),$D89*10.56*AV$2*(AV$1/1000-($F89/1000)),0)</f>
        <v>0</v>
      </c>
      <c r="AW89" s="69" t="n">
        <f aca="false">IF(AND($F89&lt;AW$1,$G89&lt;AW$3,(DATE(YEAR($G89)+1,MONTH($G89)+1,1))&gt;AW$3),$D89*10.56*AW$2*(AW$1/1000-($F89/1000)),0)</f>
        <v>0</v>
      </c>
      <c r="AX89" s="69" t="n">
        <f aca="false">IF(AND($F89&lt;AX$1,$G89&lt;AX$3,(DATE(YEAR($G89)+1,MONTH($G89)+1,1))&gt;AX$3),$D89*10.56*AX$2*(AX$1/1000-($F89/1000)),0)</f>
        <v>0</v>
      </c>
      <c r="AY89" s="69" t="n">
        <f aca="false">IF(AND($F89&lt;AY$1,$G89&lt;AY$3,(DATE(YEAR($G89)+1,MONTH($G89)+1,1))&gt;AY$3),$D89*10.56*AY$2*(AY$1/1000-($F89/1000)),0)</f>
        <v>0</v>
      </c>
      <c r="AZ89" s="69" t="n">
        <f aca="false">IF(AND($F89&lt;AZ$1,$G89&lt;AZ$3,(DATE(YEAR($G89)+1,MONTH($G89)+1,1))&gt;AZ$3),$D89*10.56*AZ$2*(AZ$1/1000-($F89/1000)),0)</f>
        <v>0</v>
      </c>
      <c r="BA89" s="69" t="n">
        <f aca="false">IF(AND($F89&lt;BA$1,$G89&lt;BA$3,(DATE(YEAR($G89)+1,MONTH($G89)+1,1))&gt;BA$3),$D89*10.56*BA$2*(BA$1/1000-($F89/1000)),0)</f>
        <v>0</v>
      </c>
      <c r="BB89" s="69" t="n">
        <f aca="false">IF(AND($F89&lt;BB$1,$G89&lt;BB$3,(DATE(YEAR($G89)+1,MONTH($G89)+1,1))&gt;BB$3),$D89*10.56*BB$2*(BB$1/1000-($F89/1000)),0)</f>
        <v>0</v>
      </c>
      <c r="BC89" s="69" t="n">
        <f aca="false">IF(AND($F89&lt;BC$1,$G89&lt;BC$3,(DATE(YEAR($G89)+1,MONTH($G89)+1,1))&gt;BC$3),$D89*10.56*BC$2*(BC$1/1000-($F89/1000)),0)</f>
        <v>0</v>
      </c>
      <c r="BD89" s="69" t="n">
        <f aca="false">IF(AND($F89&lt;BD$1,$G89&lt;BD$3,(DATE(YEAR($G89)+1,MONTH($G89)+1,1))&gt;BD$3),$D89*10.56*BD$2*(BD$1/1000-($F89/1000)),0)</f>
        <v>0</v>
      </c>
    </row>
    <row r="90" customFormat="false" ht="12.75" hidden="false" customHeight="false" outlineLevel="0" collapsed="false">
      <c r="A90" s="0" t="s">
        <v>1410</v>
      </c>
      <c r="B90" s="0" t="s">
        <v>1251</v>
      </c>
      <c r="C90" s="0" t="s">
        <v>1343</v>
      </c>
      <c r="D90" s="0" t="n">
        <v>10</v>
      </c>
      <c r="E90" s="71" t="s">
        <v>1268</v>
      </c>
      <c r="F90" s="13" t="n">
        <v>9700</v>
      </c>
      <c r="G90" s="8" t="n">
        <v>37240</v>
      </c>
      <c r="H90" s="64" t="s">
        <v>1260</v>
      </c>
      <c r="I90" s="69" t="n">
        <f aca="false">IF(AND($F90&lt;I$1,$G90&lt;I$3,(DATE(YEAR($G90)+1,MONTH($G90)+1,1))&gt;I$3),$D90*10.56*I$2*(I$1/1000-($F90/1000)),0)</f>
        <v>0</v>
      </c>
      <c r="J90" s="69" t="n">
        <f aca="false">IF(AND($F90&lt;J$1,$G90&lt;J$3,(DATE(YEAR($G90)+1,MONTH($G90)+1,1))&gt;J$3),$D90*10.56*J$2*(J$1/1000-($F90/1000)),0)</f>
        <v>0</v>
      </c>
      <c r="K90" s="69" t="n">
        <f aca="false">IF(AND($F90&lt;K$1,$G90&lt;K$3,(DATE(YEAR($G90)+1,MONTH($G90)+1,1))&gt;K$3),$D90*10.56*K$2*(K$1/1000-($F90/1000)),0)</f>
        <v>0</v>
      </c>
      <c r="L90" s="69" t="n">
        <f aca="false">IF(AND($F90&lt;L$1,$G90&lt;L$3,(DATE(YEAR($G90)+1,MONTH($G90)+1,1))&gt;L$3),$D90*10.56*L$2*(L$1/1000-($F90/1000)),0)</f>
        <v>0</v>
      </c>
      <c r="M90" s="69" t="n">
        <f aca="false">IF(AND($F90&lt;M$1,$G90&lt;M$3,(DATE(YEAR($G90)+1,MONTH($G90)+1,1))&gt;M$3),$D90*10.56*M$2*(M$1/1000-($F90/1000)),0)</f>
        <v>0</v>
      </c>
      <c r="N90" s="69" t="n">
        <f aca="false">IF(AND($F90&lt;N$1,$G90&lt;N$3,(DATE(YEAR($G90)+1,MONTH($G90)+1,1))&gt;N$3),$D90*10.56*N$2*(N$1/1000-($F90/1000)),0)</f>
        <v>0</v>
      </c>
      <c r="O90" s="69" t="n">
        <f aca="false">IF(AND($F90&lt;O$1,$G90&lt;O$3,(DATE(YEAR($G90)+1,MONTH($G90)+1,1))&gt;O$3),$D90*10.56*O$2*(O$1/1000-($F90/1000)),0)</f>
        <v>0</v>
      </c>
      <c r="P90" s="69" t="n">
        <f aca="false">IF(AND($F90&lt;P$1,$G90&lt;P$3,(DATE(YEAR($G90)+1,MONTH($G90)+1,1))&gt;P$3),$D90*10.56*P$2*(P$1/1000-($F90/1000)),0)</f>
        <v>0</v>
      </c>
      <c r="Q90" s="69" t="n">
        <f aca="false">IF(AND($F90&lt;Q$1,$G90&lt;Q$3,(DATE(YEAR($G90)+1,MONTH($G90)+1,1))&gt;Q$3),$D90*10.56*Q$2*(Q$1/1000-($F90/1000)),0)</f>
        <v>0</v>
      </c>
      <c r="R90" s="69" t="n">
        <f aca="false">IF(AND($F90&lt;R$1,$G90&lt;R$3,(DATE(YEAR($G90)+1,MONTH($G90)+1,1))&gt;R$3),$D90*10.56*R$2*(R$1/1000-($F90/1000)),0)</f>
        <v>0</v>
      </c>
      <c r="S90" s="69" t="n">
        <f aca="false">IF(AND($F90&lt;S$1,$G90&lt;S$3,(DATE(YEAR($G90)+1,MONTH($G90)+1,1))&gt;S$3),$D90*10.56*S$2*(S$1/1000-($F90/1000)),0)</f>
        <v>0</v>
      </c>
      <c r="T90" s="69" t="n">
        <f aca="false">IF(AND($F90&lt;T$1,$G90&lt;T$3,(DATE(YEAR($G90)+1,MONTH($G90)+1,1))&gt;T$3),$D90*10.56*T$2*(T$1/1000-($F90/1000)),0)</f>
        <v>0</v>
      </c>
      <c r="U90" s="69" t="n">
        <f aca="false">IF(AND($F90&lt;U$1,$G90&lt;U$3,(DATE(YEAR($G90)+1,MONTH($G90)+1,1))&gt;U$3),$D90*10.56*U$2*(U$1/1000-($F90/1000)),0)</f>
        <v>12.672</v>
      </c>
      <c r="V90" s="69" t="n">
        <f aca="false">IF(AND($F90&lt;V$1,$G90&lt;V$3,(DATE(YEAR($G90)+1,MONTH($G90)+1,1))&gt;V$3),$D90*10.56*V$2*(V$1/1000-($F90/1000)),0)</f>
        <v>12.672</v>
      </c>
      <c r="W90" s="69" t="n">
        <f aca="false">IF(AND($F90&lt;W$1,$G90&lt;W$3,(DATE(YEAR($G90)+1,MONTH($G90)+1,1))&gt;W$3),$D90*10.56*W$2*(W$1/1000-($F90/1000)),0)</f>
        <v>12.672</v>
      </c>
      <c r="X90" s="69" t="n">
        <f aca="false">IF(AND($F90&lt;X$1,$G90&lt;X$3,(DATE(YEAR($G90)+1,MONTH($G90)+1,1))&gt;X$3),$D90*10.56*X$2*(X$1/1000-($F90/1000)),0)</f>
        <v>12.672</v>
      </c>
      <c r="Y90" s="69" t="n">
        <f aca="false">IF(AND($F90&lt;Y$1,$G90&lt;Y$3,(DATE(YEAR($G90)+1,MONTH($G90)+1,1))&gt;Y$3),$D90*10.56*Y$2*(Y$1/1000-($F90/1000)),0)</f>
        <v>12.672</v>
      </c>
      <c r="Z90" s="69" t="n">
        <f aca="false">IF(AND($F90&lt;Z$1,$G90&lt;Z$3,(DATE(YEAR($G90)+1,MONTH($G90)+1,1))&gt;Z$3),$D90*10.56*Z$2*(Z$1/1000-($F90/1000)),0)</f>
        <v>12.672</v>
      </c>
      <c r="AA90" s="69" t="n">
        <f aca="false">IF(AND($F90&lt;AA$1,$G90&lt;AA$3,(DATE(YEAR($G90)+1,MONTH($G90)+1,1))&gt;AA$3),$D90*10.56*AA$2*(AA$1/1000-($F90/1000)),0)</f>
        <v>12.672</v>
      </c>
      <c r="AB90" s="69" t="n">
        <f aca="false">IF(AND($F90&lt;AB$1,$G90&lt;AB$3,(DATE(YEAR($G90)+1,MONTH($G90)+1,1))&gt;AB$3),$D90*10.56*AB$2*(AB$1/1000-($F90/1000)),0)</f>
        <v>12.672</v>
      </c>
      <c r="AC90" s="69" t="n">
        <f aca="false">IF(AND($F90&lt;AC$1,$G90&lt;AC$3,(DATE(YEAR($G90)+1,MONTH($G90)+1,1))&gt;AC$3),$D90*10.56*AC$2*(AC$1/1000-($F90/1000)),0)</f>
        <v>12.672</v>
      </c>
      <c r="AD90" s="69" t="n">
        <f aca="false">IF(AND($F90&lt;AD$1,$G90&lt;AD$3,(DATE(YEAR($G90)+1,MONTH($G90)+1,1))&gt;AD$3),$D90*10.56*AD$2*(AD$1/1000-($F90/1000)),0)</f>
        <v>12.672</v>
      </c>
      <c r="AE90" s="69" t="n">
        <f aca="false">IF(AND($F90&lt;AE$1,$G90&lt;AE$3,(DATE(YEAR($G90)+1,MONTH($G90)+1,1))&gt;AE$3),$D90*10.56*AE$2*(AE$1/1000-($F90/1000)),0)</f>
        <v>12.672</v>
      </c>
      <c r="AF90" s="69" t="n">
        <f aca="false">IF(AND($F90&lt;AF$1,$G90&lt;AF$3,(DATE(YEAR($G90)+1,MONTH($G90)+1,1))&gt;AF$3),$D90*10.56*AF$2*(AF$1/1000-($F90/1000)),0)</f>
        <v>12.672</v>
      </c>
      <c r="AG90" s="69" t="n">
        <f aca="false">IF(AND($F90&lt;AG$1,$G90&lt;AG$3,(DATE(YEAR($G90)+1,MONTH($G90)+1,1))&gt;AG$3),$D90*10.56*AG$2*(AG$1/1000-($F90/1000)),0)</f>
        <v>0</v>
      </c>
      <c r="AH90" s="69" t="n">
        <f aca="false">IF(AND($F90&lt;AH$1,$G90&lt;AH$3,(DATE(YEAR($G90)+1,MONTH($G90)+1,1))&gt;AH$3),$D90*10.56*AH$2*(AH$1/1000-($F90/1000)),0)</f>
        <v>0</v>
      </c>
      <c r="AI90" s="69" t="n">
        <f aca="false">IF(AND($F90&lt;AI$1,$G90&lt;AI$3,(DATE(YEAR($G90)+1,MONTH($G90)+1,1))&gt;AI$3),$D90*10.56*AI$2*(AI$1/1000-($F90/1000)),0)</f>
        <v>0</v>
      </c>
      <c r="AJ90" s="69" t="n">
        <f aca="false">IF(AND($F90&lt;AJ$1,$G90&lt;AJ$3,(DATE(YEAR($G90)+1,MONTH($G90)+1,1))&gt;AJ$3),$D90*10.56*AJ$2*(AJ$1/1000-($F90/1000)),0)</f>
        <v>0</v>
      </c>
      <c r="AK90" s="69" t="n">
        <f aca="false">IF(AND($F90&lt;AK$1,$G90&lt;AK$3,(DATE(YEAR($G90)+1,MONTH($G90)+1,1))&gt;AK$3),$D90*10.56*AK$2*(AK$1/1000-($F90/1000)),0)</f>
        <v>0</v>
      </c>
      <c r="AL90" s="69" t="n">
        <f aca="false">IF(AND($F90&lt;AL$1,$G90&lt;AL$3,(DATE(YEAR($G90)+1,MONTH($G90)+1,1))&gt;AL$3),$D90*10.56*AL$2*(AL$1/1000-($F90/1000)),0)</f>
        <v>0</v>
      </c>
      <c r="AM90" s="69" t="n">
        <f aca="false">IF(AND($F90&lt;AM$1,$G90&lt;AM$3,(DATE(YEAR($G90)+1,MONTH($G90)+1,1))&gt;AM$3),$D90*10.56*AM$2*(AM$1/1000-($F90/1000)),0)</f>
        <v>0</v>
      </c>
      <c r="AN90" s="69" t="n">
        <f aca="false">IF(AND($F90&lt;AN$1,$G90&lt;AN$3,(DATE(YEAR($G90)+1,MONTH($G90)+1,1))&gt;AN$3),$D90*10.56*AN$2*(AN$1/1000-($F90/1000)),0)</f>
        <v>0</v>
      </c>
      <c r="AO90" s="69" t="n">
        <f aca="false">IF(AND($F90&lt;AO$1,$G90&lt;AO$3,(DATE(YEAR($G90)+1,MONTH($G90)+1,1))&gt;AO$3),$D90*10.56*AO$2*(AO$1/1000-($F90/1000)),0)</f>
        <v>0</v>
      </c>
      <c r="AP90" s="69" t="n">
        <f aca="false">IF(AND($F90&lt;AP$1,$G90&lt;AP$3,(DATE(YEAR($G90)+1,MONTH($G90)+1,1))&gt;AP$3),$D90*10.56*AP$2*(AP$1/1000-($F90/1000)),0)</f>
        <v>0</v>
      </c>
      <c r="AQ90" s="69" t="n">
        <f aca="false">IF(AND($F90&lt;AQ$1,$G90&lt;AQ$3,(DATE(YEAR($G90)+1,MONTH($G90)+1,1))&gt;AQ$3),$D90*10.56*AQ$2*(AQ$1/1000-($F90/1000)),0)</f>
        <v>0</v>
      </c>
      <c r="AR90" s="69" t="n">
        <f aca="false">IF(AND($F90&lt;AR$1,$G90&lt;AR$3,(DATE(YEAR($G90)+1,MONTH($G90)+1,1))&gt;AR$3),$D90*10.56*AR$2*(AR$1/1000-($F90/1000)),0)</f>
        <v>0</v>
      </c>
      <c r="AS90" s="69" t="n">
        <f aca="false">IF(AND($F90&lt;AS$1,$G90&lt;AS$3,(DATE(YEAR($G90)+1,MONTH($G90)+1,1))&gt;AS$3),$D90*10.56*AS$2*(AS$1/1000-($F90/1000)),0)</f>
        <v>0</v>
      </c>
      <c r="AT90" s="69" t="n">
        <f aca="false">IF(AND($F90&lt;AT$1,$G90&lt;AT$3,(DATE(YEAR($G90)+1,MONTH($G90)+1,1))&gt;AT$3),$D90*10.56*AT$2*(AT$1/1000-($F90/1000)),0)</f>
        <v>0</v>
      </c>
      <c r="AU90" s="69" t="n">
        <f aca="false">IF(AND($F90&lt;AU$1,$G90&lt;AU$3,(DATE(YEAR($G90)+1,MONTH($G90)+1,1))&gt;AU$3),$D90*10.56*AU$2*(AU$1/1000-($F90/1000)),0)</f>
        <v>0</v>
      </c>
      <c r="AV90" s="69" t="n">
        <f aca="false">IF(AND($F90&lt;AV$1,$G90&lt;AV$3,(DATE(YEAR($G90)+1,MONTH($G90)+1,1))&gt;AV$3),$D90*10.56*AV$2*(AV$1/1000-($F90/1000)),0)</f>
        <v>0</v>
      </c>
      <c r="AW90" s="69" t="n">
        <f aca="false">IF(AND($F90&lt;AW$1,$G90&lt;AW$3,(DATE(YEAR($G90)+1,MONTH($G90)+1,1))&gt;AW$3),$D90*10.56*AW$2*(AW$1/1000-($F90/1000)),0)</f>
        <v>0</v>
      </c>
      <c r="AX90" s="69" t="n">
        <f aca="false">IF(AND($F90&lt;AX$1,$G90&lt;AX$3,(DATE(YEAR($G90)+1,MONTH($G90)+1,1))&gt;AX$3),$D90*10.56*AX$2*(AX$1/1000-($F90/1000)),0)</f>
        <v>0</v>
      </c>
      <c r="AY90" s="69" t="n">
        <f aca="false">IF(AND($F90&lt;AY$1,$G90&lt;AY$3,(DATE(YEAR($G90)+1,MONTH($G90)+1,1))&gt;AY$3),$D90*10.56*AY$2*(AY$1/1000-($F90/1000)),0)</f>
        <v>0</v>
      </c>
      <c r="AZ90" s="69" t="n">
        <f aca="false">IF(AND($F90&lt;AZ$1,$G90&lt;AZ$3,(DATE(YEAR($G90)+1,MONTH($G90)+1,1))&gt;AZ$3),$D90*10.56*AZ$2*(AZ$1/1000-($F90/1000)),0)</f>
        <v>0</v>
      </c>
      <c r="BA90" s="69" t="n">
        <f aca="false">IF(AND($F90&lt;BA$1,$G90&lt;BA$3,(DATE(YEAR($G90)+1,MONTH($G90)+1,1))&gt;BA$3),$D90*10.56*BA$2*(BA$1/1000-($F90/1000)),0)</f>
        <v>0</v>
      </c>
      <c r="BB90" s="69" t="n">
        <f aca="false">IF(AND($F90&lt;BB$1,$G90&lt;BB$3,(DATE(YEAR($G90)+1,MONTH($G90)+1,1))&gt;BB$3),$D90*10.56*BB$2*(BB$1/1000-($F90/1000)),0)</f>
        <v>0</v>
      </c>
      <c r="BC90" s="69" t="n">
        <f aca="false">IF(AND($F90&lt;BC$1,$G90&lt;BC$3,(DATE(YEAR($G90)+1,MONTH($G90)+1,1))&gt;BC$3),$D90*10.56*BC$2*(BC$1/1000-($F90/1000)),0)</f>
        <v>0</v>
      </c>
      <c r="BD90" s="69" t="n">
        <f aca="false">IF(AND($F90&lt;BD$1,$G90&lt;BD$3,(DATE(YEAR($G90)+1,MONTH($G90)+1,1))&gt;BD$3),$D90*10.56*BD$2*(BD$1/1000-($F90/1000)),0)</f>
        <v>0</v>
      </c>
    </row>
    <row r="91" customFormat="false" ht="12.75" hidden="false" customHeight="false" outlineLevel="0" collapsed="false">
      <c r="A91" s="0" t="s">
        <v>1414</v>
      </c>
      <c r="B91" s="0" t="s">
        <v>1251</v>
      </c>
      <c r="C91" s="0" t="s">
        <v>1270</v>
      </c>
      <c r="D91" s="0" t="n">
        <v>11</v>
      </c>
      <c r="E91" s="71" t="s">
        <v>1268</v>
      </c>
      <c r="F91" s="13" t="n">
        <v>9700</v>
      </c>
      <c r="G91" s="8" t="n">
        <v>37257</v>
      </c>
      <c r="H91" s="64" t="s">
        <v>1260</v>
      </c>
      <c r="I91" s="69" t="n">
        <f aca="false">IF(AND($F91&lt;I$1,$G91&lt;I$3,(DATE(YEAR($G91)+1,MONTH($G91)+1,1))&gt;I$3),$D91*10.56*I$2*(I$1/1000-($F91/1000)),0)</f>
        <v>0</v>
      </c>
      <c r="J91" s="69" t="n">
        <f aca="false">IF(AND($F91&lt;J$1,$G91&lt;J$3,(DATE(YEAR($G91)+1,MONTH($G91)+1,1))&gt;J$3),$D91*10.56*J$2*(J$1/1000-($F91/1000)),0)</f>
        <v>0</v>
      </c>
      <c r="K91" s="69" t="n">
        <f aca="false">IF(AND($F91&lt;K$1,$G91&lt;K$3,(DATE(YEAR($G91)+1,MONTH($G91)+1,1))&gt;K$3),$D91*10.56*K$2*(K$1/1000-($F91/1000)),0)</f>
        <v>0</v>
      </c>
      <c r="L91" s="69" t="n">
        <f aca="false">IF(AND($F91&lt;L$1,$G91&lt;L$3,(DATE(YEAR($G91)+1,MONTH($G91)+1,1))&gt;L$3),$D91*10.56*L$2*(L$1/1000-($F91/1000)),0)</f>
        <v>0</v>
      </c>
      <c r="M91" s="69" t="n">
        <f aca="false">IF(AND($F91&lt;M$1,$G91&lt;M$3,(DATE(YEAR($G91)+1,MONTH($G91)+1,1))&gt;M$3),$D91*10.56*M$2*(M$1/1000-($F91/1000)),0)</f>
        <v>0</v>
      </c>
      <c r="N91" s="69" t="n">
        <f aca="false">IF(AND($F91&lt;N$1,$G91&lt;N$3,(DATE(YEAR($G91)+1,MONTH($G91)+1,1))&gt;N$3),$D91*10.56*N$2*(N$1/1000-($F91/1000)),0)</f>
        <v>0</v>
      </c>
      <c r="O91" s="69" t="n">
        <f aca="false">IF(AND($F91&lt;O$1,$G91&lt;O$3,(DATE(YEAR($G91)+1,MONTH($G91)+1,1))&gt;O$3),$D91*10.56*O$2*(O$1/1000-($F91/1000)),0)</f>
        <v>0</v>
      </c>
      <c r="P91" s="69" t="n">
        <f aca="false">IF(AND($F91&lt;P$1,$G91&lt;P$3,(DATE(YEAR($G91)+1,MONTH($G91)+1,1))&gt;P$3),$D91*10.56*P$2*(P$1/1000-($F91/1000)),0)</f>
        <v>0</v>
      </c>
      <c r="Q91" s="69" t="n">
        <f aca="false">IF(AND($F91&lt;Q$1,$G91&lt;Q$3,(DATE(YEAR($G91)+1,MONTH($G91)+1,1))&gt;Q$3),$D91*10.56*Q$2*(Q$1/1000-($F91/1000)),0)</f>
        <v>0</v>
      </c>
      <c r="R91" s="69" t="n">
        <f aca="false">IF(AND($F91&lt;R$1,$G91&lt;R$3,(DATE(YEAR($G91)+1,MONTH($G91)+1,1))&gt;R$3),$D91*10.56*R$2*(R$1/1000-($F91/1000)),0)</f>
        <v>0</v>
      </c>
      <c r="S91" s="69" t="n">
        <f aca="false">IF(AND($F91&lt;S$1,$G91&lt;S$3,(DATE(YEAR($G91)+1,MONTH($G91)+1,1))&gt;S$3),$D91*10.56*S$2*(S$1/1000-($F91/1000)),0)</f>
        <v>0</v>
      </c>
      <c r="T91" s="69" t="n">
        <f aca="false">IF(AND($F91&lt;T$1,$G91&lt;T$3,(DATE(YEAR($G91)+1,MONTH($G91)+1,1))&gt;T$3),$D91*10.56*T$2*(T$1/1000-($F91/1000)),0)</f>
        <v>0</v>
      </c>
      <c r="U91" s="69" t="n">
        <f aca="false">IF(AND($F91&lt;U$1,$G91&lt;U$3,(DATE(YEAR($G91)+1,MONTH($G91)+1,1))&gt;U$3),$D91*10.56*U$2*(U$1/1000-($F91/1000)),0)</f>
        <v>0</v>
      </c>
      <c r="V91" s="69" t="n">
        <f aca="false">IF(AND($F91&lt;V$1,$G91&lt;V$3,(DATE(YEAR($G91)+1,MONTH($G91)+1,1))&gt;V$3),$D91*10.56*V$2*(V$1/1000-($F91/1000)),0)</f>
        <v>13.9392</v>
      </c>
      <c r="W91" s="69" t="n">
        <f aca="false">IF(AND($F91&lt;W$1,$G91&lt;W$3,(DATE(YEAR($G91)+1,MONTH($G91)+1,1))&gt;W$3),$D91*10.56*W$2*(W$1/1000-($F91/1000)),0)</f>
        <v>13.9392</v>
      </c>
      <c r="X91" s="69" t="n">
        <f aca="false">IF(AND($F91&lt;X$1,$G91&lt;X$3,(DATE(YEAR($G91)+1,MONTH($G91)+1,1))&gt;X$3),$D91*10.56*X$2*(X$1/1000-($F91/1000)),0)</f>
        <v>13.9392</v>
      </c>
      <c r="Y91" s="69" t="n">
        <f aca="false">IF(AND($F91&lt;Y$1,$G91&lt;Y$3,(DATE(YEAR($G91)+1,MONTH($G91)+1,1))&gt;Y$3),$D91*10.56*Y$2*(Y$1/1000-($F91/1000)),0)</f>
        <v>13.9392</v>
      </c>
      <c r="Z91" s="69" t="n">
        <f aca="false">IF(AND($F91&lt;Z$1,$G91&lt;Z$3,(DATE(YEAR($G91)+1,MONTH($G91)+1,1))&gt;Z$3),$D91*10.56*Z$2*(Z$1/1000-($F91/1000)),0)</f>
        <v>13.9392</v>
      </c>
      <c r="AA91" s="69" t="n">
        <f aca="false">IF(AND($F91&lt;AA$1,$G91&lt;AA$3,(DATE(YEAR($G91)+1,MONTH($G91)+1,1))&gt;AA$3),$D91*10.56*AA$2*(AA$1/1000-($F91/1000)),0)</f>
        <v>13.9392</v>
      </c>
      <c r="AB91" s="69" t="n">
        <f aca="false">IF(AND($F91&lt;AB$1,$G91&lt;AB$3,(DATE(YEAR($G91)+1,MONTH($G91)+1,1))&gt;AB$3),$D91*10.56*AB$2*(AB$1/1000-($F91/1000)),0)</f>
        <v>13.9392</v>
      </c>
      <c r="AC91" s="69" t="n">
        <f aca="false">IF(AND($F91&lt;AC$1,$G91&lt;AC$3,(DATE(YEAR($G91)+1,MONTH($G91)+1,1))&gt;AC$3),$D91*10.56*AC$2*(AC$1/1000-($F91/1000)),0)</f>
        <v>13.9392</v>
      </c>
      <c r="AD91" s="69" t="n">
        <f aca="false">IF(AND($F91&lt;AD$1,$G91&lt;AD$3,(DATE(YEAR($G91)+1,MONTH($G91)+1,1))&gt;AD$3),$D91*10.56*AD$2*(AD$1/1000-($F91/1000)),0)</f>
        <v>13.9392</v>
      </c>
      <c r="AE91" s="69" t="n">
        <f aca="false">IF(AND($F91&lt;AE$1,$G91&lt;AE$3,(DATE(YEAR($G91)+1,MONTH($G91)+1,1))&gt;AE$3),$D91*10.56*AE$2*(AE$1/1000-($F91/1000)),0)</f>
        <v>13.9392</v>
      </c>
      <c r="AF91" s="69" t="n">
        <f aca="false">IF(AND($F91&lt;AF$1,$G91&lt;AF$3,(DATE(YEAR($G91)+1,MONTH($G91)+1,1))&gt;AF$3),$D91*10.56*AF$2*(AF$1/1000-($F91/1000)),0)</f>
        <v>13.9392</v>
      </c>
      <c r="AG91" s="69" t="n">
        <f aca="false">IF(AND($F91&lt;AG$1,$G91&lt;AG$3,(DATE(YEAR($G91)+1,MONTH($G91)+1,1))&gt;AG$3),$D91*10.56*AG$2*(AG$1/1000-($F91/1000)),0)</f>
        <v>13.9392</v>
      </c>
      <c r="AH91" s="69" t="n">
        <f aca="false">IF(AND($F91&lt;AH$1,$G91&lt;AH$3,(DATE(YEAR($G91)+1,MONTH($G91)+1,1))&gt;AH$3),$D91*10.56*AH$2*(AH$1/1000-($F91/1000)),0)</f>
        <v>0</v>
      </c>
      <c r="AI91" s="69" t="n">
        <f aca="false">IF(AND($F91&lt;AI$1,$G91&lt;AI$3,(DATE(YEAR($G91)+1,MONTH($G91)+1,1))&gt;AI$3),$D91*10.56*AI$2*(AI$1/1000-($F91/1000)),0)</f>
        <v>0</v>
      </c>
      <c r="AJ91" s="69" t="n">
        <f aca="false">IF(AND($F91&lt;AJ$1,$G91&lt;AJ$3,(DATE(YEAR($G91)+1,MONTH($G91)+1,1))&gt;AJ$3),$D91*10.56*AJ$2*(AJ$1/1000-($F91/1000)),0)</f>
        <v>0</v>
      </c>
      <c r="AK91" s="69" t="n">
        <f aca="false">IF(AND($F91&lt;AK$1,$G91&lt;AK$3,(DATE(YEAR($G91)+1,MONTH($G91)+1,1))&gt;AK$3),$D91*10.56*AK$2*(AK$1/1000-($F91/1000)),0)</f>
        <v>0</v>
      </c>
      <c r="AL91" s="69" t="n">
        <f aca="false">IF(AND($F91&lt;AL$1,$G91&lt;AL$3,(DATE(YEAR($G91)+1,MONTH($G91)+1,1))&gt;AL$3),$D91*10.56*AL$2*(AL$1/1000-($F91/1000)),0)</f>
        <v>0</v>
      </c>
      <c r="AM91" s="69" t="n">
        <f aca="false">IF(AND($F91&lt;AM$1,$G91&lt;AM$3,(DATE(YEAR($G91)+1,MONTH($G91)+1,1))&gt;AM$3),$D91*10.56*AM$2*(AM$1/1000-($F91/1000)),0)</f>
        <v>0</v>
      </c>
      <c r="AN91" s="69" t="n">
        <f aca="false">IF(AND($F91&lt;AN$1,$G91&lt;AN$3,(DATE(YEAR($G91)+1,MONTH($G91)+1,1))&gt;AN$3),$D91*10.56*AN$2*(AN$1/1000-($F91/1000)),0)</f>
        <v>0</v>
      </c>
      <c r="AO91" s="69" t="n">
        <f aca="false">IF(AND($F91&lt;AO$1,$G91&lt;AO$3,(DATE(YEAR($G91)+1,MONTH($G91)+1,1))&gt;AO$3),$D91*10.56*AO$2*(AO$1/1000-($F91/1000)),0)</f>
        <v>0</v>
      </c>
      <c r="AP91" s="69" t="n">
        <f aca="false">IF(AND($F91&lt;AP$1,$G91&lt;AP$3,(DATE(YEAR($G91)+1,MONTH($G91)+1,1))&gt;AP$3),$D91*10.56*AP$2*(AP$1/1000-($F91/1000)),0)</f>
        <v>0</v>
      </c>
      <c r="AQ91" s="69" t="n">
        <f aca="false">IF(AND($F91&lt;AQ$1,$G91&lt;AQ$3,(DATE(YEAR($G91)+1,MONTH($G91)+1,1))&gt;AQ$3),$D91*10.56*AQ$2*(AQ$1/1000-($F91/1000)),0)</f>
        <v>0</v>
      </c>
      <c r="AR91" s="69" t="n">
        <f aca="false">IF(AND($F91&lt;AR$1,$G91&lt;AR$3,(DATE(YEAR($G91)+1,MONTH($G91)+1,1))&gt;AR$3),$D91*10.56*AR$2*(AR$1/1000-($F91/1000)),0)</f>
        <v>0</v>
      </c>
      <c r="AS91" s="69" t="n">
        <f aca="false">IF(AND($F91&lt;AS$1,$G91&lt;AS$3,(DATE(YEAR($G91)+1,MONTH($G91)+1,1))&gt;AS$3),$D91*10.56*AS$2*(AS$1/1000-($F91/1000)),0)</f>
        <v>0</v>
      </c>
      <c r="AT91" s="69" t="n">
        <f aca="false">IF(AND($F91&lt;AT$1,$G91&lt;AT$3,(DATE(YEAR($G91)+1,MONTH($G91)+1,1))&gt;AT$3),$D91*10.56*AT$2*(AT$1/1000-($F91/1000)),0)</f>
        <v>0</v>
      </c>
      <c r="AU91" s="69" t="n">
        <f aca="false">IF(AND($F91&lt;AU$1,$G91&lt;AU$3,(DATE(YEAR($G91)+1,MONTH($G91)+1,1))&gt;AU$3),$D91*10.56*AU$2*(AU$1/1000-($F91/1000)),0)</f>
        <v>0</v>
      </c>
      <c r="AV91" s="69" t="n">
        <f aca="false">IF(AND($F91&lt;AV$1,$G91&lt;AV$3,(DATE(YEAR($G91)+1,MONTH($G91)+1,1))&gt;AV$3),$D91*10.56*AV$2*(AV$1/1000-($F91/1000)),0)</f>
        <v>0</v>
      </c>
      <c r="AW91" s="69" t="n">
        <f aca="false">IF(AND($F91&lt;AW$1,$G91&lt;AW$3,(DATE(YEAR($G91)+1,MONTH($G91)+1,1))&gt;AW$3),$D91*10.56*AW$2*(AW$1/1000-($F91/1000)),0)</f>
        <v>0</v>
      </c>
      <c r="AX91" s="69" t="n">
        <f aca="false">IF(AND($F91&lt;AX$1,$G91&lt;AX$3,(DATE(YEAR($G91)+1,MONTH($G91)+1,1))&gt;AX$3),$D91*10.56*AX$2*(AX$1/1000-($F91/1000)),0)</f>
        <v>0</v>
      </c>
      <c r="AY91" s="69" t="n">
        <f aca="false">IF(AND($F91&lt;AY$1,$G91&lt;AY$3,(DATE(YEAR($G91)+1,MONTH($G91)+1,1))&gt;AY$3),$D91*10.56*AY$2*(AY$1/1000-($F91/1000)),0)</f>
        <v>0</v>
      </c>
      <c r="AZ91" s="69" t="n">
        <f aca="false">IF(AND($F91&lt;AZ$1,$G91&lt;AZ$3,(DATE(YEAR($G91)+1,MONTH($G91)+1,1))&gt;AZ$3),$D91*10.56*AZ$2*(AZ$1/1000-($F91/1000)),0)</f>
        <v>0</v>
      </c>
      <c r="BA91" s="69" t="n">
        <f aca="false">IF(AND($F91&lt;BA$1,$G91&lt;BA$3,(DATE(YEAR($G91)+1,MONTH($G91)+1,1))&gt;BA$3),$D91*10.56*BA$2*(BA$1/1000-($F91/1000)),0)</f>
        <v>0</v>
      </c>
      <c r="BB91" s="69" t="n">
        <f aca="false">IF(AND($F91&lt;BB$1,$G91&lt;BB$3,(DATE(YEAR($G91)+1,MONTH($G91)+1,1))&gt;BB$3),$D91*10.56*BB$2*(BB$1/1000-($F91/1000)),0)</f>
        <v>0</v>
      </c>
      <c r="BC91" s="69" t="n">
        <f aca="false">IF(AND($F91&lt;BC$1,$G91&lt;BC$3,(DATE(YEAR($G91)+1,MONTH($G91)+1,1))&gt;BC$3),$D91*10.56*BC$2*(BC$1/1000-($F91/1000)),0)</f>
        <v>0</v>
      </c>
      <c r="BD91" s="69" t="n">
        <f aca="false">IF(AND($F91&lt;BD$1,$G91&lt;BD$3,(DATE(YEAR($G91)+1,MONTH($G91)+1,1))&gt;BD$3),$D91*10.56*BD$2*(BD$1/1000-($F91/1000)),0)</f>
        <v>0</v>
      </c>
    </row>
    <row r="92" customFormat="false" ht="12.75" hidden="false" customHeight="false" outlineLevel="0" collapsed="false">
      <c r="A92" s="0" t="s">
        <v>1415</v>
      </c>
      <c r="B92" s="0" t="s">
        <v>1251</v>
      </c>
      <c r="C92" s="0" t="s">
        <v>1277</v>
      </c>
      <c r="D92" s="0" t="n">
        <v>27</v>
      </c>
      <c r="E92" s="71" t="s">
        <v>1268</v>
      </c>
      <c r="F92" s="13" t="n">
        <v>9700</v>
      </c>
      <c r="G92" s="8" t="n">
        <v>37288</v>
      </c>
      <c r="H92" s="64" t="s">
        <v>1260</v>
      </c>
      <c r="I92" s="69" t="n">
        <f aca="false">IF(AND($F92&lt;I$1,$G92&lt;I$3,(DATE(YEAR($G92)+1,MONTH($G92)+1,1))&gt;I$3),$D92*10.56*I$2*(I$1/1000-($F92/1000)),0)</f>
        <v>0</v>
      </c>
      <c r="J92" s="69" t="n">
        <f aca="false">IF(AND($F92&lt;J$1,$G92&lt;J$3,(DATE(YEAR($G92)+1,MONTH($G92)+1,1))&gt;J$3),$D92*10.56*J$2*(J$1/1000-($F92/1000)),0)</f>
        <v>0</v>
      </c>
      <c r="K92" s="69" t="n">
        <f aca="false">IF(AND($F92&lt;K$1,$G92&lt;K$3,(DATE(YEAR($G92)+1,MONTH($G92)+1,1))&gt;K$3),$D92*10.56*K$2*(K$1/1000-($F92/1000)),0)</f>
        <v>0</v>
      </c>
      <c r="L92" s="69" t="n">
        <f aca="false">IF(AND($F92&lt;L$1,$G92&lt;L$3,(DATE(YEAR($G92)+1,MONTH($G92)+1,1))&gt;L$3),$D92*10.56*L$2*(L$1/1000-($F92/1000)),0)</f>
        <v>0</v>
      </c>
      <c r="M92" s="69" t="n">
        <f aca="false">IF(AND($F92&lt;M$1,$G92&lt;M$3,(DATE(YEAR($G92)+1,MONTH($G92)+1,1))&gt;M$3),$D92*10.56*M$2*(M$1/1000-($F92/1000)),0)</f>
        <v>0</v>
      </c>
      <c r="N92" s="69" t="n">
        <f aca="false">IF(AND($F92&lt;N$1,$G92&lt;N$3,(DATE(YEAR($G92)+1,MONTH($G92)+1,1))&gt;N$3),$D92*10.56*N$2*(N$1/1000-($F92/1000)),0)</f>
        <v>0</v>
      </c>
      <c r="O92" s="69" t="n">
        <f aca="false">IF(AND($F92&lt;O$1,$G92&lt;O$3,(DATE(YEAR($G92)+1,MONTH($G92)+1,1))&gt;O$3),$D92*10.56*O$2*(O$1/1000-($F92/1000)),0)</f>
        <v>0</v>
      </c>
      <c r="P92" s="69" t="n">
        <f aca="false">IF(AND($F92&lt;P$1,$G92&lt;P$3,(DATE(YEAR($G92)+1,MONTH($G92)+1,1))&gt;P$3),$D92*10.56*P$2*(P$1/1000-($F92/1000)),0)</f>
        <v>0</v>
      </c>
      <c r="Q92" s="69" t="n">
        <f aca="false">IF(AND($F92&lt;Q$1,$G92&lt;Q$3,(DATE(YEAR($G92)+1,MONTH($G92)+1,1))&gt;Q$3),$D92*10.56*Q$2*(Q$1/1000-($F92/1000)),0)</f>
        <v>0</v>
      </c>
      <c r="R92" s="69" t="n">
        <f aca="false">IF(AND($F92&lt;R$1,$G92&lt;R$3,(DATE(YEAR($G92)+1,MONTH($G92)+1,1))&gt;R$3),$D92*10.56*R$2*(R$1/1000-($F92/1000)),0)</f>
        <v>0</v>
      </c>
      <c r="S92" s="69" t="n">
        <f aca="false">IF(AND($F92&lt;S$1,$G92&lt;S$3,(DATE(YEAR($G92)+1,MONTH($G92)+1,1))&gt;S$3),$D92*10.56*S$2*(S$1/1000-($F92/1000)),0)</f>
        <v>0</v>
      </c>
      <c r="T92" s="69" t="n">
        <f aca="false">IF(AND($F92&lt;T$1,$G92&lt;T$3,(DATE(YEAR($G92)+1,MONTH($G92)+1,1))&gt;T$3),$D92*10.56*T$2*(T$1/1000-($F92/1000)),0)</f>
        <v>0</v>
      </c>
      <c r="U92" s="69" t="n">
        <f aca="false">IF(AND($F92&lt;U$1,$G92&lt;U$3,(DATE(YEAR($G92)+1,MONTH($G92)+1,1))&gt;U$3),$D92*10.56*U$2*(U$1/1000-($F92/1000)),0)</f>
        <v>0</v>
      </c>
      <c r="V92" s="69" t="n">
        <f aca="false">IF(AND($F92&lt;V$1,$G92&lt;V$3,(DATE(YEAR($G92)+1,MONTH($G92)+1,1))&gt;V$3),$D92*10.56*V$2*(V$1/1000-($F92/1000)),0)</f>
        <v>0</v>
      </c>
      <c r="W92" s="69" t="n">
        <f aca="false">IF(AND($F92&lt;W$1,$G92&lt;W$3,(DATE(YEAR($G92)+1,MONTH($G92)+1,1))&gt;W$3),$D92*10.56*W$2*(W$1/1000-($F92/1000)),0)</f>
        <v>34.2144000000001</v>
      </c>
      <c r="X92" s="69" t="n">
        <f aca="false">IF(AND($F92&lt;X$1,$G92&lt;X$3,(DATE(YEAR($G92)+1,MONTH($G92)+1,1))&gt;X$3),$D92*10.56*X$2*(X$1/1000-($F92/1000)),0)</f>
        <v>34.2144000000001</v>
      </c>
      <c r="Y92" s="69" t="n">
        <f aca="false">IF(AND($F92&lt;Y$1,$G92&lt;Y$3,(DATE(YEAR($G92)+1,MONTH($G92)+1,1))&gt;Y$3),$D92*10.56*Y$2*(Y$1/1000-($F92/1000)),0)</f>
        <v>34.2144000000001</v>
      </c>
      <c r="Z92" s="69" t="n">
        <f aca="false">IF(AND($F92&lt;Z$1,$G92&lt;Z$3,(DATE(YEAR($G92)+1,MONTH($G92)+1,1))&gt;Z$3),$D92*10.56*Z$2*(Z$1/1000-($F92/1000)),0)</f>
        <v>34.2144000000001</v>
      </c>
      <c r="AA92" s="69" t="n">
        <f aca="false">IF(AND($F92&lt;AA$1,$G92&lt;AA$3,(DATE(YEAR($G92)+1,MONTH($G92)+1,1))&gt;AA$3),$D92*10.56*AA$2*(AA$1/1000-($F92/1000)),0)</f>
        <v>34.2144000000001</v>
      </c>
      <c r="AB92" s="69" t="n">
        <f aca="false">IF(AND($F92&lt;AB$1,$G92&lt;AB$3,(DATE(YEAR($G92)+1,MONTH($G92)+1,1))&gt;AB$3),$D92*10.56*AB$2*(AB$1/1000-($F92/1000)),0)</f>
        <v>34.2144000000001</v>
      </c>
      <c r="AC92" s="69" t="n">
        <f aca="false">IF(AND($F92&lt;AC$1,$G92&lt;AC$3,(DATE(YEAR($G92)+1,MONTH($G92)+1,1))&gt;AC$3),$D92*10.56*AC$2*(AC$1/1000-($F92/1000)),0)</f>
        <v>34.2144000000001</v>
      </c>
      <c r="AD92" s="69" t="n">
        <f aca="false">IF(AND($F92&lt;AD$1,$G92&lt;AD$3,(DATE(YEAR($G92)+1,MONTH($G92)+1,1))&gt;AD$3),$D92*10.56*AD$2*(AD$1/1000-($F92/1000)),0)</f>
        <v>34.2144000000001</v>
      </c>
      <c r="AE92" s="69" t="n">
        <f aca="false">IF(AND($F92&lt;AE$1,$G92&lt;AE$3,(DATE(YEAR($G92)+1,MONTH($G92)+1,1))&gt;AE$3),$D92*10.56*AE$2*(AE$1/1000-($F92/1000)),0)</f>
        <v>34.2144000000001</v>
      </c>
      <c r="AF92" s="69" t="n">
        <f aca="false">IF(AND($F92&lt;AF$1,$G92&lt;AF$3,(DATE(YEAR($G92)+1,MONTH($G92)+1,1))&gt;AF$3),$D92*10.56*AF$2*(AF$1/1000-($F92/1000)),0)</f>
        <v>34.2144000000001</v>
      </c>
      <c r="AG92" s="69" t="n">
        <f aca="false">IF(AND($F92&lt;AG$1,$G92&lt;AG$3,(DATE(YEAR($G92)+1,MONTH($G92)+1,1))&gt;AG$3),$D92*10.56*AG$2*(AG$1/1000-($F92/1000)),0)</f>
        <v>34.2144000000001</v>
      </c>
      <c r="AH92" s="69" t="n">
        <f aca="false">IF(AND($F92&lt;AH$1,$G92&lt;AH$3,(DATE(YEAR($G92)+1,MONTH($G92)+1,1))&gt;AH$3),$D92*10.56*AH$2*(AH$1/1000-($F92/1000)),0)</f>
        <v>34.2144000000001</v>
      </c>
      <c r="AI92" s="69" t="n">
        <f aca="false">IF(AND($F92&lt;AI$1,$G92&lt;AI$3,(DATE(YEAR($G92)+1,MONTH($G92)+1,1))&gt;AI$3),$D92*10.56*AI$2*(AI$1/1000-($F92/1000)),0)</f>
        <v>0</v>
      </c>
      <c r="AJ92" s="69" t="n">
        <f aca="false">IF(AND($F92&lt;AJ$1,$G92&lt;AJ$3,(DATE(YEAR($G92)+1,MONTH($G92)+1,1))&gt;AJ$3),$D92*10.56*AJ$2*(AJ$1/1000-($F92/1000)),0)</f>
        <v>0</v>
      </c>
      <c r="AK92" s="69" t="n">
        <f aca="false">IF(AND($F92&lt;AK$1,$G92&lt;AK$3,(DATE(YEAR($G92)+1,MONTH($G92)+1,1))&gt;AK$3),$D92*10.56*AK$2*(AK$1/1000-($F92/1000)),0)</f>
        <v>0</v>
      </c>
      <c r="AL92" s="69" t="n">
        <f aca="false">IF(AND($F92&lt;AL$1,$G92&lt;AL$3,(DATE(YEAR($G92)+1,MONTH($G92)+1,1))&gt;AL$3),$D92*10.56*AL$2*(AL$1/1000-($F92/1000)),0)</f>
        <v>0</v>
      </c>
      <c r="AM92" s="69" t="n">
        <f aca="false">IF(AND($F92&lt;AM$1,$G92&lt;AM$3,(DATE(YEAR($G92)+1,MONTH($G92)+1,1))&gt;AM$3),$D92*10.56*AM$2*(AM$1/1000-($F92/1000)),0)</f>
        <v>0</v>
      </c>
      <c r="AN92" s="69" t="n">
        <f aca="false">IF(AND($F92&lt;AN$1,$G92&lt;AN$3,(DATE(YEAR($G92)+1,MONTH($G92)+1,1))&gt;AN$3),$D92*10.56*AN$2*(AN$1/1000-($F92/1000)),0)</f>
        <v>0</v>
      </c>
      <c r="AO92" s="69" t="n">
        <f aca="false">IF(AND($F92&lt;AO$1,$G92&lt;AO$3,(DATE(YEAR($G92)+1,MONTH($G92)+1,1))&gt;AO$3),$D92*10.56*AO$2*(AO$1/1000-($F92/1000)),0)</f>
        <v>0</v>
      </c>
      <c r="AP92" s="69" t="n">
        <f aca="false">IF(AND($F92&lt;AP$1,$G92&lt;AP$3,(DATE(YEAR($G92)+1,MONTH($G92)+1,1))&gt;AP$3),$D92*10.56*AP$2*(AP$1/1000-($F92/1000)),0)</f>
        <v>0</v>
      </c>
      <c r="AQ92" s="69" t="n">
        <f aca="false">IF(AND($F92&lt;AQ$1,$G92&lt;AQ$3,(DATE(YEAR($G92)+1,MONTH($G92)+1,1))&gt;AQ$3),$D92*10.56*AQ$2*(AQ$1/1000-($F92/1000)),0)</f>
        <v>0</v>
      </c>
      <c r="AR92" s="69" t="n">
        <f aca="false">IF(AND($F92&lt;AR$1,$G92&lt;AR$3,(DATE(YEAR($G92)+1,MONTH($G92)+1,1))&gt;AR$3),$D92*10.56*AR$2*(AR$1/1000-($F92/1000)),0)</f>
        <v>0</v>
      </c>
      <c r="AS92" s="69" t="n">
        <f aca="false">IF(AND($F92&lt;AS$1,$G92&lt;AS$3,(DATE(YEAR($G92)+1,MONTH($G92)+1,1))&gt;AS$3),$D92*10.56*AS$2*(AS$1/1000-($F92/1000)),0)</f>
        <v>0</v>
      </c>
      <c r="AT92" s="69" t="n">
        <f aca="false">IF(AND($F92&lt;AT$1,$G92&lt;AT$3,(DATE(YEAR($G92)+1,MONTH($G92)+1,1))&gt;AT$3),$D92*10.56*AT$2*(AT$1/1000-($F92/1000)),0)</f>
        <v>0</v>
      </c>
      <c r="AU92" s="69" t="n">
        <f aca="false">IF(AND($F92&lt;AU$1,$G92&lt;AU$3,(DATE(YEAR($G92)+1,MONTH($G92)+1,1))&gt;AU$3),$D92*10.56*AU$2*(AU$1/1000-($F92/1000)),0)</f>
        <v>0</v>
      </c>
      <c r="AV92" s="69" t="n">
        <f aca="false">IF(AND($F92&lt;AV$1,$G92&lt;AV$3,(DATE(YEAR($G92)+1,MONTH($G92)+1,1))&gt;AV$3),$D92*10.56*AV$2*(AV$1/1000-($F92/1000)),0)</f>
        <v>0</v>
      </c>
      <c r="AW92" s="69" t="n">
        <f aca="false">IF(AND($F92&lt;AW$1,$G92&lt;AW$3,(DATE(YEAR($G92)+1,MONTH($G92)+1,1))&gt;AW$3),$D92*10.56*AW$2*(AW$1/1000-($F92/1000)),0)</f>
        <v>0</v>
      </c>
      <c r="AX92" s="69" t="n">
        <f aca="false">IF(AND($F92&lt;AX$1,$G92&lt;AX$3,(DATE(YEAR($G92)+1,MONTH($G92)+1,1))&gt;AX$3),$D92*10.56*AX$2*(AX$1/1000-($F92/1000)),0)</f>
        <v>0</v>
      </c>
      <c r="AY92" s="69" t="n">
        <f aca="false">IF(AND($F92&lt;AY$1,$G92&lt;AY$3,(DATE(YEAR($G92)+1,MONTH($G92)+1,1))&gt;AY$3),$D92*10.56*AY$2*(AY$1/1000-($F92/1000)),0)</f>
        <v>0</v>
      </c>
      <c r="AZ92" s="69" t="n">
        <f aca="false">IF(AND($F92&lt;AZ$1,$G92&lt;AZ$3,(DATE(YEAR($G92)+1,MONTH($G92)+1,1))&gt;AZ$3),$D92*10.56*AZ$2*(AZ$1/1000-($F92/1000)),0)</f>
        <v>0</v>
      </c>
      <c r="BA92" s="69" t="n">
        <f aca="false">IF(AND($F92&lt;BA$1,$G92&lt;BA$3,(DATE(YEAR($G92)+1,MONTH($G92)+1,1))&gt;BA$3),$D92*10.56*BA$2*(BA$1/1000-($F92/1000)),0)</f>
        <v>0</v>
      </c>
      <c r="BB92" s="69" t="n">
        <f aca="false">IF(AND($F92&lt;BB$1,$G92&lt;BB$3,(DATE(YEAR($G92)+1,MONTH($G92)+1,1))&gt;BB$3),$D92*10.56*BB$2*(BB$1/1000-($F92/1000)),0)</f>
        <v>0</v>
      </c>
      <c r="BC92" s="69" t="n">
        <f aca="false">IF(AND($F92&lt;BC$1,$G92&lt;BC$3,(DATE(YEAR($G92)+1,MONTH($G92)+1,1))&gt;BC$3),$D92*10.56*BC$2*(BC$1/1000-($F92/1000)),0)</f>
        <v>0</v>
      </c>
      <c r="BD92" s="69" t="n">
        <f aca="false">IF(AND($F92&lt;BD$1,$G92&lt;BD$3,(DATE(YEAR($G92)+1,MONTH($G92)+1,1))&gt;BD$3),$D92*10.56*BD$2*(BD$1/1000-($F92/1000)),0)</f>
        <v>0</v>
      </c>
    </row>
    <row r="93" customFormat="false" ht="12.75" hidden="false" customHeight="false" outlineLevel="0" collapsed="false">
      <c r="A93" s="0" t="s">
        <v>620</v>
      </c>
      <c r="B93" s="0" t="s">
        <v>1251</v>
      </c>
      <c r="C93" s="0" t="s">
        <v>1343</v>
      </c>
      <c r="D93" s="0" t="n">
        <v>7.5</v>
      </c>
      <c r="E93" s="0" t="s">
        <v>1268</v>
      </c>
      <c r="F93" s="0" t="n">
        <v>9700</v>
      </c>
      <c r="G93" s="8" t="n">
        <v>37347</v>
      </c>
      <c r="H93" s="64" t="s">
        <v>1260</v>
      </c>
      <c r="I93" s="69" t="n">
        <f aca="false">IF(AND($F93&lt;I$1,$G93&lt;I$3,(DATE(YEAR($G93)+1,MONTH($G93)+1,1))&gt;I$3),$D93*10.56*I$2*(I$1/1000-($F93/1000)),0)</f>
        <v>0</v>
      </c>
      <c r="J93" s="69" t="n">
        <f aca="false">IF(AND($F93&lt;J$1,$G93&lt;J$3,(DATE(YEAR($G93)+1,MONTH($G93)+1,1))&gt;J$3),$D93*10.56*J$2*(J$1/1000-($F93/1000)),0)</f>
        <v>0</v>
      </c>
      <c r="K93" s="69" t="n">
        <f aca="false">IF(AND($F93&lt;K$1,$G93&lt;K$3,(DATE(YEAR($G93)+1,MONTH($G93)+1,1))&gt;K$3),$D93*10.56*K$2*(K$1/1000-($F93/1000)),0)</f>
        <v>0</v>
      </c>
      <c r="L93" s="69" t="n">
        <f aca="false">IF(AND($F93&lt;L$1,$G93&lt;L$3,(DATE(YEAR($G93)+1,MONTH($G93)+1,1))&gt;L$3),$D93*10.56*L$2*(L$1/1000-($F93/1000)),0)</f>
        <v>0</v>
      </c>
      <c r="M93" s="69" t="n">
        <f aca="false">IF(AND($F93&lt;M$1,$G93&lt;M$3,(DATE(YEAR($G93)+1,MONTH($G93)+1,1))&gt;M$3),$D93*10.56*M$2*(M$1/1000-($F93/1000)),0)</f>
        <v>0</v>
      </c>
      <c r="N93" s="69" t="n">
        <f aca="false">IF(AND($F93&lt;N$1,$G93&lt;N$3,(DATE(YEAR($G93)+1,MONTH($G93)+1,1))&gt;N$3),$D93*10.56*N$2*(N$1/1000-($F93/1000)),0)</f>
        <v>0</v>
      </c>
      <c r="O93" s="69" t="n">
        <f aca="false">IF(AND($F93&lt;O$1,$G93&lt;O$3,(DATE(YEAR($G93)+1,MONTH($G93)+1,1))&gt;O$3),$D93*10.56*O$2*(O$1/1000-($F93/1000)),0)</f>
        <v>0</v>
      </c>
      <c r="P93" s="69" t="n">
        <f aca="false">IF(AND($F93&lt;P$1,$G93&lt;P$3,(DATE(YEAR($G93)+1,MONTH($G93)+1,1))&gt;P$3),$D93*10.56*P$2*(P$1/1000-($F93/1000)),0)</f>
        <v>0</v>
      </c>
      <c r="Q93" s="69" t="n">
        <f aca="false">IF(AND($F93&lt;Q$1,$G93&lt;Q$3,(DATE(YEAR($G93)+1,MONTH($G93)+1,1))&gt;Q$3),$D93*10.56*Q$2*(Q$1/1000-($F93/1000)),0)</f>
        <v>0</v>
      </c>
      <c r="R93" s="69" t="n">
        <f aca="false">IF(AND($F93&lt;R$1,$G93&lt;R$3,(DATE(YEAR($G93)+1,MONTH($G93)+1,1))&gt;R$3),$D93*10.56*R$2*(R$1/1000-($F93/1000)),0)</f>
        <v>0</v>
      </c>
      <c r="S93" s="69" t="n">
        <f aca="false">IF(AND($F93&lt;S$1,$G93&lt;S$3,(DATE(YEAR($G93)+1,MONTH($G93)+1,1))&gt;S$3),$D93*10.56*S$2*(S$1/1000-($F93/1000)),0)</f>
        <v>0</v>
      </c>
      <c r="T93" s="69" t="n">
        <f aca="false">IF(AND($F93&lt;T$1,$G93&lt;T$3,(DATE(YEAR($G93)+1,MONTH($G93)+1,1))&gt;T$3),$D93*10.56*T$2*(T$1/1000-($F93/1000)),0)</f>
        <v>0</v>
      </c>
      <c r="U93" s="69" t="n">
        <f aca="false">IF(AND($F93&lt;U$1,$G93&lt;U$3,(DATE(YEAR($G93)+1,MONTH($G93)+1,1))&gt;U$3),$D93*10.56*U$2*(U$1/1000-($F93/1000)),0)</f>
        <v>0</v>
      </c>
      <c r="V93" s="69" t="n">
        <f aca="false">IF(AND($F93&lt;V$1,$G93&lt;V$3,(DATE(YEAR($G93)+1,MONTH($G93)+1,1))&gt;V$3),$D93*10.56*V$2*(V$1/1000-($F93/1000)),0)</f>
        <v>0</v>
      </c>
      <c r="W93" s="69" t="n">
        <f aca="false">IF(AND($F93&lt;W$1,$G93&lt;W$3,(DATE(YEAR($G93)+1,MONTH($G93)+1,1))&gt;W$3),$D93*10.56*W$2*(W$1/1000-($F93/1000)),0)</f>
        <v>0</v>
      </c>
      <c r="X93" s="69" t="n">
        <f aca="false">IF(AND($F93&lt;X$1,$G93&lt;X$3,(DATE(YEAR($G93)+1,MONTH($G93)+1,1))&gt;X$3),$D93*10.56*X$2*(X$1/1000-($F93/1000)),0)</f>
        <v>0</v>
      </c>
      <c r="Y93" s="69" t="n">
        <f aca="false">IF(AND($F93&lt;Y$1,$G93&lt;Y$3,(DATE(YEAR($G93)+1,MONTH($G93)+1,1))&gt;Y$3),$D93*10.56*Y$2*(Y$1/1000-($F93/1000)),0)</f>
        <v>9.50400000000002</v>
      </c>
      <c r="Z93" s="69" t="n">
        <f aca="false">IF(AND($F93&lt;Z$1,$G93&lt;Z$3,(DATE(YEAR($G93)+1,MONTH($G93)+1,1))&gt;Z$3),$D93*10.56*Z$2*(Z$1/1000-($F93/1000)),0)</f>
        <v>9.50400000000002</v>
      </c>
      <c r="AA93" s="69" t="n">
        <f aca="false">IF(AND($F93&lt;AA$1,$G93&lt;AA$3,(DATE(YEAR($G93)+1,MONTH($G93)+1,1))&gt;AA$3),$D93*10.56*AA$2*(AA$1/1000-($F93/1000)),0)</f>
        <v>9.50400000000002</v>
      </c>
      <c r="AB93" s="69" t="n">
        <f aca="false">IF(AND($F93&lt;AB$1,$G93&lt;AB$3,(DATE(YEAR($G93)+1,MONTH($G93)+1,1))&gt;AB$3),$D93*10.56*AB$2*(AB$1/1000-($F93/1000)),0)</f>
        <v>9.50400000000002</v>
      </c>
      <c r="AC93" s="69" t="n">
        <f aca="false">IF(AND($F93&lt;AC$1,$G93&lt;AC$3,(DATE(YEAR($G93)+1,MONTH($G93)+1,1))&gt;AC$3),$D93*10.56*AC$2*(AC$1/1000-($F93/1000)),0)</f>
        <v>9.50400000000002</v>
      </c>
      <c r="AD93" s="69" t="n">
        <f aca="false">IF(AND($F93&lt;AD$1,$G93&lt;AD$3,(DATE(YEAR($G93)+1,MONTH($G93)+1,1))&gt;AD$3),$D93*10.56*AD$2*(AD$1/1000-($F93/1000)),0)</f>
        <v>9.50400000000002</v>
      </c>
      <c r="AE93" s="69" t="n">
        <f aca="false">IF(AND($F93&lt;AE$1,$G93&lt;AE$3,(DATE(YEAR($G93)+1,MONTH($G93)+1,1))&gt;AE$3),$D93*10.56*AE$2*(AE$1/1000-($F93/1000)),0)</f>
        <v>9.50400000000002</v>
      </c>
      <c r="AF93" s="69" t="n">
        <f aca="false">IF(AND($F93&lt;AF$1,$G93&lt;AF$3,(DATE(YEAR($G93)+1,MONTH($G93)+1,1))&gt;AF$3),$D93*10.56*AF$2*(AF$1/1000-($F93/1000)),0)</f>
        <v>9.50400000000002</v>
      </c>
      <c r="AG93" s="69" t="n">
        <f aca="false">IF(AND($F93&lt;AG$1,$G93&lt;AG$3,(DATE(YEAR($G93)+1,MONTH($G93)+1,1))&gt;AG$3),$D93*10.56*AG$2*(AG$1/1000-($F93/1000)),0)</f>
        <v>9.50400000000002</v>
      </c>
      <c r="AH93" s="69" t="n">
        <f aca="false">IF(AND($F93&lt;AH$1,$G93&lt;AH$3,(DATE(YEAR($G93)+1,MONTH($G93)+1,1))&gt;AH$3),$D93*10.56*AH$2*(AH$1/1000-($F93/1000)),0)</f>
        <v>9.50400000000002</v>
      </c>
      <c r="AI93" s="69" t="n">
        <f aca="false">IF(AND($F93&lt;AI$1,$G93&lt;AI$3,(DATE(YEAR($G93)+1,MONTH($G93)+1,1))&gt;AI$3),$D93*10.56*AI$2*(AI$1/1000-($F93/1000)),0)</f>
        <v>9.50400000000002</v>
      </c>
      <c r="AJ93" s="69" t="n">
        <f aca="false">IF(AND($F93&lt;AJ$1,$G93&lt;AJ$3,(DATE(YEAR($G93)+1,MONTH($G93)+1,1))&gt;AJ$3),$D93*10.56*AJ$2*(AJ$1/1000-($F93/1000)),0)</f>
        <v>9.50400000000002</v>
      </c>
      <c r="AK93" s="69" t="n">
        <f aca="false">IF(AND($F93&lt;AK$1,$G93&lt;AK$3,(DATE(YEAR($G93)+1,MONTH($G93)+1,1))&gt;AK$3),$D93*10.56*AK$2*(AK$1/1000-($F93/1000)),0)</f>
        <v>0</v>
      </c>
      <c r="AL93" s="69" t="n">
        <f aca="false">IF(AND($F93&lt;AL$1,$G93&lt;AL$3,(DATE(YEAR($G93)+1,MONTH($G93)+1,1))&gt;AL$3),$D93*10.56*AL$2*(AL$1/1000-($F93/1000)),0)</f>
        <v>0</v>
      </c>
      <c r="AM93" s="69" t="n">
        <f aca="false">IF(AND($F93&lt;AM$1,$G93&lt;AM$3,(DATE(YEAR($G93)+1,MONTH($G93)+1,1))&gt;AM$3),$D93*10.56*AM$2*(AM$1/1000-($F93/1000)),0)</f>
        <v>0</v>
      </c>
      <c r="AN93" s="69" t="n">
        <f aca="false">IF(AND($F93&lt;AN$1,$G93&lt;AN$3,(DATE(YEAR($G93)+1,MONTH($G93)+1,1))&gt;AN$3),$D93*10.56*AN$2*(AN$1/1000-($F93/1000)),0)</f>
        <v>0</v>
      </c>
      <c r="AO93" s="69" t="n">
        <f aca="false">IF(AND($F93&lt;AO$1,$G93&lt;AO$3,(DATE(YEAR($G93)+1,MONTH($G93)+1,1))&gt;AO$3),$D93*10.56*AO$2*(AO$1/1000-($F93/1000)),0)</f>
        <v>0</v>
      </c>
      <c r="AP93" s="69" t="n">
        <f aca="false">IF(AND($F93&lt;AP$1,$G93&lt;AP$3,(DATE(YEAR($G93)+1,MONTH($G93)+1,1))&gt;AP$3),$D93*10.56*AP$2*(AP$1/1000-($F93/1000)),0)</f>
        <v>0</v>
      </c>
      <c r="AQ93" s="69" t="n">
        <f aca="false">IF(AND($F93&lt;AQ$1,$G93&lt;AQ$3,(DATE(YEAR($G93)+1,MONTH($G93)+1,1))&gt;AQ$3),$D93*10.56*AQ$2*(AQ$1/1000-($F93/1000)),0)</f>
        <v>0</v>
      </c>
      <c r="AR93" s="69" t="n">
        <f aca="false">IF(AND($F93&lt;AR$1,$G93&lt;AR$3,(DATE(YEAR($G93)+1,MONTH($G93)+1,1))&gt;AR$3),$D93*10.56*AR$2*(AR$1/1000-($F93/1000)),0)</f>
        <v>0</v>
      </c>
      <c r="AS93" s="69" t="n">
        <f aca="false">IF(AND($F93&lt;AS$1,$G93&lt;AS$3,(DATE(YEAR($G93)+1,MONTH($G93)+1,1))&gt;AS$3),$D93*10.56*AS$2*(AS$1/1000-($F93/1000)),0)</f>
        <v>0</v>
      </c>
      <c r="AT93" s="69" t="n">
        <f aca="false">IF(AND($F93&lt;AT$1,$G93&lt;AT$3,(DATE(YEAR($G93)+1,MONTH($G93)+1,1))&gt;AT$3),$D93*10.56*AT$2*(AT$1/1000-($F93/1000)),0)</f>
        <v>0</v>
      </c>
      <c r="AU93" s="69" t="n">
        <f aca="false">IF(AND($F93&lt;AU$1,$G93&lt;AU$3,(DATE(YEAR($G93)+1,MONTH($G93)+1,1))&gt;AU$3),$D93*10.56*AU$2*(AU$1/1000-($F93/1000)),0)</f>
        <v>0</v>
      </c>
      <c r="AV93" s="69" t="n">
        <f aca="false">IF(AND($F93&lt;AV$1,$G93&lt;AV$3,(DATE(YEAR($G93)+1,MONTH($G93)+1,1))&gt;AV$3),$D93*10.56*AV$2*(AV$1/1000-($F93/1000)),0)</f>
        <v>0</v>
      </c>
      <c r="AW93" s="69" t="n">
        <f aca="false">IF(AND($F93&lt;AW$1,$G93&lt;AW$3,(DATE(YEAR($G93)+1,MONTH($G93)+1,1))&gt;AW$3),$D93*10.56*AW$2*(AW$1/1000-($F93/1000)),0)</f>
        <v>0</v>
      </c>
      <c r="AX93" s="69" t="n">
        <f aca="false">IF(AND($F93&lt;AX$1,$G93&lt;AX$3,(DATE(YEAR($G93)+1,MONTH($G93)+1,1))&gt;AX$3),$D93*10.56*AX$2*(AX$1/1000-($F93/1000)),0)</f>
        <v>0</v>
      </c>
      <c r="AY93" s="69" t="n">
        <f aca="false">IF(AND($F93&lt;AY$1,$G93&lt;AY$3,(DATE(YEAR($G93)+1,MONTH($G93)+1,1))&gt;AY$3),$D93*10.56*AY$2*(AY$1/1000-($F93/1000)),0)</f>
        <v>0</v>
      </c>
      <c r="AZ93" s="69" t="n">
        <f aca="false">IF(AND($F93&lt;AZ$1,$G93&lt;AZ$3,(DATE(YEAR($G93)+1,MONTH($G93)+1,1))&gt;AZ$3),$D93*10.56*AZ$2*(AZ$1/1000-($F93/1000)),0)</f>
        <v>0</v>
      </c>
      <c r="BA93" s="69" t="n">
        <f aca="false">IF(AND($F93&lt;BA$1,$G93&lt;BA$3,(DATE(YEAR($G93)+1,MONTH($G93)+1,1))&gt;BA$3),$D93*10.56*BA$2*(BA$1/1000-($F93/1000)),0)</f>
        <v>0</v>
      </c>
      <c r="BB93" s="69" t="n">
        <f aca="false">IF(AND($F93&lt;BB$1,$G93&lt;BB$3,(DATE(YEAR($G93)+1,MONTH($G93)+1,1))&gt;BB$3),$D93*10.56*BB$2*(BB$1/1000-($F93/1000)),0)</f>
        <v>0</v>
      </c>
      <c r="BC93" s="69" t="n">
        <f aca="false">IF(AND($F93&lt;BC$1,$G93&lt;BC$3,(DATE(YEAR($G93)+1,MONTH($G93)+1,1))&gt;BC$3),$D93*10.56*BC$2*(BC$1/1000-($F93/1000)),0)</f>
        <v>0</v>
      </c>
      <c r="BD93" s="69" t="n">
        <f aca="false">IF(AND($F93&lt;BD$1,$G93&lt;BD$3,(DATE(YEAR($G93)+1,MONTH($G93)+1,1))&gt;BD$3),$D93*10.56*BD$2*(BD$1/1000-($F93/1000)),0)</f>
        <v>0</v>
      </c>
    </row>
    <row r="94" customFormat="false" ht="12.75" hidden="false" customHeight="false" outlineLevel="0" collapsed="false">
      <c r="A94" s="0" t="s">
        <v>1346</v>
      </c>
      <c r="B94" s="0" t="s">
        <v>1251</v>
      </c>
      <c r="C94" s="0" t="s">
        <v>1270</v>
      </c>
      <c r="D94" s="0" t="n">
        <v>100</v>
      </c>
      <c r="E94" s="0" t="s">
        <v>1268</v>
      </c>
      <c r="F94" s="0" t="n">
        <v>9700</v>
      </c>
      <c r="G94" s="8" t="n">
        <v>37408</v>
      </c>
      <c r="H94" s="64" t="s">
        <v>1260</v>
      </c>
      <c r="I94" s="69" t="n">
        <f aca="false">IF(AND($F94&lt;I$1,$G94&lt;I$3,(DATE(YEAR($G94)+1,MONTH($G94)+1,1))&gt;I$3),$D94*10.56*I$2*(I$1/1000-($F94/1000)),0)</f>
        <v>0</v>
      </c>
      <c r="J94" s="69" t="n">
        <f aca="false">IF(AND($F94&lt;J$1,$G94&lt;J$3,(DATE(YEAR($G94)+1,MONTH($G94)+1,1))&gt;J$3),$D94*10.56*J$2*(J$1/1000-($F94/1000)),0)</f>
        <v>0</v>
      </c>
      <c r="K94" s="69" t="n">
        <f aca="false">IF(AND($F94&lt;K$1,$G94&lt;K$3,(DATE(YEAR($G94)+1,MONTH($G94)+1,1))&gt;K$3),$D94*10.56*K$2*(K$1/1000-($F94/1000)),0)</f>
        <v>0</v>
      </c>
      <c r="L94" s="69" t="n">
        <f aca="false">IF(AND($F94&lt;L$1,$G94&lt;L$3,(DATE(YEAR($G94)+1,MONTH($G94)+1,1))&gt;L$3),$D94*10.56*L$2*(L$1/1000-($F94/1000)),0)</f>
        <v>0</v>
      </c>
      <c r="M94" s="69" t="n">
        <f aca="false">IF(AND($F94&lt;M$1,$G94&lt;M$3,(DATE(YEAR($G94)+1,MONTH($G94)+1,1))&gt;M$3),$D94*10.56*M$2*(M$1/1000-($F94/1000)),0)</f>
        <v>0</v>
      </c>
      <c r="N94" s="69" t="n">
        <f aca="false">IF(AND($F94&lt;N$1,$G94&lt;N$3,(DATE(YEAR($G94)+1,MONTH($G94)+1,1))&gt;N$3),$D94*10.56*N$2*(N$1/1000-($F94/1000)),0)</f>
        <v>0</v>
      </c>
      <c r="O94" s="69" t="n">
        <f aca="false">IF(AND($F94&lt;O$1,$G94&lt;O$3,(DATE(YEAR($G94)+1,MONTH($G94)+1,1))&gt;O$3),$D94*10.56*O$2*(O$1/1000-($F94/1000)),0)</f>
        <v>0</v>
      </c>
      <c r="P94" s="69" t="n">
        <f aca="false">IF(AND($F94&lt;P$1,$G94&lt;P$3,(DATE(YEAR($G94)+1,MONTH($G94)+1,1))&gt;P$3),$D94*10.56*P$2*(P$1/1000-($F94/1000)),0)</f>
        <v>0</v>
      </c>
      <c r="Q94" s="69" t="n">
        <f aca="false">IF(AND($F94&lt;Q$1,$G94&lt;Q$3,(DATE(YEAR($G94)+1,MONTH($G94)+1,1))&gt;Q$3),$D94*10.56*Q$2*(Q$1/1000-($F94/1000)),0)</f>
        <v>0</v>
      </c>
      <c r="R94" s="69" t="n">
        <f aca="false">IF(AND($F94&lt;R$1,$G94&lt;R$3,(DATE(YEAR($G94)+1,MONTH($G94)+1,1))&gt;R$3),$D94*10.56*R$2*(R$1/1000-($F94/1000)),0)</f>
        <v>0</v>
      </c>
      <c r="S94" s="69" t="n">
        <f aca="false">IF(AND($F94&lt;S$1,$G94&lt;S$3,(DATE(YEAR($G94)+1,MONTH($G94)+1,1))&gt;S$3),$D94*10.56*S$2*(S$1/1000-($F94/1000)),0)</f>
        <v>0</v>
      </c>
      <c r="T94" s="69" t="n">
        <f aca="false">IF(AND($F94&lt;T$1,$G94&lt;T$3,(DATE(YEAR($G94)+1,MONTH($G94)+1,1))&gt;T$3),$D94*10.56*T$2*(T$1/1000-($F94/1000)),0)</f>
        <v>0</v>
      </c>
      <c r="U94" s="69" t="n">
        <f aca="false">IF(AND($F94&lt;U$1,$G94&lt;U$3,(DATE(YEAR($G94)+1,MONTH($G94)+1,1))&gt;U$3),$D94*10.56*U$2*(U$1/1000-($F94/1000)),0)</f>
        <v>0</v>
      </c>
      <c r="V94" s="69" t="n">
        <f aca="false">IF(AND($F94&lt;V$1,$G94&lt;V$3,(DATE(YEAR($G94)+1,MONTH($G94)+1,1))&gt;V$3),$D94*10.56*V$2*(V$1/1000-($F94/1000)),0)</f>
        <v>0</v>
      </c>
      <c r="W94" s="69" t="n">
        <f aca="false">IF(AND($F94&lt;W$1,$G94&lt;W$3,(DATE(YEAR($G94)+1,MONTH($G94)+1,1))&gt;W$3),$D94*10.56*W$2*(W$1/1000-($F94/1000)),0)</f>
        <v>0</v>
      </c>
      <c r="X94" s="69" t="n">
        <f aca="false">IF(AND($F94&lt;X$1,$G94&lt;X$3,(DATE(YEAR($G94)+1,MONTH($G94)+1,1))&gt;X$3),$D94*10.56*X$2*(X$1/1000-($F94/1000)),0)</f>
        <v>0</v>
      </c>
      <c r="Y94" s="69" t="n">
        <f aca="false">IF(AND($F94&lt;Y$1,$G94&lt;Y$3,(DATE(YEAR($G94)+1,MONTH($G94)+1,1))&gt;Y$3),$D94*10.56*Y$2*(Y$1/1000-($F94/1000)),0)</f>
        <v>0</v>
      </c>
      <c r="Z94" s="69" t="n">
        <f aca="false">IF(AND($F94&lt;Z$1,$G94&lt;Z$3,(DATE(YEAR($G94)+1,MONTH($G94)+1,1))&gt;Z$3),$D94*10.56*Z$2*(Z$1/1000-($F94/1000)),0)</f>
        <v>0</v>
      </c>
      <c r="AA94" s="69" t="n">
        <f aca="false">IF(AND($F94&lt;AA$1,$G94&lt;AA$3,(DATE(YEAR($G94)+1,MONTH($G94)+1,1))&gt;AA$3),$D94*10.56*AA$2*(AA$1/1000-($F94/1000)),0)</f>
        <v>126.72</v>
      </c>
      <c r="AB94" s="69" t="n">
        <f aca="false">IF(AND($F94&lt;AB$1,$G94&lt;AB$3,(DATE(YEAR($G94)+1,MONTH($G94)+1,1))&gt;AB$3),$D94*10.56*AB$2*(AB$1/1000-($F94/1000)),0)</f>
        <v>126.72</v>
      </c>
      <c r="AC94" s="69" t="n">
        <f aca="false">IF(AND($F94&lt;AC$1,$G94&lt;AC$3,(DATE(YEAR($G94)+1,MONTH($G94)+1,1))&gt;AC$3),$D94*10.56*AC$2*(AC$1/1000-($F94/1000)),0)</f>
        <v>126.72</v>
      </c>
      <c r="AD94" s="69" t="n">
        <f aca="false">IF(AND($F94&lt;AD$1,$G94&lt;AD$3,(DATE(YEAR($G94)+1,MONTH($G94)+1,1))&gt;AD$3),$D94*10.56*AD$2*(AD$1/1000-($F94/1000)),0)</f>
        <v>126.72</v>
      </c>
      <c r="AE94" s="69" t="n">
        <f aca="false">IF(AND($F94&lt;AE$1,$G94&lt;AE$3,(DATE(YEAR($G94)+1,MONTH($G94)+1,1))&gt;AE$3),$D94*10.56*AE$2*(AE$1/1000-($F94/1000)),0)</f>
        <v>126.72</v>
      </c>
      <c r="AF94" s="69" t="n">
        <f aca="false">IF(AND($F94&lt;AF$1,$G94&lt;AF$3,(DATE(YEAR($G94)+1,MONTH($G94)+1,1))&gt;AF$3),$D94*10.56*AF$2*(AF$1/1000-($F94/1000)),0)</f>
        <v>126.72</v>
      </c>
      <c r="AG94" s="69" t="n">
        <f aca="false">IF(AND($F94&lt;AG$1,$G94&lt;AG$3,(DATE(YEAR($G94)+1,MONTH($G94)+1,1))&gt;AG$3),$D94*10.56*AG$2*(AG$1/1000-($F94/1000)),0)</f>
        <v>126.72</v>
      </c>
      <c r="AH94" s="69" t="n">
        <f aca="false">IF(AND($F94&lt;AH$1,$G94&lt;AH$3,(DATE(YEAR($G94)+1,MONTH($G94)+1,1))&gt;AH$3),$D94*10.56*AH$2*(AH$1/1000-($F94/1000)),0)</f>
        <v>126.72</v>
      </c>
      <c r="AI94" s="69" t="n">
        <f aca="false">IF(AND($F94&lt;AI$1,$G94&lt;AI$3,(DATE(YEAR($G94)+1,MONTH($G94)+1,1))&gt;AI$3),$D94*10.56*AI$2*(AI$1/1000-($F94/1000)),0)</f>
        <v>126.72</v>
      </c>
      <c r="AJ94" s="69" t="n">
        <f aca="false">IF(AND($F94&lt;AJ$1,$G94&lt;AJ$3,(DATE(YEAR($G94)+1,MONTH($G94)+1,1))&gt;AJ$3),$D94*10.56*AJ$2*(AJ$1/1000-($F94/1000)),0)</f>
        <v>126.72</v>
      </c>
      <c r="AK94" s="69" t="n">
        <f aca="false">IF(AND($F94&lt;AK$1,$G94&lt;AK$3,(DATE(YEAR($G94)+1,MONTH($G94)+1,1))&gt;AK$3),$D94*10.56*AK$2*(AK$1/1000-($F94/1000)),0)</f>
        <v>126.72</v>
      </c>
      <c r="AL94" s="69" t="n">
        <f aca="false">IF(AND($F94&lt;AL$1,$G94&lt;AL$3,(DATE(YEAR($G94)+1,MONTH($G94)+1,1))&gt;AL$3),$D94*10.56*AL$2*(AL$1/1000-($F94/1000)),0)</f>
        <v>126.72</v>
      </c>
      <c r="AM94" s="69" t="n">
        <f aca="false">IF(AND($F94&lt;AM$1,$G94&lt;AM$3,(DATE(YEAR($G94)+1,MONTH($G94)+1,1))&gt;AM$3),$D94*10.56*AM$2*(AM$1/1000-($F94/1000)),0)</f>
        <v>0</v>
      </c>
      <c r="AN94" s="69" t="n">
        <f aca="false">IF(AND($F94&lt;AN$1,$G94&lt;AN$3,(DATE(YEAR($G94)+1,MONTH($G94)+1,1))&gt;AN$3),$D94*10.56*AN$2*(AN$1/1000-($F94/1000)),0)</f>
        <v>0</v>
      </c>
      <c r="AO94" s="69" t="n">
        <f aca="false">IF(AND($F94&lt;AO$1,$G94&lt;AO$3,(DATE(YEAR($G94)+1,MONTH($G94)+1,1))&gt;AO$3),$D94*10.56*AO$2*(AO$1/1000-($F94/1000)),0)</f>
        <v>0</v>
      </c>
      <c r="AP94" s="69" t="n">
        <f aca="false">IF(AND($F94&lt;AP$1,$G94&lt;AP$3,(DATE(YEAR($G94)+1,MONTH($G94)+1,1))&gt;AP$3),$D94*10.56*AP$2*(AP$1/1000-($F94/1000)),0)</f>
        <v>0</v>
      </c>
      <c r="AQ94" s="69" t="n">
        <f aca="false">IF(AND($F94&lt;AQ$1,$G94&lt;AQ$3,(DATE(YEAR($G94)+1,MONTH($G94)+1,1))&gt;AQ$3),$D94*10.56*AQ$2*(AQ$1/1000-($F94/1000)),0)</f>
        <v>0</v>
      </c>
      <c r="AR94" s="69" t="n">
        <f aca="false">IF(AND($F94&lt;AR$1,$G94&lt;AR$3,(DATE(YEAR($G94)+1,MONTH($G94)+1,1))&gt;AR$3),$D94*10.56*AR$2*(AR$1/1000-($F94/1000)),0)</f>
        <v>0</v>
      </c>
      <c r="AS94" s="69" t="n">
        <f aca="false">IF(AND($F94&lt;AS$1,$G94&lt;AS$3,(DATE(YEAR($G94)+1,MONTH($G94)+1,1))&gt;AS$3),$D94*10.56*AS$2*(AS$1/1000-($F94/1000)),0)</f>
        <v>0</v>
      </c>
      <c r="AT94" s="69" t="n">
        <f aca="false">IF(AND($F94&lt;AT$1,$G94&lt;AT$3,(DATE(YEAR($G94)+1,MONTH($G94)+1,1))&gt;AT$3),$D94*10.56*AT$2*(AT$1/1000-($F94/1000)),0)</f>
        <v>0</v>
      </c>
      <c r="AU94" s="69" t="n">
        <f aca="false">IF(AND($F94&lt;AU$1,$G94&lt;AU$3,(DATE(YEAR($G94)+1,MONTH($G94)+1,1))&gt;AU$3),$D94*10.56*AU$2*(AU$1/1000-($F94/1000)),0)</f>
        <v>0</v>
      </c>
      <c r="AV94" s="69" t="n">
        <f aca="false">IF(AND($F94&lt;AV$1,$G94&lt;AV$3,(DATE(YEAR($G94)+1,MONTH($G94)+1,1))&gt;AV$3),$D94*10.56*AV$2*(AV$1/1000-($F94/1000)),0)</f>
        <v>0</v>
      </c>
      <c r="AW94" s="69" t="n">
        <f aca="false">IF(AND($F94&lt;AW$1,$G94&lt;AW$3,(DATE(YEAR($G94)+1,MONTH($G94)+1,1))&gt;AW$3),$D94*10.56*AW$2*(AW$1/1000-($F94/1000)),0)</f>
        <v>0</v>
      </c>
      <c r="AX94" s="69" t="n">
        <f aca="false">IF(AND($F94&lt;AX$1,$G94&lt;AX$3,(DATE(YEAR($G94)+1,MONTH($G94)+1,1))&gt;AX$3),$D94*10.56*AX$2*(AX$1/1000-($F94/1000)),0)</f>
        <v>0</v>
      </c>
      <c r="AY94" s="69" t="n">
        <f aca="false">IF(AND($F94&lt;AY$1,$G94&lt;AY$3,(DATE(YEAR($G94)+1,MONTH($G94)+1,1))&gt;AY$3),$D94*10.56*AY$2*(AY$1/1000-($F94/1000)),0)</f>
        <v>0</v>
      </c>
      <c r="AZ94" s="69" t="n">
        <f aca="false">IF(AND($F94&lt;AZ$1,$G94&lt;AZ$3,(DATE(YEAR($G94)+1,MONTH($G94)+1,1))&gt;AZ$3),$D94*10.56*AZ$2*(AZ$1/1000-($F94/1000)),0)</f>
        <v>0</v>
      </c>
      <c r="BA94" s="69" t="n">
        <f aca="false">IF(AND($F94&lt;BA$1,$G94&lt;BA$3,(DATE(YEAR($G94)+1,MONTH($G94)+1,1))&gt;BA$3),$D94*10.56*BA$2*(BA$1/1000-($F94/1000)),0)</f>
        <v>0</v>
      </c>
      <c r="BB94" s="69" t="n">
        <f aca="false">IF(AND($F94&lt;BB$1,$G94&lt;BB$3,(DATE(YEAR($G94)+1,MONTH($G94)+1,1))&gt;BB$3),$D94*10.56*BB$2*(BB$1/1000-($F94/1000)),0)</f>
        <v>0</v>
      </c>
      <c r="BC94" s="69" t="n">
        <f aca="false">IF(AND($F94&lt;BC$1,$G94&lt;BC$3,(DATE(YEAR($G94)+1,MONTH($G94)+1,1))&gt;BC$3),$D94*10.56*BC$2*(BC$1/1000-($F94/1000)),0)</f>
        <v>0</v>
      </c>
      <c r="BD94" s="69" t="n">
        <f aca="false">IF(AND($F94&lt;BD$1,$G94&lt;BD$3,(DATE(YEAR($G94)+1,MONTH($G94)+1,1))&gt;BD$3),$D94*10.56*BD$2*(BD$1/1000-($F94/1000)),0)</f>
        <v>0</v>
      </c>
    </row>
    <row r="95" customFormat="false" ht="12.75" hidden="false" customHeight="false" outlineLevel="0" collapsed="false">
      <c r="A95" s="66" t="s">
        <v>1347</v>
      </c>
      <c r="B95" s="66" t="s">
        <v>1251</v>
      </c>
      <c r="C95" s="66" t="s">
        <v>1252</v>
      </c>
      <c r="D95" s="66" t="n">
        <v>15</v>
      </c>
      <c r="E95" s="66" t="s">
        <v>1268</v>
      </c>
      <c r="F95" s="66" t="n">
        <v>9700</v>
      </c>
      <c r="G95" s="68" t="n">
        <v>37469</v>
      </c>
      <c r="H95" s="64" t="s">
        <v>1260</v>
      </c>
      <c r="I95" s="69" t="n">
        <f aca="false">IF(AND($F95&lt;I$1,$G95&lt;I$3,(DATE(YEAR($G95)+1,MONTH($G95)+1,1))&gt;I$3),$D95*10.56*I$2*(I$1/1000-($F95/1000)),0)</f>
        <v>0</v>
      </c>
      <c r="J95" s="69" t="n">
        <f aca="false">IF(AND($F95&lt;J$1,$G95&lt;J$3,(DATE(YEAR($G95)+1,MONTH($G95)+1,1))&gt;J$3),$D95*10.56*J$2*(J$1/1000-($F95/1000)),0)</f>
        <v>0</v>
      </c>
      <c r="K95" s="69" t="n">
        <f aca="false">IF(AND($F95&lt;K$1,$G95&lt;K$3,(DATE(YEAR($G95)+1,MONTH($G95)+1,1))&gt;K$3),$D95*10.56*K$2*(K$1/1000-($F95/1000)),0)</f>
        <v>0</v>
      </c>
      <c r="L95" s="69" t="n">
        <f aca="false">IF(AND($F95&lt;L$1,$G95&lt;L$3,(DATE(YEAR($G95)+1,MONTH($G95)+1,1))&gt;L$3),$D95*10.56*L$2*(L$1/1000-($F95/1000)),0)</f>
        <v>0</v>
      </c>
      <c r="M95" s="69" t="n">
        <f aca="false">IF(AND($F95&lt;M$1,$G95&lt;M$3,(DATE(YEAR($G95)+1,MONTH($G95)+1,1))&gt;M$3),$D95*10.56*M$2*(M$1/1000-($F95/1000)),0)</f>
        <v>0</v>
      </c>
      <c r="N95" s="69" t="n">
        <f aca="false">IF(AND($F95&lt;N$1,$G95&lt;N$3,(DATE(YEAR($G95)+1,MONTH($G95)+1,1))&gt;N$3),$D95*10.56*N$2*(N$1/1000-($F95/1000)),0)</f>
        <v>0</v>
      </c>
      <c r="O95" s="69" t="n">
        <f aca="false">IF(AND($F95&lt;O$1,$G95&lt;O$3,(DATE(YEAR($G95)+1,MONTH($G95)+1,1))&gt;O$3),$D95*10.56*O$2*(O$1/1000-($F95/1000)),0)</f>
        <v>0</v>
      </c>
      <c r="P95" s="69" t="n">
        <f aca="false">IF(AND($F95&lt;P$1,$G95&lt;P$3,(DATE(YEAR($G95)+1,MONTH($G95)+1,1))&gt;P$3),$D95*10.56*P$2*(P$1/1000-($F95/1000)),0)</f>
        <v>0</v>
      </c>
      <c r="Q95" s="69" t="n">
        <f aca="false">IF(AND($F95&lt;Q$1,$G95&lt;Q$3,(DATE(YEAR($G95)+1,MONTH($G95)+1,1))&gt;Q$3),$D95*10.56*Q$2*(Q$1/1000-($F95/1000)),0)</f>
        <v>0</v>
      </c>
      <c r="R95" s="69" t="n">
        <f aca="false">IF(AND($F95&lt;R$1,$G95&lt;R$3,(DATE(YEAR($G95)+1,MONTH($G95)+1,1))&gt;R$3),$D95*10.56*R$2*(R$1/1000-($F95/1000)),0)</f>
        <v>0</v>
      </c>
      <c r="S95" s="69" t="n">
        <f aca="false">IF(AND($F95&lt;S$1,$G95&lt;S$3,(DATE(YEAR($G95)+1,MONTH($G95)+1,1))&gt;S$3),$D95*10.56*S$2*(S$1/1000-($F95/1000)),0)</f>
        <v>0</v>
      </c>
      <c r="T95" s="69" t="n">
        <f aca="false">IF(AND($F95&lt;T$1,$G95&lt;T$3,(DATE(YEAR($G95)+1,MONTH($G95)+1,1))&gt;T$3),$D95*10.56*T$2*(T$1/1000-($F95/1000)),0)</f>
        <v>0</v>
      </c>
      <c r="U95" s="69" t="n">
        <f aca="false">IF(AND($F95&lt;U$1,$G95&lt;U$3,(DATE(YEAR($G95)+1,MONTH($G95)+1,1))&gt;U$3),$D95*10.56*U$2*(U$1/1000-($F95/1000)),0)</f>
        <v>0</v>
      </c>
      <c r="V95" s="69" t="n">
        <f aca="false">IF(AND($F95&lt;V$1,$G95&lt;V$3,(DATE(YEAR($G95)+1,MONTH($G95)+1,1))&gt;V$3),$D95*10.56*V$2*(V$1/1000-($F95/1000)),0)</f>
        <v>0</v>
      </c>
      <c r="W95" s="69" t="n">
        <f aca="false">IF(AND($F95&lt;W$1,$G95&lt;W$3,(DATE(YEAR($G95)+1,MONTH($G95)+1,1))&gt;W$3),$D95*10.56*W$2*(W$1/1000-($F95/1000)),0)</f>
        <v>0</v>
      </c>
      <c r="X95" s="69" t="n">
        <f aca="false">IF(AND($F95&lt;X$1,$G95&lt;X$3,(DATE(YEAR($G95)+1,MONTH($G95)+1,1))&gt;X$3),$D95*10.56*X$2*(X$1/1000-($F95/1000)),0)</f>
        <v>0</v>
      </c>
      <c r="Y95" s="69" t="n">
        <f aca="false">IF(AND($F95&lt;Y$1,$G95&lt;Y$3,(DATE(YEAR($G95)+1,MONTH($G95)+1,1))&gt;Y$3),$D95*10.56*Y$2*(Y$1/1000-($F95/1000)),0)</f>
        <v>0</v>
      </c>
      <c r="Z95" s="69" t="n">
        <f aca="false">IF(AND($F95&lt;Z$1,$G95&lt;Z$3,(DATE(YEAR($G95)+1,MONTH($G95)+1,1))&gt;Z$3),$D95*10.56*Z$2*(Z$1/1000-($F95/1000)),0)</f>
        <v>0</v>
      </c>
      <c r="AA95" s="69" t="n">
        <f aca="false">IF(AND($F95&lt;AA$1,$G95&lt;AA$3,(DATE(YEAR($G95)+1,MONTH($G95)+1,1))&gt;AA$3),$D95*10.56*AA$2*(AA$1/1000-($F95/1000)),0)</f>
        <v>0</v>
      </c>
      <c r="AB95" s="69" t="n">
        <f aca="false">IF(AND($F95&lt;AB$1,$G95&lt;AB$3,(DATE(YEAR($G95)+1,MONTH($G95)+1,1))&gt;AB$3),$D95*10.56*AB$2*(AB$1/1000-($F95/1000)),0)</f>
        <v>0</v>
      </c>
      <c r="AC95" s="69" t="n">
        <f aca="false">IF(AND($F95&lt;AC$1,$G95&lt;AC$3,(DATE(YEAR($G95)+1,MONTH($G95)+1,1))&gt;AC$3),$D95*10.56*AC$2*(AC$1/1000-($F95/1000)),0)</f>
        <v>19.008</v>
      </c>
      <c r="AD95" s="69" t="n">
        <f aca="false">IF(AND($F95&lt;AD$1,$G95&lt;AD$3,(DATE(YEAR($G95)+1,MONTH($G95)+1,1))&gt;AD$3),$D95*10.56*AD$2*(AD$1/1000-($F95/1000)),0)</f>
        <v>19.008</v>
      </c>
      <c r="AE95" s="69" t="n">
        <f aca="false">IF(AND($F95&lt;AE$1,$G95&lt;AE$3,(DATE(YEAR($G95)+1,MONTH($G95)+1,1))&gt;AE$3),$D95*10.56*AE$2*(AE$1/1000-($F95/1000)),0)</f>
        <v>19.008</v>
      </c>
      <c r="AF95" s="69" t="n">
        <f aca="false">IF(AND($F95&lt;AF$1,$G95&lt;AF$3,(DATE(YEAR($G95)+1,MONTH($G95)+1,1))&gt;AF$3),$D95*10.56*AF$2*(AF$1/1000-($F95/1000)),0)</f>
        <v>19.008</v>
      </c>
      <c r="AG95" s="69" t="n">
        <f aca="false">IF(AND($F95&lt;AG$1,$G95&lt;AG$3,(DATE(YEAR($G95)+1,MONTH($G95)+1,1))&gt;AG$3),$D95*10.56*AG$2*(AG$1/1000-($F95/1000)),0)</f>
        <v>19.008</v>
      </c>
      <c r="AH95" s="69" t="n">
        <f aca="false">IF(AND($F95&lt;AH$1,$G95&lt;AH$3,(DATE(YEAR($G95)+1,MONTH($G95)+1,1))&gt;AH$3),$D95*10.56*AH$2*(AH$1/1000-($F95/1000)),0)</f>
        <v>19.008</v>
      </c>
      <c r="AI95" s="69" t="n">
        <f aca="false">IF(AND($F95&lt;AI$1,$G95&lt;AI$3,(DATE(YEAR($G95)+1,MONTH($G95)+1,1))&gt;AI$3),$D95*10.56*AI$2*(AI$1/1000-($F95/1000)),0)</f>
        <v>19.008</v>
      </c>
      <c r="AJ95" s="69" t="n">
        <f aca="false">IF(AND($F95&lt;AJ$1,$G95&lt;AJ$3,(DATE(YEAR($G95)+1,MONTH($G95)+1,1))&gt;AJ$3),$D95*10.56*AJ$2*(AJ$1/1000-($F95/1000)),0)</f>
        <v>19.008</v>
      </c>
      <c r="AK95" s="69" t="n">
        <f aca="false">IF(AND($F95&lt;AK$1,$G95&lt;AK$3,(DATE(YEAR($G95)+1,MONTH($G95)+1,1))&gt;AK$3),$D95*10.56*AK$2*(AK$1/1000-($F95/1000)),0)</f>
        <v>19.008</v>
      </c>
      <c r="AL95" s="69" t="n">
        <f aca="false">IF(AND($F95&lt;AL$1,$G95&lt;AL$3,(DATE(YEAR($G95)+1,MONTH($G95)+1,1))&gt;AL$3),$D95*10.56*AL$2*(AL$1/1000-($F95/1000)),0)</f>
        <v>19.008</v>
      </c>
      <c r="AM95" s="69" t="n">
        <f aca="false">IF(AND($F95&lt;AM$1,$G95&lt;AM$3,(DATE(YEAR($G95)+1,MONTH($G95)+1,1))&gt;AM$3),$D95*10.56*AM$2*(AM$1/1000-($F95/1000)),0)</f>
        <v>19.008</v>
      </c>
      <c r="AN95" s="69" t="n">
        <f aca="false">IF(AND($F95&lt;AN$1,$G95&lt;AN$3,(DATE(YEAR($G95)+1,MONTH($G95)+1,1))&gt;AN$3),$D95*10.56*AN$2*(AN$1/1000-($F95/1000)),0)</f>
        <v>19.008</v>
      </c>
      <c r="AO95" s="69" t="n">
        <f aca="false">IF(AND($F95&lt;AO$1,$G95&lt;AO$3,(DATE(YEAR($G95)+1,MONTH($G95)+1,1))&gt;AO$3),$D95*10.56*AO$2*(AO$1/1000-($F95/1000)),0)</f>
        <v>0</v>
      </c>
      <c r="AP95" s="69" t="n">
        <f aca="false">IF(AND($F95&lt;AP$1,$G95&lt;AP$3,(DATE(YEAR($G95)+1,MONTH($G95)+1,1))&gt;AP$3),$D95*10.56*AP$2*(AP$1/1000-($F95/1000)),0)</f>
        <v>0</v>
      </c>
      <c r="AQ95" s="69" t="n">
        <f aca="false">IF(AND($F95&lt;AQ$1,$G95&lt;AQ$3,(DATE(YEAR($G95)+1,MONTH($G95)+1,1))&gt;AQ$3),$D95*10.56*AQ$2*(AQ$1/1000-($F95/1000)),0)</f>
        <v>0</v>
      </c>
      <c r="AR95" s="69" t="n">
        <f aca="false">IF(AND($F95&lt;AR$1,$G95&lt;AR$3,(DATE(YEAR($G95)+1,MONTH($G95)+1,1))&gt;AR$3),$D95*10.56*AR$2*(AR$1/1000-($F95/1000)),0)</f>
        <v>0</v>
      </c>
      <c r="AS95" s="69" t="n">
        <f aca="false">IF(AND($F95&lt;AS$1,$G95&lt;AS$3,(DATE(YEAR($G95)+1,MONTH($G95)+1,1))&gt;AS$3),$D95*10.56*AS$2*(AS$1/1000-($F95/1000)),0)</f>
        <v>0</v>
      </c>
      <c r="AT95" s="69" t="n">
        <f aca="false">IF(AND($F95&lt;AT$1,$G95&lt;AT$3,(DATE(YEAR($G95)+1,MONTH($G95)+1,1))&gt;AT$3),$D95*10.56*AT$2*(AT$1/1000-($F95/1000)),0)</f>
        <v>0</v>
      </c>
      <c r="AU95" s="69" t="n">
        <f aca="false">IF(AND($F95&lt;AU$1,$G95&lt;AU$3,(DATE(YEAR($G95)+1,MONTH($G95)+1,1))&gt;AU$3),$D95*10.56*AU$2*(AU$1/1000-($F95/1000)),0)</f>
        <v>0</v>
      </c>
      <c r="AV95" s="69" t="n">
        <f aca="false">IF(AND($F95&lt;AV$1,$G95&lt;AV$3,(DATE(YEAR($G95)+1,MONTH($G95)+1,1))&gt;AV$3),$D95*10.56*AV$2*(AV$1/1000-($F95/1000)),0)</f>
        <v>0</v>
      </c>
      <c r="AW95" s="69" t="n">
        <f aca="false">IF(AND($F95&lt;AW$1,$G95&lt;AW$3,(DATE(YEAR($G95)+1,MONTH($G95)+1,1))&gt;AW$3),$D95*10.56*AW$2*(AW$1/1000-($F95/1000)),0)</f>
        <v>0</v>
      </c>
      <c r="AX95" s="69" t="n">
        <f aca="false">IF(AND($F95&lt;AX$1,$G95&lt;AX$3,(DATE(YEAR($G95)+1,MONTH($G95)+1,1))&gt;AX$3),$D95*10.56*AX$2*(AX$1/1000-($F95/1000)),0)</f>
        <v>0</v>
      </c>
      <c r="AY95" s="69" t="n">
        <f aca="false">IF(AND($F95&lt;AY$1,$G95&lt;AY$3,(DATE(YEAR($G95)+1,MONTH($G95)+1,1))&gt;AY$3),$D95*10.56*AY$2*(AY$1/1000-($F95/1000)),0)</f>
        <v>0</v>
      </c>
      <c r="AZ95" s="69" t="n">
        <f aca="false">IF(AND($F95&lt;AZ$1,$G95&lt;AZ$3,(DATE(YEAR($G95)+1,MONTH($G95)+1,1))&gt;AZ$3),$D95*10.56*AZ$2*(AZ$1/1000-($F95/1000)),0)</f>
        <v>0</v>
      </c>
      <c r="BA95" s="69" t="n">
        <f aca="false">IF(AND($F95&lt;BA$1,$G95&lt;BA$3,(DATE(YEAR($G95)+1,MONTH($G95)+1,1))&gt;BA$3),$D95*10.56*BA$2*(BA$1/1000-($F95/1000)),0)</f>
        <v>0</v>
      </c>
      <c r="BB95" s="69" t="n">
        <f aca="false">IF(AND($F95&lt;BB$1,$G95&lt;BB$3,(DATE(YEAR($G95)+1,MONTH($G95)+1,1))&gt;BB$3),$D95*10.56*BB$2*(BB$1/1000-($F95/1000)),0)</f>
        <v>0</v>
      </c>
      <c r="BC95" s="69" t="n">
        <f aca="false">IF(AND($F95&lt;BC$1,$G95&lt;BC$3,(DATE(YEAR($G95)+1,MONTH($G95)+1,1))&gt;BC$3),$D95*10.56*BC$2*(BC$1/1000-($F95/1000)),0)</f>
        <v>0</v>
      </c>
      <c r="BD95" s="69" t="n">
        <f aca="false">IF(AND($F95&lt;BD$1,$G95&lt;BD$3,(DATE(YEAR($G95)+1,MONTH($G95)+1,1))&gt;BD$3),$D95*10.56*BD$2*(BD$1/1000-($F95/1000)),0)</f>
        <v>0</v>
      </c>
    </row>
    <row r="96" customFormat="false" ht="12.75" hidden="false" customHeight="false" outlineLevel="0" collapsed="false">
      <c r="A96" s="66" t="s">
        <v>1347</v>
      </c>
      <c r="B96" s="66" t="s">
        <v>1251</v>
      </c>
      <c r="C96" s="66" t="s">
        <v>1252</v>
      </c>
      <c r="D96" s="66" t="n">
        <v>15</v>
      </c>
      <c r="E96" s="66" t="s">
        <v>1268</v>
      </c>
      <c r="F96" s="66" t="n">
        <v>9700</v>
      </c>
      <c r="G96" s="68" t="n">
        <v>37469</v>
      </c>
      <c r="H96" s="64" t="s">
        <v>1260</v>
      </c>
      <c r="I96" s="69" t="n">
        <f aca="false">IF(AND($F96&lt;I$1,$G96&lt;I$3,(DATE(YEAR($G96)+1,MONTH($G96)+1,1))&gt;I$3),$D96*10.56*I$2*(I$1/1000-($F96/1000)),0)</f>
        <v>0</v>
      </c>
      <c r="J96" s="69" t="n">
        <f aca="false">IF(AND($F96&lt;J$1,$G96&lt;J$3,(DATE(YEAR($G96)+1,MONTH($G96)+1,1))&gt;J$3),$D96*10.56*J$2*(J$1/1000-($F96/1000)),0)</f>
        <v>0</v>
      </c>
      <c r="K96" s="69" t="n">
        <f aca="false">IF(AND($F96&lt;K$1,$G96&lt;K$3,(DATE(YEAR($G96)+1,MONTH($G96)+1,1))&gt;K$3),$D96*10.56*K$2*(K$1/1000-($F96/1000)),0)</f>
        <v>0</v>
      </c>
      <c r="L96" s="69" t="n">
        <f aca="false">IF(AND($F96&lt;L$1,$G96&lt;L$3,(DATE(YEAR($G96)+1,MONTH($G96)+1,1))&gt;L$3),$D96*10.56*L$2*(L$1/1000-($F96/1000)),0)</f>
        <v>0</v>
      </c>
      <c r="M96" s="69" t="n">
        <f aca="false">IF(AND($F96&lt;M$1,$G96&lt;M$3,(DATE(YEAR($G96)+1,MONTH($G96)+1,1))&gt;M$3),$D96*10.56*M$2*(M$1/1000-($F96/1000)),0)</f>
        <v>0</v>
      </c>
      <c r="N96" s="69" t="n">
        <f aca="false">IF(AND($F96&lt;N$1,$G96&lt;N$3,(DATE(YEAR($G96)+1,MONTH($G96)+1,1))&gt;N$3),$D96*10.56*N$2*(N$1/1000-($F96/1000)),0)</f>
        <v>0</v>
      </c>
      <c r="O96" s="69" t="n">
        <f aca="false">IF(AND($F96&lt;O$1,$G96&lt;O$3,(DATE(YEAR($G96)+1,MONTH($G96)+1,1))&gt;O$3),$D96*10.56*O$2*(O$1/1000-($F96/1000)),0)</f>
        <v>0</v>
      </c>
      <c r="P96" s="69" t="n">
        <f aca="false">IF(AND($F96&lt;P$1,$G96&lt;P$3,(DATE(YEAR($G96)+1,MONTH($G96)+1,1))&gt;P$3),$D96*10.56*P$2*(P$1/1000-($F96/1000)),0)</f>
        <v>0</v>
      </c>
      <c r="Q96" s="69" t="n">
        <f aca="false">IF(AND($F96&lt;Q$1,$G96&lt;Q$3,(DATE(YEAR($G96)+1,MONTH($G96)+1,1))&gt;Q$3),$D96*10.56*Q$2*(Q$1/1000-($F96/1000)),0)</f>
        <v>0</v>
      </c>
      <c r="R96" s="69" t="n">
        <f aca="false">IF(AND($F96&lt;R$1,$G96&lt;R$3,(DATE(YEAR($G96)+1,MONTH($G96)+1,1))&gt;R$3),$D96*10.56*R$2*(R$1/1000-($F96/1000)),0)</f>
        <v>0</v>
      </c>
      <c r="S96" s="69" t="n">
        <f aca="false">IF(AND($F96&lt;S$1,$G96&lt;S$3,(DATE(YEAR($G96)+1,MONTH($G96)+1,1))&gt;S$3),$D96*10.56*S$2*(S$1/1000-($F96/1000)),0)</f>
        <v>0</v>
      </c>
      <c r="T96" s="69" t="n">
        <f aca="false">IF(AND($F96&lt;T$1,$G96&lt;T$3,(DATE(YEAR($G96)+1,MONTH($G96)+1,1))&gt;T$3),$D96*10.56*T$2*(T$1/1000-($F96/1000)),0)</f>
        <v>0</v>
      </c>
      <c r="U96" s="69" t="n">
        <f aca="false">IF(AND($F96&lt;U$1,$G96&lt;U$3,(DATE(YEAR($G96)+1,MONTH($G96)+1,1))&gt;U$3),$D96*10.56*U$2*(U$1/1000-($F96/1000)),0)</f>
        <v>0</v>
      </c>
      <c r="V96" s="69" t="n">
        <f aca="false">IF(AND($F96&lt;V$1,$G96&lt;V$3,(DATE(YEAR($G96)+1,MONTH($G96)+1,1))&gt;V$3),$D96*10.56*V$2*(V$1/1000-($F96/1000)),0)</f>
        <v>0</v>
      </c>
      <c r="W96" s="69" t="n">
        <f aca="false">IF(AND($F96&lt;W$1,$G96&lt;W$3,(DATE(YEAR($G96)+1,MONTH($G96)+1,1))&gt;W$3),$D96*10.56*W$2*(W$1/1000-($F96/1000)),0)</f>
        <v>0</v>
      </c>
      <c r="X96" s="69" t="n">
        <f aca="false">IF(AND($F96&lt;X$1,$G96&lt;X$3,(DATE(YEAR($G96)+1,MONTH($G96)+1,1))&gt;X$3),$D96*10.56*X$2*(X$1/1000-($F96/1000)),0)</f>
        <v>0</v>
      </c>
      <c r="Y96" s="69" t="n">
        <f aca="false">IF(AND($F96&lt;Y$1,$G96&lt;Y$3,(DATE(YEAR($G96)+1,MONTH($G96)+1,1))&gt;Y$3),$D96*10.56*Y$2*(Y$1/1000-($F96/1000)),0)</f>
        <v>0</v>
      </c>
      <c r="Z96" s="69" t="n">
        <f aca="false">IF(AND($F96&lt;Z$1,$G96&lt;Z$3,(DATE(YEAR($G96)+1,MONTH($G96)+1,1))&gt;Z$3),$D96*10.56*Z$2*(Z$1/1000-($F96/1000)),0)</f>
        <v>0</v>
      </c>
      <c r="AA96" s="69" t="n">
        <f aca="false">IF(AND($F96&lt;AA$1,$G96&lt;AA$3,(DATE(YEAR($G96)+1,MONTH($G96)+1,1))&gt;AA$3),$D96*10.56*AA$2*(AA$1/1000-($F96/1000)),0)</f>
        <v>0</v>
      </c>
      <c r="AB96" s="69" t="n">
        <f aca="false">IF(AND($F96&lt;AB$1,$G96&lt;AB$3,(DATE(YEAR($G96)+1,MONTH($G96)+1,1))&gt;AB$3),$D96*10.56*AB$2*(AB$1/1000-($F96/1000)),0)</f>
        <v>0</v>
      </c>
      <c r="AC96" s="69" t="n">
        <f aca="false">IF(AND($F96&lt;AC$1,$G96&lt;AC$3,(DATE(YEAR($G96)+1,MONTH($G96)+1,1))&gt;AC$3),$D96*10.56*AC$2*(AC$1/1000-($F96/1000)),0)</f>
        <v>19.008</v>
      </c>
      <c r="AD96" s="69" t="n">
        <f aca="false">IF(AND($F96&lt;AD$1,$G96&lt;AD$3,(DATE(YEAR($G96)+1,MONTH($G96)+1,1))&gt;AD$3),$D96*10.56*AD$2*(AD$1/1000-($F96/1000)),0)</f>
        <v>19.008</v>
      </c>
      <c r="AE96" s="69" t="n">
        <f aca="false">IF(AND($F96&lt;AE$1,$G96&lt;AE$3,(DATE(YEAR($G96)+1,MONTH($G96)+1,1))&gt;AE$3),$D96*10.56*AE$2*(AE$1/1000-($F96/1000)),0)</f>
        <v>19.008</v>
      </c>
      <c r="AF96" s="69" t="n">
        <f aca="false">IF(AND($F96&lt;AF$1,$G96&lt;AF$3,(DATE(YEAR($G96)+1,MONTH($G96)+1,1))&gt;AF$3),$D96*10.56*AF$2*(AF$1/1000-($F96/1000)),0)</f>
        <v>19.008</v>
      </c>
      <c r="AG96" s="69" t="n">
        <f aca="false">IF(AND($F96&lt;AG$1,$G96&lt;AG$3,(DATE(YEAR($G96)+1,MONTH($G96)+1,1))&gt;AG$3),$D96*10.56*AG$2*(AG$1/1000-($F96/1000)),0)</f>
        <v>19.008</v>
      </c>
      <c r="AH96" s="69" t="n">
        <f aca="false">IF(AND($F96&lt;AH$1,$G96&lt;AH$3,(DATE(YEAR($G96)+1,MONTH($G96)+1,1))&gt;AH$3),$D96*10.56*AH$2*(AH$1/1000-($F96/1000)),0)</f>
        <v>19.008</v>
      </c>
      <c r="AI96" s="69" t="n">
        <f aca="false">IF(AND($F96&lt;AI$1,$G96&lt;AI$3,(DATE(YEAR($G96)+1,MONTH($G96)+1,1))&gt;AI$3),$D96*10.56*AI$2*(AI$1/1000-($F96/1000)),0)</f>
        <v>19.008</v>
      </c>
      <c r="AJ96" s="69" t="n">
        <f aca="false">IF(AND($F96&lt;AJ$1,$G96&lt;AJ$3,(DATE(YEAR($G96)+1,MONTH($G96)+1,1))&gt;AJ$3),$D96*10.56*AJ$2*(AJ$1/1000-($F96/1000)),0)</f>
        <v>19.008</v>
      </c>
      <c r="AK96" s="69" t="n">
        <f aca="false">IF(AND($F96&lt;AK$1,$G96&lt;AK$3,(DATE(YEAR($G96)+1,MONTH($G96)+1,1))&gt;AK$3),$D96*10.56*AK$2*(AK$1/1000-($F96/1000)),0)</f>
        <v>19.008</v>
      </c>
      <c r="AL96" s="69" t="n">
        <f aca="false">IF(AND($F96&lt;AL$1,$G96&lt;AL$3,(DATE(YEAR($G96)+1,MONTH($G96)+1,1))&gt;AL$3),$D96*10.56*AL$2*(AL$1/1000-($F96/1000)),0)</f>
        <v>19.008</v>
      </c>
      <c r="AM96" s="69" t="n">
        <f aca="false">IF(AND($F96&lt;AM$1,$G96&lt;AM$3,(DATE(YEAR($G96)+1,MONTH($G96)+1,1))&gt;AM$3),$D96*10.56*AM$2*(AM$1/1000-($F96/1000)),0)</f>
        <v>19.008</v>
      </c>
      <c r="AN96" s="69" t="n">
        <f aca="false">IF(AND($F96&lt;AN$1,$G96&lt;AN$3,(DATE(YEAR($G96)+1,MONTH($G96)+1,1))&gt;AN$3),$D96*10.56*AN$2*(AN$1/1000-($F96/1000)),0)</f>
        <v>19.008</v>
      </c>
      <c r="AO96" s="69" t="n">
        <f aca="false">IF(AND($F96&lt;AO$1,$G96&lt;AO$3,(DATE(YEAR($G96)+1,MONTH($G96)+1,1))&gt;AO$3),$D96*10.56*AO$2*(AO$1/1000-($F96/1000)),0)</f>
        <v>0</v>
      </c>
      <c r="AP96" s="69" t="n">
        <f aca="false">IF(AND($F96&lt;AP$1,$G96&lt;AP$3,(DATE(YEAR($G96)+1,MONTH($G96)+1,1))&gt;AP$3),$D96*10.56*AP$2*(AP$1/1000-($F96/1000)),0)</f>
        <v>0</v>
      </c>
      <c r="AQ96" s="69" t="n">
        <f aca="false">IF(AND($F96&lt;AQ$1,$G96&lt;AQ$3,(DATE(YEAR($G96)+1,MONTH($G96)+1,1))&gt;AQ$3),$D96*10.56*AQ$2*(AQ$1/1000-($F96/1000)),0)</f>
        <v>0</v>
      </c>
      <c r="AR96" s="69" t="n">
        <f aca="false">IF(AND($F96&lt;AR$1,$G96&lt;AR$3,(DATE(YEAR($G96)+1,MONTH($G96)+1,1))&gt;AR$3),$D96*10.56*AR$2*(AR$1/1000-($F96/1000)),0)</f>
        <v>0</v>
      </c>
      <c r="AS96" s="69" t="n">
        <f aca="false">IF(AND($F96&lt;AS$1,$G96&lt;AS$3,(DATE(YEAR($G96)+1,MONTH($G96)+1,1))&gt;AS$3),$D96*10.56*AS$2*(AS$1/1000-($F96/1000)),0)</f>
        <v>0</v>
      </c>
      <c r="AT96" s="69" t="n">
        <f aca="false">IF(AND($F96&lt;AT$1,$G96&lt;AT$3,(DATE(YEAR($G96)+1,MONTH($G96)+1,1))&gt;AT$3),$D96*10.56*AT$2*(AT$1/1000-($F96/1000)),0)</f>
        <v>0</v>
      </c>
      <c r="AU96" s="69" t="n">
        <f aca="false">IF(AND($F96&lt;AU$1,$G96&lt;AU$3,(DATE(YEAR($G96)+1,MONTH($G96)+1,1))&gt;AU$3),$D96*10.56*AU$2*(AU$1/1000-($F96/1000)),0)</f>
        <v>0</v>
      </c>
      <c r="AV96" s="69" t="n">
        <f aca="false">IF(AND($F96&lt;AV$1,$G96&lt;AV$3,(DATE(YEAR($G96)+1,MONTH($G96)+1,1))&gt;AV$3),$D96*10.56*AV$2*(AV$1/1000-($F96/1000)),0)</f>
        <v>0</v>
      </c>
      <c r="AW96" s="69" t="n">
        <f aca="false">IF(AND($F96&lt;AW$1,$G96&lt;AW$3,(DATE(YEAR($G96)+1,MONTH($G96)+1,1))&gt;AW$3),$D96*10.56*AW$2*(AW$1/1000-($F96/1000)),0)</f>
        <v>0</v>
      </c>
      <c r="AX96" s="69" t="n">
        <f aca="false">IF(AND($F96&lt;AX$1,$G96&lt;AX$3,(DATE(YEAR($G96)+1,MONTH($G96)+1,1))&gt;AX$3),$D96*10.56*AX$2*(AX$1/1000-($F96/1000)),0)</f>
        <v>0</v>
      </c>
      <c r="AY96" s="69" t="n">
        <f aca="false">IF(AND($F96&lt;AY$1,$G96&lt;AY$3,(DATE(YEAR($G96)+1,MONTH($G96)+1,1))&gt;AY$3),$D96*10.56*AY$2*(AY$1/1000-($F96/1000)),0)</f>
        <v>0</v>
      </c>
      <c r="AZ96" s="69" t="n">
        <f aca="false">IF(AND($F96&lt;AZ$1,$G96&lt;AZ$3,(DATE(YEAR($G96)+1,MONTH($G96)+1,1))&gt;AZ$3),$D96*10.56*AZ$2*(AZ$1/1000-($F96/1000)),0)</f>
        <v>0</v>
      </c>
      <c r="BA96" s="69" t="n">
        <f aca="false">IF(AND($F96&lt;BA$1,$G96&lt;BA$3,(DATE(YEAR($G96)+1,MONTH($G96)+1,1))&gt;BA$3),$D96*10.56*BA$2*(BA$1/1000-($F96/1000)),0)</f>
        <v>0</v>
      </c>
      <c r="BB96" s="69" t="n">
        <f aca="false">IF(AND($F96&lt;BB$1,$G96&lt;BB$3,(DATE(YEAR($G96)+1,MONTH($G96)+1,1))&gt;BB$3),$D96*10.56*BB$2*(BB$1/1000-($F96/1000)),0)</f>
        <v>0</v>
      </c>
      <c r="BC96" s="69" t="n">
        <f aca="false">IF(AND($F96&lt;BC$1,$G96&lt;BC$3,(DATE(YEAR($G96)+1,MONTH($G96)+1,1))&gt;BC$3),$D96*10.56*BC$2*(BC$1/1000-($F96/1000)),0)</f>
        <v>0</v>
      </c>
      <c r="BD96" s="69" t="n">
        <f aca="false">IF(AND($F96&lt;BD$1,$G96&lt;BD$3,(DATE(YEAR($G96)+1,MONTH($G96)+1,1))&gt;BD$3),$D96*10.56*BD$2*(BD$1/1000-($F96/1000)),0)</f>
        <v>0</v>
      </c>
    </row>
    <row r="97" customFormat="false" ht="12.75" hidden="false" customHeight="false" outlineLevel="0" collapsed="false">
      <c r="A97" s="66" t="s">
        <v>1250</v>
      </c>
      <c r="B97" s="66" t="s">
        <v>1251</v>
      </c>
      <c r="C97" s="66" t="s">
        <v>1252</v>
      </c>
      <c r="D97" s="66" t="n">
        <v>80</v>
      </c>
      <c r="E97" s="66" t="s">
        <v>1253</v>
      </c>
      <c r="F97" s="66" t="n">
        <v>10000</v>
      </c>
      <c r="G97" s="68" t="n">
        <v>37803</v>
      </c>
      <c r="H97" s="64" t="s">
        <v>1260</v>
      </c>
      <c r="I97" s="69" t="n">
        <f aca="false">IF(AND($F97&lt;I$1,$G97&lt;I$3,(DATE(YEAR($G97)+1,MONTH($G97)+1,1))&gt;I$3),$D97*10.56*I$2*(I$1/1000-($F97/1000)),0)</f>
        <v>0</v>
      </c>
      <c r="J97" s="69" t="n">
        <f aca="false">IF(AND($F97&lt;J$1,$G97&lt;J$3,(DATE(YEAR($G97)+1,MONTH($G97)+1,1))&gt;J$3),$D97*10.56*J$2*(J$1/1000-($F97/1000)),0)</f>
        <v>0</v>
      </c>
      <c r="K97" s="69" t="n">
        <f aca="false">IF(AND($F97&lt;K$1,$G97&lt;K$3,(DATE(YEAR($G97)+1,MONTH($G97)+1,1))&gt;K$3),$D97*10.56*K$2*(K$1/1000-($F97/1000)),0)</f>
        <v>0</v>
      </c>
      <c r="L97" s="69" t="n">
        <f aca="false">IF(AND($F97&lt;L$1,$G97&lt;L$3,(DATE(YEAR($G97)+1,MONTH($G97)+1,1))&gt;L$3),$D97*10.56*L$2*(L$1/1000-($F97/1000)),0)</f>
        <v>0</v>
      </c>
      <c r="M97" s="69" t="n">
        <f aca="false">IF(AND($F97&lt;M$1,$G97&lt;M$3,(DATE(YEAR($G97)+1,MONTH($G97)+1,1))&gt;M$3),$D97*10.56*M$2*(M$1/1000-($F97/1000)),0)</f>
        <v>0</v>
      </c>
      <c r="N97" s="69" t="n">
        <f aca="false">IF(AND($F97&lt;N$1,$G97&lt;N$3,(DATE(YEAR($G97)+1,MONTH($G97)+1,1))&gt;N$3),$D97*10.56*N$2*(N$1/1000-($F97/1000)),0)</f>
        <v>0</v>
      </c>
      <c r="O97" s="69" t="n">
        <f aca="false">IF(AND($F97&lt;O$1,$G97&lt;O$3,(DATE(YEAR($G97)+1,MONTH($G97)+1,1))&gt;O$3),$D97*10.56*O$2*(O$1/1000-($F97/1000)),0)</f>
        <v>0</v>
      </c>
      <c r="P97" s="69" t="n">
        <f aca="false">IF(AND($F97&lt;P$1,$G97&lt;P$3,(DATE(YEAR($G97)+1,MONTH($G97)+1,1))&gt;P$3),$D97*10.56*P$2*(P$1/1000-($F97/1000)),0)</f>
        <v>0</v>
      </c>
      <c r="Q97" s="69" t="n">
        <f aca="false">IF(AND($F97&lt;Q$1,$G97&lt;Q$3,(DATE(YEAR($G97)+1,MONTH($G97)+1,1))&gt;Q$3),$D97*10.56*Q$2*(Q$1/1000-($F97/1000)),0)</f>
        <v>0</v>
      </c>
      <c r="R97" s="69" t="n">
        <f aca="false">IF(AND($F97&lt;R$1,$G97&lt;R$3,(DATE(YEAR($G97)+1,MONTH($G97)+1,1))&gt;R$3),$D97*10.56*R$2*(R$1/1000-($F97/1000)),0)</f>
        <v>0</v>
      </c>
      <c r="S97" s="69" t="n">
        <f aca="false">IF(AND($F97&lt;S$1,$G97&lt;S$3,(DATE(YEAR($G97)+1,MONTH($G97)+1,1))&gt;S$3),$D97*10.56*S$2*(S$1/1000-($F97/1000)),0)</f>
        <v>0</v>
      </c>
      <c r="T97" s="69" t="n">
        <f aca="false">IF(AND($F97&lt;T$1,$G97&lt;T$3,(DATE(YEAR($G97)+1,MONTH($G97)+1,1))&gt;T$3),$D97*10.56*T$2*(T$1/1000-($F97/1000)),0)</f>
        <v>0</v>
      </c>
      <c r="U97" s="69" t="n">
        <f aca="false">IF(AND($F97&lt;U$1,$G97&lt;U$3,(DATE(YEAR($G97)+1,MONTH($G97)+1,1))&gt;U$3),$D97*10.56*U$2*(U$1/1000-($F97/1000)),0)</f>
        <v>0</v>
      </c>
      <c r="V97" s="69" t="n">
        <f aca="false">IF(AND($F97&lt;V$1,$G97&lt;V$3,(DATE(YEAR($G97)+1,MONTH($G97)+1,1))&gt;V$3),$D97*10.56*V$2*(V$1/1000-($F97/1000)),0)</f>
        <v>0</v>
      </c>
      <c r="W97" s="69" t="n">
        <f aca="false">IF(AND($F97&lt;W$1,$G97&lt;W$3,(DATE(YEAR($G97)+1,MONTH($G97)+1,1))&gt;W$3),$D97*10.56*W$2*(W$1/1000-($F97/1000)),0)</f>
        <v>0</v>
      </c>
      <c r="X97" s="69" t="n">
        <f aca="false">IF(AND($F97&lt;X$1,$G97&lt;X$3,(DATE(YEAR($G97)+1,MONTH($G97)+1,1))&gt;X$3),$D97*10.56*X$2*(X$1/1000-($F97/1000)),0)</f>
        <v>0</v>
      </c>
      <c r="Y97" s="69" t="n">
        <f aca="false">IF(AND($F97&lt;Y$1,$G97&lt;Y$3,(DATE(YEAR($G97)+1,MONTH($G97)+1,1))&gt;Y$3),$D97*10.56*Y$2*(Y$1/1000-($F97/1000)),0)</f>
        <v>0</v>
      </c>
      <c r="Z97" s="69" t="n">
        <f aca="false">IF(AND($F97&lt;Z$1,$G97&lt;Z$3,(DATE(YEAR($G97)+1,MONTH($G97)+1,1))&gt;Z$3),$D97*10.56*Z$2*(Z$1/1000-($F97/1000)),0)</f>
        <v>0</v>
      </c>
      <c r="AA97" s="69" t="n">
        <f aca="false">IF(AND($F97&lt;AA$1,$G97&lt;AA$3,(DATE(YEAR($G97)+1,MONTH($G97)+1,1))&gt;AA$3),$D97*10.56*AA$2*(AA$1/1000-($F97/1000)),0)</f>
        <v>0</v>
      </c>
      <c r="AB97" s="69" t="n">
        <f aca="false">IF(AND($F97&lt;AB$1,$G97&lt;AB$3,(DATE(YEAR($G97)+1,MONTH($G97)+1,1))&gt;AB$3),$D97*10.56*AB$2*(AB$1/1000-($F97/1000)),0)</f>
        <v>0</v>
      </c>
      <c r="AC97" s="69" t="n">
        <f aca="false">IF(AND($F97&lt;AC$1,$G97&lt;AC$3,(DATE(YEAR($G97)+1,MONTH($G97)+1,1))&gt;AC$3),$D97*10.56*AC$2*(AC$1/1000-($F97/1000)),0)</f>
        <v>0</v>
      </c>
      <c r="AD97" s="69" t="n">
        <f aca="false">IF(AND($F97&lt;AD$1,$G97&lt;AD$3,(DATE(YEAR($G97)+1,MONTH($G97)+1,1))&gt;AD$3),$D97*10.56*AD$2*(AD$1/1000-($F97/1000)),0)</f>
        <v>0</v>
      </c>
      <c r="AE97" s="69" t="n">
        <f aca="false">IF(AND($F97&lt;AE$1,$G97&lt;AE$3,(DATE(YEAR($G97)+1,MONTH($G97)+1,1))&gt;AE$3),$D97*10.56*AE$2*(AE$1/1000-($F97/1000)),0)</f>
        <v>0</v>
      </c>
      <c r="AF97" s="69" t="n">
        <f aca="false">IF(AND($F97&lt;AF$1,$G97&lt;AF$3,(DATE(YEAR($G97)+1,MONTH($G97)+1,1))&gt;AF$3),$D97*10.56*AF$2*(AF$1/1000-($F97/1000)),0)</f>
        <v>0</v>
      </c>
      <c r="AG97" s="69" t="n">
        <f aca="false">IF(AND($F97&lt;AG$1,$G97&lt;AG$3,(DATE(YEAR($G97)+1,MONTH($G97)+1,1))&gt;AG$3),$D97*10.56*AG$2*(AG$1/1000-($F97/1000)),0)</f>
        <v>0</v>
      </c>
      <c r="AH97" s="69" t="n">
        <f aca="false">IF(AND($F97&lt;AH$1,$G97&lt;AH$3,(DATE(YEAR($G97)+1,MONTH($G97)+1,1))&gt;AH$3),$D97*10.56*AH$2*(AH$1/1000-($F97/1000)),0)</f>
        <v>0</v>
      </c>
      <c r="AI97" s="69" t="n">
        <f aca="false">IF(AND($F97&lt;AI$1,$G97&lt;AI$3,(DATE(YEAR($G97)+1,MONTH($G97)+1,1))&gt;AI$3),$D97*10.56*AI$2*(AI$1/1000-($F97/1000)),0)</f>
        <v>0</v>
      </c>
      <c r="AJ97" s="69" t="n">
        <f aca="false">IF(AND($F97&lt;AJ$1,$G97&lt;AJ$3,(DATE(YEAR($G97)+1,MONTH($G97)+1,1))&gt;AJ$3),$D97*10.56*AJ$2*(AJ$1/1000-($F97/1000)),0)</f>
        <v>0</v>
      </c>
      <c r="AK97" s="69" t="n">
        <f aca="false">IF(AND($F97&lt;AK$1,$G97&lt;AK$3,(DATE(YEAR($G97)+1,MONTH($G97)+1,1))&gt;AK$3),$D97*10.56*AK$2*(AK$1/1000-($F97/1000)),0)</f>
        <v>0</v>
      </c>
      <c r="AL97" s="69" t="n">
        <f aca="false">IF(AND($F97&lt;AL$1,$G97&lt;AL$3,(DATE(YEAR($G97)+1,MONTH($G97)+1,1))&gt;AL$3),$D97*10.56*AL$2*(AL$1/1000-($F97/1000)),0)</f>
        <v>0</v>
      </c>
      <c r="AM97" s="69" t="n">
        <f aca="false">IF(AND($F97&lt;AM$1,$G97&lt;AM$3,(DATE(YEAR($G97)+1,MONTH($G97)+1,1))&gt;AM$3),$D97*10.56*AM$2*(AM$1/1000-($F97/1000)),0)</f>
        <v>0</v>
      </c>
      <c r="AN97" s="69" t="n">
        <f aca="false">IF(AND($F97&lt;AN$1,$G97&lt;AN$3,(DATE(YEAR($G97)+1,MONTH($G97)+1,1))&gt;AN$3),$D97*10.56*AN$2*(AN$1/1000-($F97/1000)),0)</f>
        <v>0</v>
      </c>
      <c r="AO97" s="69" t="n">
        <f aca="false">IF(AND($F97&lt;AO$1,$G97&lt;AO$3,(DATE(YEAR($G97)+1,MONTH($G97)+1,1))&gt;AO$3),$D97*10.56*AO$2*(AO$1/1000-($F97/1000)),0)</f>
        <v>0</v>
      </c>
      <c r="AP97" s="69" t="n">
        <f aca="false">IF(AND($F97&lt;AP$1,$G97&lt;AP$3,(DATE(YEAR($G97)+1,MONTH($G97)+1,1))&gt;AP$3),$D97*10.56*AP$2*(AP$1/1000-($F97/1000)),0)</f>
        <v>0</v>
      </c>
      <c r="AQ97" s="69" t="n">
        <f aca="false">IF(AND($F97&lt;AQ$1,$G97&lt;AQ$3,(DATE(YEAR($G97)+1,MONTH($G97)+1,1))&gt;AQ$3),$D97*10.56*AQ$2*(AQ$1/1000-($F97/1000)),0)</f>
        <v>0</v>
      </c>
      <c r="AR97" s="69" t="n">
        <f aca="false">IF(AND($F97&lt;AR$1,$G97&lt;AR$3,(DATE(YEAR($G97)+1,MONTH($G97)+1,1))&gt;AR$3),$D97*10.56*AR$2*(AR$1/1000-($F97/1000)),0)</f>
        <v>0</v>
      </c>
      <c r="AS97" s="69" t="n">
        <f aca="false">IF(AND($F97&lt;AS$1,$G97&lt;AS$3,(DATE(YEAR($G97)+1,MONTH($G97)+1,1))&gt;AS$3),$D97*10.56*AS$2*(AS$1/1000-($F97/1000)),0)</f>
        <v>0</v>
      </c>
      <c r="AT97" s="69" t="n">
        <f aca="false">IF(AND($F97&lt;AT$1,$G97&lt;AT$3,(DATE(YEAR($G97)+1,MONTH($G97)+1,1))&gt;AT$3),$D97*10.56*AT$2*(AT$1/1000-($F97/1000)),0)</f>
        <v>0</v>
      </c>
      <c r="AU97" s="69" t="n">
        <f aca="false">IF(AND($F97&lt;AU$1,$G97&lt;AU$3,(DATE(YEAR($G97)+1,MONTH($G97)+1,1))&gt;AU$3),$D97*10.56*AU$2*(AU$1/1000-($F97/1000)),0)</f>
        <v>0</v>
      </c>
      <c r="AV97" s="69" t="n">
        <f aca="false">IF(AND($F97&lt;AV$1,$G97&lt;AV$3,(DATE(YEAR($G97)+1,MONTH($G97)+1,1))&gt;AV$3),$D97*10.56*AV$2*(AV$1/1000-($F97/1000)),0)</f>
        <v>0</v>
      </c>
      <c r="AW97" s="69" t="n">
        <f aca="false">IF(AND($F97&lt;AW$1,$G97&lt;AW$3,(DATE(YEAR($G97)+1,MONTH($G97)+1,1))&gt;AW$3),$D97*10.56*AW$2*(AW$1/1000-($F97/1000)),0)</f>
        <v>0</v>
      </c>
      <c r="AX97" s="69" t="n">
        <f aca="false">IF(AND($F97&lt;AX$1,$G97&lt;AX$3,(DATE(YEAR($G97)+1,MONTH($G97)+1,1))&gt;AX$3),$D97*10.56*AX$2*(AX$1/1000-($F97/1000)),0)</f>
        <v>0</v>
      </c>
      <c r="AY97" s="69" t="n">
        <f aca="false">IF(AND($F97&lt;AY$1,$G97&lt;AY$3,(DATE(YEAR($G97)+1,MONTH($G97)+1,1))&gt;AY$3),$D97*10.56*AY$2*(AY$1/1000-($F97/1000)),0)</f>
        <v>0</v>
      </c>
      <c r="AZ97" s="69" t="n">
        <f aca="false">IF(AND($F97&lt;AZ$1,$G97&lt;AZ$3,(DATE(YEAR($G97)+1,MONTH($G97)+1,1))&gt;AZ$3),$D97*10.56*AZ$2*(AZ$1/1000-($F97/1000)),0)</f>
        <v>0</v>
      </c>
      <c r="BA97" s="69" t="n">
        <f aca="false">IF(AND($F97&lt;BA$1,$G97&lt;BA$3,(DATE(YEAR($G97)+1,MONTH($G97)+1,1))&gt;BA$3),$D97*10.56*BA$2*(BA$1/1000-($F97/1000)),0)</f>
        <v>0</v>
      </c>
      <c r="BB97" s="69" t="n">
        <f aca="false">IF(AND($F97&lt;BB$1,$G97&lt;BB$3,(DATE(YEAR($G97)+1,MONTH($G97)+1,1))&gt;BB$3),$D97*10.56*BB$2*(BB$1/1000-($F97/1000)),0)</f>
        <v>0</v>
      </c>
      <c r="BC97" s="69" t="n">
        <f aca="false">IF(AND($F97&lt;BC$1,$G97&lt;BC$3,(DATE(YEAR($G97)+1,MONTH($G97)+1,1))&gt;BC$3),$D97*10.56*BC$2*(BC$1/1000-($F97/1000)),0)</f>
        <v>0</v>
      </c>
      <c r="BD97" s="69" t="n">
        <f aca="false">IF(AND($F97&lt;BD$1,$G97&lt;BD$3,(DATE(YEAR($G97)+1,MONTH($G97)+1,1))&gt;BD$3),$D97*10.56*BD$2*(BD$1/1000-($F97/1000)),0)</f>
        <v>0</v>
      </c>
    </row>
    <row r="98" customFormat="false" ht="12.75" hidden="false" customHeight="false" outlineLevel="0" collapsed="false">
      <c r="A98" s="3" t="s">
        <v>430</v>
      </c>
      <c r="B98" s="3" t="s">
        <v>1251</v>
      </c>
      <c r="C98" s="71" t="s">
        <v>1277</v>
      </c>
      <c r="D98" s="2" t="n">
        <v>55</v>
      </c>
      <c r="E98" s="66" t="s">
        <v>1268</v>
      </c>
      <c r="F98" s="2" t="n">
        <v>11000</v>
      </c>
      <c r="G98" s="70" t="n">
        <v>37118</v>
      </c>
      <c r="H98" s="64" t="s">
        <v>1260</v>
      </c>
      <c r="I98" s="69" t="n">
        <f aca="false">IF(AND($F98&lt;I$1,$G98&lt;I$3,(DATE(YEAR($G98)+1,MONTH($G98)+1,1))&gt;I$3),$D98*10.56*I$2*(I$1/1000-($F98/1000)),0)</f>
        <v>0</v>
      </c>
      <c r="J98" s="69" t="n">
        <f aca="false">IF(AND($F98&lt;J$1,$G98&lt;J$3,(DATE(YEAR($G98)+1,MONTH($G98)+1,1))&gt;J$3),$D98*10.56*J$2*(J$1/1000-($F98/1000)),0)</f>
        <v>0</v>
      </c>
      <c r="K98" s="69" t="n">
        <f aca="false">IF(AND($F98&lt;K$1,$G98&lt;K$3,(DATE(YEAR($G98)+1,MONTH($G98)+1,1))&gt;K$3),$D98*10.56*K$2*(K$1/1000-($F98/1000)),0)</f>
        <v>0</v>
      </c>
      <c r="L98" s="69" t="n">
        <f aca="false">IF(AND($F98&lt;L$1,$G98&lt;L$3,(DATE(YEAR($G98)+1,MONTH($G98)+1,1))&gt;L$3),$D98*10.56*L$2*(L$1/1000-($F98/1000)),0)</f>
        <v>0</v>
      </c>
      <c r="M98" s="69" t="n">
        <f aca="false">IF(AND($F98&lt;M$1,$G98&lt;M$3,(DATE(YEAR($G98)+1,MONTH($G98)+1,1))&gt;M$3),$D98*10.56*M$2*(M$1/1000-($F98/1000)),0)</f>
        <v>0</v>
      </c>
      <c r="N98" s="69" t="n">
        <f aca="false">IF(AND($F98&lt;N$1,$G98&lt;N$3,(DATE(YEAR($G98)+1,MONTH($G98)+1,1))&gt;N$3),$D98*10.56*N$2*(N$1/1000-($F98/1000)),0)</f>
        <v>0</v>
      </c>
      <c r="O98" s="69" t="n">
        <f aca="false">IF(AND($F98&lt;O$1,$G98&lt;O$3,(DATE(YEAR($G98)+1,MONTH($G98)+1,1))&gt;O$3),$D98*10.56*O$2*(O$1/1000-($F98/1000)),0)</f>
        <v>0</v>
      </c>
      <c r="P98" s="69" t="n">
        <f aca="false">IF(AND($F98&lt;P$1,$G98&lt;P$3,(DATE(YEAR($G98)+1,MONTH($G98)+1,1))&gt;P$3),$D98*10.56*P$2*(P$1/1000-($F98/1000)),0)</f>
        <v>0</v>
      </c>
      <c r="Q98" s="69" t="n">
        <f aca="false">IF(AND($F98&lt;Q$1,$G98&lt;Q$3,(DATE(YEAR($G98)+1,MONTH($G98)+1,1))&gt;Q$3),$D98*10.56*Q$2*(Q$1/1000-($F98/1000)),0)</f>
        <v>0</v>
      </c>
      <c r="R98" s="69" t="n">
        <f aca="false">IF(AND($F98&lt;R$1,$G98&lt;R$3,(DATE(YEAR($G98)+1,MONTH($G98)+1,1))&gt;R$3),$D98*10.56*R$2*(R$1/1000-($F98/1000)),0)</f>
        <v>0</v>
      </c>
      <c r="S98" s="69" t="n">
        <f aca="false">IF(AND($F98&lt;S$1,$G98&lt;S$3,(DATE(YEAR($G98)+1,MONTH($G98)+1,1))&gt;S$3),$D98*10.56*S$2*(S$1/1000-($F98/1000)),0)</f>
        <v>0</v>
      </c>
      <c r="T98" s="69" t="n">
        <f aca="false">IF(AND($F98&lt;T$1,$G98&lt;T$3,(DATE(YEAR($G98)+1,MONTH($G98)+1,1))&gt;T$3),$D98*10.56*T$2*(T$1/1000-($F98/1000)),0)</f>
        <v>0</v>
      </c>
      <c r="U98" s="69" t="n">
        <f aca="false">IF(AND($F98&lt;U$1,$G98&lt;U$3,(DATE(YEAR($G98)+1,MONTH($G98)+1,1))&gt;U$3),$D98*10.56*U$2*(U$1/1000-($F98/1000)),0)</f>
        <v>0</v>
      </c>
      <c r="V98" s="69" t="n">
        <f aca="false">IF(AND($F98&lt;V$1,$G98&lt;V$3,(DATE(YEAR($G98)+1,MONTH($G98)+1,1))&gt;V$3),$D98*10.56*V$2*(V$1/1000-($F98/1000)),0)</f>
        <v>0</v>
      </c>
      <c r="W98" s="69" t="n">
        <f aca="false">IF(AND($F98&lt;W$1,$G98&lt;W$3,(DATE(YEAR($G98)+1,MONTH($G98)+1,1))&gt;W$3),$D98*10.56*W$2*(W$1/1000-($F98/1000)),0)</f>
        <v>0</v>
      </c>
      <c r="X98" s="69" t="n">
        <f aca="false">IF(AND($F98&lt;X$1,$G98&lt;X$3,(DATE(YEAR($G98)+1,MONTH($G98)+1,1))&gt;X$3),$D98*10.56*X$2*(X$1/1000-($F98/1000)),0)</f>
        <v>0</v>
      </c>
      <c r="Y98" s="69" t="n">
        <f aca="false">IF(AND($F98&lt;Y$1,$G98&lt;Y$3,(DATE(YEAR($G98)+1,MONTH($G98)+1,1))&gt;Y$3),$D98*10.56*Y$2*(Y$1/1000-($F98/1000)),0)</f>
        <v>0</v>
      </c>
      <c r="Z98" s="69" t="n">
        <f aca="false">IF(AND($F98&lt;Z$1,$G98&lt;Z$3,(DATE(YEAR($G98)+1,MONTH($G98)+1,1))&gt;Z$3),$D98*10.56*Z$2*(Z$1/1000-($F98/1000)),0)</f>
        <v>0</v>
      </c>
      <c r="AA98" s="69" t="n">
        <f aca="false">IF(AND($F98&lt;AA$1,$G98&lt;AA$3,(DATE(YEAR($G98)+1,MONTH($G98)+1,1))&gt;AA$3),$D98*10.56*AA$2*(AA$1/1000-($F98/1000)),0)</f>
        <v>0</v>
      </c>
      <c r="AB98" s="69" t="n">
        <f aca="false">IF(AND($F98&lt;AB$1,$G98&lt;AB$3,(DATE(YEAR($G98)+1,MONTH($G98)+1,1))&gt;AB$3),$D98*10.56*AB$2*(AB$1/1000-($F98/1000)),0)</f>
        <v>0</v>
      </c>
      <c r="AC98" s="69" t="n">
        <f aca="false">IF(AND($F98&lt;AC$1,$G98&lt;AC$3,(DATE(YEAR($G98)+1,MONTH($G98)+1,1))&gt;AC$3),$D98*10.56*AC$2*(AC$1/1000-($F98/1000)),0)</f>
        <v>0</v>
      </c>
      <c r="AD98" s="69" t="n">
        <f aca="false">IF(AND($F98&lt;AD$1,$G98&lt;AD$3,(DATE(YEAR($G98)+1,MONTH($G98)+1,1))&gt;AD$3),$D98*10.56*AD$2*(AD$1/1000-($F98/1000)),0)</f>
        <v>0</v>
      </c>
      <c r="AE98" s="69" t="n">
        <f aca="false">IF(AND($F98&lt;AE$1,$G98&lt;AE$3,(DATE(YEAR($G98)+1,MONTH($G98)+1,1))&gt;AE$3),$D98*10.56*AE$2*(AE$1/1000-($F98/1000)),0)</f>
        <v>0</v>
      </c>
      <c r="AF98" s="69" t="n">
        <f aca="false">IF(AND($F98&lt;AF$1,$G98&lt;AF$3,(DATE(YEAR($G98)+1,MONTH($G98)+1,1))&gt;AF$3),$D98*10.56*AF$2*(AF$1/1000-($F98/1000)),0)</f>
        <v>0</v>
      </c>
      <c r="AG98" s="69" t="n">
        <f aca="false">IF(AND($F98&lt;AG$1,$G98&lt;AG$3,(DATE(YEAR($G98)+1,MONTH($G98)+1,1))&gt;AG$3),$D98*10.56*AG$2*(AG$1/1000-($F98/1000)),0)</f>
        <v>0</v>
      </c>
      <c r="AH98" s="69" t="n">
        <f aca="false">IF(AND($F98&lt;AH$1,$G98&lt;AH$3,(DATE(YEAR($G98)+1,MONTH($G98)+1,1))&gt;AH$3),$D98*10.56*AH$2*(AH$1/1000-($F98/1000)),0)</f>
        <v>0</v>
      </c>
      <c r="AI98" s="69" t="n">
        <f aca="false">IF(AND($F98&lt;AI$1,$G98&lt;AI$3,(DATE(YEAR($G98)+1,MONTH($G98)+1,1))&gt;AI$3),$D98*10.56*AI$2*(AI$1/1000-($F98/1000)),0)</f>
        <v>0</v>
      </c>
      <c r="AJ98" s="69" t="n">
        <f aca="false">IF(AND($F98&lt;AJ$1,$G98&lt;AJ$3,(DATE(YEAR($G98)+1,MONTH($G98)+1,1))&gt;AJ$3),$D98*10.56*AJ$2*(AJ$1/1000-($F98/1000)),0)</f>
        <v>0</v>
      </c>
      <c r="AK98" s="69" t="n">
        <f aca="false">IF(AND($F98&lt;AK$1,$G98&lt;AK$3,(DATE(YEAR($G98)+1,MONTH($G98)+1,1))&gt;AK$3),$D98*10.56*AK$2*(AK$1/1000-($F98/1000)),0)</f>
        <v>0</v>
      </c>
      <c r="AL98" s="69" t="n">
        <f aca="false">IF(AND($F98&lt;AL$1,$G98&lt;AL$3,(DATE(YEAR($G98)+1,MONTH($G98)+1,1))&gt;AL$3),$D98*10.56*AL$2*(AL$1/1000-($F98/1000)),0)</f>
        <v>0</v>
      </c>
      <c r="AM98" s="69" t="n">
        <f aca="false">IF(AND($F98&lt;AM$1,$G98&lt;AM$3,(DATE(YEAR($G98)+1,MONTH($G98)+1,1))&gt;AM$3),$D98*10.56*AM$2*(AM$1/1000-($F98/1000)),0)</f>
        <v>0</v>
      </c>
      <c r="AN98" s="69" t="n">
        <f aca="false">IF(AND($F98&lt;AN$1,$G98&lt;AN$3,(DATE(YEAR($G98)+1,MONTH($G98)+1,1))&gt;AN$3),$D98*10.56*AN$2*(AN$1/1000-($F98/1000)),0)</f>
        <v>0</v>
      </c>
      <c r="AO98" s="69" t="n">
        <f aca="false">IF(AND($F98&lt;AO$1,$G98&lt;AO$3,(DATE(YEAR($G98)+1,MONTH($G98)+1,1))&gt;AO$3),$D98*10.56*AO$2*(AO$1/1000-($F98/1000)),0)</f>
        <v>0</v>
      </c>
      <c r="AP98" s="69" t="n">
        <f aca="false">IF(AND($F98&lt;AP$1,$G98&lt;AP$3,(DATE(YEAR($G98)+1,MONTH($G98)+1,1))&gt;AP$3),$D98*10.56*AP$2*(AP$1/1000-($F98/1000)),0)</f>
        <v>0</v>
      </c>
      <c r="AQ98" s="69" t="n">
        <f aca="false">IF(AND($F98&lt;AQ$1,$G98&lt;AQ$3,(DATE(YEAR($G98)+1,MONTH($G98)+1,1))&gt;AQ$3),$D98*10.56*AQ$2*(AQ$1/1000-($F98/1000)),0)</f>
        <v>0</v>
      </c>
      <c r="AR98" s="69" t="n">
        <f aca="false">IF(AND($F98&lt;AR$1,$G98&lt;AR$3,(DATE(YEAR($G98)+1,MONTH($G98)+1,1))&gt;AR$3),$D98*10.56*AR$2*(AR$1/1000-($F98/1000)),0)</f>
        <v>0</v>
      </c>
      <c r="AS98" s="69" t="n">
        <f aca="false">IF(AND($F98&lt;AS$1,$G98&lt;AS$3,(DATE(YEAR($G98)+1,MONTH($G98)+1,1))&gt;AS$3),$D98*10.56*AS$2*(AS$1/1000-($F98/1000)),0)</f>
        <v>0</v>
      </c>
      <c r="AT98" s="69" t="n">
        <f aca="false">IF(AND($F98&lt;AT$1,$G98&lt;AT$3,(DATE(YEAR($G98)+1,MONTH($G98)+1,1))&gt;AT$3),$D98*10.56*AT$2*(AT$1/1000-($F98/1000)),0)</f>
        <v>0</v>
      </c>
      <c r="AU98" s="69" t="n">
        <f aca="false">IF(AND($F98&lt;AU$1,$G98&lt;AU$3,(DATE(YEAR($G98)+1,MONTH($G98)+1,1))&gt;AU$3),$D98*10.56*AU$2*(AU$1/1000-($F98/1000)),0)</f>
        <v>0</v>
      </c>
      <c r="AV98" s="69" t="n">
        <f aca="false">IF(AND($F98&lt;AV$1,$G98&lt;AV$3,(DATE(YEAR($G98)+1,MONTH($G98)+1,1))&gt;AV$3),$D98*10.56*AV$2*(AV$1/1000-($F98/1000)),0)</f>
        <v>0</v>
      </c>
      <c r="AW98" s="69" t="n">
        <f aca="false">IF(AND($F98&lt;AW$1,$G98&lt;AW$3,(DATE(YEAR($G98)+1,MONTH($G98)+1,1))&gt;AW$3),$D98*10.56*AW$2*(AW$1/1000-($F98/1000)),0)</f>
        <v>0</v>
      </c>
      <c r="AX98" s="69" t="n">
        <f aca="false">IF(AND($F98&lt;AX$1,$G98&lt;AX$3,(DATE(YEAR($G98)+1,MONTH($G98)+1,1))&gt;AX$3),$D98*10.56*AX$2*(AX$1/1000-($F98/1000)),0)</f>
        <v>0</v>
      </c>
      <c r="AY98" s="69" t="n">
        <f aca="false">IF(AND($F98&lt;AY$1,$G98&lt;AY$3,(DATE(YEAR($G98)+1,MONTH($G98)+1,1))&gt;AY$3),$D98*10.56*AY$2*(AY$1/1000-($F98/1000)),0)</f>
        <v>0</v>
      </c>
      <c r="AZ98" s="69" t="n">
        <f aca="false">IF(AND($F98&lt;AZ$1,$G98&lt;AZ$3,(DATE(YEAR($G98)+1,MONTH($G98)+1,1))&gt;AZ$3),$D98*10.56*AZ$2*(AZ$1/1000-($F98/1000)),0)</f>
        <v>0</v>
      </c>
      <c r="BA98" s="69" t="n">
        <f aca="false">IF(AND($F98&lt;BA$1,$G98&lt;BA$3,(DATE(YEAR($G98)+1,MONTH($G98)+1,1))&gt;BA$3),$D98*10.56*BA$2*(BA$1/1000-($F98/1000)),0)</f>
        <v>0</v>
      </c>
      <c r="BB98" s="69" t="n">
        <f aca="false">IF(AND($F98&lt;BB$1,$G98&lt;BB$3,(DATE(YEAR($G98)+1,MONTH($G98)+1,1))&gt;BB$3),$D98*10.56*BB$2*(BB$1/1000-($F98/1000)),0)</f>
        <v>0</v>
      </c>
      <c r="BC98" s="69" t="n">
        <f aca="false">IF(AND($F98&lt;BC$1,$G98&lt;BC$3,(DATE(YEAR($G98)+1,MONTH($G98)+1,1))&gt;BC$3),$D98*10.56*BC$2*(BC$1/1000-($F98/1000)),0)</f>
        <v>0</v>
      </c>
      <c r="BD98" s="69" t="n">
        <f aca="false">IF(AND($F98&lt;BD$1,$G98&lt;BD$3,(DATE(YEAR($G98)+1,MONTH($G98)+1,1))&gt;BD$3),$D98*10.56*BD$2*(BD$1/1000-($F98/1000)),0)</f>
        <v>0</v>
      </c>
    </row>
    <row r="99" customFormat="false" ht="12.75" hidden="false" customHeight="false" outlineLevel="0" collapsed="false">
      <c r="A99" s="3" t="s">
        <v>430</v>
      </c>
      <c r="B99" s="3" t="s">
        <v>1251</v>
      </c>
      <c r="C99" s="71" t="s">
        <v>1277</v>
      </c>
      <c r="D99" s="2" t="n">
        <v>55</v>
      </c>
      <c r="E99" s="66" t="s">
        <v>1268</v>
      </c>
      <c r="F99" s="2" t="n">
        <v>11000</v>
      </c>
      <c r="G99" s="70" t="n">
        <v>37118</v>
      </c>
      <c r="H99" s="64" t="s">
        <v>1260</v>
      </c>
      <c r="I99" s="69" t="n">
        <f aca="false">IF(AND($F99&lt;I$1,$G99&lt;I$3,(DATE(YEAR($G99)+1,MONTH($G99)+1,1))&gt;I$3),$D99*10.56*I$2*(I$1/1000-($F99/1000)),0)</f>
        <v>0</v>
      </c>
      <c r="J99" s="69" t="n">
        <f aca="false">IF(AND($F99&lt;J$1,$G99&lt;J$3,(DATE(YEAR($G99)+1,MONTH($G99)+1,1))&gt;J$3),$D99*10.56*J$2*(J$1/1000-($F99/1000)),0)</f>
        <v>0</v>
      </c>
      <c r="K99" s="69" t="n">
        <f aca="false">IF(AND($F99&lt;K$1,$G99&lt;K$3,(DATE(YEAR($G99)+1,MONTH($G99)+1,1))&gt;K$3),$D99*10.56*K$2*(K$1/1000-($F99/1000)),0)</f>
        <v>0</v>
      </c>
      <c r="L99" s="69" t="n">
        <f aca="false">IF(AND($F99&lt;L$1,$G99&lt;L$3,(DATE(YEAR($G99)+1,MONTH($G99)+1,1))&gt;L$3),$D99*10.56*L$2*(L$1/1000-($F99/1000)),0)</f>
        <v>0</v>
      </c>
      <c r="M99" s="69" t="n">
        <f aca="false">IF(AND($F99&lt;M$1,$G99&lt;M$3,(DATE(YEAR($G99)+1,MONTH($G99)+1,1))&gt;M$3),$D99*10.56*M$2*(M$1/1000-($F99/1000)),0)</f>
        <v>0</v>
      </c>
      <c r="N99" s="69" t="n">
        <f aca="false">IF(AND($F99&lt;N$1,$G99&lt;N$3,(DATE(YEAR($G99)+1,MONTH($G99)+1,1))&gt;N$3),$D99*10.56*N$2*(N$1/1000-($F99/1000)),0)</f>
        <v>0</v>
      </c>
      <c r="O99" s="69" t="n">
        <f aca="false">IF(AND($F99&lt;O$1,$G99&lt;O$3,(DATE(YEAR($G99)+1,MONTH($G99)+1,1))&gt;O$3),$D99*10.56*O$2*(O$1/1000-($F99/1000)),0)</f>
        <v>0</v>
      </c>
      <c r="P99" s="69" t="n">
        <f aca="false">IF(AND($F99&lt;P$1,$G99&lt;P$3,(DATE(YEAR($G99)+1,MONTH($G99)+1,1))&gt;P$3),$D99*10.56*P$2*(P$1/1000-($F99/1000)),0)</f>
        <v>0</v>
      </c>
      <c r="Q99" s="69" t="n">
        <f aca="false">IF(AND($F99&lt;Q$1,$G99&lt;Q$3,(DATE(YEAR($G99)+1,MONTH($G99)+1,1))&gt;Q$3),$D99*10.56*Q$2*(Q$1/1000-($F99/1000)),0)</f>
        <v>0</v>
      </c>
      <c r="R99" s="69" t="n">
        <f aca="false">IF(AND($F99&lt;R$1,$G99&lt;R$3,(DATE(YEAR($G99)+1,MONTH($G99)+1,1))&gt;R$3),$D99*10.56*R$2*(R$1/1000-($F99/1000)),0)</f>
        <v>0</v>
      </c>
      <c r="S99" s="69" t="n">
        <f aca="false">IF(AND($F99&lt;S$1,$G99&lt;S$3,(DATE(YEAR($G99)+1,MONTH($G99)+1,1))&gt;S$3),$D99*10.56*S$2*(S$1/1000-($F99/1000)),0)</f>
        <v>0</v>
      </c>
      <c r="T99" s="69" t="n">
        <f aca="false">IF(AND($F99&lt;T$1,$G99&lt;T$3,(DATE(YEAR($G99)+1,MONTH($G99)+1,1))&gt;T$3),$D99*10.56*T$2*(T$1/1000-($F99/1000)),0)</f>
        <v>0</v>
      </c>
      <c r="U99" s="69" t="n">
        <f aca="false">IF(AND($F99&lt;U$1,$G99&lt;U$3,(DATE(YEAR($G99)+1,MONTH($G99)+1,1))&gt;U$3),$D99*10.56*U$2*(U$1/1000-($F99/1000)),0)</f>
        <v>0</v>
      </c>
      <c r="V99" s="69" t="n">
        <f aca="false">IF(AND($F99&lt;V$1,$G99&lt;V$3,(DATE(YEAR($G99)+1,MONTH($G99)+1,1))&gt;V$3),$D99*10.56*V$2*(V$1/1000-($F99/1000)),0)</f>
        <v>0</v>
      </c>
      <c r="W99" s="69" t="n">
        <f aca="false">IF(AND($F99&lt;W$1,$G99&lt;W$3,(DATE(YEAR($G99)+1,MONTH($G99)+1,1))&gt;W$3),$D99*10.56*W$2*(W$1/1000-($F99/1000)),0)</f>
        <v>0</v>
      </c>
      <c r="X99" s="69" t="n">
        <f aca="false">IF(AND($F99&lt;X$1,$G99&lt;X$3,(DATE(YEAR($G99)+1,MONTH($G99)+1,1))&gt;X$3),$D99*10.56*X$2*(X$1/1000-($F99/1000)),0)</f>
        <v>0</v>
      </c>
      <c r="Y99" s="69" t="n">
        <f aca="false">IF(AND($F99&lt;Y$1,$G99&lt;Y$3,(DATE(YEAR($G99)+1,MONTH($G99)+1,1))&gt;Y$3),$D99*10.56*Y$2*(Y$1/1000-($F99/1000)),0)</f>
        <v>0</v>
      </c>
      <c r="Z99" s="69" t="n">
        <f aca="false">IF(AND($F99&lt;Z$1,$G99&lt;Z$3,(DATE(YEAR($G99)+1,MONTH($G99)+1,1))&gt;Z$3),$D99*10.56*Z$2*(Z$1/1000-($F99/1000)),0)</f>
        <v>0</v>
      </c>
      <c r="AA99" s="69" t="n">
        <f aca="false">IF(AND($F99&lt;AA$1,$G99&lt;AA$3,(DATE(YEAR($G99)+1,MONTH($G99)+1,1))&gt;AA$3),$D99*10.56*AA$2*(AA$1/1000-($F99/1000)),0)</f>
        <v>0</v>
      </c>
      <c r="AB99" s="69" t="n">
        <f aca="false">IF(AND($F99&lt;AB$1,$G99&lt;AB$3,(DATE(YEAR($G99)+1,MONTH($G99)+1,1))&gt;AB$3),$D99*10.56*AB$2*(AB$1/1000-($F99/1000)),0)</f>
        <v>0</v>
      </c>
      <c r="AC99" s="69" t="n">
        <f aca="false">IF(AND($F99&lt;AC$1,$G99&lt;AC$3,(DATE(YEAR($G99)+1,MONTH($G99)+1,1))&gt;AC$3),$D99*10.56*AC$2*(AC$1/1000-($F99/1000)),0)</f>
        <v>0</v>
      </c>
      <c r="AD99" s="69" t="n">
        <f aca="false">IF(AND($F99&lt;AD$1,$G99&lt;AD$3,(DATE(YEAR($G99)+1,MONTH($G99)+1,1))&gt;AD$3),$D99*10.56*AD$2*(AD$1/1000-($F99/1000)),0)</f>
        <v>0</v>
      </c>
      <c r="AE99" s="69" t="n">
        <f aca="false">IF(AND($F99&lt;AE$1,$G99&lt;AE$3,(DATE(YEAR($G99)+1,MONTH($G99)+1,1))&gt;AE$3),$D99*10.56*AE$2*(AE$1/1000-($F99/1000)),0)</f>
        <v>0</v>
      </c>
      <c r="AF99" s="69" t="n">
        <f aca="false">IF(AND($F99&lt;AF$1,$G99&lt;AF$3,(DATE(YEAR($G99)+1,MONTH($G99)+1,1))&gt;AF$3),$D99*10.56*AF$2*(AF$1/1000-($F99/1000)),0)</f>
        <v>0</v>
      </c>
      <c r="AG99" s="69" t="n">
        <f aca="false">IF(AND($F99&lt;AG$1,$G99&lt;AG$3,(DATE(YEAR($G99)+1,MONTH($G99)+1,1))&gt;AG$3),$D99*10.56*AG$2*(AG$1/1000-($F99/1000)),0)</f>
        <v>0</v>
      </c>
      <c r="AH99" s="69" t="n">
        <f aca="false">IF(AND($F99&lt;AH$1,$G99&lt;AH$3,(DATE(YEAR($G99)+1,MONTH($G99)+1,1))&gt;AH$3),$D99*10.56*AH$2*(AH$1/1000-($F99/1000)),0)</f>
        <v>0</v>
      </c>
      <c r="AI99" s="69" t="n">
        <f aca="false">IF(AND($F99&lt;AI$1,$G99&lt;AI$3,(DATE(YEAR($G99)+1,MONTH($G99)+1,1))&gt;AI$3),$D99*10.56*AI$2*(AI$1/1000-($F99/1000)),0)</f>
        <v>0</v>
      </c>
      <c r="AJ99" s="69" t="n">
        <f aca="false">IF(AND($F99&lt;AJ$1,$G99&lt;AJ$3,(DATE(YEAR($G99)+1,MONTH($G99)+1,1))&gt;AJ$3),$D99*10.56*AJ$2*(AJ$1/1000-($F99/1000)),0)</f>
        <v>0</v>
      </c>
      <c r="AK99" s="69" t="n">
        <f aca="false">IF(AND($F99&lt;AK$1,$G99&lt;AK$3,(DATE(YEAR($G99)+1,MONTH($G99)+1,1))&gt;AK$3),$D99*10.56*AK$2*(AK$1/1000-($F99/1000)),0)</f>
        <v>0</v>
      </c>
      <c r="AL99" s="69" t="n">
        <f aca="false">IF(AND($F99&lt;AL$1,$G99&lt;AL$3,(DATE(YEAR($G99)+1,MONTH($G99)+1,1))&gt;AL$3),$D99*10.56*AL$2*(AL$1/1000-($F99/1000)),0)</f>
        <v>0</v>
      </c>
      <c r="AM99" s="69" t="n">
        <f aca="false">IF(AND($F99&lt;AM$1,$G99&lt;AM$3,(DATE(YEAR($G99)+1,MONTH($G99)+1,1))&gt;AM$3),$D99*10.56*AM$2*(AM$1/1000-($F99/1000)),0)</f>
        <v>0</v>
      </c>
      <c r="AN99" s="69" t="n">
        <f aca="false">IF(AND($F99&lt;AN$1,$G99&lt;AN$3,(DATE(YEAR($G99)+1,MONTH($G99)+1,1))&gt;AN$3),$D99*10.56*AN$2*(AN$1/1000-($F99/1000)),0)</f>
        <v>0</v>
      </c>
      <c r="AO99" s="69" t="n">
        <f aca="false">IF(AND($F99&lt;AO$1,$G99&lt;AO$3,(DATE(YEAR($G99)+1,MONTH($G99)+1,1))&gt;AO$3),$D99*10.56*AO$2*(AO$1/1000-($F99/1000)),0)</f>
        <v>0</v>
      </c>
      <c r="AP99" s="69" t="n">
        <f aca="false">IF(AND($F99&lt;AP$1,$G99&lt;AP$3,(DATE(YEAR($G99)+1,MONTH($G99)+1,1))&gt;AP$3),$D99*10.56*AP$2*(AP$1/1000-($F99/1000)),0)</f>
        <v>0</v>
      </c>
      <c r="AQ99" s="69" t="n">
        <f aca="false">IF(AND($F99&lt;AQ$1,$G99&lt;AQ$3,(DATE(YEAR($G99)+1,MONTH($G99)+1,1))&gt;AQ$3),$D99*10.56*AQ$2*(AQ$1/1000-($F99/1000)),0)</f>
        <v>0</v>
      </c>
      <c r="AR99" s="69" t="n">
        <f aca="false">IF(AND($F99&lt;AR$1,$G99&lt;AR$3,(DATE(YEAR($G99)+1,MONTH($G99)+1,1))&gt;AR$3),$D99*10.56*AR$2*(AR$1/1000-($F99/1000)),0)</f>
        <v>0</v>
      </c>
      <c r="AS99" s="69" t="n">
        <f aca="false">IF(AND($F99&lt;AS$1,$G99&lt;AS$3,(DATE(YEAR($G99)+1,MONTH($G99)+1,1))&gt;AS$3),$D99*10.56*AS$2*(AS$1/1000-($F99/1000)),0)</f>
        <v>0</v>
      </c>
      <c r="AT99" s="69" t="n">
        <f aca="false">IF(AND($F99&lt;AT$1,$G99&lt;AT$3,(DATE(YEAR($G99)+1,MONTH($G99)+1,1))&gt;AT$3),$D99*10.56*AT$2*(AT$1/1000-($F99/1000)),0)</f>
        <v>0</v>
      </c>
      <c r="AU99" s="69" t="n">
        <f aca="false">IF(AND($F99&lt;AU$1,$G99&lt;AU$3,(DATE(YEAR($G99)+1,MONTH($G99)+1,1))&gt;AU$3),$D99*10.56*AU$2*(AU$1/1000-($F99/1000)),0)</f>
        <v>0</v>
      </c>
      <c r="AV99" s="69" t="n">
        <f aca="false">IF(AND($F99&lt;AV$1,$G99&lt;AV$3,(DATE(YEAR($G99)+1,MONTH($G99)+1,1))&gt;AV$3),$D99*10.56*AV$2*(AV$1/1000-($F99/1000)),0)</f>
        <v>0</v>
      </c>
      <c r="AW99" s="69" t="n">
        <f aca="false">IF(AND($F99&lt;AW$1,$G99&lt;AW$3,(DATE(YEAR($G99)+1,MONTH($G99)+1,1))&gt;AW$3),$D99*10.56*AW$2*(AW$1/1000-($F99/1000)),0)</f>
        <v>0</v>
      </c>
      <c r="AX99" s="69" t="n">
        <f aca="false">IF(AND($F99&lt;AX$1,$G99&lt;AX$3,(DATE(YEAR($G99)+1,MONTH($G99)+1,1))&gt;AX$3),$D99*10.56*AX$2*(AX$1/1000-($F99/1000)),0)</f>
        <v>0</v>
      </c>
      <c r="AY99" s="69" t="n">
        <f aca="false">IF(AND($F99&lt;AY$1,$G99&lt;AY$3,(DATE(YEAR($G99)+1,MONTH($G99)+1,1))&gt;AY$3),$D99*10.56*AY$2*(AY$1/1000-($F99/1000)),0)</f>
        <v>0</v>
      </c>
      <c r="AZ99" s="69" t="n">
        <f aca="false">IF(AND($F99&lt;AZ$1,$G99&lt;AZ$3,(DATE(YEAR($G99)+1,MONTH($G99)+1,1))&gt;AZ$3),$D99*10.56*AZ$2*(AZ$1/1000-($F99/1000)),0)</f>
        <v>0</v>
      </c>
      <c r="BA99" s="69" t="n">
        <f aca="false">IF(AND($F99&lt;BA$1,$G99&lt;BA$3,(DATE(YEAR($G99)+1,MONTH($G99)+1,1))&gt;BA$3),$D99*10.56*BA$2*(BA$1/1000-($F99/1000)),0)</f>
        <v>0</v>
      </c>
      <c r="BB99" s="69" t="n">
        <f aca="false">IF(AND($F99&lt;BB$1,$G99&lt;BB$3,(DATE(YEAR($G99)+1,MONTH($G99)+1,1))&gt;BB$3),$D99*10.56*BB$2*(BB$1/1000-($F99/1000)),0)</f>
        <v>0</v>
      </c>
      <c r="BC99" s="69" t="n">
        <f aca="false">IF(AND($F99&lt;BC$1,$G99&lt;BC$3,(DATE(YEAR($G99)+1,MONTH($G99)+1,1))&gt;BC$3),$D99*10.56*BC$2*(BC$1/1000-($F99/1000)),0)</f>
        <v>0</v>
      </c>
      <c r="BD99" s="69" t="n">
        <f aca="false">IF(AND($F99&lt;BD$1,$G99&lt;BD$3,(DATE(YEAR($G99)+1,MONTH($G99)+1,1))&gt;BD$3),$D99*10.56*BD$2*(BD$1/1000-($F99/1000)),0)</f>
        <v>0</v>
      </c>
    </row>
    <row r="100" customFormat="false" ht="12.75" hidden="false" customHeight="false" outlineLevel="0" collapsed="false">
      <c r="A100" s="3" t="s">
        <v>1854</v>
      </c>
      <c r="B100" s="3" t="s">
        <v>1251</v>
      </c>
      <c r="C100" s="3" t="s">
        <v>1258</v>
      </c>
      <c r="D100" s="2" t="n">
        <v>350</v>
      </c>
      <c r="E100" s="66" t="s">
        <v>1268</v>
      </c>
      <c r="F100" s="2" t="n">
        <v>11000</v>
      </c>
      <c r="G100" s="70" t="n">
        <v>37135</v>
      </c>
      <c r="H100" s="64" t="s">
        <v>1260</v>
      </c>
      <c r="I100" s="69" t="n">
        <f aca="false">IF(AND($F100&lt;I$1,$G100&lt;I$3,(DATE(YEAR($G100)+1,MONTH($G100)+1,1))&gt;I$3),$D100*10.56*I$2*(I$1/1000-($F100/1000)),0)</f>
        <v>0</v>
      </c>
      <c r="J100" s="69" t="n">
        <f aca="false">IF(AND($F100&lt;J$1,$G100&lt;J$3,(DATE(YEAR($G100)+1,MONTH($G100)+1,1))&gt;J$3),$D100*10.56*J$2*(J$1/1000-($F100/1000)),0)</f>
        <v>0</v>
      </c>
      <c r="K100" s="69" t="n">
        <f aca="false">IF(AND($F100&lt;K$1,$G100&lt;K$3,(DATE(YEAR($G100)+1,MONTH($G100)+1,1))&gt;K$3),$D100*10.56*K$2*(K$1/1000-($F100/1000)),0)</f>
        <v>0</v>
      </c>
      <c r="L100" s="69" t="n">
        <f aca="false">IF(AND($F100&lt;L$1,$G100&lt;L$3,(DATE(YEAR($G100)+1,MONTH($G100)+1,1))&gt;L$3),$D100*10.56*L$2*(L$1/1000-($F100/1000)),0)</f>
        <v>0</v>
      </c>
      <c r="M100" s="69" t="n">
        <f aca="false">IF(AND($F100&lt;M$1,$G100&lt;M$3,(DATE(YEAR($G100)+1,MONTH($G100)+1,1))&gt;M$3),$D100*10.56*M$2*(M$1/1000-($F100/1000)),0)</f>
        <v>0</v>
      </c>
      <c r="N100" s="69" t="n">
        <f aca="false">IF(AND($F100&lt;N$1,$G100&lt;N$3,(DATE(YEAR($G100)+1,MONTH($G100)+1,1))&gt;N$3),$D100*10.56*N$2*(N$1/1000-($F100/1000)),0)</f>
        <v>0</v>
      </c>
      <c r="O100" s="69" t="n">
        <f aca="false">IF(AND($F100&lt;O$1,$G100&lt;O$3,(DATE(YEAR($G100)+1,MONTH($G100)+1,1))&gt;O$3),$D100*10.56*O$2*(O$1/1000-($F100/1000)),0)</f>
        <v>0</v>
      </c>
      <c r="P100" s="69" t="n">
        <f aca="false">IF(AND($F100&lt;P$1,$G100&lt;P$3,(DATE(YEAR($G100)+1,MONTH($G100)+1,1))&gt;P$3),$D100*10.56*P$2*(P$1/1000-($F100/1000)),0)</f>
        <v>0</v>
      </c>
      <c r="Q100" s="69" t="n">
        <f aca="false">IF(AND($F100&lt;Q$1,$G100&lt;Q$3,(DATE(YEAR($G100)+1,MONTH($G100)+1,1))&gt;Q$3),$D100*10.56*Q$2*(Q$1/1000-($F100/1000)),0)</f>
        <v>0</v>
      </c>
      <c r="R100" s="69" t="n">
        <f aca="false">IF(AND($F100&lt;R$1,$G100&lt;R$3,(DATE(YEAR($G100)+1,MONTH($G100)+1,1))&gt;R$3),$D100*10.56*R$2*(R$1/1000-($F100/1000)),0)</f>
        <v>0</v>
      </c>
      <c r="S100" s="69" t="n">
        <f aca="false">IF(AND($F100&lt;S$1,$G100&lt;S$3,(DATE(YEAR($G100)+1,MONTH($G100)+1,1))&gt;S$3),$D100*10.56*S$2*(S$1/1000-($F100/1000)),0)</f>
        <v>0</v>
      </c>
      <c r="T100" s="69" t="n">
        <f aca="false">IF(AND($F100&lt;T$1,$G100&lt;T$3,(DATE(YEAR($G100)+1,MONTH($G100)+1,1))&gt;T$3),$D100*10.56*T$2*(T$1/1000-($F100/1000)),0)</f>
        <v>0</v>
      </c>
      <c r="U100" s="69" t="n">
        <f aca="false">IF(AND($F100&lt;U$1,$G100&lt;U$3,(DATE(YEAR($G100)+1,MONTH($G100)+1,1))&gt;U$3),$D100*10.56*U$2*(U$1/1000-($F100/1000)),0)</f>
        <v>0</v>
      </c>
      <c r="V100" s="69" t="n">
        <f aca="false">IF(AND($F100&lt;V$1,$G100&lt;V$3,(DATE(YEAR($G100)+1,MONTH($G100)+1,1))&gt;V$3),$D100*10.56*V$2*(V$1/1000-($F100/1000)),0)</f>
        <v>0</v>
      </c>
      <c r="W100" s="69" t="n">
        <f aca="false">IF(AND($F100&lt;W$1,$G100&lt;W$3,(DATE(YEAR($G100)+1,MONTH($G100)+1,1))&gt;W$3),$D100*10.56*W$2*(W$1/1000-($F100/1000)),0)</f>
        <v>0</v>
      </c>
      <c r="X100" s="69" t="n">
        <f aca="false">IF(AND($F100&lt;X$1,$G100&lt;X$3,(DATE(YEAR($G100)+1,MONTH($G100)+1,1))&gt;X$3),$D100*10.56*X$2*(X$1/1000-($F100/1000)),0)</f>
        <v>0</v>
      </c>
      <c r="Y100" s="69" t="n">
        <f aca="false">IF(AND($F100&lt;Y$1,$G100&lt;Y$3,(DATE(YEAR($G100)+1,MONTH($G100)+1,1))&gt;Y$3),$D100*10.56*Y$2*(Y$1/1000-($F100/1000)),0)</f>
        <v>0</v>
      </c>
      <c r="Z100" s="69" t="n">
        <f aca="false">IF(AND($F100&lt;Z$1,$G100&lt;Z$3,(DATE(YEAR($G100)+1,MONTH($G100)+1,1))&gt;Z$3),$D100*10.56*Z$2*(Z$1/1000-($F100/1000)),0)</f>
        <v>0</v>
      </c>
      <c r="AA100" s="69" t="n">
        <f aca="false">IF(AND($F100&lt;AA$1,$G100&lt;AA$3,(DATE(YEAR($G100)+1,MONTH($G100)+1,1))&gt;AA$3),$D100*10.56*AA$2*(AA$1/1000-($F100/1000)),0)</f>
        <v>0</v>
      </c>
      <c r="AB100" s="69" t="n">
        <f aca="false">IF(AND($F100&lt;AB$1,$G100&lt;AB$3,(DATE(YEAR($G100)+1,MONTH($G100)+1,1))&gt;AB$3),$D100*10.56*AB$2*(AB$1/1000-($F100/1000)),0)</f>
        <v>0</v>
      </c>
      <c r="AC100" s="69" t="n">
        <f aca="false">IF(AND($F100&lt;AC$1,$G100&lt;AC$3,(DATE(YEAR($G100)+1,MONTH($G100)+1,1))&gt;AC$3),$D100*10.56*AC$2*(AC$1/1000-($F100/1000)),0)</f>
        <v>0</v>
      </c>
      <c r="AD100" s="69" t="n">
        <f aca="false">IF(AND($F100&lt;AD$1,$G100&lt;AD$3,(DATE(YEAR($G100)+1,MONTH($G100)+1,1))&gt;AD$3),$D100*10.56*AD$2*(AD$1/1000-($F100/1000)),0)</f>
        <v>0</v>
      </c>
      <c r="AE100" s="69" t="n">
        <f aca="false">IF(AND($F100&lt;AE$1,$G100&lt;AE$3,(DATE(YEAR($G100)+1,MONTH($G100)+1,1))&gt;AE$3),$D100*10.56*AE$2*(AE$1/1000-($F100/1000)),0)</f>
        <v>0</v>
      </c>
      <c r="AF100" s="69" t="n">
        <f aca="false">IF(AND($F100&lt;AF$1,$G100&lt;AF$3,(DATE(YEAR($G100)+1,MONTH($G100)+1,1))&gt;AF$3),$D100*10.56*AF$2*(AF$1/1000-($F100/1000)),0)</f>
        <v>0</v>
      </c>
      <c r="AG100" s="69" t="n">
        <f aca="false">IF(AND($F100&lt;AG$1,$G100&lt;AG$3,(DATE(YEAR($G100)+1,MONTH($G100)+1,1))&gt;AG$3),$D100*10.56*AG$2*(AG$1/1000-($F100/1000)),0)</f>
        <v>0</v>
      </c>
      <c r="AH100" s="69" t="n">
        <f aca="false">IF(AND($F100&lt;AH$1,$G100&lt;AH$3,(DATE(YEAR($G100)+1,MONTH($G100)+1,1))&gt;AH$3),$D100*10.56*AH$2*(AH$1/1000-($F100/1000)),0)</f>
        <v>0</v>
      </c>
      <c r="AI100" s="69" t="n">
        <f aca="false">IF(AND($F100&lt;AI$1,$G100&lt;AI$3,(DATE(YEAR($G100)+1,MONTH($G100)+1,1))&gt;AI$3),$D100*10.56*AI$2*(AI$1/1000-($F100/1000)),0)</f>
        <v>0</v>
      </c>
      <c r="AJ100" s="69" t="n">
        <f aca="false">IF(AND($F100&lt;AJ$1,$G100&lt;AJ$3,(DATE(YEAR($G100)+1,MONTH($G100)+1,1))&gt;AJ$3),$D100*10.56*AJ$2*(AJ$1/1000-($F100/1000)),0)</f>
        <v>0</v>
      </c>
      <c r="AK100" s="69" t="n">
        <f aca="false">IF(AND($F100&lt;AK$1,$G100&lt;AK$3,(DATE(YEAR($G100)+1,MONTH($G100)+1,1))&gt;AK$3),$D100*10.56*AK$2*(AK$1/1000-($F100/1000)),0)</f>
        <v>0</v>
      </c>
      <c r="AL100" s="69" t="n">
        <f aca="false">IF(AND($F100&lt;AL$1,$G100&lt;AL$3,(DATE(YEAR($G100)+1,MONTH($G100)+1,1))&gt;AL$3),$D100*10.56*AL$2*(AL$1/1000-($F100/1000)),0)</f>
        <v>0</v>
      </c>
      <c r="AM100" s="69" t="n">
        <f aca="false">IF(AND($F100&lt;AM$1,$G100&lt;AM$3,(DATE(YEAR($G100)+1,MONTH($G100)+1,1))&gt;AM$3),$D100*10.56*AM$2*(AM$1/1000-($F100/1000)),0)</f>
        <v>0</v>
      </c>
      <c r="AN100" s="69" t="n">
        <f aca="false">IF(AND($F100&lt;AN$1,$G100&lt;AN$3,(DATE(YEAR($G100)+1,MONTH($G100)+1,1))&gt;AN$3),$D100*10.56*AN$2*(AN$1/1000-($F100/1000)),0)</f>
        <v>0</v>
      </c>
      <c r="AO100" s="69" t="n">
        <f aca="false">IF(AND($F100&lt;AO$1,$G100&lt;AO$3,(DATE(YEAR($G100)+1,MONTH($G100)+1,1))&gt;AO$3),$D100*10.56*AO$2*(AO$1/1000-($F100/1000)),0)</f>
        <v>0</v>
      </c>
      <c r="AP100" s="69" t="n">
        <f aca="false">IF(AND($F100&lt;AP$1,$G100&lt;AP$3,(DATE(YEAR($G100)+1,MONTH($G100)+1,1))&gt;AP$3),$D100*10.56*AP$2*(AP$1/1000-($F100/1000)),0)</f>
        <v>0</v>
      </c>
      <c r="AQ100" s="69" t="n">
        <f aca="false">IF(AND($F100&lt;AQ$1,$G100&lt;AQ$3,(DATE(YEAR($G100)+1,MONTH($G100)+1,1))&gt;AQ$3),$D100*10.56*AQ$2*(AQ$1/1000-($F100/1000)),0)</f>
        <v>0</v>
      </c>
      <c r="AR100" s="69" t="n">
        <f aca="false">IF(AND($F100&lt;AR$1,$G100&lt;AR$3,(DATE(YEAR($G100)+1,MONTH($G100)+1,1))&gt;AR$3),$D100*10.56*AR$2*(AR$1/1000-($F100/1000)),0)</f>
        <v>0</v>
      </c>
      <c r="AS100" s="69" t="n">
        <f aca="false">IF(AND($F100&lt;AS$1,$G100&lt;AS$3,(DATE(YEAR($G100)+1,MONTH($G100)+1,1))&gt;AS$3),$D100*10.56*AS$2*(AS$1/1000-($F100/1000)),0)</f>
        <v>0</v>
      </c>
      <c r="AT100" s="69" t="n">
        <f aca="false">IF(AND($F100&lt;AT$1,$G100&lt;AT$3,(DATE(YEAR($G100)+1,MONTH($G100)+1,1))&gt;AT$3),$D100*10.56*AT$2*(AT$1/1000-($F100/1000)),0)</f>
        <v>0</v>
      </c>
      <c r="AU100" s="69" t="n">
        <f aca="false">IF(AND($F100&lt;AU$1,$G100&lt;AU$3,(DATE(YEAR($G100)+1,MONTH($G100)+1,1))&gt;AU$3),$D100*10.56*AU$2*(AU$1/1000-($F100/1000)),0)</f>
        <v>0</v>
      </c>
      <c r="AV100" s="69" t="n">
        <f aca="false">IF(AND($F100&lt;AV$1,$G100&lt;AV$3,(DATE(YEAR($G100)+1,MONTH($G100)+1,1))&gt;AV$3),$D100*10.56*AV$2*(AV$1/1000-($F100/1000)),0)</f>
        <v>0</v>
      </c>
      <c r="AW100" s="69" t="n">
        <f aca="false">IF(AND($F100&lt;AW$1,$G100&lt;AW$3,(DATE(YEAR($G100)+1,MONTH($G100)+1,1))&gt;AW$3),$D100*10.56*AW$2*(AW$1/1000-($F100/1000)),0)</f>
        <v>0</v>
      </c>
      <c r="AX100" s="69" t="n">
        <f aca="false">IF(AND($F100&lt;AX$1,$G100&lt;AX$3,(DATE(YEAR($G100)+1,MONTH($G100)+1,1))&gt;AX$3),$D100*10.56*AX$2*(AX$1/1000-($F100/1000)),0)</f>
        <v>0</v>
      </c>
      <c r="AY100" s="69" t="n">
        <f aca="false">IF(AND($F100&lt;AY$1,$G100&lt;AY$3,(DATE(YEAR($G100)+1,MONTH($G100)+1,1))&gt;AY$3),$D100*10.56*AY$2*(AY$1/1000-($F100/1000)),0)</f>
        <v>0</v>
      </c>
      <c r="AZ100" s="69" t="n">
        <f aca="false">IF(AND($F100&lt;AZ$1,$G100&lt;AZ$3,(DATE(YEAR($G100)+1,MONTH($G100)+1,1))&gt;AZ$3),$D100*10.56*AZ$2*(AZ$1/1000-($F100/1000)),0)</f>
        <v>0</v>
      </c>
      <c r="BA100" s="69" t="n">
        <f aca="false">IF(AND($F100&lt;BA$1,$G100&lt;BA$3,(DATE(YEAR($G100)+1,MONTH($G100)+1,1))&gt;BA$3),$D100*10.56*BA$2*(BA$1/1000-($F100/1000)),0)</f>
        <v>0</v>
      </c>
      <c r="BB100" s="69" t="n">
        <f aca="false">IF(AND($F100&lt;BB$1,$G100&lt;BB$3,(DATE(YEAR($G100)+1,MONTH($G100)+1,1))&gt;BB$3),$D100*10.56*BB$2*(BB$1/1000-($F100/1000)),0)</f>
        <v>0</v>
      </c>
      <c r="BC100" s="69" t="n">
        <f aca="false">IF(AND($F100&lt;BC$1,$G100&lt;BC$3,(DATE(YEAR($G100)+1,MONTH($G100)+1,1))&gt;BC$3),$D100*10.56*BC$2*(BC$1/1000-($F100/1000)),0)</f>
        <v>0</v>
      </c>
      <c r="BD100" s="69" t="n">
        <f aca="false">IF(AND($F100&lt;BD$1,$G100&lt;BD$3,(DATE(YEAR($G100)+1,MONTH($G100)+1,1))&gt;BD$3),$D100*10.56*BD$2*(BD$1/1000-($F100/1000)),0)</f>
        <v>0</v>
      </c>
    </row>
    <row r="101" customFormat="false" ht="12.75" hidden="false" customHeight="false" outlineLevel="0" collapsed="false">
      <c r="A101" s="0" t="s">
        <v>1379</v>
      </c>
      <c r="B101" s="0" t="s">
        <v>1855</v>
      </c>
      <c r="C101" s="0" t="s">
        <v>1323</v>
      </c>
      <c r="D101" s="0" t="n">
        <v>3</v>
      </c>
      <c r="E101" s="66" t="s">
        <v>1256</v>
      </c>
      <c r="F101" s="13" t="n">
        <v>0</v>
      </c>
      <c r="G101" s="8" t="n">
        <v>37043</v>
      </c>
      <c r="H101" s="64" t="s">
        <v>1260</v>
      </c>
      <c r="I101" s="69" t="n">
        <f aca="false">IF(AND($F101&lt;I$1,$G101&lt;I$3,(DATE(YEAR($G101)+1,MONTH($G101)+1,1))&gt;I$3),$D101*10.56*I$2*(I$1/1000-($F101/1000)),0)</f>
        <v>0</v>
      </c>
      <c r="J101" s="69" t="n">
        <f aca="false">IF(AND($F101&lt;J$1,$G101&lt;J$3,(DATE(YEAR($G101)+1,MONTH($G101)+1,1))&gt;J$3),$D101*10.56*J$2*(J$1/1000-($F101/1000)),0)</f>
        <v>0</v>
      </c>
      <c r="K101" s="69" t="n">
        <f aca="false">IF(AND($F101&lt;K$1,$G101&lt;K$3,(DATE(YEAR($G101)+1,MONTH($G101)+1,1))&gt;K$3),$D101*10.56*K$2*(K$1/1000-($F101/1000)),0)</f>
        <v>0</v>
      </c>
      <c r="L101" s="69" t="n">
        <f aca="false">IF(AND($F101&lt;L$1,$G101&lt;L$3,(DATE(YEAR($G101)+1,MONTH($G101)+1,1))&gt;L$3),$D101*10.56*L$2*(L$1/1000-($F101/1000)),0)</f>
        <v>0</v>
      </c>
      <c r="M101" s="69" t="n">
        <f aca="false">IF(AND($F101&lt;M$1,$G101&lt;M$3,(DATE(YEAR($G101)+1,MONTH($G101)+1,1))&gt;M$3),$D101*10.56*M$2*(M$1/1000-($F101/1000)),0)</f>
        <v>0</v>
      </c>
      <c r="N101" s="69" t="n">
        <f aca="false">IF(AND($F101&lt;N$1,$G101&lt;N$3,(DATE(YEAR($G101)+1,MONTH($G101)+1,1))&gt;N$3),$D101*10.56*N$2*(N$1/1000-($F101/1000)),0)</f>
        <v>0</v>
      </c>
      <c r="O101" s="69" t="n">
        <f aca="false">IF(AND($F101&lt;O$1,$G101&lt;O$3,(DATE(YEAR($G101)+1,MONTH($G101)+1,1))&gt;O$3),$D101*10.56*O$2*(O$1/1000-($F101/1000)),0)</f>
        <v>126.72</v>
      </c>
      <c r="P101" s="69" t="n">
        <f aca="false">IF(AND($F101&lt;P$1,$G101&lt;P$3,(DATE(YEAR($G101)+1,MONTH($G101)+1,1))&gt;P$3),$D101*10.56*P$2*(P$1/1000-($F101/1000)),0)</f>
        <v>126.72</v>
      </c>
      <c r="Q101" s="69" t="n">
        <f aca="false">IF(AND($F101&lt;Q$1,$G101&lt;Q$3,(DATE(YEAR($G101)+1,MONTH($G101)+1,1))&gt;Q$3),$D101*10.56*Q$2*(Q$1/1000-($F101/1000)),0)</f>
        <v>126.72</v>
      </c>
      <c r="R101" s="69" t="n">
        <f aca="false">IF(AND($F101&lt;R$1,$G101&lt;R$3,(DATE(YEAR($G101)+1,MONTH($G101)+1,1))&gt;R$3),$D101*10.56*R$2*(R$1/1000-($F101/1000)),0)</f>
        <v>126.72</v>
      </c>
      <c r="S101" s="69" t="n">
        <f aca="false">IF(AND($F101&lt;S$1,$G101&lt;S$3,(DATE(YEAR($G101)+1,MONTH($G101)+1,1))&gt;S$3),$D101*10.56*S$2*(S$1/1000-($F101/1000)),0)</f>
        <v>126.72</v>
      </c>
      <c r="T101" s="69" t="n">
        <f aca="false">IF(AND($F101&lt;T$1,$G101&lt;T$3,(DATE(YEAR($G101)+1,MONTH($G101)+1,1))&gt;T$3),$D101*10.56*T$2*(T$1/1000-($F101/1000)),0)</f>
        <v>126.72</v>
      </c>
      <c r="U101" s="69" t="n">
        <f aca="false">IF(AND($F101&lt;U$1,$G101&lt;U$3,(DATE(YEAR($G101)+1,MONTH($G101)+1,1))&gt;U$3),$D101*10.56*U$2*(U$1/1000-($F101/1000)),0)</f>
        <v>126.72</v>
      </c>
      <c r="V101" s="69" t="n">
        <f aca="false">IF(AND($F101&lt;V$1,$G101&lt;V$3,(DATE(YEAR($G101)+1,MONTH($G101)+1,1))&gt;V$3),$D101*10.56*V$2*(V$1/1000-($F101/1000)),0)</f>
        <v>126.72</v>
      </c>
      <c r="W101" s="69" t="n">
        <f aca="false">IF(AND($F101&lt;W$1,$G101&lt;W$3,(DATE(YEAR($G101)+1,MONTH($G101)+1,1))&gt;W$3),$D101*10.56*W$2*(W$1/1000-($F101/1000)),0)</f>
        <v>126.72</v>
      </c>
      <c r="X101" s="69" t="n">
        <f aca="false">IF(AND($F101&lt;X$1,$G101&lt;X$3,(DATE(YEAR($G101)+1,MONTH($G101)+1,1))&gt;X$3),$D101*10.56*X$2*(X$1/1000-($F101/1000)),0)</f>
        <v>126.72</v>
      </c>
      <c r="Y101" s="69" t="n">
        <f aca="false">IF(AND($F101&lt;Y$1,$G101&lt;Y$3,(DATE(YEAR($G101)+1,MONTH($G101)+1,1))&gt;Y$3),$D101*10.56*Y$2*(Y$1/1000-($F101/1000)),0)</f>
        <v>126.72</v>
      </c>
      <c r="Z101" s="69" t="n">
        <f aca="false">IF(AND($F101&lt;Z$1,$G101&lt;Z$3,(DATE(YEAR($G101)+1,MONTH($G101)+1,1))&gt;Z$3),$D101*10.56*Z$2*(Z$1/1000-($F101/1000)),0)</f>
        <v>126.72</v>
      </c>
      <c r="AA101" s="69" t="n">
        <f aca="false">IF(AND($F101&lt;AA$1,$G101&lt;AA$3,(DATE(YEAR($G101)+1,MONTH($G101)+1,1))&gt;AA$3),$D101*10.56*AA$2*(AA$1/1000-($F101/1000)),0)</f>
        <v>0</v>
      </c>
      <c r="AB101" s="69" t="n">
        <f aca="false">IF(AND($F101&lt;AB$1,$G101&lt;AB$3,(DATE(YEAR($G101)+1,MONTH($G101)+1,1))&gt;AB$3),$D101*10.56*AB$2*(AB$1/1000-($F101/1000)),0)</f>
        <v>0</v>
      </c>
      <c r="AC101" s="69" t="n">
        <f aca="false">IF(AND($F101&lt;AC$1,$G101&lt;AC$3,(DATE(YEAR($G101)+1,MONTH($G101)+1,1))&gt;AC$3),$D101*10.56*AC$2*(AC$1/1000-($F101/1000)),0)</f>
        <v>0</v>
      </c>
      <c r="AD101" s="69" t="n">
        <f aca="false">IF(AND($F101&lt;AD$1,$G101&lt;AD$3,(DATE(YEAR($G101)+1,MONTH($G101)+1,1))&gt;AD$3),$D101*10.56*AD$2*(AD$1/1000-($F101/1000)),0)</f>
        <v>0</v>
      </c>
      <c r="AE101" s="69" t="n">
        <f aca="false">IF(AND($F101&lt;AE$1,$G101&lt;AE$3,(DATE(YEAR($G101)+1,MONTH($G101)+1,1))&gt;AE$3),$D101*10.56*AE$2*(AE$1/1000-($F101/1000)),0)</f>
        <v>0</v>
      </c>
      <c r="AF101" s="69" t="n">
        <f aca="false">IF(AND($F101&lt;AF$1,$G101&lt;AF$3,(DATE(YEAR($G101)+1,MONTH($G101)+1,1))&gt;AF$3),$D101*10.56*AF$2*(AF$1/1000-($F101/1000)),0)</f>
        <v>0</v>
      </c>
      <c r="AG101" s="69" t="n">
        <f aca="false">IF(AND($F101&lt;AG$1,$G101&lt;AG$3,(DATE(YEAR($G101)+1,MONTH($G101)+1,1))&gt;AG$3),$D101*10.56*AG$2*(AG$1/1000-($F101/1000)),0)</f>
        <v>0</v>
      </c>
      <c r="AH101" s="69" t="n">
        <f aca="false">IF(AND($F101&lt;AH$1,$G101&lt;AH$3,(DATE(YEAR($G101)+1,MONTH($G101)+1,1))&gt;AH$3),$D101*10.56*AH$2*(AH$1/1000-($F101/1000)),0)</f>
        <v>0</v>
      </c>
      <c r="AI101" s="69" t="n">
        <f aca="false">IF(AND($F101&lt;AI$1,$G101&lt;AI$3,(DATE(YEAR($G101)+1,MONTH($G101)+1,1))&gt;AI$3),$D101*10.56*AI$2*(AI$1/1000-($F101/1000)),0)</f>
        <v>0</v>
      </c>
      <c r="AJ101" s="69" t="n">
        <f aca="false">IF(AND($F101&lt;AJ$1,$G101&lt;AJ$3,(DATE(YEAR($G101)+1,MONTH($G101)+1,1))&gt;AJ$3),$D101*10.56*AJ$2*(AJ$1/1000-($F101/1000)),0)</f>
        <v>0</v>
      </c>
      <c r="AK101" s="69" t="n">
        <f aca="false">IF(AND($F101&lt;AK$1,$G101&lt;AK$3,(DATE(YEAR($G101)+1,MONTH($G101)+1,1))&gt;AK$3),$D101*10.56*AK$2*(AK$1/1000-($F101/1000)),0)</f>
        <v>0</v>
      </c>
      <c r="AL101" s="69" t="n">
        <f aca="false">IF(AND($F101&lt;AL$1,$G101&lt;AL$3,(DATE(YEAR($G101)+1,MONTH($G101)+1,1))&gt;AL$3),$D101*10.56*AL$2*(AL$1/1000-($F101/1000)),0)</f>
        <v>0</v>
      </c>
      <c r="AM101" s="69" t="n">
        <f aca="false">IF(AND($F101&lt;AM$1,$G101&lt;AM$3,(DATE(YEAR($G101)+1,MONTH($G101)+1,1))&gt;AM$3),$D101*10.56*AM$2*(AM$1/1000-($F101/1000)),0)</f>
        <v>0</v>
      </c>
      <c r="AN101" s="69" t="n">
        <f aca="false">IF(AND($F101&lt;AN$1,$G101&lt;AN$3,(DATE(YEAR($G101)+1,MONTH($G101)+1,1))&gt;AN$3),$D101*10.56*AN$2*(AN$1/1000-($F101/1000)),0)</f>
        <v>0</v>
      </c>
      <c r="AO101" s="69" t="n">
        <f aca="false">IF(AND($F101&lt;AO$1,$G101&lt;AO$3,(DATE(YEAR($G101)+1,MONTH($G101)+1,1))&gt;AO$3),$D101*10.56*AO$2*(AO$1/1000-($F101/1000)),0)</f>
        <v>0</v>
      </c>
      <c r="AP101" s="69" t="n">
        <f aca="false">IF(AND($F101&lt;AP$1,$G101&lt;AP$3,(DATE(YEAR($G101)+1,MONTH($G101)+1,1))&gt;AP$3),$D101*10.56*AP$2*(AP$1/1000-($F101/1000)),0)</f>
        <v>0</v>
      </c>
      <c r="AQ101" s="69" t="n">
        <f aca="false">IF(AND($F101&lt;AQ$1,$G101&lt;AQ$3,(DATE(YEAR($G101)+1,MONTH($G101)+1,1))&gt;AQ$3),$D101*10.56*AQ$2*(AQ$1/1000-($F101/1000)),0)</f>
        <v>0</v>
      </c>
      <c r="AR101" s="69" t="n">
        <f aca="false">IF(AND($F101&lt;AR$1,$G101&lt;AR$3,(DATE(YEAR($G101)+1,MONTH($G101)+1,1))&gt;AR$3),$D101*10.56*AR$2*(AR$1/1000-($F101/1000)),0)</f>
        <v>0</v>
      </c>
      <c r="AS101" s="69" t="n">
        <f aca="false">IF(AND($F101&lt;AS$1,$G101&lt;AS$3,(DATE(YEAR($G101)+1,MONTH($G101)+1,1))&gt;AS$3),$D101*10.56*AS$2*(AS$1/1000-($F101/1000)),0)</f>
        <v>0</v>
      </c>
      <c r="AT101" s="69" t="n">
        <f aca="false">IF(AND($F101&lt;AT$1,$G101&lt;AT$3,(DATE(YEAR($G101)+1,MONTH($G101)+1,1))&gt;AT$3),$D101*10.56*AT$2*(AT$1/1000-($F101/1000)),0)</f>
        <v>0</v>
      </c>
      <c r="AU101" s="69" t="n">
        <f aca="false">IF(AND($F101&lt;AU$1,$G101&lt;AU$3,(DATE(YEAR($G101)+1,MONTH($G101)+1,1))&gt;AU$3),$D101*10.56*AU$2*(AU$1/1000-($F101/1000)),0)</f>
        <v>0</v>
      </c>
      <c r="AV101" s="69" t="n">
        <f aca="false">IF(AND($F101&lt;AV$1,$G101&lt;AV$3,(DATE(YEAR($G101)+1,MONTH($G101)+1,1))&gt;AV$3),$D101*10.56*AV$2*(AV$1/1000-($F101/1000)),0)</f>
        <v>0</v>
      </c>
      <c r="AW101" s="69" t="n">
        <f aca="false">IF(AND($F101&lt;AW$1,$G101&lt;AW$3,(DATE(YEAR($G101)+1,MONTH($G101)+1,1))&gt;AW$3),$D101*10.56*AW$2*(AW$1/1000-($F101/1000)),0)</f>
        <v>0</v>
      </c>
      <c r="AX101" s="69" t="n">
        <f aca="false">IF(AND($F101&lt;AX$1,$G101&lt;AX$3,(DATE(YEAR($G101)+1,MONTH($G101)+1,1))&gt;AX$3),$D101*10.56*AX$2*(AX$1/1000-($F101/1000)),0)</f>
        <v>0</v>
      </c>
      <c r="AY101" s="69" t="n">
        <f aca="false">IF(AND($F101&lt;AY$1,$G101&lt;AY$3,(DATE(YEAR($G101)+1,MONTH($G101)+1,1))&gt;AY$3),$D101*10.56*AY$2*(AY$1/1000-($F101/1000)),0)</f>
        <v>0</v>
      </c>
      <c r="AZ101" s="69" t="n">
        <f aca="false">IF(AND($F101&lt;AZ$1,$G101&lt;AZ$3,(DATE(YEAR($G101)+1,MONTH($G101)+1,1))&gt;AZ$3),$D101*10.56*AZ$2*(AZ$1/1000-($F101/1000)),0)</f>
        <v>0</v>
      </c>
      <c r="BA101" s="69" t="n">
        <f aca="false">IF(AND($F101&lt;BA$1,$G101&lt;BA$3,(DATE(YEAR($G101)+1,MONTH($G101)+1,1))&gt;BA$3),$D101*10.56*BA$2*(BA$1/1000-($F101/1000)),0)</f>
        <v>0</v>
      </c>
      <c r="BB101" s="69" t="n">
        <f aca="false">IF(AND($F101&lt;BB$1,$G101&lt;BB$3,(DATE(YEAR($G101)+1,MONTH($G101)+1,1))&gt;BB$3),$D101*10.56*BB$2*(BB$1/1000-($F101/1000)),0)</f>
        <v>0</v>
      </c>
      <c r="BC101" s="69" t="n">
        <f aca="false">IF(AND($F101&lt;BC$1,$G101&lt;BC$3,(DATE(YEAR($G101)+1,MONTH($G101)+1,1))&gt;BC$3),$D101*10.56*BC$2*(BC$1/1000-($F101/1000)),0)</f>
        <v>0</v>
      </c>
      <c r="BD101" s="69" t="n">
        <f aca="false">IF(AND($F101&lt;BD$1,$G101&lt;BD$3,(DATE(YEAR($G101)+1,MONTH($G101)+1,1))&gt;BD$3),$D101*10.56*BD$2*(BD$1/1000-($F101/1000)),0)</f>
        <v>0</v>
      </c>
    </row>
    <row r="102" customFormat="false" ht="12.75" hidden="false" customHeight="false" outlineLevel="0" collapsed="false">
      <c r="A102" s="0" t="s">
        <v>1381</v>
      </c>
      <c r="B102" s="0" t="s">
        <v>1855</v>
      </c>
      <c r="C102" s="0" t="s">
        <v>1323</v>
      </c>
      <c r="D102" s="0" t="n">
        <v>8.9</v>
      </c>
      <c r="E102" s="66" t="s">
        <v>1256</v>
      </c>
      <c r="F102" s="13" t="n">
        <v>0</v>
      </c>
      <c r="G102" s="8" t="n">
        <v>37180</v>
      </c>
      <c r="H102" s="64" t="s">
        <v>1260</v>
      </c>
      <c r="I102" s="69" t="n">
        <f aca="false">IF(AND($F102&lt;I$1,$G102&lt;I$3,(DATE(YEAR($G102)+1,MONTH($G102)+1,1))&gt;I$3),$D102*10.56*I$2*(I$1/1000-($F102/1000)),0)</f>
        <v>0</v>
      </c>
      <c r="J102" s="69" t="n">
        <f aca="false">IF(AND($F102&lt;J$1,$G102&lt;J$3,(DATE(YEAR($G102)+1,MONTH($G102)+1,1))&gt;J$3),$D102*10.56*J$2*(J$1/1000-($F102/1000)),0)</f>
        <v>0</v>
      </c>
      <c r="K102" s="69" t="n">
        <f aca="false">IF(AND($F102&lt;K$1,$G102&lt;K$3,(DATE(YEAR($G102)+1,MONTH($G102)+1,1))&gt;K$3),$D102*10.56*K$2*(K$1/1000-($F102/1000)),0)</f>
        <v>0</v>
      </c>
      <c r="L102" s="69" t="n">
        <f aca="false">IF(AND($F102&lt;L$1,$G102&lt;L$3,(DATE(YEAR($G102)+1,MONTH($G102)+1,1))&gt;L$3),$D102*10.56*L$2*(L$1/1000-($F102/1000)),0)</f>
        <v>0</v>
      </c>
      <c r="M102" s="69" t="n">
        <f aca="false">IF(AND($F102&lt;M$1,$G102&lt;M$3,(DATE(YEAR($G102)+1,MONTH($G102)+1,1))&gt;M$3),$D102*10.56*M$2*(M$1/1000-($F102/1000)),0)</f>
        <v>0</v>
      </c>
      <c r="N102" s="69" t="n">
        <f aca="false">IF(AND($F102&lt;N$1,$G102&lt;N$3,(DATE(YEAR($G102)+1,MONTH($G102)+1,1))&gt;N$3),$D102*10.56*N$2*(N$1/1000-($F102/1000)),0)</f>
        <v>0</v>
      </c>
      <c r="O102" s="69" t="n">
        <f aca="false">IF(AND($F102&lt;O$1,$G102&lt;O$3,(DATE(YEAR($G102)+1,MONTH($G102)+1,1))&gt;O$3),$D102*10.56*O$2*(O$1/1000-($F102/1000)),0)</f>
        <v>0</v>
      </c>
      <c r="P102" s="69" t="n">
        <f aca="false">IF(AND($F102&lt;P$1,$G102&lt;P$3,(DATE(YEAR($G102)+1,MONTH($G102)+1,1))&gt;P$3),$D102*10.56*P$2*(P$1/1000-($F102/1000)),0)</f>
        <v>0</v>
      </c>
      <c r="Q102" s="69" t="n">
        <f aca="false">IF(AND($F102&lt;Q$1,$G102&lt;Q$3,(DATE(YEAR($G102)+1,MONTH($G102)+1,1))&gt;Q$3),$D102*10.56*Q$2*(Q$1/1000-($F102/1000)),0)</f>
        <v>0</v>
      </c>
      <c r="R102" s="69" t="n">
        <f aca="false">IF(AND($F102&lt;R$1,$G102&lt;R$3,(DATE(YEAR($G102)+1,MONTH($G102)+1,1))&gt;R$3),$D102*10.56*R$2*(R$1/1000-($F102/1000)),0)</f>
        <v>0</v>
      </c>
      <c r="S102" s="69" t="n">
        <f aca="false">IF(AND($F102&lt;S$1,$G102&lt;S$3,(DATE(YEAR($G102)+1,MONTH($G102)+1,1))&gt;S$3),$D102*10.56*S$2*(S$1/1000-($F102/1000)),0)</f>
        <v>375.936</v>
      </c>
      <c r="T102" s="69" t="n">
        <f aca="false">IF(AND($F102&lt;T$1,$G102&lt;T$3,(DATE(YEAR($G102)+1,MONTH($G102)+1,1))&gt;T$3),$D102*10.56*T$2*(T$1/1000-($F102/1000)),0)</f>
        <v>375.936</v>
      </c>
      <c r="U102" s="69" t="n">
        <f aca="false">IF(AND($F102&lt;U$1,$G102&lt;U$3,(DATE(YEAR($G102)+1,MONTH($G102)+1,1))&gt;U$3),$D102*10.56*U$2*(U$1/1000-($F102/1000)),0)</f>
        <v>375.936</v>
      </c>
      <c r="V102" s="69" t="n">
        <f aca="false">IF(AND($F102&lt;V$1,$G102&lt;V$3,(DATE(YEAR($G102)+1,MONTH($G102)+1,1))&gt;V$3),$D102*10.56*V$2*(V$1/1000-($F102/1000)),0)</f>
        <v>375.936</v>
      </c>
      <c r="W102" s="69" t="n">
        <f aca="false">IF(AND($F102&lt;W$1,$G102&lt;W$3,(DATE(YEAR($G102)+1,MONTH($G102)+1,1))&gt;W$3),$D102*10.56*W$2*(W$1/1000-($F102/1000)),0)</f>
        <v>375.936</v>
      </c>
      <c r="X102" s="69" t="n">
        <f aca="false">IF(AND($F102&lt;X$1,$G102&lt;X$3,(DATE(YEAR($G102)+1,MONTH($G102)+1,1))&gt;X$3),$D102*10.56*X$2*(X$1/1000-($F102/1000)),0)</f>
        <v>375.936</v>
      </c>
      <c r="Y102" s="69" t="n">
        <f aca="false">IF(AND($F102&lt;Y$1,$G102&lt;Y$3,(DATE(YEAR($G102)+1,MONTH($G102)+1,1))&gt;Y$3),$D102*10.56*Y$2*(Y$1/1000-($F102/1000)),0)</f>
        <v>375.936</v>
      </c>
      <c r="Z102" s="69" t="n">
        <f aca="false">IF(AND($F102&lt;Z$1,$G102&lt;Z$3,(DATE(YEAR($G102)+1,MONTH($G102)+1,1))&gt;Z$3),$D102*10.56*Z$2*(Z$1/1000-($F102/1000)),0)</f>
        <v>375.936</v>
      </c>
      <c r="AA102" s="69" t="n">
        <f aca="false">IF(AND($F102&lt;AA$1,$G102&lt;AA$3,(DATE(YEAR($G102)+1,MONTH($G102)+1,1))&gt;AA$3),$D102*10.56*AA$2*(AA$1/1000-($F102/1000)),0)</f>
        <v>375.936</v>
      </c>
      <c r="AB102" s="69" t="n">
        <f aca="false">IF(AND($F102&lt;AB$1,$G102&lt;AB$3,(DATE(YEAR($G102)+1,MONTH($G102)+1,1))&gt;AB$3),$D102*10.56*AB$2*(AB$1/1000-($F102/1000)),0)</f>
        <v>375.936</v>
      </c>
      <c r="AC102" s="69" t="n">
        <f aca="false">IF(AND($F102&lt;AC$1,$G102&lt;AC$3,(DATE(YEAR($G102)+1,MONTH($G102)+1,1))&gt;AC$3),$D102*10.56*AC$2*(AC$1/1000-($F102/1000)),0)</f>
        <v>375.936</v>
      </c>
      <c r="AD102" s="69" t="n">
        <f aca="false">IF(AND($F102&lt;AD$1,$G102&lt;AD$3,(DATE(YEAR($G102)+1,MONTH($G102)+1,1))&gt;AD$3),$D102*10.56*AD$2*(AD$1/1000-($F102/1000)),0)</f>
        <v>375.936</v>
      </c>
      <c r="AE102" s="69" t="n">
        <f aca="false">IF(AND($F102&lt;AE$1,$G102&lt;AE$3,(DATE(YEAR($G102)+1,MONTH($G102)+1,1))&gt;AE$3),$D102*10.56*AE$2*(AE$1/1000-($F102/1000)),0)</f>
        <v>0</v>
      </c>
      <c r="AF102" s="69" t="n">
        <f aca="false">IF(AND($F102&lt;AF$1,$G102&lt;AF$3,(DATE(YEAR($G102)+1,MONTH($G102)+1,1))&gt;AF$3),$D102*10.56*AF$2*(AF$1/1000-($F102/1000)),0)</f>
        <v>0</v>
      </c>
      <c r="AG102" s="69" t="n">
        <f aca="false">IF(AND($F102&lt;AG$1,$G102&lt;AG$3,(DATE(YEAR($G102)+1,MONTH($G102)+1,1))&gt;AG$3),$D102*10.56*AG$2*(AG$1/1000-($F102/1000)),0)</f>
        <v>0</v>
      </c>
      <c r="AH102" s="69" t="n">
        <f aca="false">IF(AND($F102&lt;AH$1,$G102&lt;AH$3,(DATE(YEAR($G102)+1,MONTH($G102)+1,1))&gt;AH$3),$D102*10.56*AH$2*(AH$1/1000-($F102/1000)),0)</f>
        <v>0</v>
      </c>
      <c r="AI102" s="69" t="n">
        <f aca="false">IF(AND($F102&lt;AI$1,$G102&lt;AI$3,(DATE(YEAR($G102)+1,MONTH($G102)+1,1))&gt;AI$3),$D102*10.56*AI$2*(AI$1/1000-($F102/1000)),0)</f>
        <v>0</v>
      </c>
      <c r="AJ102" s="69" t="n">
        <f aca="false">IF(AND($F102&lt;AJ$1,$G102&lt;AJ$3,(DATE(YEAR($G102)+1,MONTH($G102)+1,1))&gt;AJ$3),$D102*10.56*AJ$2*(AJ$1/1000-($F102/1000)),0)</f>
        <v>0</v>
      </c>
      <c r="AK102" s="69" t="n">
        <f aca="false">IF(AND($F102&lt;AK$1,$G102&lt;AK$3,(DATE(YEAR($G102)+1,MONTH($G102)+1,1))&gt;AK$3),$D102*10.56*AK$2*(AK$1/1000-($F102/1000)),0)</f>
        <v>0</v>
      </c>
      <c r="AL102" s="69" t="n">
        <f aca="false">IF(AND($F102&lt;AL$1,$G102&lt;AL$3,(DATE(YEAR($G102)+1,MONTH($G102)+1,1))&gt;AL$3),$D102*10.56*AL$2*(AL$1/1000-($F102/1000)),0)</f>
        <v>0</v>
      </c>
      <c r="AM102" s="69" t="n">
        <f aca="false">IF(AND($F102&lt;AM$1,$G102&lt;AM$3,(DATE(YEAR($G102)+1,MONTH($G102)+1,1))&gt;AM$3),$D102*10.56*AM$2*(AM$1/1000-($F102/1000)),0)</f>
        <v>0</v>
      </c>
      <c r="AN102" s="69" t="n">
        <f aca="false">IF(AND($F102&lt;AN$1,$G102&lt;AN$3,(DATE(YEAR($G102)+1,MONTH($G102)+1,1))&gt;AN$3),$D102*10.56*AN$2*(AN$1/1000-($F102/1000)),0)</f>
        <v>0</v>
      </c>
      <c r="AO102" s="69" t="n">
        <f aca="false">IF(AND($F102&lt;AO$1,$G102&lt;AO$3,(DATE(YEAR($G102)+1,MONTH($G102)+1,1))&gt;AO$3),$D102*10.56*AO$2*(AO$1/1000-($F102/1000)),0)</f>
        <v>0</v>
      </c>
      <c r="AP102" s="69" t="n">
        <f aca="false">IF(AND($F102&lt;AP$1,$G102&lt;AP$3,(DATE(YEAR($G102)+1,MONTH($G102)+1,1))&gt;AP$3),$D102*10.56*AP$2*(AP$1/1000-($F102/1000)),0)</f>
        <v>0</v>
      </c>
      <c r="AQ102" s="69" t="n">
        <f aca="false">IF(AND($F102&lt;AQ$1,$G102&lt;AQ$3,(DATE(YEAR($G102)+1,MONTH($G102)+1,1))&gt;AQ$3),$D102*10.56*AQ$2*(AQ$1/1000-($F102/1000)),0)</f>
        <v>0</v>
      </c>
      <c r="AR102" s="69" t="n">
        <f aca="false">IF(AND($F102&lt;AR$1,$G102&lt;AR$3,(DATE(YEAR($G102)+1,MONTH($G102)+1,1))&gt;AR$3),$D102*10.56*AR$2*(AR$1/1000-($F102/1000)),0)</f>
        <v>0</v>
      </c>
      <c r="AS102" s="69" t="n">
        <f aca="false">IF(AND($F102&lt;AS$1,$G102&lt;AS$3,(DATE(YEAR($G102)+1,MONTH($G102)+1,1))&gt;AS$3),$D102*10.56*AS$2*(AS$1/1000-($F102/1000)),0)</f>
        <v>0</v>
      </c>
      <c r="AT102" s="69" t="n">
        <f aca="false">IF(AND($F102&lt;AT$1,$G102&lt;AT$3,(DATE(YEAR($G102)+1,MONTH($G102)+1,1))&gt;AT$3),$D102*10.56*AT$2*(AT$1/1000-($F102/1000)),0)</f>
        <v>0</v>
      </c>
      <c r="AU102" s="69" t="n">
        <f aca="false">IF(AND($F102&lt;AU$1,$G102&lt;AU$3,(DATE(YEAR($G102)+1,MONTH($G102)+1,1))&gt;AU$3),$D102*10.56*AU$2*(AU$1/1000-($F102/1000)),0)</f>
        <v>0</v>
      </c>
      <c r="AV102" s="69" t="n">
        <f aca="false">IF(AND($F102&lt;AV$1,$G102&lt;AV$3,(DATE(YEAR($G102)+1,MONTH($G102)+1,1))&gt;AV$3),$D102*10.56*AV$2*(AV$1/1000-($F102/1000)),0)</f>
        <v>0</v>
      </c>
      <c r="AW102" s="69" t="n">
        <f aca="false">IF(AND($F102&lt;AW$1,$G102&lt;AW$3,(DATE(YEAR($G102)+1,MONTH($G102)+1,1))&gt;AW$3),$D102*10.56*AW$2*(AW$1/1000-($F102/1000)),0)</f>
        <v>0</v>
      </c>
      <c r="AX102" s="69" t="n">
        <f aca="false">IF(AND($F102&lt;AX$1,$G102&lt;AX$3,(DATE(YEAR($G102)+1,MONTH($G102)+1,1))&gt;AX$3),$D102*10.56*AX$2*(AX$1/1000-($F102/1000)),0)</f>
        <v>0</v>
      </c>
      <c r="AY102" s="69" t="n">
        <f aca="false">IF(AND($F102&lt;AY$1,$G102&lt;AY$3,(DATE(YEAR($G102)+1,MONTH($G102)+1,1))&gt;AY$3),$D102*10.56*AY$2*(AY$1/1000-($F102/1000)),0)</f>
        <v>0</v>
      </c>
      <c r="AZ102" s="69" t="n">
        <f aca="false">IF(AND($F102&lt;AZ$1,$G102&lt;AZ$3,(DATE(YEAR($G102)+1,MONTH($G102)+1,1))&gt;AZ$3),$D102*10.56*AZ$2*(AZ$1/1000-($F102/1000)),0)</f>
        <v>0</v>
      </c>
      <c r="BA102" s="69" t="n">
        <f aca="false">IF(AND($F102&lt;BA$1,$G102&lt;BA$3,(DATE(YEAR($G102)+1,MONTH($G102)+1,1))&gt;BA$3),$D102*10.56*BA$2*(BA$1/1000-($F102/1000)),0)</f>
        <v>0</v>
      </c>
      <c r="BB102" s="69" t="n">
        <f aca="false">IF(AND($F102&lt;BB$1,$G102&lt;BB$3,(DATE(YEAR($G102)+1,MONTH($G102)+1,1))&gt;BB$3),$D102*10.56*BB$2*(BB$1/1000-($F102/1000)),0)</f>
        <v>0</v>
      </c>
      <c r="BC102" s="69" t="n">
        <f aca="false">IF(AND($F102&lt;BC$1,$G102&lt;BC$3,(DATE(YEAR($G102)+1,MONTH($G102)+1,1))&gt;BC$3),$D102*10.56*BC$2*(BC$1/1000-($F102/1000)),0)</f>
        <v>0</v>
      </c>
      <c r="BD102" s="69" t="n">
        <f aca="false">IF(AND($F102&lt;BD$1,$G102&lt;BD$3,(DATE(YEAR($G102)+1,MONTH($G102)+1,1))&gt;BD$3),$D102*10.56*BD$2*(BD$1/1000-($F102/1000)),0)</f>
        <v>0</v>
      </c>
    </row>
    <row r="103" customFormat="false" ht="12.75" hidden="false" customHeight="false" outlineLevel="0" collapsed="false">
      <c r="A103" s="0" t="s">
        <v>1385</v>
      </c>
      <c r="B103" s="0" t="s">
        <v>1855</v>
      </c>
      <c r="C103" s="0" t="s">
        <v>1323</v>
      </c>
      <c r="D103" s="0" t="n">
        <v>100</v>
      </c>
      <c r="E103" s="66" t="s">
        <v>1268</v>
      </c>
      <c r="F103" s="13" t="n">
        <v>6707</v>
      </c>
      <c r="G103" s="8" t="n">
        <v>37055</v>
      </c>
      <c r="H103" s="64" t="s">
        <v>1260</v>
      </c>
      <c r="I103" s="69" t="n">
        <f aca="false">IF(AND($F103&lt;I$1,$G103&lt;I$3,(DATE(YEAR($G103)+1,MONTH($G103)+1,1))&gt;I$3),$D103*10.56*I$2*(I$1/1000-($F103/1000)),0)</f>
        <v>0</v>
      </c>
      <c r="J103" s="69" t="n">
        <f aca="false">IF(AND($F103&lt;J$1,$G103&lt;J$3,(DATE(YEAR($G103)+1,MONTH($G103)+1,1))&gt;J$3),$D103*10.56*J$2*(J$1/1000-($F103/1000)),0)</f>
        <v>0</v>
      </c>
      <c r="K103" s="69" t="n">
        <f aca="false">IF(AND($F103&lt;K$1,$G103&lt;K$3,(DATE(YEAR($G103)+1,MONTH($G103)+1,1))&gt;K$3),$D103*10.56*K$2*(K$1/1000-($F103/1000)),0)</f>
        <v>0</v>
      </c>
      <c r="L103" s="69" t="n">
        <f aca="false">IF(AND($F103&lt;L$1,$G103&lt;L$3,(DATE(YEAR($G103)+1,MONTH($G103)+1,1))&gt;L$3),$D103*10.56*L$2*(L$1/1000-($F103/1000)),0)</f>
        <v>0</v>
      </c>
      <c r="M103" s="69" t="n">
        <f aca="false">IF(AND($F103&lt;M$1,$G103&lt;M$3,(DATE(YEAR($G103)+1,MONTH($G103)+1,1))&gt;M$3),$D103*10.56*M$2*(M$1/1000-($F103/1000)),0)</f>
        <v>0</v>
      </c>
      <c r="N103" s="69" t="n">
        <f aca="false">IF(AND($F103&lt;N$1,$G103&lt;N$3,(DATE(YEAR($G103)+1,MONTH($G103)+1,1))&gt;N$3),$D103*10.56*N$2*(N$1/1000-($F103/1000)),0)</f>
        <v>0</v>
      </c>
      <c r="O103" s="69" t="n">
        <f aca="false">IF(AND($F103&lt;O$1,$G103&lt;O$3,(DATE(YEAR($G103)+1,MONTH($G103)+1,1))&gt;O$3),$D103*10.56*O$2*(O$1/1000-($F103/1000)),0)</f>
        <v>1390.9632</v>
      </c>
      <c r="P103" s="69" t="n">
        <f aca="false">IF(AND($F103&lt;P$1,$G103&lt;P$3,(DATE(YEAR($G103)+1,MONTH($G103)+1,1))&gt;P$3),$D103*10.56*P$2*(P$1/1000-($F103/1000)),0)</f>
        <v>1390.9632</v>
      </c>
      <c r="Q103" s="69" t="n">
        <f aca="false">IF(AND($F103&lt;Q$1,$G103&lt;Q$3,(DATE(YEAR($G103)+1,MONTH($G103)+1,1))&gt;Q$3),$D103*10.56*Q$2*(Q$1/1000-($F103/1000)),0)</f>
        <v>1390.9632</v>
      </c>
      <c r="R103" s="69" t="n">
        <f aca="false">IF(AND($F103&lt;R$1,$G103&lt;R$3,(DATE(YEAR($G103)+1,MONTH($G103)+1,1))&gt;R$3),$D103*10.56*R$2*(R$1/1000-($F103/1000)),0)</f>
        <v>1390.9632</v>
      </c>
      <c r="S103" s="69" t="n">
        <f aca="false">IF(AND($F103&lt;S$1,$G103&lt;S$3,(DATE(YEAR($G103)+1,MONTH($G103)+1,1))&gt;S$3),$D103*10.56*S$2*(S$1/1000-($F103/1000)),0)</f>
        <v>1390.9632</v>
      </c>
      <c r="T103" s="69" t="n">
        <f aca="false">IF(AND($F103&lt;T$1,$G103&lt;T$3,(DATE(YEAR($G103)+1,MONTH($G103)+1,1))&gt;T$3),$D103*10.56*T$2*(T$1/1000-($F103/1000)),0)</f>
        <v>1390.9632</v>
      </c>
      <c r="U103" s="69" t="n">
        <f aca="false">IF(AND($F103&lt;U$1,$G103&lt;U$3,(DATE(YEAR($G103)+1,MONTH($G103)+1,1))&gt;U$3),$D103*10.56*U$2*(U$1/1000-($F103/1000)),0)</f>
        <v>1390.9632</v>
      </c>
      <c r="V103" s="69" t="n">
        <f aca="false">IF(AND($F103&lt;V$1,$G103&lt;V$3,(DATE(YEAR($G103)+1,MONTH($G103)+1,1))&gt;V$3),$D103*10.56*V$2*(V$1/1000-($F103/1000)),0)</f>
        <v>1390.9632</v>
      </c>
      <c r="W103" s="69" t="n">
        <f aca="false">IF(AND($F103&lt;W$1,$G103&lt;W$3,(DATE(YEAR($G103)+1,MONTH($G103)+1,1))&gt;W$3),$D103*10.56*W$2*(W$1/1000-($F103/1000)),0)</f>
        <v>1390.9632</v>
      </c>
      <c r="X103" s="69" t="n">
        <f aca="false">IF(AND($F103&lt;X$1,$G103&lt;X$3,(DATE(YEAR($G103)+1,MONTH($G103)+1,1))&gt;X$3),$D103*10.56*X$2*(X$1/1000-($F103/1000)),0)</f>
        <v>1390.9632</v>
      </c>
      <c r="Y103" s="69" t="n">
        <f aca="false">IF(AND($F103&lt;Y$1,$G103&lt;Y$3,(DATE(YEAR($G103)+1,MONTH($G103)+1,1))&gt;Y$3),$D103*10.56*Y$2*(Y$1/1000-($F103/1000)),0)</f>
        <v>1390.9632</v>
      </c>
      <c r="Z103" s="69" t="n">
        <f aca="false">IF(AND($F103&lt;Z$1,$G103&lt;Z$3,(DATE(YEAR($G103)+1,MONTH($G103)+1,1))&gt;Z$3),$D103*10.56*Z$2*(Z$1/1000-($F103/1000)),0)</f>
        <v>1390.9632</v>
      </c>
      <c r="AA103" s="69" t="n">
        <f aca="false">IF(AND($F103&lt;AA$1,$G103&lt;AA$3,(DATE(YEAR($G103)+1,MONTH($G103)+1,1))&gt;AA$3),$D103*10.56*AA$2*(AA$1/1000-($F103/1000)),0)</f>
        <v>0</v>
      </c>
      <c r="AB103" s="69" t="n">
        <f aca="false">IF(AND($F103&lt;AB$1,$G103&lt;AB$3,(DATE(YEAR($G103)+1,MONTH($G103)+1,1))&gt;AB$3),$D103*10.56*AB$2*(AB$1/1000-($F103/1000)),0)</f>
        <v>0</v>
      </c>
      <c r="AC103" s="69" t="n">
        <f aca="false">IF(AND($F103&lt;AC$1,$G103&lt;AC$3,(DATE(YEAR($G103)+1,MONTH($G103)+1,1))&gt;AC$3),$D103*10.56*AC$2*(AC$1/1000-($F103/1000)),0)</f>
        <v>0</v>
      </c>
      <c r="AD103" s="69" t="n">
        <f aca="false">IF(AND($F103&lt;AD$1,$G103&lt;AD$3,(DATE(YEAR($G103)+1,MONTH($G103)+1,1))&gt;AD$3),$D103*10.56*AD$2*(AD$1/1000-($F103/1000)),0)</f>
        <v>0</v>
      </c>
      <c r="AE103" s="69" t="n">
        <f aca="false">IF(AND($F103&lt;AE$1,$G103&lt;AE$3,(DATE(YEAR($G103)+1,MONTH($G103)+1,1))&gt;AE$3),$D103*10.56*AE$2*(AE$1/1000-($F103/1000)),0)</f>
        <v>0</v>
      </c>
      <c r="AF103" s="69" t="n">
        <f aca="false">IF(AND($F103&lt;AF$1,$G103&lt;AF$3,(DATE(YEAR($G103)+1,MONTH($G103)+1,1))&gt;AF$3),$D103*10.56*AF$2*(AF$1/1000-($F103/1000)),0)</f>
        <v>0</v>
      </c>
      <c r="AG103" s="69" t="n">
        <f aca="false">IF(AND($F103&lt;AG$1,$G103&lt;AG$3,(DATE(YEAR($G103)+1,MONTH($G103)+1,1))&gt;AG$3),$D103*10.56*AG$2*(AG$1/1000-($F103/1000)),0)</f>
        <v>0</v>
      </c>
      <c r="AH103" s="69" t="n">
        <f aca="false">IF(AND($F103&lt;AH$1,$G103&lt;AH$3,(DATE(YEAR($G103)+1,MONTH($G103)+1,1))&gt;AH$3),$D103*10.56*AH$2*(AH$1/1000-($F103/1000)),0)</f>
        <v>0</v>
      </c>
      <c r="AI103" s="69" t="n">
        <f aca="false">IF(AND($F103&lt;AI$1,$G103&lt;AI$3,(DATE(YEAR($G103)+1,MONTH($G103)+1,1))&gt;AI$3),$D103*10.56*AI$2*(AI$1/1000-($F103/1000)),0)</f>
        <v>0</v>
      </c>
      <c r="AJ103" s="69" t="n">
        <f aca="false">IF(AND($F103&lt;AJ$1,$G103&lt;AJ$3,(DATE(YEAR($G103)+1,MONTH($G103)+1,1))&gt;AJ$3),$D103*10.56*AJ$2*(AJ$1/1000-($F103/1000)),0)</f>
        <v>0</v>
      </c>
      <c r="AK103" s="69" t="n">
        <f aca="false">IF(AND($F103&lt;AK$1,$G103&lt;AK$3,(DATE(YEAR($G103)+1,MONTH($G103)+1,1))&gt;AK$3),$D103*10.56*AK$2*(AK$1/1000-($F103/1000)),0)</f>
        <v>0</v>
      </c>
      <c r="AL103" s="69" t="n">
        <f aca="false">IF(AND($F103&lt;AL$1,$G103&lt;AL$3,(DATE(YEAR($G103)+1,MONTH($G103)+1,1))&gt;AL$3),$D103*10.56*AL$2*(AL$1/1000-($F103/1000)),0)</f>
        <v>0</v>
      </c>
      <c r="AM103" s="69" t="n">
        <f aca="false">IF(AND($F103&lt;AM$1,$G103&lt;AM$3,(DATE(YEAR($G103)+1,MONTH($G103)+1,1))&gt;AM$3),$D103*10.56*AM$2*(AM$1/1000-($F103/1000)),0)</f>
        <v>0</v>
      </c>
      <c r="AN103" s="69" t="n">
        <f aca="false">IF(AND($F103&lt;AN$1,$G103&lt;AN$3,(DATE(YEAR($G103)+1,MONTH($G103)+1,1))&gt;AN$3),$D103*10.56*AN$2*(AN$1/1000-($F103/1000)),0)</f>
        <v>0</v>
      </c>
      <c r="AO103" s="69" t="n">
        <f aca="false">IF(AND($F103&lt;AO$1,$G103&lt;AO$3,(DATE(YEAR($G103)+1,MONTH($G103)+1,1))&gt;AO$3),$D103*10.56*AO$2*(AO$1/1000-($F103/1000)),0)</f>
        <v>0</v>
      </c>
      <c r="AP103" s="69" t="n">
        <f aca="false">IF(AND($F103&lt;AP$1,$G103&lt;AP$3,(DATE(YEAR($G103)+1,MONTH($G103)+1,1))&gt;AP$3),$D103*10.56*AP$2*(AP$1/1000-($F103/1000)),0)</f>
        <v>0</v>
      </c>
      <c r="AQ103" s="69" t="n">
        <f aca="false">IF(AND($F103&lt;AQ$1,$G103&lt;AQ$3,(DATE(YEAR($G103)+1,MONTH($G103)+1,1))&gt;AQ$3),$D103*10.56*AQ$2*(AQ$1/1000-($F103/1000)),0)</f>
        <v>0</v>
      </c>
      <c r="AR103" s="69" t="n">
        <f aca="false">IF(AND($F103&lt;AR$1,$G103&lt;AR$3,(DATE(YEAR($G103)+1,MONTH($G103)+1,1))&gt;AR$3),$D103*10.56*AR$2*(AR$1/1000-($F103/1000)),0)</f>
        <v>0</v>
      </c>
      <c r="AS103" s="69" t="n">
        <f aca="false">IF(AND($F103&lt;AS$1,$G103&lt;AS$3,(DATE(YEAR($G103)+1,MONTH($G103)+1,1))&gt;AS$3),$D103*10.56*AS$2*(AS$1/1000-($F103/1000)),0)</f>
        <v>0</v>
      </c>
      <c r="AT103" s="69" t="n">
        <f aca="false">IF(AND($F103&lt;AT$1,$G103&lt;AT$3,(DATE(YEAR($G103)+1,MONTH($G103)+1,1))&gt;AT$3),$D103*10.56*AT$2*(AT$1/1000-($F103/1000)),0)</f>
        <v>0</v>
      </c>
      <c r="AU103" s="69" t="n">
        <f aca="false">IF(AND($F103&lt;AU$1,$G103&lt;AU$3,(DATE(YEAR($G103)+1,MONTH($G103)+1,1))&gt;AU$3),$D103*10.56*AU$2*(AU$1/1000-($F103/1000)),0)</f>
        <v>0</v>
      </c>
      <c r="AV103" s="69" t="n">
        <f aca="false">IF(AND($F103&lt;AV$1,$G103&lt;AV$3,(DATE(YEAR($G103)+1,MONTH($G103)+1,1))&gt;AV$3),$D103*10.56*AV$2*(AV$1/1000-($F103/1000)),0)</f>
        <v>0</v>
      </c>
      <c r="AW103" s="69" t="n">
        <f aca="false">IF(AND($F103&lt;AW$1,$G103&lt;AW$3,(DATE(YEAR($G103)+1,MONTH($G103)+1,1))&gt;AW$3),$D103*10.56*AW$2*(AW$1/1000-($F103/1000)),0)</f>
        <v>0</v>
      </c>
      <c r="AX103" s="69" t="n">
        <f aca="false">IF(AND($F103&lt;AX$1,$G103&lt;AX$3,(DATE(YEAR($G103)+1,MONTH($G103)+1,1))&gt;AX$3),$D103*10.56*AX$2*(AX$1/1000-($F103/1000)),0)</f>
        <v>0</v>
      </c>
      <c r="AY103" s="69" t="n">
        <f aca="false">IF(AND($F103&lt;AY$1,$G103&lt;AY$3,(DATE(YEAR($G103)+1,MONTH($G103)+1,1))&gt;AY$3),$D103*10.56*AY$2*(AY$1/1000-($F103/1000)),0)</f>
        <v>0</v>
      </c>
      <c r="AZ103" s="69" t="n">
        <f aca="false">IF(AND($F103&lt;AZ$1,$G103&lt;AZ$3,(DATE(YEAR($G103)+1,MONTH($G103)+1,1))&gt;AZ$3),$D103*10.56*AZ$2*(AZ$1/1000-($F103/1000)),0)</f>
        <v>0</v>
      </c>
      <c r="BA103" s="69" t="n">
        <f aca="false">IF(AND($F103&lt;BA$1,$G103&lt;BA$3,(DATE(YEAR($G103)+1,MONTH($G103)+1,1))&gt;BA$3),$D103*10.56*BA$2*(BA$1/1000-($F103/1000)),0)</f>
        <v>0</v>
      </c>
      <c r="BB103" s="69" t="n">
        <f aca="false">IF(AND($F103&lt;BB$1,$G103&lt;BB$3,(DATE(YEAR($G103)+1,MONTH($G103)+1,1))&gt;BB$3),$D103*10.56*BB$2*(BB$1/1000-($F103/1000)),0)</f>
        <v>0</v>
      </c>
      <c r="BC103" s="69" t="n">
        <f aca="false">IF(AND($F103&lt;BC$1,$G103&lt;BC$3,(DATE(YEAR($G103)+1,MONTH($G103)+1,1))&gt;BC$3),$D103*10.56*BC$2*(BC$1/1000-($F103/1000)),0)</f>
        <v>0</v>
      </c>
      <c r="BD103" s="69" t="n">
        <f aca="false">IF(AND($F103&lt;BD$1,$G103&lt;BD$3,(DATE(YEAR($G103)+1,MONTH($G103)+1,1))&gt;BD$3),$D103*10.56*BD$2*(BD$1/1000-($F103/1000)),0)</f>
        <v>0</v>
      </c>
    </row>
    <row r="104" customFormat="false" ht="12.75" hidden="false" customHeight="false" outlineLevel="0" collapsed="false">
      <c r="A104" s="0" t="s">
        <v>1321</v>
      </c>
      <c r="B104" s="0" t="s">
        <v>1855</v>
      </c>
      <c r="C104" s="0" t="s">
        <v>1323</v>
      </c>
      <c r="D104" s="0" t="n">
        <v>480</v>
      </c>
      <c r="E104" s="71" t="s">
        <v>1268</v>
      </c>
      <c r="F104" s="0" t="n">
        <v>7000</v>
      </c>
      <c r="G104" s="8" t="n">
        <v>37742</v>
      </c>
      <c r="H104" s="64" t="s">
        <v>1260</v>
      </c>
      <c r="I104" s="69" t="n">
        <f aca="false">IF(AND($F104&lt;I$1,$G104&lt;I$3,(DATE(YEAR($G104)+1,MONTH($G104)+1,1))&gt;I$3),$D104*10.56*I$2*(I$1/1000-($F104/1000)),0)</f>
        <v>0</v>
      </c>
      <c r="J104" s="69" t="n">
        <f aca="false">IF(AND($F104&lt;J$1,$G104&lt;J$3,(DATE(YEAR($G104)+1,MONTH($G104)+1,1))&gt;J$3),$D104*10.56*J$2*(J$1/1000-($F104/1000)),0)</f>
        <v>0</v>
      </c>
      <c r="K104" s="69" t="n">
        <f aca="false">IF(AND($F104&lt;K$1,$G104&lt;K$3,(DATE(YEAR($G104)+1,MONTH($G104)+1,1))&gt;K$3),$D104*10.56*K$2*(K$1/1000-($F104/1000)),0)</f>
        <v>0</v>
      </c>
      <c r="L104" s="69" t="n">
        <f aca="false">IF(AND($F104&lt;L$1,$G104&lt;L$3,(DATE(YEAR($G104)+1,MONTH($G104)+1,1))&gt;L$3),$D104*10.56*L$2*(L$1/1000-($F104/1000)),0)</f>
        <v>0</v>
      </c>
      <c r="M104" s="69" t="n">
        <f aca="false">IF(AND($F104&lt;M$1,$G104&lt;M$3,(DATE(YEAR($G104)+1,MONTH($G104)+1,1))&gt;M$3),$D104*10.56*M$2*(M$1/1000-($F104/1000)),0)</f>
        <v>0</v>
      </c>
      <c r="N104" s="69" t="n">
        <f aca="false">IF(AND($F104&lt;N$1,$G104&lt;N$3,(DATE(YEAR($G104)+1,MONTH($G104)+1,1))&gt;N$3),$D104*10.56*N$2*(N$1/1000-($F104/1000)),0)</f>
        <v>0</v>
      </c>
      <c r="O104" s="69" t="n">
        <f aca="false">IF(AND($F104&lt;O$1,$G104&lt;O$3,(DATE(YEAR($G104)+1,MONTH($G104)+1,1))&gt;O$3),$D104*10.56*O$2*(O$1/1000-($F104/1000)),0)</f>
        <v>0</v>
      </c>
      <c r="P104" s="69" t="n">
        <f aca="false">IF(AND($F104&lt;P$1,$G104&lt;P$3,(DATE(YEAR($G104)+1,MONTH($G104)+1,1))&gt;P$3),$D104*10.56*P$2*(P$1/1000-($F104/1000)),0)</f>
        <v>0</v>
      </c>
      <c r="Q104" s="69" t="n">
        <f aca="false">IF(AND($F104&lt;Q$1,$G104&lt;Q$3,(DATE(YEAR($G104)+1,MONTH($G104)+1,1))&gt;Q$3),$D104*10.56*Q$2*(Q$1/1000-($F104/1000)),0)</f>
        <v>0</v>
      </c>
      <c r="R104" s="69" t="n">
        <f aca="false">IF(AND($F104&lt;R$1,$G104&lt;R$3,(DATE(YEAR($G104)+1,MONTH($G104)+1,1))&gt;R$3),$D104*10.56*R$2*(R$1/1000-($F104/1000)),0)</f>
        <v>0</v>
      </c>
      <c r="S104" s="69" t="n">
        <f aca="false">IF(AND($F104&lt;S$1,$G104&lt;S$3,(DATE(YEAR($G104)+1,MONTH($G104)+1,1))&gt;S$3),$D104*10.56*S$2*(S$1/1000-($F104/1000)),0)</f>
        <v>0</v>
      </c>
      <c r="T104" s="69" t="n">
        <f aca="false">IF(AND($F104&lt;T$1,$G104&lt;T$3,(DATE(YEAR($G104)+1,MONTH($G104)+1,1))&gt;T$3),$D104*10.56*T$2*(T$1/1000-($F104/1000)),0)</f>
        <v>0</v>
      </c>
      <c r="U104" s="69" t="n">
        <f aca="false">IF(AND($F104&lt;U$1,$G104&lt;U$3,(DATE(YEAR($G104)+1,MONTH($G104)+1,1))&gt;U$3),$D104*10.56*U$2*(U$1/1000-($F104/1000)),0)</f>
        <v>0</v>
      </c>
      <c r="V104" s="69" t="n">
        <f aca="false">IF(AND($F104&lt;V$1,$G104&lt;V$3,(DATE(YEAR($G104)+1,MONTH($G104)+1,1))&gt;V$3),$D104*10.56*V$2*(V$1/1000-($F104/1000)),0)</f>
        <v>0</v>
      </c>
      <c r="W104" s="69" t="n">
        <f aca="false">IF(AND($F104&lt;W$1,$G104&lt;W$3,(DATE(YEAR($G104)+1,MONTH($G104)+1,1))&gt;W$3),$D104*10.56*W$2*(W$1/1000-($F104/1000)),0)</f>
        <v>0</v>
      </c>
      <c r="X104" s="69" t="n">
        <f aca="false">IF(AND($F104&lt;X$1,$G104&lt;X$3,(DATE(YEAR($G104)+1,MONTH($G104)+1,1))&gt;X$3),$D104*10.56*X$2*(X$1/1000-($F104/1000)),0)</f>
        <v>0</v>
      </c>
      <c r="Y104" s="69" t="n">
        <f aca="false">IF(AND($F104&lt;Y$1,$G104&lt;Y$3,(DATE(YEAR($G104)+1,MONTH($G104)+1,1))&gt;Y$3),$D104*10.56*Y$2*(Y$1/1000-($F104/1000)),0)</f>
        <v>0</v>
      </c>
      <c r="Z104" s="69" t="n">
        <f aca="false">IF(AND($F104&lt;Z$1,$G104&lt;Z$3,(DATE(YEAR($G104)+1,MONTH($G104)+1,1))&gt;Z$3),$D104*10.56*Z$2*(Z$1/1000-($F104/1000)),0)</f>
        <v>0</v>
      </c>
      <c r="AA104" s="69" t="n">
        <f aca="false">IF(AND($F104&lt;AA$1,$G104&lt;AA$3,(DATE(YEAR($G104)+1,MONTH($G104)+1,1))&gt;AA$3),$D104*10.56*AA$2*(AA$1/1000-($F104/1000)),0)</f>
        <v>0</v>
      </c>
      <c r="AB104" s="69" t="n">
        <f aca="false">IF(AND($F104&lt;AB$1,$G104&lt;AB$3,(DATE(YEAR($G104)+1,MONTH($G104)+1,1))&gt;AB$3),$D104*10.56*AB$2*(AB$1/1000-($F104/1000)),0)</f>
        <v>0</v>
      </c>
      <c r="AC104" s="69" t="n">
        <f aca="false">IF(AND($F104&lt;AC$1,$G104&lt;AC$3,(DATE(YEAR($G104)+1,MONTH($G104)+1,1))&gt;AC$3),$D104*10.56*AC$2*(AC$1/1000-($F104/1000)),0)</f>
        <v>0</v>
      </c>
      <c r="AD104" s="69" t="n">
        <f aca="false">IF(AND($F104&lt;AD$1,$G104&lt;AD$3,(DATE(YEAR($G104)+1,MONTH($G104)+1,1))&gt;AD$3),$D104*10.56*AD$2*(AD$1/1000-($F104/1000)),0)</f>
        <v>0</v>
      </c>
      <c r="AE104" s="69" t="n">
        <f aca="false">IF(AND($F104&lt;AE$1,$G104&lt;AE$3,(DATE(YEAR($G104)+1,MONTH($G104)+1,1))&gt;AE$3),$D104*10.56*AE$2*(AE$1/1000-($F104/1000)),0)</f>
        <v>0</v>
      </c>
      <c r="AF104" s="69" t="n">
        <f aca="false">IF(AND($F104&lt;AF$1,$G104&lt;AF$3,(DATE(YEAR($G104)+1,MONTH($G104)+1,1))&gt;AF$3),$D104*10.56*AF$2*(AF$1/1000-($F104/1000)),0)</f>
        <v>0</v>
      </c>
      <c r="AG104" s="69" t="n">
        <f aca="false">IF(AND($F104&lt;AG$1,$G104&lt;AG$3,(DATE(YEAR($G104)+1,MONTH($G104)+1,1))&gt;AG$3),$D104*10.56*AG$2*(AG$1/1000-($F104/1000)),0)</f>
        <v>0</v>
      </c>
      <c r="AH104" s="69" t="n">
        <f aca="false">IF(AND($F104&lt;AH$1,$G104&lt;AH$3,(DATE(YEAR($G104)+1,MONTH($G104)+1,1))&gt;AH$3),$D104*10.56*AH$2*(AH$1/1000-($F104/1000)),0)</f>
        <v>0</v>
      </c>
      <c r="AI104" s="69" t="n">
        <f aca="false">IF(AND($F104&lt;AI$1,$G104&lt;AI$3,(DATE(YEAR($G104)+1,MONTH($G104)+1,1))&gt;AI$3),$D104*10.56*AI$2*(AI$1/1000-($F104/1000)),0)</f>
        <v>0</v>
      </c>
      <c r="AJ104" s="69" t="n">
        <f aca="false">IF(AND($F104&lt;AJ$1,$G104&lt;AJ$3,(DATE(YEAR($G104)+1,MONTH($G104)+1,1))&gt;AJ$3),$D104*10.56*AJ$2*(AJ$1/1000-($F104/1000)),0)</f>
        <v>0</v>
      </c>
      <c r="AK104" s="69" t="n">
        <f aca="false">IF(AND($F104&lt;AK$1,$G104&lt;AK$3,(DATE(YEAR($G104)+1,MONTH($G104)+1,1))&gt;AK$3),$D104*10.56*AK$2*(AK$1/1000-($F104/1000)),0)</f>
        <v>0</v>
      </c>
      <c r="AL104" s="69" t="n">
        <f aca="false">IF(AND($F104&lt;AL$1,$G104&lt;AL$3,(DATE(YEAR($G104)+1,MONTH($G104)+1,1))&gt;AL$3),$D104*10.56*AL$2*(AL$1/1000-($F104/1000)),0)</f>
        <v>6082.56</v>
      </c>
      <c r="AM104" s="69" t="n">
        <f aca="false">IF(AND($F104&lt;AM$1,$G104&lt;AM$3,(DATE(YEAR($G104)+1,MONTH($G104)+1,1))&gt;AM$3),$D104*10.56*AM$2*(AM$1/1000-($F104/1000)),0)</f>
        <v>6082.56</v>
      </c>
      <c r="AN104" s="69" t="n">
        <f aca="false">IF(AND($F104&lt;AN$1,$G104&lt;AN$3,(DATE(YEAR($G104)+1,MONTH($G104)+1,1))&gt;AN$3),$D104*10.56*AN$2*(AN$1/1000-($F104/1000)),0)</f>
        <v>6082.56</v>
      </c>
      <c r="AO104" s="69" t="n">
        <f aca="false">IF(AND($F104&lt;AO$1,$G104&lt;AO$3,(DATE(YEAR($G104)+1,MONTH($G104)+1,1))&gt;AO$3),$D104*10.56*AO$2*(AO$1/1000-($F104/1000)),0)</f>
        <v>6082.56</v>
      </c>
      <c r="AP104" s="69" t="n">
        <f aca="false">IF(AND($F104&lt;AP$1,$G104&lt;AP$3,(DATE(YEAR($G104)+1,MONTH($G104)+1,1))&gt;AP$3),$D104*10.56*AP$2*(AP$1/1000-($F104/1000)),0)</f>
        <v>6082.56</v>
      </c>
      <c r="AQ104" s="69" t="n">
        <f aca="false">IF(AND($F104&lt;AQ$1,$G104&lt;AQ$3,(DATE(YEAR($G104)+1,MONTH($G104)+1,1))&gt;AQ$3),$D104*10.56*AQ$2*(AQ$1/1000-($F104/1000)),0)</f>
        <v>6082.56</v>
      </c>
      <c r="AR104" s="69" t="n">
        <f aca="false">IF(AND($F104&lt;AR$1,$G104&lt;AR$3,(DATE(YEAR($G104)+1,MONTH($G104)+1,1))&gt;AR$3),$D104*10.56*AR$2*(AR$1/1000-($F104/1000)),0)</f>
        <v>6082.56</v>
      </c>
      <c r="AS104" s="69" t="n">
        <f aca="false">IF(AND($F104&lt;AS$1,$G104&lt;AS$3,(DATE(YEAR($G104)+1,MONTH($G104)+1,1))&gt;AS$3),$D104*10.56*AS$2*(AS$1/1000-($F104/1000)),0)</f>
        <v>6082.56</v>
      </c>
      <c r="AT104" s="69" t="n">
        <f aca="false">IF(AND($F104&lt;AT$1,$G104&lt;AT$3,(DATE(YEAR($G104)+1,MONTH($G104)+1,1))&gt;AT$3),$D104*10.56*AT$2*(AT$1/1000-($F104/1000)),0)</f>
        <v>6082.56</v>
      </c>
      <c r="AU104" s="69" t="n">
        <f aca="false">IF(AND($F104&lt;AU$1,$G104&lt;AU$3,(DATE(YEAR($G104)+1,MONTH($G104)+1,1))&gt;AU$3),$D104*10.56*AU$2*(AU$1/1000-($F104/1000)),0)</f>
        <v>6082.56</v>
      </c>
      <c r="AV104" s="69" t="n">
        <f aca="false">IF(AND($F104&lt;AV$1,$G104&lt;AV$3,(DATE(YEAR($G104)+1,MONTH($G104)+1,1))&gt;AV$3),$D104*10.56*AV$2*(AV$1/1000-($F104/1000)),0)</f>
        <v>6082.56</v>
      </c>
      <c r="AW104" s="69" t="n">
        <f aca="false">IF(AND($F104&lt;AW$1,$G104&lt;AW$3,(DATE(YEAR($G104)+1,MONTH($G104)+1,1))&gt;AW$3),$D104*10.56*AW$2*(AW$1/1000-($F104/1000)),0)</f>
        <v>6082.56</v>
      </c>
      <c r="AX104" s="69" t="n">
        <f aca="false">IF(AND($F104&lt;AX$1,$G104&lt;AX$3,(DATE(YEAR($G104)+1,MONTH($G104)+1,1))&gt;AX$3),$D104*10.56*AX$2*(AX$1/1000-($F104/1000)),0)</f>
        <v>0</v>
      </c>
      <c r="AY104" s="69" t="n">
        <f aca="false">IF(AND($F104&lt;AY$1,$G104&lt;AY$3,(DATE(YEAR($G104)+1,MONTH($G104)+1,1))&gt;AY$3),$D104*10.56*AY$2*(AY$1/1000-($F104/1000)),0)</f>
        <v>0</v>
      </c>
      <c r="AZ104" s="69" t="n">
        <f aca="false">IF(AND($F104&lt;AZ$1,$G104&lt;AZ$3,(DATE(YEAR($G104)+1,MONTH($G104)+1,1))&gt;AZ$3),$D104*10.56*AZ$2*(AZ$1/1000-($F104/1000)),0)</f>
        <v>0</v>
      </c>
      <c r="BA104" s="69" t="n">
        <f aca="false">IF(AND($F104&lt;BA$1,$G104&lt;BA$3,(DATE(YEAR($G104)+1,MONTH($G104)+1,1))&gt;BA$3),$D104*10.56*BA$2*(BA$1/1000-($F104/1000)),0)</f>
        <v>0</v>
      </c>
      <c r="BB104" s="69" t="n">
        <f aca="false">IF(AND($F104&lt;BB$1,$G104&lt;BB$3,(DATE(YEAR($G104)+1,MONTH($G104)+1,1))&gt;BB$3),$D104*10.56*BB$2*(BB$1/1000-($F104/1000)),0)</f>
        <v>0</v>
      </c>
      <c r="BC104" s="69" t="n">
        <f aca="false">IF(AND($F104&lt;BC$1,$G104&lt;BC$3,(DATE(YEAR($G104)+1,MONTH($G104)+1,1))&gt;BC$3),$D104*10.56*BC$2*(BC$1/1000-($F104/1000)),0)</f>
        <v>0</v>
      </c>
      <c r="BD104" s="69" t="n">
        <f aca="false">IF(AND($F104&lt;BD$1,$G104&lt;BD$3,(DATE(YEAR($G104)+1,MONTH($G104)+1,1))&gt;BD$3),$D104*10.56*BD$2*(BD$1/1000-($F104/1000)),0)</f>
        <v>0</v>
      </c>
    </row>
    <row r="105" customFormat="false" ht="12.75" hidden="false" customHeight="false" outlineLevel="0" collapsed="false">
      <c r="A105" s="0" t="s">
        <v>112</v>
      </c>
      <c r="B105" s="0" t="s">
        <v>1855</v>
      </c>
      <c r="C105" s="0" t="s">
        <v>1323</v>
      </c>
      <c r="D105" s="0" t="n">
        <v>132</v>
      </c>
      <c r="E105" s="71" t="s">
        <v>1268</v>
      </c>
      <c r="F105" s="0" t="n">
        <v>7100</v>
      </c>
      <c r="G105" s="8" t="n">
        <v>37408</v>
      </c>
      <c r="H105" s="64" t="s">
        <v>1260</v>
      </c>
      <c r="I105" s="69" t="n">
        <f aca="false">IF(AND($F105&lt;I$1,$G105&lt;I$3,(DATE(YEAR($G105)+1,MONTH($G105)+1,1))&gt;I$3),$D105*10.56*I$2*(I$1/1000-($F105/1000)),0)</f>
        <v>0</v>
      </c>
      <c r="J105" s="69" t="n">
        <f aca="false">IF(AND($F105&lt;J$1,$G105&lt;J$3,(DATE(YEAR($G105)+1,MONTH($G105)+1,1))&gt;J$3),$D105*10.56*J$2*(J$1/1000-($F105/1000)),0)</f>
        <v>0</v>
      </c>
      <c r="K105" s="69" t="n">
        <f aca="false">IF(AND($F105&lt;K$1,$G105&lt;K$3,(DATE(YEAR($G105)+1,MONTH($G105)+1,1))&gt;K$3),$D105*10.56*K$2*(K$1/1000-($F105/1000)),0)</f>
        <v>0</v>
      </c>
      <c r="L105" s="69" t="n">
        <f aca="false">IF(AND($F105&lt;L$1,$G105&lt;L$3,(DATE(YEAR($G105)+1,MONTH($G105)+1,1))&gt;L$3),$D105*10.56*L$2*(L$1/1000-($F105/1000)),0)</f>
        <v>0</v>
      </c>
      <c r="M105" s="69" t="n">
        <f aca="false">IF(AND($F105&lt;M$1,$G105&lt;M$3,(DATE(YEAR($G105)+1,MONTH($G105)+1,1))&gt;M$3),$D105*10.56*M$2*(M$1/1000-($F105/1000)),0)</f>
        <v>0</v>
      </c>
      <c r="N105" s="69" t="n">
        <f aca="false">IF(AND($F105&lt;N$1,$G105&lt;N$3,(DATE(YEAR($G105)+1,MONTH($G105)+1,1))&gt;N$3),$D105*10.56*N$2*(N$1/1000-($F105/1000)),0)</f>
        <v>0</v>
      </c>
      <c r="O105" s="69" t="n">
        <f aca="false">IF(AND($F105&lt;O$1,$G105&lt;O$3,(DATE(YEAR($G105)+1,MONTH($G105)+1,1))&gt;O$3),$D105*10.56*O$2*(O$1/1000-($F105/1000)),0)</f>
        <v>0</v>
      </c>
      <c r="P105" s="69" t="n">
        <f aca="false">IF(AND($F105&lt;P$1,$G105&lt;P$3,(DATE(YEAR($G105)+1,MONTH($G105)+1,1))&gt;P$3),$D105*10.56*P$2*(P$1/1000-($F105/1000)),0)</f>
        <v>0</v>
      </c>
      <c r="Q105" s="69" t="n">
        <f aca="false">IF(AND($F105&lt;Q$1,$G105&lt;Q$3,(DATE(YEAR($G105)+1,MONTH($G105)+1,1))&gt;Q$3),$D105*10.56*Q$2*(Q$1/1000-($F105/1000)),0)</f>
        <v>0</v>
      </c>
      <c r="R105" s="69" t="n">
        <f aca="false">IF(AND($F105&lt;R$1,$G105&lt;R$3,(DATE(YEAR($G105)+1,MONTH($G105)+1,1))&gt;R$3),$D105*10.56*R$2*(R$1/1000-($F105/1000)),0)</f>
        <v>0</v>
      </c>
      <c r="S105" s="69" t="n">
        <f aca="false">IF(AND($F105&lt;S$1,$G105&lt;S$3,(DATE(YEAR($G105)+1,MONTH($G105)+1,1))&gt;S$3),$D105*10.56*S$2*(S$1/1000-($F105/1000)),0)</f>
        <v>0</v>
      </c>
      <c r="T105" s="69" t="n">
        <f aca="false">IF(AND($F105&lt;T$1,$G105&lt;T$3,(DATE(YEAR($G105)+1,MONTH($G105)+1,1))&gt;T$3),$D105*10.56*T$2*(T$1/1000-($F105/1000)),0)</f>
        <v>0</v>
      </c>
      <c r="U105" s="69" t="n">
        <f aca="false">IF(AND($F105&lt;U$1,$G105&lt;U$3,(DATE(YEAR($G105)+1,MONTH($G105)+1,1))&gt;U$3),$D105*10.56*U$2*(U$1/1000-($F105/1000)),0)</f>
        <v>0</v>
      </c>
      <c r="V105" s="69" t="n">
        <f aca="false">IF(AND($F105&lt;V$1,$G105&lt;V$3,(DATE(YEAR($G105)+1,MONTH($G105)+1,1))&gt;V$3),$D105*10.56*V$2*(V$1/1000-($F105/1000)),0)</f>
        <v>0</v>
      </c>
      <c r="W105" s="69" t="n">
        <f aca="false">IF(AND($F105&lt;W$1,$G105&lt;W$3,(DATE(YEAR($G105)+1,MONTH($G105)+1,1))&gt;W$3),$D105*10.56*W$2*(W$1/1000-($F105/1000)),0)</f>
        <v>0</v>
      </c>
      <c r="X105" s="69" t="n">
        <f aca="false">IF(AND($F105&lt;X$1,$G105&lt;X$3,(DATE(YEAR($G105)+1,MONTH($G105)+1,1))&gt;X$3),$D105*10.56*X$2*(X$1/1000-($F105/1000)),0)</f>
        <v>0</v>
      </c>
      <c r="Y105" s="69" t="n">
        <f aca="false">IF(AND($F105&lt;Y$1,$G105&lt;Y$3,(DATE(YEAR($G105)+1,MONTH($G105)+1,1))&gt;Y$3),$D105*10.56*Y$2*(Y$1/1000-($F105/1000)),0)</f>
        <v>0</v>
      </c>
      <c r="Z105" s="69" t="n">
        <f aca="false">IF(AND($F105&lt;Z$1,$G105&lt;Z$3,(DATE(YEAR($G105)+1,MONTH($G105)+1,1))&gt;Z$3),$D105*10.56*Z$2*(Z$1/1000-($F105/1000)),0)</f>
        <v>0</v>
      </c>
      <c r="AA105" s="69" t="n">
        <f aca="false">IF(AND($F105&lt;AA$1,$G105&lt;AA$3,(DATE(YEAR($G105)+1,MONTH($G105)+1,1))&gt;AA$3),$D105*10.56*AA$2*(AA$1/1000-($F105/1000)),0)</f>
        <v>1616.9472</v>
      </c>
      <c r="AB105" s="69" t="n">
        <f aca="false">IF(AND($F105&lt;AB$1,$G105&lt;AB$3,(DATE(YEAR($G105)+1,MONTH($G105)+1,1))&gt;AB$3),$D105*10.56*AB$2*(AB$1/1000-($F105/1000)),0)</f>
        <v>1616.9472</v>
      </c>
      <c r="AC105" s="69" t="n">
        <f aca="false">IF(AND($F105&lt;AC$1,$G105&lt;AC$3,(DATE(YEAR($G105)+1,MONTH($G105)+1,1))&gt;AC$3),$D105*10.56*AC$2*(AC$1/1000-($F105/1000)),0)</f>
        <v>1616.9472</v>
      </c>
      <c r="AD105" s="69" t="n">
        <f aca="false">IF(AND($F105&lt;AD$1,$G105&lt;AD$3,(DATE(YEAR($G105)+1,MONTH($G105)+1,1))&gt;AD$3),$D105*10.56*AD$2*(AD$1/1000-($F105/1000)),0)</f>
        <v>1616.9472</v>
      </c>
      <c r="AE105" s="69" t="n">
        <f aca="false">IF(AND($F105&lt;AE$1,$G105&lt;AE$3,(DATE(YEAR($G105)+1,MONTH($G105)+1,1))&gt;AE$3),$D105*10.56*AE$2*(AE$1/1000-($F105/1000)),0)</f>
        <v>1616.9472</v>
      </c>
      <c r="AF105" s="69" t="n">
        <f aca="false">IF(AND($F105&lt;AF$1,$G105&lt;AF$3,(DATE(YEAR($G105)+1,MONTH($G105)+1,1))&gt;AF$3),$D105*10.56*AF$2*(AF$1/1000-($F105/1000)),0)</f>
        <v>1616.9472</v>
      </c>
      <c r="AG105" s="69" t="n">
        <f aca="false">IF(AND($F105&lt;AG$1,$G105&lt;AG$3,(DATE(YEAR($G105)+1,MONTH($G105)+1,1))&gt;AG$3),$D105*10.56*AG$2*(AG$1/1000-($F105/1000)),0)</f>
        <v>1616.9472</v>
      </c>
      <c r="AH105" s="69" t="n">
        <f aca="false">IF(AND($F105&lt;AH$1,$G105&lt;AH$3,(DATE(YEAR($G105)+1,MONTH($G105)+1,1))&gt;AH$3),$D105*10.56*AH$2*(AH$1/1000-($F105/1000)),0)</f>
        <v>1616.9472</v>
      </c>
      <c r="AI105" s="69" t="n">
        <f aca="false">IF(AND($F105&lt;AI$1,$G105&lt;AI$3,(DATE(YEAR($G105)+1,MONTH($G105)+1,1))&gt;AI$3),$D105*10.56*AI$2*(AI$1/1000-($F105/1000)),0)</f>
        <v>1616.9472</v>
      </c>
      <c r="AJ105" s="69" t="n">
        <f aca="false">IF(AND($F105&lt;AJ$1,$G105&lt;AJ$3,(DATE(YEAR($G105)+1,MONTH($G105)+1,1))&gt;AJ$3),$D105*10.56*AJ$2*(AJ$1/1000-($F105/1000)),0)</f>
        <v>1616.9472</v>
      </c>
      <c r="AK105" s="69" t="n">
        <f aca="false">IF(AND($F105&lt;AK$1,$G105&lt;AK$3,(DATE(YEAR($G105)+1,MONTH($G105)+1,1))&gt;AK$3),$D105*10.56*AK$2*(AK$1/1000-($F105/1000)),0)</f>
        <v>1616.9472</v>
      </c>
      <c r="AL105" s="69" t="n">
        <f aca="false">IF(AND($F105&lt;AL$1,$G105&lt;AL$3,(DATE(YEAR($G105)+1,MONTH($G105)+1,1))&gt;AL$3),$D105*10.56*AL$2*(AL$1/1000-($F105/1000)),0)</f>
        <v>1616.9472</v>
      </c>
      <c r="AM105" s="69" t="n">
        <f aca="false">IF(AND($F105&lt;AM$1,$G105&lt;AM$3,(DATE(YEAR($G105)+1,MONTH($G105)+1,1))&gt;AM$3),$D105*10.56*AM$2*(AM$1/1000-($F105/1000)),0)</f>
        <v>0</v>
      </c>
      <c r="AN105" s="69" t="n">
        <f aca="false">IF(AND($F105&lt;AN$1,$G105&lt;AN$3,(DATE(YEAR($G105)+1,MONTH($G105)+1,1))&gt;AN$3),$D105*10.56*AN$2*(AN$1/1000-($F105/1000)),0)</f>
        <v>0</v>
      </c>
      <c r="AO105" s="69" t="n">
        <f aca="false">IF(AND($F105&lt;AO$1,$G105&lt;AO$3,(DATE(YEAR($G105)+1,MONTH($G105)+1,1))&gt;AO$3),$D105*10.56*AO$2*(AO$1/1000-($F105/1000)),0)</f>
        <v>0</v>
      </c>
      <c r="AP105" s="69" t="n">
        <f aca="false">IF(AND($F105&lt;AP$1,$G105&lt;AP$3,(DATE(YEAR($G105)+1,MONTH($G105)+1,1))&gt;AP$3),$D105*10.56*AP$2*(AP$1/1000-($F105/1000)),0)</f>
        <v>0</v>
      </c>
      <c r="AQ105" s="69" t="n">
        <f aca="false">IF(AND($F105&lt;AQ$1,$G105&lt;AQ$3,(DATE(YEAR($G105)+1,MONTH($G105)+1,1))&gt;AQ$3),$D105*10.56*AQ$2*(AQ$1/1000-($F105/1000)),0)</f>
        <v>0</v>
      </c>
      <c r="AR105" s="69" t="n">
        <f aca="false">IF(AND($F105&lt;AR$1,$G105&lt;AR$3,(DATE(YEAR($G105)+1,MONTH($G105)+1,1))&gt;AR$3),$D105*10.56*AR$2*(AR$1/1000-($F105/1000)),0)</f>
        <v>0</v>
      </c>
      <c r="AS105" s="69" t="n">
        <f aca="false">IF(AND($F105&lt;AS$1,$G105&lt;AS$3,(DATE(YEAR($G105)+1,MONTH($G105)+1,1))&gt;AS$3),$D105*10.56*AS$2*(AS$1/1000-($F105/1000)),0)</f>
        <v>0</v>
      </c>
      <c r="AT105" s="69" t="n">
        <f aca="false">IF(AND($F105&lt;AT$1,$G105&lt;AT$3,(DATE(YEAR($G105)+1,MONTH($G105)+1,1))&gt;AT$3),$D105*10.56*AT$2*(AT$1/1000-($F105/1000)),0)</f>
        <v>0</v>
      </c>
      <c r="AU105" s="69" t="n">
        <f aca="false">IF(AND($F105&lt;AU$1,$G105&lt;AU$3,(DATE(YEAR($G105)+1,MONTH($G105)+1,1))&gt;AU$3),$D105*10.56*AU$2*(AU$1/1000-($F105/1000)),0)</f>
        <v>0</v>
      </c>
      <c r="AV105" s="69" t="n">
        <f aca="false">IF(AND($F105&lt;AV$1,$G105&lt;AV$3,(DATE(YEAR($G105)+1,MONTH($G105)+1,1))&gt;AV$3),$D105*10.56*AV$2*(AV$1/1000-($F105/1000)),0)</f>
        <v>0</v>
      </c>
      <c r="AW105" s="69" t="n">
        <f aca="false">IF(AND($F105&lt;AW$1,$G105&lt;AW$3,(DATE(YEAR($G105)+1,MONTH($G105)+1,1))&gt;AW$3),$D105*10.56*AW$2*(AW$1/1000-($F105/1000)),0)</f>
        <v>0</v>
      </c>
      <c r="AX105" s="69" t="n">
        <f aca="false">IF(AND($F105&lt;AX$1,$G105&lt;AX$3,(DATE(YEAR($G105)+1,MONTH($G105)+1,1))&gt;AX$3),$D105*10.56*AX$2*(AX$1/1000-($F105/1000)),0)</f>
        <v>0</v>
      </c>
      <c r="AY105" s="69" t="n">
        <f aca="false">IF(AND($F105&lt;AY$1,$G105&lt;AY$3,(DATE(YEAR($G105)+1,MONTH($G105)+1,1))&gt;AY$3),$D105*10.56*AY$2*(AY$1/1000-($F105/1000)),0)</f>
        <v>0</v>
      </c>
      <c r="AZ105" s="69" t="n">
        <f aca="false">IF(AND($F105&lt;AZ$1,$G105&lt;AZ$3,(DATE(YEAR($G105)+1,MONTH($G105)+1,1))&gt;AZ$3),$D105*10.56*AZ$2*(AZ$1/1000-($F105/1000)),0)</f>
        <v>0</v>
      </c>
      <c r="BA105" s="69" t="n">
        <f aca="false">IF(AND($F105&lt;BA$1,$G105&lt;BA$3,(DATE(YEAR($G105)+1,MONTH($G105)+1,1))&gt;BA$3),$D105*10.56*BA$2*(BA$1/1000-($F105/1000)),0)</f>
        <v>0</v>
      </c>
      <c r="BB105" s="69" t="n">
        <f aca="false">IF(AND($F105&lt;BB$1,$G105&lt;BB$3,(DATE(YEAR($G105)+1,MONTH($G105)+1,1))&gt;BB$3),$D105*10.56*BB$2*(BB$1/1000-($F105/1000)),0)</f>
        <v>0</v>
      </c>
      <c r="BC105" s="69" t="n">
        <f aca="false">IF(AND($F105&lt;BC$1,$G105&lt;BC$3,(DATE(YEAR($G105)+1,MONTH($G105)+1,1))&gt;BC$3),$D105*10.56*BC$2*(BC$1/1000-($F105/1000)),0)</f>
        <v>0</v>
      </c>
      <c r="BD105" s="69" t="n">
        <f aca="false">IF(AND($F105&lt;BD$1,$G105&lt;BD$3,(DATE(YEAR($G105)+1,MONTH($G105)+1,1))&gt;BD$3),$D105*10.56*BD$2*(BD$1/1000-($F105/1000)),0)</f>
        <v>0</v>
      </c>
    </row>
    <row r="106" customFormat="false" ht="12.75" hidden="false" customHeight="false" outlineLevel="0" collapsed="false">
      <c r="A106" s="66" t="s">
        <v>1416</v>
      </c>
      <c r="B106" s="0" t="s">
        <v>1855</v>
      </c>
      <c r="C106" s="66" t="s">
        <v>1323</v>
      </c>
      <c r="D106" s="66" t="n">
        <v>37</v>
      </c>
      <c r="E106" s="66" t="s">
        <v>1268</v>
      </c>
      <c r="F106" s="67" t="n">
        <v>9700</v>
      </c>
      <c r="G106" s="68" t="n">
        <v>37071</v>
      </c>
      <c r="H106" s="64" t="s">
        <v>1260</v>
      </c>
      <c r="I106" s="69" t="n">
        <f aca="false">IF(AND($F106&lt;I$1,$G106&lt;I$3,(DATE(YEAR($G106)+1,MONTH($G106)+1,1))&gt;I$3),$D106*10.56*I$2*(I$1/1000-($F106/1000)),0)</f>
        <v>0</v>
      </c>
      <c r="J106" s="69" t="n">
        <f aca="false">IF(AND($F106&lt;J$1,$G106&lt;J$3,(DATE(YEAR($G106)+1,MONTH($G106)+1,1))&gt;J$3),$D106*10.56*J$2*(J$1/1000-($F106/1000)),0)</f>
        <v>0</v>
      </c>
      <c r="K106" s="69" t="n">
        <f aca="false">IF(AND($F106&lt;K$1,$G106&lt;K$3,(DATE(YEAR($G106)+1,MONTH($G106)+1,1))&gt;K$3),$D106*10.56*K$2*(K$1/1000-($F106/1000)),0)</f>
        <v>0</v>
      </c>
      <c r="L106" s="69" t="n">
        <f aca="false">IF(AND($F106&lt;L$1,$G106&lt;L$3,(DATE(YEAR($G106)+1,MONTH($G106)+1,1))&gt;L$3),$D106*10.56*L$2*(L$1/1000-($F106/1000)),0)</f>
        <v>0</v>
      </c>
      <c r="M106" s="69" t="n">
        <f aca="false">IF(AND($F106&lt;M$1,$G106&lt;M$3,(DATE(YEAR($G106)+1,MONTH($G106)+1,1))&gt;M$3),$D106*10.56*M$2*(M$1/1000-($F106/1000)),0)</f>
        <v>0</v>
      </c>
      <c r="N106" s="69" t="n">
        <f aca="false">IF(AND($F106&lt;N$1,$G106&lt;N$3,(DATE(YEAR($G106)+1,MONTH($G106)+1,1))&gt;N$3),$D106*10.56*N$2*(N$1/1000-($F106/1000)),0)</f>
        <v>0</v>
      </c>
      <c r="O106" s="69" t="n">
        <f aca="false">IF(AND($F106&lt;O$1,$G106&lt;O$3,(DATE(YEAR($G106)+1,MONTH($G106)+1,1))&gt;O$3),$D106*10.56*O$2*(O$1/1000-($F106/1000)),0)</f>
        <v>46.8864000000001</v>
      </c>
      <c r="P106" s="69" t="n">
        <f aca="false">IF(AND($F106&lt;P$1,$G106&lt;P$3,(DATE(YEAR($G106)+1,MONTH($G106)+1,1))&gt;P$3),$D106*10.56*P$2*(P$1/1000-($F106/1000)),0)</f>
        <v>46.8864000000001</v>
      </c>
      <c r="Q106" s="69" t="n">
        <f aca="false">IF(AND($F106&lt;Q$1,$G106&lt;Q$3,(DATE(YEAR($G106)+1,MONTH($G106)+1,1))&gt;Q$3),$D106*10.56*Q$2*(Q$1/1000-($F106/1000)),0)</f>
        <v>46.8864000000001</v>
      </c>
      <c r="R106" s="69" t="n">
        <f aca="false">IF(AND($F106&lt;R$1,$G106&lt;R$3,(DATE(YEAR($G106)+1,MONTH($G106)+1,1))&gt;R$3),$D106*10.56*R$2*(R$1/1000-($F106/1000)),0)</f>
        <v>46.8864000000001</v>
      </c>
      <c r="S106" s="69" t="n">
        <f aca="false">IF(AND($F106&lt;S$1,$G106&lt;S$3,(DATE(YEAR($G106)+1,MONTH($G106)+1,1))&gt;S$3),$D106*10.56*S$2*(S$1/1000-($F106/1000)),0)</f>
        <v>46.8864000000001</v>
      </c>
      <c r="T106" s="69" t="n">
        <f aca="false">IF(AND($F106&lt;T$1,$G106&lt;T$3,(DATE(YEAR($G106)+1,MONTH($G106)+1,1))&gt;T$3),$D106*10.56*T$2*(T$1/1000-($F106/1000)),0)</f>
        <v>46.8864000000001</v>
      </c>
      <c r="U106" s="69" t="n">
        <f aca="false">IF(AND($F106&lt;U$1,$G106&lt;U$3,(DATE(YEAR($G106)+1,MONTH($G106)+1,1))&gt;U$3),$D106*10.56*U$2*(U$1/1000-($F106/1000)),0)</f>
        <v>46.8864000000001</v>
      </c>
      <c r="V106" s="69" t="n">
        <f aca="false">IF(AND($F106&lt;V$1,$G106&lt;V$3,(DATE(YEAR($G106)+1,MONTH($G106)+1,1))&gt;V$3),$D106*10.56*V$2*(V$1/1000-($F106/1000)),0)</f>
        <v>46.8864000000001</v>
      </c>
      <c r="W106" s="69" t="n">
        <f aca="false">IF(AND($F106&lt;W$1,$G106&lt;W$3,(DATE(YEAR($G106)+1,MONTH($G106)+1,1))&gt;W$3),$D106*10.56*W$2*(W$1/1000-($F106/1000)),0)</f>
        <v>46.8864000000001</v>
      </c>
      <c r="X106" s="69" t="n">
        <f aca="false">IF(AND($F106&lt;X$1,$G106&lt;X$3,(DATE(YEAR($G106)+1,MONTH($G106)+1,1))&gt;X$3),$D106*10.56*X$2*(X$1/1000-($F106/1000)),0)</f>
        <v>46.8864000000001</v>
      </c>
      <c r="Y106" s="69" t="n">
        <f aca="false">IF(AND($F106&lt;Y$1,$G106&lt;Y$3,(DATE(YEAR($G106)+1,MONTH($G106)+1,1))&gt;Y$3),$D106*10.56*Y$2*(Y$1/1000-($F106/1000)),0)</f>
        <v>46.8864000000001</v>
      </c>
      <c r="Z106" s="69" t="n">
        <f aca="false">IF(AND($F106&lt;Z$1,$G106&lt;Z$3,(DATE(YEAR($G106)+1,MONTH($G106)+1,1))&gt;Z$3),$D106*10.56*Z$2*(Z$1/1000-($F106/1000)),0)</f>
        <v>46.8864000000001</v>
      </c>
      <c r="AA106" s="69" t="n">
        <f aca="false">IF(AND($F106&lt;AA$1,$G106&lt;AA$3,(DATE(YEAR($G106)+1,MONTH($G106)+1,1))&gt;AA$3),$D106*10.56*AA$2*(AA$1/1000-($F106/1000)),0)</f>
        <v>0</v>
      </c>
      <c r="AB106" s="69" t="n">
        <f aca="false">IF(AND($F106&lt;AB$1,$G106&lt;AB$3,(DATE(YEAR($G106)+1,MONTH($G106)+1,1))&gt;AB$3),$D106*10.56*AB$2*(AB$1/1000-($F106/1000)),0)</f>
        <v>0</v>
      </c>
      <c r="AC106" s="69" t="n">
        <f aca="false">IF(AND($F106&lt;AC$1,$G106&lt;AC$3,(DATE(YEAR($G106)+1,MONTH($G106)+1,1))&gt;AC$3),$D106*10.56*AC$2*(AC$1/1000-($F106/1000)),0)</f>
        <v>0</v>
      </c>
      <c r="AD106" s="69" t="n">
        <f aca="false">IF(AND($F106&lt;AD$1,$G106&lt;AD$3,(DATE(YEAR($G106)+1,MONTH($G106)+1,1))&gt;AD$3),$D106*10.56*AD$2*(AD$1/1000-($F106/1000)),0)</f>
        <v>0</v>
      </c>
      <c r="AE106" s="69" t="n">
        <f aca="false">IF(AND($F106&lt;AE$1,$G106&lt;AE$3,(DATE(YEAR($G106)+1,MONTH($G106)+1,1))&gt;AE$3),$D106*10.56*AE$2*(AE$1/1000-($F106/1000)),0)</f>
        <v>0</v>
      </c>
      <c r="AF106" s="69" t="n">
        <f aca="false">IF(AND($F106&lt;AF$1,$G106&lt;AF$3,(DATE(YEAR($G106)+1,MONTH($G106)+1,1))&gt;AF$3),$D106*10.56*AF$2*(AF$1/1000-($F106/1000)),0)</f>
        <v>0</v>
      </c>
      <c r="AG106" s="69" t="n">
        <f aca="false">IF(AND($F106&lt;AG$1,$G106&lt;AG$3,(DATE(YEAR($G106)+1,MONTH($G106)+1,1))&gt;AG$3),$D106*10.56*AG$2*(AG$1/1000-($F106/1000)),0)</f>
        <v>0</v>
      </c>
      <c r="AH106" s="69" t="n">
        <f aca="false">IF(AND($F106&lt;AH$1,$G106&lt;AH$3,(DATE(YEAR($G106)+1,MONTH($G106)+1,1))&gt;AH$3),$D106*10.56*AH$2*(AH$1/1000-($F106/1000)),0)</f>
        <v>0</v>
      </c>
      <c r="AI106" s="69" t="n">
        <f aca="false">IF(AND($F106&lt;AI$1,$G106&lt;AI$3,(DATE(YEAR($G106)+1,MONTH($G106)+1,1))&gt;AI$3),$D106*10.56*AI$2*(AI$1/1000-($F106/1000)),0)</f>
        <v>0</v>
      </c>
      <c r="AJ106" s="69" t="n">
        <f aca="false">IF(AND($F106&lt;AJ$1,$G106&lt;AJ$3,(DATE(YEAR($G106)+1,MONTH($G106)+1,1))&gt;AJ$3),$D106*10.56*AJ$2*(AJ$1/1000-($F106/1000)),0)</f>
        <v>0</v>
      </c>
      <c r="AK106" s="69" t="n">
        <f aca="false">IF(AND($F106&lt;AK$1,$G106&lt;AK$3,(DATE(YEAR($G106)+1,MONTH($G106)+1,1))&gt;AK$3),$D106*10.56*AK$2*(AK$1/1000-($F106/1000)),0)</f>
        <v>0</v>
      </c>
      <c r="AL106" s="69" t="n">
        <f aca="false">IF(AND($F106&lt;AL$1,$G106&lt;AL$3,(DATE(YEAR($G106)+1,MONTH($G106)+1,1))&gt;AL$3),$D106*10.56*AL$2*(AL$1/1000-($F106/1000)),0)</f>
        <v>0</v>
      </c>
      <c r="AM106" s="69" t="n">
        <f aca="false">IF(AND($F106&lt;AM$1,$G106&lt;AM$3,(DATE(YEAR($G106)+1,MONTH($G106)+1,1))&gt;AM$3),$D106*10.56*AM$2*(AM$1/1000-($F106/1000)),0)</f>
        <v>0</v>
      </c>
      <c r="AN106" s="69" t="n">
        <f aca="false">IF(AND($F106&lt;AN$1,$G106&lt;AN$3,(DATE(YEAR($G106)+1,MONTH($G106)+1,1))&gt;AN$3),$D106*10.56*AN$2*(AN$1/1000-($F106/1000)),0)</f>
        <v>0</v>
      </c>
      <c r="AO106" s="69" t="n">
        <f aca="false">IF(AND($F106&lt;AO$1,$G106&lt;AO$3,(DATE(YEAR($G106)+1,MONTH($G106)+1,1))&gt;AO$3),$D106*10.56*AO$2*(AO$1/1000-($F106/1000)),0)</f>
        <v>0</v>
      </c>
      <c r="AP106" s="69" t="n">
        <f aca="false">IF(AND($F106&lt;AP$1,$G106&lt;AP$3,(DATE(YEAR($G106)+1,MONTH($G106)+1,1))&gt;AP$3),$D106*10.56*AP$2*(AP$1/1000-($F106/1000)),0)</f>
        <v>0</v>
      </c>
      <c r="AQ106" s="69" t="n">
        <f aca="false">IF(AND($F106&lt;AQ$1,$G106&lt;AQ$3,(DATE(YEAR($G106)+1,MONTH($G106)+1,1))&gt;AQ$3),$D106*10.56*AQ$2*(AQ$1/1000-($F106/1000)),0)</f>
        <v>0</v>
      </c>
      <c r="AR106" s="69" t="n">
        <f aca="false">IF(AND($F106&lt;AR$1,$G106&lt;AR$3,(DATE(YEAR($G106)+1,MONTH($G106)+1,1))&gt;AR$3),$D106*10.56*AR$2*(AR$1/1000-($F106/1000)),0)</f>
        <v>0</v>
      </c>
      <c r="AS106" s="69" t="n">
        <f aca="false">IF(AND($F106&lt;AS$1,$G106&lt;AS$3,(DATE(YEAR($G106)+1,MONTH($G106)+1,1))&gt;AS$3),$D106*10.56*AS$2*(AS$1/1000-($F106/1000)),0)</f>
        <v>0</v>
      </c>
      <c r="AT106" s="69" t="n">
        <f aca="false">IF(AND($F106&lt;AT$1,$G106&lt;AT$3,(DATE(YEAR($G106)+1,MONTH($G106)+1,1))&gt;AT$3),$D106*10.56*AT$2*(AT$1/1000-($F106/1000)),0)</f>
        <v>0</v>
      </c>
      <c r="AU106" s="69" t="n">
        <f aca="false">IF(AND($F106&lt;AU$1,$G106&lt;AU$3,(DATE(YEAR($G106)+1,MONTH($G106)+1,1))&gt;AU$3),$D106*10.56*AU$2*(AU$1/1000-($F106/1000)),0)</f>
        <v>0</v>
      </c>
      <c r="AV106" s="69" t="n">
        <f aca="false">IF(AND($F106&lt;AV$1,$G106&lt;AV$3,(DATE(YEAR($G106)+1,MONTH($G106)+1,1))&gt;AV$3),$D106*10.56*AV$2*(AV$1/1000-($F106/1000)),0)</f>
        <v>0</v>
      </c>
      <c r="AW106" s="69" t="n">
        <f aca="false">IF(AND($F106&lt;AW$1,$G106&lt;AW$3,(DATE(YEAR($G106)+1,MONTH($G106)+1,1))&gt;AW$3),$D106*10.56*AW$2*(AW$1/1000-($F106/1000)),0)</f>
        <v>0</v>
      </c>
      <c r="AX106" s="69" t="n">
        <f aca="false">IF(AND($F106&lt;AX$1,$G106&lt;AX$3,(DATE(YEAR($G106)+1,MONTH($G106)+1,1))&gt;AX$3),$D106*10.56*AX$2*(AX$1/1000-($F106/1000)),0)</f>
        <v>0</v>
      </c>
      <c r="AY106" s="69" t="n">
        <f aca="false">IF(AND($F106&lt;AY$1,$G106&lt;AY$3,(DATE(YEAR($G106)+1,MONTH($G106)+1,1))&gt;AY$3),$D106*10.56*AY$2*(AY$1/1000-($F106/1000)),0)</f>
        <v>0</v>
      </c>
      <c r="AZ106" s="69" t="n">
        <f aca="false">IF(AND($F106&lt;AZ$1,$G106&lt;AZ$3,(DATE(YEAR($G106)+1,MONTH($G106)+1,1))&gt;AZ$3),$D106*10.56*AZ$2*(AZ$1/1000-($F106/1000)),0)</f>
        <v>0</v>
      </c>
      <c r="BA106" s="69" t="n">
        <f aca="false">IF(AND($F106&lt;BA$1,$G106&lt;BA$3,(DATE(YEAR($G106)+1,MONTH($G106)+1,1))&gt;BA$3),$D106*10.56*BA$2*(BA$1/1000-($F106/1000)),0)</f>
        <v>0</v>
      </c>
      <c r="BB106" s="69" t="n">
        <f aca="false">IF(AND($F106&lt;BB$1,$G106&lt;BB$3,(DATE(YEAR($G106)+1,MONTH($G106)+1,1))&gt;BB$3),$D106*10.56*BB$2*(BB$1/1000-($F106/1000)),0)</f>
        <v>0</v>
      </c>
      <c r="BC106" s="69" t="n">
        <f aca="false">IF(AND($F106&lt;BC$1,$G106&lt;BC$3,(DATE(YEAR($G106)+1,MONTH($G106)+1,1))&gt;BC$3),$D106*10.56*BC$2*(BC$1/1000-($F106/1000)),0)</f>
        <v>0</v>
      </c>
      <c r="BD106" s="69" t="n">
        <f aca="false">IF(AND($F106&lt;BD$1,$G106&lt;BD$3,(DATE(YEAR($G106)+1,MONTH($G106)+1,1))&gt;BD$3),$D106*10.56*BD$2*(BD$1/1000-($F106/1000)),0)</f>
        <v>0</v>
      </c>
    </row>
    <row r="107" customFormat="false" ht="12.75" hidden="false" customHeight="false" outlineLevel="0" collapsed="false">
      <c r="A107" s="66" t="s">
        <v>856</v>
      </c>
      <c r="B107" s="0" t="s">
        <v>1855</v>
      </c>
      <c r="C107" s="66" t="s">
        <v>1323</v>
      </c>
      <c r="D107" s="66" t="n">
        <v>120</v>
      </c>
      <c r="E107" s="66" t="s">
        <v>1268</v>
      </c>
      <c r="F107" s="67" t="n">
        <v>9700</v>
      </c>
      <c r="G107" s="68" t="n">
        <v>37104</v>
      </c>
      <c r="H107" s="64" t="s">
        <v>1260</v>
      </c>
      <c r="I107" s="69" t="n">
        <f aca="false">IF(AND($F107&lt;I$1,$G107&lt;I$3,(DATE(YEAR($G107)+1,MONTH($G107)+1,1))&gt;I$3),$D107*10.56*I$2*(I$1/1000-($F107/1000)),0)</f>
        <v>0</v>
      </c>
      <c r="J107" s="69" t="n">
        <f aca="false">IF(AND($F107&lt;J$1,$G107&lt;J$3,(DATE(YEAR($G107)+1,MONTH($G107)+1,1))&gt;J$3),$D107*10.56*J$2*(J$1/1000-($F107/1000)),0)</f>
        <v>0</v>
      </c>
      <c r="K107" s="69" t="n">
        <f aca="false">IF(AND($F107&lt;K$1,$G107&lt;K$3,(DATE(YEAR($G107)+1,MONTH($G107)+1,1))&gt;K$3),$D107*10.56*K$2*(K$1/1000-($F107/1000)),0)</f>
        <v>0</v>
      </c>
      <c r="L107" s="69" t="n">
        <f aca="false">IF(AND($F107&lt;L$1,$G107&lt;L$3,(DATE(YEAR($G107)+1,MONTH($G107)+1,1))&gt;L$3),$D107*10.56*L$2*(L$1/1000-($F107/1000)),0)</f>
        <v>0</v>
      </c>
      <c r="M107" s="69" t="n">
        <f aca="false">IF(AND($F107&lt;M$1,$G107&lt;M$3,(DATE(YEAR($G107)+1,MONTH($G107)+1,1))&gt;M$3),$D107*10.56*M$2*(M$1/1000-($F107/1000)),0)</f>
        <v>0</v>
      </c>
      <c r="N107" s="69" t="n">
        <f aca="false">IF(AND($F107&lt;N$1,$G107&lt;N$3,(DATE(YEAR($G107)+1,MONTH($G107)+1,1))&gt;N$3),$D107*10.56*N$2*(N$1/1000-($F107/1000)),0)</f>
        <v>0</v>
      </c>
      <c r="O107" s="69" t="n">
        <f aca="false">IF(AND($F107&lt;O$1,$G107&lt;O$3,(DATE(YEAR($G107)+1,MONTH($G107)+1,1))&gt;O$3),$D107*10.56*O$2*(O$1/1000-($F107/1000)),0)</f>
        <v>0</v>
      </c>
      <c r="P107" s="69" t="n">
        <f aca="false">IF(AND($F107&lt;P$1,$G107&lt;P$3,(DATE(YEAR($G107)+1,MONTH($G107)+1,1))&gt;P$3),$D107*10.56*P$2*(P$1/1000-($F107/1000)),0)</f>
        <v>0</v>
      </c>
      <c r="Q107" s="69" t="n">
        <f aca="false">IF(AND($F107&lt;Q$1,$G107&lt;Q$3,(DATE(YEAR($G107)+1,MONTH($G107)+1,1))&gt;Q$3),$D107*10.56*Q$2*(Q$1/1000-($F107/1000)),0)</f>
        <v>152.064</v>
      </c>
      <c r="R107" s="69" t="n">
        <f aca="false">IF(AND($F107&lt;R$1,$G107&lt;R$3,(DATE(YEAR($G107)+1,MONTH($G107)+1,1))&gt;R$3),$D107*10.56*R$2*(R$1/1000-($F107/1000)),0)</f>
        <v>152.064</v>
      </c>
      <c r="S107" s="69" t="n">
        <f aca="false">IF(AND($F107&lt;S$1,$G107&lt;S$3,(DATE(YEAR($G107)+1,MONTH($G107)+1,1))&gt;S$3),$D107*10.56*S$2*(S$1/1000-($F107/1000)),0)</f>
        <v>152.064</v>
      </c>
      <c r="T107" s="69" t="n">
        <f aca="false">IF(AND($F107&lt;T$1,$G107&lt;T$3,(DATE(YEAR($G107)+1,MONTH($G107)+1,1))&gt;T$3),$D107*10.56*T$2*(T$1/1000-($F107/1000)),0)</f>
        <v>152.064</v>
      </c>
      <c r="U107" s="69" t="n">
        <f aca="false">IF(AND($F107&lt;U$1,$G107&lt;U$3,(DATE(YEAR($G107)+1,MONTH($G107)+1,1))&gt;U$3),$D107*10.56*U$2*(U$1/1000-($F107/1000)),0)</f>
        <v>152.064</v>
      </c>
      <c r="V107" s="69" t="n">
        <f aca="false">IF(AND($F107&lt;V$1,$G107&lt;V$3,(DATE(YEAR($G107)+1,MONTH($G107)+1,1))&gt;V$3),$D107*10.56*V$2*(V$1/1000-($F107/1000)),0)</f>
        <v>152.064</v>
      </c>
      <c r="W107" s="69" t="n">
        <f aca="false">IF(AND($F107&lt;W$1,$G107&lt;W$3,(DATE(YEAR($G107)+1,MONTH($G107)+1,1))&gt;W$3),$D107*10.56*W$2*(W$1/1000-($F107/1000)),0)</f>
        <v>152.064</v>
      </c>
      <c r="X107" s="69" t="n">
        <f aca="false">IF(AND($F107&lt;X$1,$G107&lt;X$3,(DATE(YEAR($G107)+1,MONTH($G107)+1,1))&gt;X$3),$D107*10.56*X$2*(X$1/1000-($F107/1000)),0)</f>
        <v>152.064</v>
      </c>
      <c r="Y107" s="69" t="n">
        <f aca="false">IF(AND($F107&lt;Y$1,$G107&lt;Y$3,(DATE(YEAR($G107)+1,MONTH($G107)+1,1))&gt;Y$3),$D107*10.56*Y$2*(Y$1/1000-($F107/1000)),0)</f>
        <v>152.064</v>
      </c>
      <c r="Z107" s="69" t="n">
        <f aca="false">IF(AND($F107&lt;Z$1,$G107&lt;Z$3,(DATE(YEAR($G107)+1,MONTH($G107)+1,1))&gt;Z$3),$D107*10.56*Z$2*(Z$1/1000-($F107/1000)),0)</f>
        <v>152.064</v>
      </c>
      <c r="AA107" s="69" t="n">
        <f aca="false">IF(AND($F107&lt;AA$1,$G107&lt;AA$3,(DATE(YEAR($G107)+1,MONTH($G107)+1,1))&gt;AA$3),$D107*10.56*AA$2*(AA$1/1000-($F107/1000)),0)</f>
        <v>152.064</v>
      </c>
      <c r="AB107" s="69" t="n">
        <f aca="false">IF(AND($F107&lt;AB$1,$G107&lt;AB$3,(DATE(YEAR($G107)+1,MONTH($G107)+1,1))&gt;AB$3),$D107*10.56*AB$2*(AB$1/1000-($F107/1000)),0)</f>
        <v>152.064</v>
      </c>
      <c r="AC107" s="69" t="n">
        <f aca="false">IF(AND($F107&lt;AC$1,$G107&lt;AC$3,(DATE(YEAR($G107)+1,MONTH($G107)+1,1))&gt;AC$3),$D107*10.56*AC$2*(AC$1/1000-($F107/1000)),0)</f>
        <v>0</v>
      </c>
      <c r="AD107" s="69" t="n">
        <f aca="false">IF(AND($F107&lt;AD$1,$G107&lt;AD$3,(DATE(YEAR($G107)+1,MONTH($G107)+1,1))&gt;AD$3),$D107*10.56*AD$2*(AD$1/1000-($F107/1000)),0)</f>
        <v>0</v>
      </c>
      <c r="AE107" s="69" t="n">
        <f aca="false">IF(AND($F107&lt;AE$1,$G107&lt;AE$3,(DATE(YEAR($G107)+1,MONTH($G107)+1,1))&gt;AE$3),$D107*10.56*AE$2*(AE$1/1000-($F107/1000)),0)</f>
        <v>0</v>
      </c>
      <c r="AF107" s="69" t="n">
        <f aca="false">IF(AND($F107&lt;AF$1,$G107&lt;AF$3,(DATE(YEAR($G107)+1,MONTH($G107)+1,1))&gt;AF$3),$D107*10.56*AF$2*(AF$1/1000-($F107/1000)),0)</f>
        <v>0</v>
      </c>
      <c r="AG107" s="69" t="n">
        <f aca="false">IF(AND($F107&lt;AG$1,$G107&lt;AG$3,(DATE(YEAR($G107)+1,MONTH($G107)+1,1))&gt;AG$3),$D107*10.56*AG$2*(AG$1/1000-($F107/1000)),0)</f>
        <v>0</v>
      </c>
      <c r="AH107" s="69" t="n">
        <f aca="false">IF(AND($F107&lt;AH$1,$G107&lt;AH$3,(DATE(YEAR($G107)+1,MONTH($G107)+1,1))&gt;AH$3),$D107*10.56*AH$2*(AH$1/1000-($F107/1000)),0)</f>
        <v>0</v>
      </c>
      <c r="AI107" s="69" t="n">
        <f aca="false">IF(AND($F107&lt;AI$1,$G107&lt;AI$3,(DATE(YEAR($G107)+1,MONTH($G107)+1,1))&gt;AI$3),$D107*10.56*AI$2*(AI$1/1000-($F107/1000)),0)</f>
        <v>0</v>
      </c>
      <c r="AJ107" s="69" t="n">
        <f aca="false">IF(AND($F107&lt;AJ$1,$G107&lt;AJ$3,(DATE(YEAR($G107)+1,MONTH($G107)+1,1))&gt;AJ$3),$D107*10.56*AJ$2*(AJ$1/1000-($F107/1000)),0)</f>
        <v>0</v>
      </c>
      <c r="AK107" s="69" t="n">
        <f aca="false">IF(AND($F107&lt;AK$1,$G107&lt;AK$3,(DATE(YEAR($G107)+1,MONTH($G107)+1,1))&gt;AK$3),$D107*10.56*AK$2*(AK$1/1000-($F107/1000)),0)</f>
        <v>0</v>
      </c>
      <c r="AL107" s="69" t="n">
        <f aca="false">IF(AND($F107&lt;AL$1,$G107&lt;AL$3,(DATE(YEAR($G107)+1,MONTH($G107)+1,1))&gt;AL$3),$D107*10.56*AL$2*(AL$1/1000-($F107/1000)),0)</f>
        <v>0</v>
      </c>
      <c r="AM107" s="69" t="n">
        <f aca="false">IF(AND($F107&lt;AM$1,$G107&lt;AM$3,(DATE(YEAR($G107)+1,MONTH($G107)+1,1))&gt;AM$3),$D107*10.56*AM$2*(AM$1/1000-($F107/1000)),0)</f>
        <v>0</v>
      </c>
      <c r="AN107" s="69" t="n">
        <f aca="false">IF(AND($F107&lt;AN$1,$G107&lt;AN$3,(DATE(YEAR($G107)+1,MONTH($G107)+1,1))&gt;AN$3),$D107*10.56*AN$2*(AN$1/1000-($F107/1000)),0)</f>
        <v>0</v>
      </c>
      <c r="AO107" s="69" t="n">
        <f aca="false">IF(AND($F107&lt;AO$1,$G107&lt;AO$3,(DATE(YEAR($G107)+1,MONTH($G107)+1,1))&gt;AO$3),$D107*10.56*AO$2*(AO$1/1000-($F107/1000)),0)</f>
        <v>0</v>
      </c>
      <c r="AP107" s="69" t="n">
        <f aca="false">IF(AND($F107&lt;AP$1,$G107&lt;AP$3,(DATE(YEAR($G107)+1,MONTH($G107)+1,1))&gt;AP$3),$D107*10.56*AP$2*(AP$1/1000-($F107/1000)),0)</f>
        <v>0</v>
      </c>
      <c r="AQ107" s="69" t="n">
        <f aca="false">IF(AND($F107&lt;AQ$1,$G107&lt;AQ$3,(DATE(YEAR($G107)+1,MONTH($G107)+1,1))&gt;AQ$3),$D107*10.56*AQ$2*(AQ$1/1000-($F107/1000)),0)</f>
        <v>0</v>
      </c>
      <c r="AR107" s="69" t="n">
        <f aca="false">IF(AND($F107&lt;AR$1,$G107&lt;AR$3,(DATE(YEAR($G107)+1,MONTH($G107)+1,1))&gt;AR$3),$D107*10.56*AR$2*(AR$1/1000-($F107/1000)),0)</f>
        <v>0</v>
      </c>
      <c r="AS107" s="69" t="n">
        <f aca="false">IF(AND($F107&lt;AS$1,$G107&lt;AS$3,(DATE(YEAR($G107)+1,MONTH($G107)+1,1))&gt;AS$3),$D107*10.56*AS$2*(AS$1/1000-($F107/1000)),0)</f>
        <v>0</v>
      </c>
      <c r="AT107" s="69" t="n">
        <f aca="false">IF(AND($F107&lt;AT$1,$G107&lt;AT$3,(DATE(YEAR($G107)+1,MONTH($G107)+1,1))&gt;AT$3),$D107*10.56*AT$2*(AT$1/1000-($F107/1000)),0)</f>
        <v>0</v>
      </c>
      <c r="AU107" s="69" t="n">
        <f aca="false">IF(AND($F107&lt;AU$1,$G107&lt;AU$3,(DATE(YEAR($G107)+1,MONTH($G107)+1,1))&gt;AU$3),$D107*10.56*AU$2*(AU$1/1000-($F107/1000)),0)</f>
        <v>0</v>
      </c>
      <c r="AV107" s="69" t="n">
        <f aca="false">IF(AND($F107&lt;AV$1,$G107&lt;AV$3,(DATE(YEAR($G107)+1,MONTH($G107)+1,1))&gt;AV$3),$D107*10.56*AV$2*(AV$1/1000-($F107/1000)),0)</f>
        <v>0</v>
      </c>
      <c r="AW107" s="69" t="n">
        <f aca="false">IF(AND($F107&lt;AW$1,$G107&lt;AW$3,(DATE(YEAR($G107)+1,MONTH($G107)+1,1))&gt;AW$3),$D107*10.56*AW$2*(AW$1/1000-($F107/1000)),0)</f>
        <v>0</v>
      </c>
      <c r="AX107" s="69" t="n">
        <f aca="false">IF(AND($F107&lt;AX$1,$G107&lt;AX$3,(DATE(YEAR($G107)+1,MONTH($G107)+1,1))&gt;AX$3),$D107*10.56*AX$2*(AX$1/1000-($F107/1000)),0)</f>
        <v>0</v>
      </c>
      <c r="AY107" s="69" t="n">
        <f aca="false">IF(AND($F107&lt;AY$1,$G107&lt;AY$3,(DATE(YEAR($G107)+1,MONTH($G107)+1,1))&gt;AY$3),$D107*10.56*AY$2*(AY$1/1000-($F107/1000)),0)</f>
        <v>0</v>
      </c>
      <c r="AZ107" s="69" t="n">
        <f aca="false">IF(AND($F107&lt;AZ$1,$G107&lt;AZ$3,(DATE(YEAR($G107)+1,MONTH($G107)+1,1))&gt;AZ$3),$D107*10.56*AZ$2*(AZ$1/1000-($F107/1000)),0)</f>
        <v>0</v>
      </c>
      <c r="BA107" s="69" t="n">
        <f aca="false">IF(AND($F107&lt;BA$1,$G107&lt;BA$3,(DATE(YEAR($G107)+1,MONTH($G107)+1,1))&gt;BA$3),$D107*10.56*BA$2*(BA$1/1000-($F107/1000)),0)</f>
        <v>0</v>
      </c>
      <c r="BB107" s="69" t="n">
        <f aca="false">IF(AND($F107&lt;BB$1,$G107&lt;BB$3,(DATE(YEAR($G107)+1,MONTH($G107)+1,1))&gt;BB$3),$D107*10.56*BB$2*(BB$1/1000-($F107/1000)),0)</f>
        <v>0</v>
      </c>
      <c r="BC107" s="69" t="n">
        <f aca="false">IF(AND($F107&lt;BC$1,$G107&lt;BC$3,(DATE(YEAR($G107)+1,MONTH($G107)+1,1))&gt;BC$3),$D107*10.56*BC$2*(BC$1/1000-($F107/1000)),0)</f>
        <v>0</v>
      </c>
      <c r="BD107" s="69" t="n">
        <f aca="false">IF(AND($F107&lt;BD$1,$G107&lt;BD$3,(DATE(YEAR($G107)+1,MONTH($G107)+1,1))&gt;BD$3),$D107*10.56*BD$2*(BD$1/1000-($F107/1000)),0)</f>
        <v>0</v>
      </c>
    </row>
    <row r="108" customFormat="false" ht="12.75" hidden="false" customHeight="false" outlineLevel="0" collapsed="false">
      <c r="A108" s="66" t="s">
        <v>856</v>
      </c>
      <c r="B108" s="0" t="s">
        <v>1855</v>
      </c>
      <c r="C108" s="66" t="s">
        <v>1323</v>
      </c>
      <c r="D108" s="66" t="n">
        <v>120</v>
      </c>
      <c r="E108" s="66" t="s">
        <v>1268</v>
      </c>
      <c r="F108" s="67" t="n">
        <v>9700</v>
      </c>
      <c r="G108" s="68" t="n">
        <v>37120</v>
      </c>
      <c r="H108" s="64" t="s">
        <v>1260</v>
      </c>
      <c r="I108" s="69" t="n">
        <f aca="false">IF(AND($F108&lt;I$1,$G108&lt;I$3,(DATE(YEAR($G108)+1,MONTH($G108)+1,1))&gt;I$3),$D108*10.56*I$2*(I$1/1000-($F108/1000)),0)</f>
        <v>0</v>
      </c>
      <c r="J108" s="69" t="n">
        <f aca="false">IF(AND($F108&lt;J$1,$G108&lt;J$3,(DATE(YEAR($G108)+1,MONTH($G108)+1,1))&gt;J$3),$D108*10.56*J$2*(J$1/1000-($F108/1000)),0)</f>
        <v>0</v>
      </c>
      <c r="K108" s="69" t="n">
        <f aca="false">IF(AND($F108&lt;K$1,$G108&lt;K$3,(DATE(YEAR($G108)+1,MONTH($G108)+1,1))&gt;K$3),$D108*10.56*K$2*(K$1/1000-($F108/1000)),0)</f>
        <v>0</v>
      </c>
      <c r="L108" s="69" t="n">
        <f aca="false">IF(AND($F108&lt;L$1,$G108&lt;L$3,(DATE(YEAR($G108)+1,MONTH($G108)+1,1))&gt;L$3),$D108*10.56*L$2*(L$1/1000-($F108/1000)),0)</f>
        <v>0</v>
      </c>
      <c r="M108" s="69" t="n">
        <f aca="false">IF(AND($F108&lt;M$1,$G108&lt;M$3,(DATE(YEAR($G108)+1,MONTH($G108)+1,1))&gt;M$3),$D108*10.56*M$2*(M$1/1000-($F108/1000)),0)</f>
        <v>0</v>
      </c>
      <c r="N108" s="69" t="n">
        <f aca="false">IF(AND($F108&lt;N$1,$G108&lt;N$3,(DATE(YEAR($G108)+1,MONTH($G108)+1,1))&gt;N$3),$D108*10.56*N$2*(N$1/1000-($F108/1000)),0)</f>
        <v>0</v>
      </c>
      <c r="O108" s="69" t="n">
        <f aca="false">IF(AND($F108&lt;O$1,$G108&lt;O$3,(DATE(YEAR($G108)+1,MONTH($G108)+1,1))&gt;O$3),$D108*10.56*O$2*(O$1/1000-($F108/1000)),0)</f>
        <v>0</v>
      </c>
      <c r="P108" s="69" t="n">
        <f aca="false">IF(AND($F108&lt;P$1,$G108&lt;P$3,(DATE(YEAR($G108)+1,MONTH($G108)+1,1))&gt;P$3),$D108*10.56*P$2*(P$1/1000-($F108/1000)),0)</f>
        <v>0</v>
      </c>
      <c r="Q108" s="69" t="n">
        <f aca="false">IF(AND($F108&lt;Q$1,$G108&lt;Q$3,(DATE(YEAR($G108)+1,MONTH($G108)+1,1))&gt;Q$3),$D108*10.56*Q$2*(Q$1/1000-($F108/1000)),0)</f>
        <v>152.064</v>
      </c>
      <c r="R108" s="69" t="n">
        <f aca="false">IF(AND($F108&lt;R$1,$G108&lt;R$3,(DATE(YEAR($G108)+1,MONTH($G108)+1,1))&gt;R$3),$D108*10.56*R$2*(R$1/1000-($F108/1000)),0)</f>
        <v>152.064</v>
      </c>
      <c r="S108" s="69" t="n">
        <f aca="false">IF(AND($F108&lt;S$1,$G108&lt;S$3,(DATE(YEAR($G108)+1,MONTH($G108)+1,1))&gt;S$3),$D108*10.56*S$2*(S$1/1000-($F108/1000)),0)</f>
        <v>152.064</v>
      </c>
      <c r="T108" s="69" t="n">
        <f aca="false">IF(AND($F108&lt;T$1,$G108&lt;T$3,(DATE(YEAR($G108)+1,MONTH($G108)+1,1))&gt;T$3),$D108*10.56*T$2*(T$1/1000-($F108/1000)),0)</f>
        <v>152.064</v>
      </c>
      <c r="U108" s="69" t="n">
        <f aca="false">IF(AND($F108&lt;U$1,$G108&lt;U$3,(DATE(YEAR($G108)+1,MONTH($G108)+1,1))&gt;U$3),$D108*10.56*U$2*(U$1/1000-($F108/1000)),0)</f>
        <v>152.064</v>
      </c>
      <c r="V108" s="69" t="n">
        <f aca="false">IF(AND($F108&lt;V$1,$G108&lt;V$3,(DATE(YEAR($G108)+1,MONTH($G108)+1,1))&gt;V$3),$D108*10.56*V$2*(V$1/1000-($F108/1000)),0)</f>
        <v>152.064</v>
      </c>
      <c r="W108" s="69" t="n">
        <f aca="false">IF(AND($F108&lt;W$1,$G108&lt;W$3,(DATE(YEAR($G108)+1,MONTH($G108)+1,1))&gt;W$3),$D108*10.56*W$2*(W$1/1000-($F108/1000)),0)</f>
        <v>152.064</v>
      </c>
      <c r="X108" s="69" t="n">
        <f aca="false">IF(AND($F108&lt;X$1,$G108&lt;X$3,(DATE(YEAR($G108)+1,MONTH($G108)+1,1))&gt;X$3),$D108*10.56*X$2*(X$1/1000-($F108/1000)),0)</f>
        <v>152.064</v>
      </c>
      <c r="Y108" s="69" t="n">
        <f aca="false">IF(AND($F108&lt;Y$1,$G108&lt;Y$3,(DATE(YEAR($G108)+1,MONTH($G108)+1,1))&gt;Y$3),$D108*10.56*Y$2*(Y$1/1000-($F108/1000)),0)</f>
        <v>152.064</v>
      </c>
      <c r="Z108" s="69" t="n">
        <f aca="false">IF(AND($F108&lt;Z$1,$G108&lt;Z$3,(DATE(YEAR($G108)+1,MONTH($G108)+1,1))&gt;Z$3),$D108*10.56*Z$2*(Z$1/1000-($F108/1000)),0)</f>
        <v>152.064</v>
      </c>
      <c r="AA108" s="69" t="n">
        <f aca="false">IF(AND($F108&lt;AA$1,$G108&lt;AA$3,(DATE(YEAR($G108)+1,MONTH($G108)+1,1))&gt;AA$3),$D108*10.56*AA$2*(AA$1/1000-($F108/1000)),0)</f>
        <v>152.064</v>
      </c>
      <c r="AB108" s="69" t="n">
        <f aca="false">IF(AND($F108&lt;AB$1,$G108&lt;AB$3,(DATE(YEAR($G108)+1,MONTH($G108)+1,1))&gt;AB$3),$D108*10.56*AB$2*(AB$1/1000-($F108/1000)),0)</f>
        <v>152.064</v>
      </c>
      <c r="AC108" s="69" t="n">
        <f aca="false">IF(AND($F108&lt;AC$1,$G108&lt;AC$3,(DATE(YEAR($G108)+1,MONTH($G108)+1,1))&gt;AC$3),$D108*10.56*AC$2*(AC$1/1000-($F108/1000)),0)</f>
        <v>0</v>
      </c>
      <c r="AD108" s="69" t="n">
        <f aca="false">IF(AND($F108&lt;AD$1,$G108&lt;AD$3,(DATE(YEAR($G108)+1,MONTH($G108)+1,1))&gt;AD$3),$D108*10.56*AD$2*(AD$1/1000-($F108/1000)),0)</f>
        <v>0</v>
      </c>
      <c r="AE108" s="69" t="n">
        <f aca="false">IF(AND($F108&lt;AE$1,$G108&lt;AE$3,(DATE(YEAR($G108)+1,MONTH($G108)+1,1))&gt;AE$3),$D108*10.56*AE$2*(AE$1/1000-($F108/1000)),0)</f>
        <v>0</v>
      </c>
      <c r="AF108" s="69" t="n">
        <f aca="false">IF(AND($F108&lt;AF$1,$G108&lt;AF$3,(DATE(YEAR($G108)+1,MONTH($G108)+1,1))&gt;AF$3),$D108*10.56*AF$2*(AF$1/1000-($F108/1000)),0)</f>
        <v>0</v>
      </c>
      <c r="AG108" s="69" t="n">
        <f aca="false">IF(AND($F108&lt;AG$1,$G108&lt;AG$3,(DATE(YEAR($G108)+1,MONTH($G108)+1,1))&gt;AG$3),$D108*10.56*AG$2*(AG$1/1000-($F108/1000)),0)</f>
        <v>0</v>
      </c>
      <c r="AH108" s="69" t="n">
        <f aca="false">IF(AND($F108&lt;AH$1,$G108&lt;AH$3,(DATE(YEAR($G108)+1,MONTH($G108)+1,1))&gt;AH$3),$D108*10.56*AH$2*(AH$1/1000-($F108/1000)),0)</f>
        <v>0</v>
      </c>
      <c r="AI108" s="69" t="n">
        <f aca="false">IF(AND($F108&lt;AI$1,$G108&lt;AI$3,(DATE(YEAR($G108)+1,MONTH($G108)+1,1))&gt;AI$3),$D108*10.56*AI$2*(AI$1/1000-($F108/1000)),0)</f>
        <v>0</v>
      </c>
      <c r="AJ108" s="69" t="n">
        <f aca="false">IF(AND($F108&lt;AJ$1,$G108&lt;AJ$3,(DATE(YEAR($G108)+1,MONTH($G108)+1,1))&gt;AJ$3),$D108*10.56*AJ$2*(AJ$1/1000-($F108/1000)),0)</f>
        <v>0</v>
      </c>
      <c r="AK108" s="69" t="n">
        <f aca="false">IF(AND($F108&lt;AK$1,$G108&lt;AK$3,(DATE(YEAR($G108)+1,MONTH($G108)+1,1))&gt;AK$3),$D108*10.56*AK$2*(AK$1/1000-($F108/1000)),0)</f>
        <v>0</v>
      </c>
      <c r="AL108" s="69" t="n">
        <f aca="false">IF(AND($F108&lt;AL$1,$G108&lt;AL$3,(DATE(YEAR($G108)+1,MONTH($G108)+1,1))&gt;AL$3),$D108*10.56*AL$2*(AL$1/1000-($F108/1000)),0)</f>
        <v>0</v>
      </c>
      <c r="AM108" s="69" t="n">
        <f aca="false">IF(AND($F108&lt;AM$1,$G108&lt;AM$3,(DATE(YEAR($G108)+1,MONTH($G108)+1,1))&gt;AM$3),$D108*10.56*AM$2*(AM$1/1000-($F108/1000)),0)</f>
        <v>0</v>
      </c>
      <c r="AN108" s="69" t="n">
        <f aca="false">IF(AND($F108&lt;AN$1,$G108&lt;AN$3,(DATE(YEAR($G108)+1,MONTH($G108)+1,1))&gt;AN$3),$D108*10.56*AN$2*(AN$1/1000-($F108/1000)),0)</f>
        <v>0</v>
      </c>
      <c r="AO108" s="69" t="n">
        <f aca="false">IF(AND($F108&lt;AO$1,$G108&lt;AO$3,(DATE(YEAR($G108)+1,MONTH($G108)+1,1))&gt;AO$3),$D108*10.56*AO$2*(AO$1/1000-($F108/1000)),0)</f>
        <v>0</v>
      </c>
      <c r="AP108" s="69" t="n">
        <f aca="false">IF(AND($F108&lt;AP$1,$G108&lt;AP$3,(DATE(YEAR($G108)+1,MONTH($G108)+1,1))&gt;AP$3),$D108*10.56*AP$2*(AP$1/1000-($F108/1000)),0)</f>
        <v>0</v>
      </c>
      <c r="AQ108" s="69" t="n">
        <f aca="false">IF(AND($F108&lt;AQ$1,$G108&lt;AQ$3,(DATE(YEAR($G108)+1,MONTH($G108)+1,1))&gt;AQ$3),$D108*10.56*AQ$2*(AQ$1/1000-($F108/1000)),0)</f>
        <v>0</v>
      </c>
      <c r="AR108" s="69" t="n">
        <f aca="false">IF(AND($F108&lt;AR$1,$G108&lt;AR$3,(DATE(YEAR($G108)+1,MONTH($G108)+1,1))&gt;AR$3),$D108*10.56*AR$2*(AR$1/1000-($F108/1000)),0)</f>
        <v>0</v>
      </c>
      <c r="AS108" s="69" t="n">
        <f aca="false">IF(AND($F108&lt;AS$1,$G108&lt;AS$3,(DATE(YEAR($G108)+1,MONTH($G108)+1,1))&gt;AS$3),$D108*10.56*AS$2*(AS$1/1000-($F108/1000)),0)</f>
        <v>0</v>
      </c>
      <c r="AT108" s="69" t="n">
        <f aca="false">IF(AND($F108&lt;AT$1,$G108&lt;AT$3,(DATE(YEAR($G108)+1,MONTH($G108)+1,1))&gt;AT$3),$D108*10.56*AT$2*(AT$1/1000-($F108/1000)),0)</f>
        <v>0</v>
      </c>
      <c r="AU108" s="69" t="n">
        <f aca="false">IF(AND($F108&lt;AU$1,$G108&lt;AU$3,(DATE(YEAR($G108)+1,MONTH($G108)+1,1))&gt;AU$3),$D108*10.56*AU$2*(AU$1/1000-($F108/1000)),0)</f>
        <v>0</v>
      </c>
      <c r="AV108" s="69" t="n">
        <f aca="false">IF(AND($F108&lt;AV$1,$G108&lt;AV$3,(DATE(YEAR($G108)+1,MONTH($G108)+1,1))&gt;AV$3),$D108*10.56*AV$2*(AV$1/1000-($F108/1000)),0)</f>
        <v>0</v>
      </c>
      <c r="AW108" s="69" t="n">
        <f aca="false">IF(AND($F108&lt;AW$1,$G108&lt;AW$3,(DATE(YEAR($G108)+1,MONTH($G108)+1,1))&gt;AW$3),$D108*10.56*AW$2*(AW$1/1000-($F108/1000)),0)</f>
        <v>0</v>
      </c>
      <c r="AX108" s="69" t="n">
        <f aca="false">IF(AND($F108&lt;AX$1,$G108&lt;AX$3,(DATE(YEAR($G108)+1,MONTH($G108)+1,1))&gt;AX$3),$D108*10.56*AX$2*(AX$1/1000-($F108/1000)),0)</f>
        <v>0</v>
      </c>
      <c r="AY108" s="69" t="n">
        <f aca="false">IF(AND($F108&lt;AY$1,$G108&lt;AY$3,(DATE(YEAR($G108)+1,MONTH($G108)+1,1))&gt;AY$3),$D108*10.56*AY$2*(AY$1/1000-($F108/1000)),0)</f>
        <v>0</v>
      </c>
      <c r="AZ108" s="69" t="n">
        <f aca="false">IF(AND($F108&lt;AZ$1,$G108&lt;AZ$3,(DATE(YEAR($G108)+1,MONTH($G108)+1,1))&gt;AZ$3),$D108*10.56*AZ$2*(AZ$1/1000-($F108/1000)),0)</f>
        <v>0</v>
      </c>
      <c r="BA108" s="69" t="n">
        <f aca="false">IF(AND($F108&lt;BA$1,$G108&lt;BA$3,(DATE(YEAR($G108)+1,MONTH($G108)+1,1))&gt;BA$3),$D108*10.56*BA$2*(BA$1/1000-($F108/1000)),0)</f>
        <v>0</v>
      </c>
      <c r="BB108" s="69" t="n">
        <f aca="false">IF(AND($F108&lt;BB$1,$G108&lt;BB$3,(DATE(YEAR($G108)+1,MONTH($G108)+1,1))&gt;BB$3),$D108*10.56*BB$2*(BB$1/1000-($F108/1000)),0)</f>
        <v>0</v>
      </c>
      <c r="BC108" s="69" t="n">
        <f aca="false">IF(AND($F108&lt;BC$1,$G108&lt;BC$3,(DATE(YEAR($G108)+1,MONTH($G108)+1,1))&gt;BC$3),$D108*10.56*BC$2*(BC$1/1000-($F108/1000)),0)</f>
        <v>0</v>
      </c>
      <c r="BD108" s="69" t="n">
        <f aca="false">IF(AND($F108&lt;BD$1,$G108&lt;BD$3,(DATE(YEAR($G108)+1,MONTH($G108)+1,1))&gt;BD$3),$D108*10.56*BD$2*(BD$1/1000-($F108/1000)),0)</f>
        <v>0</v>
      </c>
    </row>
    <row r="109" customFormat="false" ht="12.75" hidden="false" customHeight="false" outlineLevel="0" collapsed="false">
      <c r="A109" s="0" t="s">
        <v>712</v>
      </c>
      <c r="B109" s="3" t="s">
        <v>1272</v>
      </c>
      <c r="C109" s="3" t="s">
        <v>1273</v>
      </c>
      <c r="D109" s="0" t="n">
        <v>14.8</v>
      </c>
      <c r="E109" s="0" t="s">
        <v>1256</v>
      </c>
      <c r="F109" s="13" t="n">
        <v>0</v>
      </c>
      <c r="G109" s="8" t="n">
        <v>37148</v>
      </c>
      <c r="H109" s="64" t="s">
        <v>1260</v>
      </c>
      <c r="I109" s="69" t="n">
        <f aca="false">IF(AND($F109&lt;I$1,$G109&lt;I$3,(DATE(YEAR($G109)+1,MONTH($G109)+1,1))&gt;I$3),$D109*10.56*I$2*(I$1/1000-($F109/1000)),0)</f>
        <v>0</v>
      </c>
      <c r="J109" s="69" t="n">
        <f aca="false">IF(AND($F109&lt;J$1,$G109&lt;J$3,(DATE(YEAR($G109)+1,MONTH($G109)+1,1))&gt;J$3),$D109*10.56*J$2*(J$1/1000-($F109/1000)),0)</f>
        <v>0</v>
      </c>
      <c r="K109" s="69" t="n">
        <f aca="false">IF(AND($F109&lt;K$1,$G109&lt;K$3,(DATE(YEAR($G109)+1,MONTH($G109)+1,1))&gt;K$3),$D109*10.56*K$2*(K$1/1000-($F109/1000)),0)</f>
        <v>0</v>
      </c>
      <c r="L109" s="69" t="n">
        <f aca="false">IF(AND($F109&lt;L$1,$G109&lt;L$3,(DATE(YEAR($G109)+1,MONTH($G109)+1,1))&gt;L$3),$D109*10.56*L$2*(L$1/1000-($F109/1000)),0)</f>
        <v>0</v>
      </c>
      <c r="M109" s="69" t="n">
        <f aca="false">IF(AND($F109&lt;M$1,$G109&lt;M$3,(DATE(YEAR($G109)+1,MONTH($G109)+1,1))&gt;M$3),$D109*10.56*M$2*(M$1/1000-($F109/1000)),0)</f>
        <v>0</v>
      </c>
      <c r="N109" s="69" t="n">
        <f aca="false">IF(AND($F109&lt;N$1,$G109&lt;N$3,(DATE(YEAR($G109)+1,MONTH($G109)+1,1))&gt;N$3),$D109*10.56*N$2*(N$1/1000-($F109/1000)),0)</f>
        <v>0</v>
      </c>
      <c r="O109" s="69" t="n">
        <f aca="false">IF(AND($F109&lt;O$1,$G109&lt;O$3,(DATE(YEAR($G109)+1,MONTH($G109)+1,1))&gt;O$3),$D109*10.56*O$2*(O$1/1000-($F109/1000)),0)</f>
        <v>0</v>
      </c>
      <c r="P109" s="69" t="n">
        <f aca="false">IF(AND($F109&lt;P$1,$G109&lt;P$3,(DATE(YEAR($G109)+1,MONTH($G109)+1,1))&gt;P$3),$D109*10.56*P$2*(P$1/1000-($F109/1000)),0)</f>
        <v>0</v>
      </c>
      <c r="Q109" s="69" t="n">
        <f aca="false">IF(AND($F109&lt;Q$1,$G109&lt;Q$3,(DATE(YEAR($G109)+1,MONTH($G109)+1,1))&gt;Q$3),$D109*10.56*Q$2*(Q$1/1000-($F109/1000)),0)</f>
        <v>0</v>
      </c>
      <c r="R109" s="69" t="n">
        <f aca="false">IF(AND($F109&lt;R$1,$G109&lt;R$3,(DATE(YEAR($G109)+1,MONTH($G109)+1,1))&gt;R$3),$D109*10.56*R$2*(R$1/1000-($F109/1000)),0)</f>
        <v>625.152</v>
      </c>
      <c r="S109" s="69" t="n">
        <f aca="false">IF(AND($F109&lt;S$1,$G109&lt;S$3,(DATE(YEAR($G109)+1,MONTH($G109)+1,1))&gt;S$3),$D109*10.56*S$2*(S$1/1000-($F109/1000)),0)</f>
        <v>625.152</v>
      </c>
      <c r="T109" s="69" t="n">
        <f aca="false">IF(AND($F109&lt;T$1,$G109&lt;T$3,(DATE(YEAR($G109)+1,MONTH($G109)+1,1))&gt;T$3),$D109*10.56*T$2*(T$1/1000-($F109/1000)),0)</f>
        <v>625.152</v>
      </c>
      <c r="U109" s="69" t="n">
        <f aca="false">IF(AND($F109&lt;U$1,$G109&lt;U$3,(DATE(YEAR($G109)+1,MONTH($G109)+1,1))&gt;U$3),$D109*10.56*U$2*(U$1/1000-($F109/1000)),0)</f>
        <v>625.152</v>
      </c>
      <c r="V109" s="69" t="n">
        <f aca="false">IF(AND($F109&lt;V$1,$G109&lt;V$3,(DATE(YEAR($G109)+1,MONTH($G109)+1,1))&gt;V$3),$D109*10.56*V$2*(V$1/1000-($F109/1000)),0)</f>
        <v>625.152</v>
      </c>
      <c r="W109" s="69" t="n">
        <f aca="false">IF(AND($F109&lt;W$1,$G109&lt;W$3,(DATE(YEAR($G109)+1,MONTH($G109)+1,1))&gt;W$3),$D109*10.56*W$2*(W$1/1000-($F109/1000)),0)</f>
        <v>625.152</v>
      </c>
      <c r="X109" s="69" t="n">
        <f aca="false">IF(AND($F109&lt;X$1,$G109&lt;X$3,(DATE(YEAR($G109)+1,MONTH($G109)+1,1))&gt;X$3),$D109*10.56*X$2*(X$1/1000-($F109/1000)),0)</f>
        <v>625.152</v>
      </c>
      <c r="Y109" s="69" t="n">
        <f aca="false">IF(AND($F109&lt;Y$1,$G109&lt;Y$3,(DATE(YEAR($G109)+1,MONTH($G109)+1,1))&gt;Y$3),$D109*10.56*Y$2*(Y$1/1000-($F109/1000)),0)</f>
        <v>625.152</v>
      </c>
      <c r="Z109" s="69" t="n">
        <f aca="false">IF(AND($F109&lt;Z$1,$G109&lt;Z$3,(DATE(YEAR($G109)+1,MONTH($G109)+1,1))&gt;Z$3),$D109*10.56*Z$2*(Z$1/1000-($F109/1000)),0)</f>
        <v>625.152</v>
      </c>
      <c r="AA109" s="69" t="n">
        <f aca="false">IF(AND($F109&lt;AA$1,$G109&lt;AA$3,(DATE(YEAR($G109)+1,MONTH($G109)+1,1))&gt;AA$3),$D109*10.56*AA$2*(AA$1/1000-($F109/1000)),0)</f>
        <v>625.152</v>
      </c>
      <c r="AB109" s="69" t="n">
        <f aca="false">IF(AND($F109&lt;AB$1,$G109&lt;AB$3,(DATE(YEAR($G109)+1,MONTH($G109)+1,1))&gt;AB$3),$D109*10.56*AB$2*(AB$1/1000-($F109/1000)),0)</f>
        <v>625.152</v>
      </c>
      <c r="AC109" s="69" t="n">
        <f aca="false">IF(AND($F109&lt;AC$1,$G109&lt;AC$3,(DATE(YEAR($G109)+1,MONTH($G109)+1,1))&gt;AC$3),$D109*10.56*AC$2*(AC$1/1000-($F109/1000)),0)</f>
        <v>625.152</v>
      </c>
      <c r="AD109" s="69" t="n">
        <f aca="false">IF(AND($F109&lt;AD$1,$G109&lt;AD$3,(DATE(YEAR($G109)+1,MONTH($G109)+1,1))&gt;AD$3),$D109*10.56*AD$2*(AD$1/1000-($F109/1000)),0)</f>
        <v>0</v>
      </c>
      <c r="AE109" s="69" t="n">
        <f aca="false">IF(AND($F109&lt;AE$1,$G109&lt;AE$3,(DATE(YEAR($G109)+1,MONTH($G109)+1,1))&gt;AE$3),$D109*10.56*AE$2*(AE$1/1000-($F109/1000)),0)</f>
        <v>0</v>
      </c>
      <c r="AF109" s="69" t="n">
        <f aca="false">IF(AND($F109&lt;AF$1,$G109&lt;AF$3,(DATE(YEAR($G109)+1,MONTH($G109)+1,1))&gt;AF$3),$D109*10.56*AF$2*(AF$1/1000-($F109/1000)),0)</f>
        <v>0</v>
      </c>
      <c r="AG109" s="69" t="n">
        <f aca="false">IF(AND($F109&lt;AG$1,$G109&lt;AG$3,(DATE(YEAR($G109)+1,MONTH($G109)+1,1))&gt;AG$3),$D109*10.56*AG$2*(AG$1/1000-($F109/1000)),0)</f>
        <v>0</v>
      </c>
      <c r="AH109" s="69" t="n">
        <f aca="false">IF(AND($F109&lt;AH$1,$G109&lt;AH$3,(DATE(YEAR($G109)+1,MONTH($G109)+1,1))&gt;AH$3),$D109*10.56*AH$2*(AH$1/1000-($F109/1000)),0)</f>
        <v>0</v>
      </c>
      <c r="AI109" s="69" t="n">
        <f aca="false">IF(AND($F109&lt;AI$1,$G109&lt;AI$3,(DATE(YEAR($G109)+1,MONTH($G109)+1,1))&gt;AI$3),$D109*10.56*AI$2*(AI$1/1000-($F109/1000)),0)</f>
        <v>0</v>
      </c>
      <c r="AJ109" s="69" t="n">
        <f aca="false">IF(AND($F109&lt;AJ$1,$G109&lt;AJ$3,(DATE(YEAR($G109)+1,MONTH($G109)+1,1))&gt;AJ$3),$D109*10.56*AJ$2*(AJ$1/1000-($F109/1000)),0)</f>
        <v>0</v>
      </c>
      <c r="AK109" s="69" t="n">
        <f aca="false">IF(AND($F109&lt;AK$1,$G109&lt;AK$3,(DATE(YEAR($G109)+1,MONTH($G109)+1,1))&gt;AK$3),$D109*10.56*AK$2*(AK$1/1000-($F109/1000)),0)</f>
        <v>0</v>
      </c>
      <c r="AL109" s="69" t="n">
        <f aca="false">IF(AND($F109&lt;AL$1,$G109&lt;AL$3,(DATE(YEAR($G109)+1,MONTH($G109)+1,1))&gt;AL$3),$D109*10.56*AL$2*(AL$1/1000-($F109/1000)),0)</f>
        <v>0</v>
      </c>
      <c r="AM109" s="69" t="n">
        <f aca="false">IF(AND($F109&lt;AM$1,$G109&lt;AM$3,(DATE(YEAR($G109)+1,MONTH($G109)+1,1))&gt;AM$3),$D109*10.56*AM$2*(AM$1/1000-($F109/1000)),0)</f>
        <v>0</v>
      </c>
      <c r="AN109" s="69" t="n">
        <f aca="false">IF(AND($F109&lt;AN$1,$G109&lt;AN$3,(DATE(YEAR($G109)+1,MONTH($G109)+1,1))&gt;AN$3),$D109*10.56*AN$2*(AN$1/1000-($F109/1000)),0)</f>
        <v>0</v>
      </c>
      <c r="AO109" s="69" t="n">
        <f aca="false">IF(AND($F109&lt;AO$1,$G109&lt;AO$3,(DATE(YEAR($G109)+1,MONTH($G109)+1,1))&gt;AO$3),$D109*10.56*AO$2*(AO$1/1000-($F109/1000)),0)</f>
        <v>0</v>
      </c>
      <c r="AP109" s="69" t="n">
        <f aca="false">IF(AND($F109&lt;AP$1,$G109&lt;AP$3,(DATE(YEAR($G109)+1,MONTH($G109)+1,1))&gt;AP$3),$D109*10.56*AP$2*(AP$1/1000-($F109/1000)),0)</f>
        <v>0</v>
      </c>
      <c r="AQ109" s="69" t="n">
        <f aca="false">IF(AND($F109&lt;AQ$1,$G109&lt;AQ$3,(DATE(YEAR($G109)+1,MONTH($G109)+1,1))&gt;AQ$3),$D109*10.56*AQ$2*(AQ$1/1000-($F109/1000)),0)</f>
        <v>0</v>
      </c>
      <c r="AR109" s="69" t="n">
        <f aca="false">IF(AND($F109&lt;AR$1,$G109&lt;AR$3,(DATE(YEAR($G109)+1,MONTH($G109)+1,1))&gt;AR$3),$D109*10.56*AR$2*(AR$1/1000-($F109/1000)),0)</f>
        <v>0</v>
      </c>
      <c r="AS109" s="69" t="n">
        <f aca="false">IF(AND($F109&lt;AS$1,$G109&lt;AS$3,(DATE(YEAR($G109)+1,MONTH($G109)+1,1))&gt;AS$3),$D109*10.56*AS$2*(AS$1/1000-($F109/1000)),0)</f>
        <v>0</v>
      </c>
      <c r="AT109" s="69" t="n">
        <f aca="false">IF(AND($F109&lt;AT$1,$G109&lt;AT$3,(DATE(YEAR($G109)+1,MONTH($G109)+1,1))&gt;AT$3),$D109*10.56*AT$2*(AT$1/1000-($F109/1000)),0)</f>
        <v>0</v>
      </c>
      <c r="AU109" s="69" t="n">
        <f aca="false">IF(AND($F109&lt;AU$1,$G109&lt;AU$3,(DATE(YEAR($G109)+1,MONTH($G109)+1,1))&gt;AU$3),$D109*10.56*AU$2*(AU$1/1000-($F109/1000)),0)</f>
        <v>0</v>
      </c>
      <c r="AV109" s="69" t="n">
        <f aca="false">IF(AND($F109&lt;AV$1,$G109&lt;AV$3,(DATE(YEAR($G109)+1,MONTH($G109)+1,1))&gt;AV$3),$D109*10.56*AV$2*(AV$1/1000-($F109/1000)),0)</f>
        <v>0</v>
      </c>
      <c r="AW109" s="69" t="n">
        <f aca="false">IF(AND($F109&lt;AW$1,$G109&lt;AW$3,(DATE(YEAR($G109)+1,MONTH($G109)+1,1))&gt;AW$3),$D109*10.56*AW$2*(AW$1/1000-($F109/1000)),0)</f>
        <v>0</v>
      </c>
      <c r="AX109" s="69" t="n">
        <f aca="false">IF(AND($F109&lt;AX$1,$G109&lt;AX$3,(DATE(YEAR($G109)+1,MONTH($G109)+1,1))&gt;AX$3),$D109*10.56*AX$2*(AX$1/1000-($F109/1000)),0)</f>
        <v>0</v>
      </c>
      <c r="AY109" s="69" t="n">
        <f aca="false">IF(AND($F109&lt;AY$1,$G109&lt;AY$3,(DATE(YEAR($G109)+1,MONTH($G109)+1,1))&gt;AY$3),$D109*10.56*AY$2*(AY$1/1000-($F109/1000)),0)</f>
        <v>0</v>
      </c>
      <c r="AZ109" s="69" t="n">
        <f aca="false">IF(AND($F109&lt;AZ$1,$G109&lt;AZ$3,(DATE(YEAR($G109)+1,MONTH($G109)+1,1))&gt;AZ$3),$D109*10.56*AZ$2*(AZ$1/1000-($F109/1000)),0)</f>
        <v>0</v>
      </c>
      <c r="BA109" s="69" t="n">
        <f aca="false">IF(AND($F109&lt;BA$1,$G109&lt;BA$3,(DATE(YEAR($G109)+1,MONTH($G109)+1,1))&gt;BA$3),$D109*10.56*BA$2*(BA$1/1000-($F109/1000)),0)</f>
        <v>0</v>
      </c>
      <c r="BB109" s="69" t="n">
        <f aca="false">IF(AND($F109&lt;BB$1,$G109&lt;BB$3,(DATE(YEAR($G109)+1,MONTH($G109)+1,1))&gt;BB$3),$D109*10.56*BB$2*(BB$1/1000-($F109/1000)),0)</f>
        <v>0</v>
      </c>
      <c r="BC109" s="69" t="n">
        <f aca="false">IF(AND($F109&lt;BC$1,$G109&lt;BC$3,(DATE(YEAR($G109)+1,MONTH($G109)+1,1))&gt;BC$3),$D109*10.56*BC$2*(BC$1/1000-($F109/1000)),0)</f>
        <v>0</v>
      </c>
      <c r="BD109" s="69" t="n">
        <f aca="false">IF(AND($F109&lt;BD$1,$G109&lt;BD$3,(DATE(YEAR($G109)+1,MONTH($G109)+1,1))&gt;BD$3),$D109*10.56*BD$2*(BD$1/1000-($F109/1000)),0)</f>
        <v>0</v>
      </c>
    </row>
    <row r="110" customFormat="false" ht="12.75" hidden="false" customHeight="false" outlineLevel="0" collapsed="false">
      <c r="A110" s="0" t="s">
        <v>712</v>
      </c>
      <c r="B110" s="3" t="s">
        <v>1272</v>
      </c>
      <c r="C110" s="3" t="s">
        <v>1273</v>
      </c>
      <c r="D110" s="0" t="n">
        <v>5.6</v>
      </c>
      <c r="E110" s="0" t="s">
        <v>1256</v>
      </c>
      <c r="F110" s="13" t="n">
        <v>0</v>
      </c>
      <c r="G110" s="8" t="n">
        <v>37162</v>
      </c>
      <c r="H110" s="64" t="s">
        <v>1260</v>
      </c>
      <c r="I110" s="69" t="n">
        <f aca="false">IF(AND($F110&lt;I$1,$G110&lt;I$3,(DATE(YEAR($G110)+1,MONTH($G110)+1,1))&gt;I$3),$D110*10.56*I$2*(I$1/1000-($F110/1000)),0)</f>
        <v>0</v>
      </c>
      <c r="J110" s="69" t="n">
        <f aca="false">IF(AND($F110&lt;J$1,$G110&lt;J$3,(DATE(YEAR($G110)+1,MONTH($G110)+1,1))&gt;J$3),$D110*10.56*J$2*(J$1/1000-($F110/1000)),0)</f>
        <v>0</v>
      </c>
      <c r="K110" s="69" t="n">
        <f aca="false">IF(AND($F110&lt;K$1,$G110&lt;K$3,(DATE(YEAR($G110)+1,MONTH($G110)+1,1))&gt;K$3),$D110*10.56*K$2*(K$1/1000-($F110/1000)),0)</f>
        <v>0</v>
      </c>
      <c r="L110" s="69" t="n">
        <f aca="false">IF(AND($F110&lt;L$1,$G110&lt;L$3,(DATE(YEAR($G110)+1,MONTH($G110)+1,1))&gt;L$3),$D110*10.56*L$2*(L$1/1000-($F110/1000)),0)</f>
        <v>0</v>
      </c>
      <c r="M110" s="69" t="n">
        <f aca="false">IF(AND($F110&lt;M$1,$G110&lt;M$3,(DATE(YEAR($G110)+1,MONTH($G110)+1,1))&gt;M$3),$D110*10.56*M$2*(M$1/1000-($F110/1000)),0)</f>
        <v>0</v>
      </c>
      <c r="N110" s="69" t="n">
        <f aca="false">IF(AND($F110&lt;N$1,$G110&lt;N$3,(DATE(YEAR($G110)+1,MONTH($G110)+1,1))&gt;N$3),$D110*10.56*N$2*(N$1/1000-($F110/1000)),0)</f>
        <v>0</v>
      </c>
      <c r="O110" s="69" t="n">
        <f aca="false">IF(AND($F110&lt;O$1,$G110&lt;O$3,(DATE(YEAR($G110)+1,MONTH($G110)+1,1))&gt;O$3),$D110*10.56*O$2*(O$1/1000-($F110/1000)),0)</f>
        <v>0</v>
      </c>
      <c r="P110" s="69" t="n">
        <f aca="false">IF(AND($F110&lt;P$1,$G110&lt;P$3,(DATE(YEAR($G110)+1,MONTH($G110)+1,1))&gt;P$3),$D110*10.56*P$2*(P$1/1000-($F110/1000)),0)</f>
        <v>0</v>
      </c>
      <c r="Q110" s="69" t="n">
        <f aca="false">IF(AND($F110&lt;Q$1,$G110&lt;Q$3,(DATE(YEAR($G110)+1,MONTH($G110)+1,1))&gt;Q$3),$D110*10.56*Q$2*(Q$1/1000-($F110/1000)),0)</f>
        <v>0</v>
      </c>
      <c r="R110" s="69" t="n">
        <f aca="false">IF(AND($F110&lt;R$1,$G110&lt;R$3,(DATE(YEAR($G110)+1,MONTH($G110)+1,1))&gt;R$3),$D110*10.56*R$2*(R$1/1000-($F110/1000)),0)</f>
        <v>236.544</v>
      </c>
      <c r="S110" s="69" t="n">
        <f aca="false">IF(AND($F110&lt;S$1,$G110&lt;S$3,(DATE(YEAR($G110)+1,MONTH($G110)+1,1))&gt;S$3),$D110*10.56*S$2*(S$1/1000-($F110/1000)),0)</f>
        <v>236.544</v>
      </c>
      <c r="T110" s="69" t="n">
        <f aca="false">IF(AND($F110&lt;T$1,$G110&lt;T$3,(DATE(YEAR($G110)+1,MONTH($G110)+1,1))&gt;T$3),$D110*10.56*T$2*(T$1/1000-($F110/1000)),0)</f>
        <v>236.544</v>
      </c>
      <c r="U110" s="69" t="n">
        <f aca="false">IF(AND($F110&lt;U$1,$G110&lt;U$3,(DATE(YEAR($G110)+1,MONTH($G110)+1,1))&gt;U$3),$D110*10.56*U$2*(U$1/1000-($F110/1000)),0)</f>
        <v>236.544</v>
      </c>
      <c r="V110" s="69" t="n">
        <f aca="false">IF(AND($F110&lt;V$1,$G110&lt;V$3,(DATE(YEAR($G110)+1,MONTH($G110)+1,1))&gt;V$3),$D110*10.56*V$2*(V$1/1000-($F110/1000)),0)</f>
        <v>236.544</v>
      </c>
      <c r="W110" s="69" t="n">
        <f aca="false">IF(AND($F110&lt;W$1,$G110&lt;W$3,(DATE(YEAR($G110)+1,MONTH($G110)+1,1))&gt;W$3),$D110*10.56*W$2*(W$1/1000-($F110/1000)),0)</f>
        <v>236.544</v>
      </c>
      <c r="X110" s="69" t="n">
        <f aca="false">IF(AND($F110&lt;X$1,$G110&lt;X$3,(DATE(YEAR($G110)+1,MONTH($G110)+1,1))&gt;X$3),$D110*10.56*X$2*(X$1/1000-($F110/1000)),0)</f>
        <v>236.544</v>
      </c>
      <c r="Y110" s="69" t="n">
        <f aca="false">IF(AND($F110&lt;Y$1,$G110&lt;Y$3,(DATE(YEAR($G110)+1,MONTH($G110)+1,1))&gt;Y$3),$D110*10.56*Y$2*(Y$1/1000-($F110/1000)),0)</f>
        <v>236.544</v>
      </c>
      <c r="Z110" s="69" t="n">
        <f aca="false">IF(AND($F110&lt;Z$1,$G110&lt;Z$3,(DATE(YEAR($G110)+1,MONTH($G110)+1,1))&gt;Z$3),$D110*10.56*Z$2*(Z$1/1000-($F110/1000)),0)</f>
        <v>236.544</v>
      </c>
      <c r="AA110" s="69" t="n">
        <f aca="false">IF(AND($F110&lt;AA$1,$G110&lt;AA$3,(DATE(YEAR($G110)+1,MONTH($G110)+1,1))&gt;AA$3),$D110*10.56*AA$2*(AA$1/1000-($F110/1000)),0)</f>
        <v>236.544</v>
      </c>
      <c r="AB110" s="69" t="n">
        <f aca="false">IF(AND($F110&lt;AB$1,$G110&lt;AB$3,(DATE(YEAR($G110)+1,MONTH($G110)+1,1))&gt;AB$3),$D110*10.56*AB$2*(AB$1/1000-($F110/1000)),0)</f>
        <v>236.544</v>
      </c>
      <c r="AC110" s="69" t="n">
        <f aca="false">IF(AND($F110&lt;AC$1,$G110&lt;AC$3,(DATE(YEAR($G110)+1,MONTH($G110)+1,1))&gt;AC$3),$D110*10.56*AC$2*(AC$1/1000-($F110/1000)),0)</f>
        <v>236.544</v>
      </c>
      <c r="AD110" s="69" t="n">
        <f aca="false">IF(AND($F110&lt;AD$1,$G110&lt;AD$3,(DATE(YEAR($G110)+1,MONTH($G110)+1,1))&gt;AD$3),$D110*10.56*AD$2*(AD$1/1000-($F110/1000)),0)</f>
        <v>0</v>
      </c>
      <c r="AE110" s="69" t="n">
        <f aca="false">IF(AND($F110&lt;AE$1,$G110&lt;AE$3,(DATE(YEAR($G110)+1,MONTH($G110)+1,1))&gt;AE$3),$D110*10.56*AE$2*(AE$1/1000-($F110/1000)),0)</f>
        <v>0</v>
      </c>
      <c r="AF110" s="69" t="n">
        <f aca="false">IF(AND($F110&lt;AF$1,$G110&lt;AF$3,(DATE(YEAR($G110)+1,MONTH($G110)+1,1))&gt;AF$3),$D110*10.56*AF$2*(AF$1/1000-($F110/1000)),0)</f>
        <v>0</v>
      </c>
      <c r="AG110" s="69" t="n">
        <f aca="false">IF(AND($F110&lt;AG$1,$G110&lt;AG$3,(DATE(YEAR($G110)+1,MONTH($G110)+1,1))&gt;AG$3),$D110*10.56*AG$2*(AG$1/1000-($F110/1000)),0)</f>
        <v>0</v>
      </c>
      <c r="AH110" s="69" t="n">
        <f aca="false">IF(AND($F110&lt;AH$1,$G110&lt;AH$3,(DATE(YEAR($G110)+1,MONTH($G110)+1,1))&gt;AH$3),$D110*10.56*AH$2*(AH$1/1000-($F110/1000)),0)</f>
        <v>0</v>
      </c>
      <c r="AI110" s="69" t="n">
        <f aca="false">IF(AND($F110&lt;AI$1,$G110&lt;AI$3,(DATE(YEAR($G110)+1,MONTH($G110)+1,1))&gt;AI$3),$D110*10.56*AI$2*(AI$1/1000-($F110/1000)),0)</f>
        <v>0</v>
      </c>
      <c r="AJ110" s="69" t="n">
        <f aca="false">IF(AND($F110&lt;AJ$1,$G110&lt;AJ$3,(DATE(YEAR($G110)+1,MONTH($G110)+1,1))&gt;AJ$3),$D110*10.56*AJ$2*(AJ$1/1000-($F110/1000)),0)</f>
        <v>0</v>
      </c>
      <c r="AK110" s="69" t="n">
        <f aca="false">IF(AND($F110&lt;AK$1,$G110&lt;AK$3,(DATE(YEAR($G110)+1,MONTH($G110)+1,1))&gt;AK$3),$D110*10.56*AK$2*(AK$1/1000-($F110/1000)),0)</f>
        <v>0</v>
      </c>
      <c r="AL110" s="69" t="n">
        <f aca="false">IF(AND($F110&lt;AL$1,$G110&lt;AL$3,(DATE(YEAR($G110)+1,MONTH($G110)+1,1))&gt;AL$3),$D110*10.56*AL$2*(AL$1/1000-($F110/1000)),0)</f>
        <v>0</v>
      </c>
      <c r="AM110" s="69" t="n">
        <f aca="false">IF(AND($F110&lt;AM$1,$G110&lt;AM$3,(DATE(YEAR($G110)+1,MONTH($G110)+1,1))&gt;AM$3),$D110*10.56*AM$2*(AM$1/1000-($F110/1000)),0)</f>
        <v>0</v>
      </c>
      <c r="AN110" s="69" t="n">
        <f aca="false">IF(AND($F110&lt;AN$1,$G110&lt;AN$3,(DATE(YEAR($G110)+1,MONTH($G110)+1,1))&gt;AN$3),$D110*10.56*AN$2*(AN$1/1000-($F110/1000)),0)</f>
        <v>0</v>
      </c>
      <c r="AO110" s="69" t="n">
        <f aca="false">IF(AND($F110&lt;AO$1,$G110&lt;AO$3,(DATE(YEAR($G110)+1,MONTH($G110)+1,1))&gt;AO$3),$D110*10.56*AO$2*(AO$1/1000-($F110/1000)),0)</f>
        <v>0</v>
      </c>
      <c r="AP110" s="69" t="n">
        <f aca="false">IF(AND($F110&lt;AP$1,$G110&lt;AP$3,(DATE(YEAR($G110)+1,MONTH($G110)+1,1))&gt;AP$3),$D110*10.56*AP$2*(AP$1/1000-($F110/1000)),0)</f>
        <v>0</v>
      </c>
      <c r="AQ110" s="69" t="n">
        <f aca="false">IF(AND($F110&lt;AQ$1,$G110&lt;AQ$3,(DATE(YEAR($G110)+1,MONTH($G110)+1,1))&gt;AQ$3),$D110*10.56*AQ$2*(AQ$1/1000-($F110/1000)),0)</f>
        <v>0</v>
      </c>
      <c r="AR110" s="69" t="n">
        <f aca="false">IF(AND($F110&lt;AR$1,$G110&lt;AR$3,(DATE(YEAR($G110)+1,MONTH($G110)+1,1))&gt;AR$3),$D110*10.56*AR$2*(AR$1/1000-($F110/1000)),0)</f>
        <v>0</v>
      </c>
      <c r="AS110" s="69" t="n">
        <f aca="false">IF(AND($F110&lt;AS$1,$G110&lt;AS$3,(DATE(YEAR($G110)+1,MONTH($G110)+1,1))&gt;AS$3),$D110*10.56*AS$2*(AS$1/1000-($F110/1000)),0)</f>
        <v>0</v>
      </c>
      <c r="AT110" s="69" t="n">
        <f aca="false">IF(AND($F110&lt;AT$1,$G110&lt;AT$3,(DATE(YEAR($G110)+1,MONTH($G110)+1,1))&gt;AT$3),$D110*10.56*AT$2*(AT$1/1000-($F110/1000)),0)</f>
        <v>0</v>
      </c>
      <c r="AU110" s="69" t="n">
        <f aca="false">IF(AND($F110&lt;AU$1,$G110&lt;AU$3,(DATE(YEAR($G110)+1,MONTH($G110)+1,1))&gt;AU$3),$D110*10.56*AU$2*(AU$1/1000-($F110/1000)),0)</f>
        <v>0</v>
      </c>
      <c r="AV110" s="69" t="n">
        <f aca="false">IF(AND($F110&lt;AV$1,$G110&lt;AV$3,(DATE(YEAR($G110)+1,MONTH($G110)+1,1))&gt;AV$3),$D110*10.56*AV$2*(AV$1/1000-($F110/1000)),0)</f>
        <v>0</v>
      </c>
      <c r="AW110" s="69" t="n">
        <f aca="false">IF(AND($F110&lt;AW$1,$G110&lt;AW$3,(DATE(YEAR($G110)+1,MONTH($G110)+1,1))&gt;AW$3),$D110*10.56*AW$2*(AW$1/1000-($F110/1000)),0)</f>
        <v>0</v>
      </c>
      <c r="AX110" s="69" t="n">
        <f aca="false">IF(AND($F110&lt;AX$1,$G110&lt;AX$3,(DATE(YEAR($G110)+1,MONTH($G110)+1,1))&gt;AX$3),$D110*10.56*AX$2*(AX$1/1000-($F110/1000)),0)</f>
        <v>0</v>
      </c>
      <c r="AY110" s="69" t="n">
        <f aca="false">IF(AND($F110&lt;AY$1,$G110&lt;AY$3,(DATE(YEAR($G110)+1,MONTH($G110)+1,1))&gt;AY$3),$D110*10.56*AY$2*(AY$1/1000-($F110/1000)),0)</f>
        <v>0</v>
      </c>
      <c r="AZ110" s="69" t="n">
        <f aca="false">IF(AND($F110&lt;AZ$1,$G110&lt;AZ$3,(DATE(YEAR($G110)+1,MONTH($G110)+1,1))&gt;AZ$3),$D110*10.56*AZ$2*(AZ$1/1000-($F110/1000)),0)</f>
        <v>0</v>
      </c>
      <c r="BA110" s="69" t="n">
        <f aca="false">IF(AND($F110&lt;BA$1,$G110&lt;BA$3,(DATE(YEAR($G110)+1,MONTH($G110)+1,1))&gt;BA$3),$D110*10.56*BA$2*(BA$1/1000-($F110/1000)),0)</f>
        <v>0</v>
      </c>
      <c r="BB110" s="69" t="n">
        <f aca="false">IF(AND($F110&lt;BB$1,$G110&lt;BB$3,(DATE(YEAR($G110)+1,MONTH($G110)+1,1))&gt;BB$3),$D110*10.56*BB$2*(BB$1/1000-($F110/1000)),0)</f>
        <v>0</v>
      </c>
      <c r="BC110" s="69" t="n">
        <f aca="false">IF(AND($F110&lt;BC$1,$G110&lt;BC$3,(DATE(YEAR($G110)+1,MONTH($G110)+1,1))&gt;BC$3),$D110*10.56*BC$2*(BC$1/1000-($F110/1000)),0)</f>
        <v>0</v>
      </c>
      <c r="BD110" s="69" t="n">
        <f aca="false">IF(AND($F110&lt;BD$1,$G110&lt;BD$3,(DATE(YEAR($G110)+1,MONTH($G110)+1,1))&gt;BD$3),$D110*10.56*BD$2*(BD$1/1000-($F110/1000)),0)</f>
        <v>0</v>
      </c>
    </row>
    <row r="111" customFormat="false" ht="12.75" hidden="false" customHeight="false" outlineLevel="0" collapsed="false">
      <c r="A111" s="0" t="s">
        <v>1304</v>
      </c>
      <c r="B111" s="3" t="s">
        <v>1272</v>
      </c>
      <c r="C111" s="3" t="s">
        <v>1273</v>
      </c>
      <c r="D111" s="0" t="n">
        <v>1000</v>
      </c>
      <c r="E111" s="0" t="s">
        <v>1268</v>
      </c>
      <c r="F111" s="0" t="n">
        <v>6707</v>
      </c>
      <c r="G111" s="8" t="n">
        <v>37773</v>
      </c>
      <c r="H111" s="64" t="s">
        <v>1260</v>
      </c>
      <c r="I111" s="69" t="n">
        <f aca="false">IF(AND($F111&lt;I$1,$G111&lt;I$3,(DATE(YEAR($G111)+1,MONTH($G111)+1,1))&gt;I$3),$D111*10.56*I$2*(I$1/1000-($F111/1000)),0)</f>
        <v>0</v>
      </c>
      <c r="J111" s="69" t="n">
        <f aca="false">IF(AND($F111&lt;J$1,$G111&lt;J$3,(DATE(YEAR($G111)+1,MONTH($G111)+1,1))&gt;J$3),$D111*10.56*J$2*(J$1/1000-($F111/1000)),0)</f>
        <v>0</v>
      </c>
      <c r="K111" s="69" t="n">
        <f aca="false">IF(AND($F111&lt;K$1,$G111&lt;K$3,(DATE(YEAR($G111)+1,MONTH($G111)+1,1))&gt;K$3),$D111*10.56*K$2*(K$1/1000-($F111/1000)),0)</f>
        <v>0</v>
      </c>
      <c r="L111" s="69" t="n">
        <f aca="false">IF(AND($F111&lt;L$1,$G111&lt;L$3,(DATE(YEAR($G111)+1,MONTH($G111)+1,1))&gt;L$3),$D111*10.56*L$2*(L$1/1000-($F111/1000)),0)</f>
        <v>0</v>
      </c>
      <c r="M111" s="69" t="n">
        <f aca="false">IF(AND($F111&lt;M$1,$G111&lt;M$3,(DATE(YEAR($G111)+1,MONTH($G111)+1,1))&gt;M$3),$D111*10.56*M$2*(M$1/1000-($F111/1000)),0)</f>
        <v>0</v>
      </c>
      <c r="N111" s="69" t="n">
        <f aca="false">IF(AND($F111&lt;N$1,$G111&lt;N$3,(DATE(YEAR($G111)+1,MONTH($G111)+1,1))&gt;N$3),$D111*10.56*N$2*(N$1/1000-($F111/1000)),0)</f>
        <v>0</v>
      </c>
      <c r="O111" s="69" t="n">
        <f aca="false">IF(AND($F111&lt;O$1,$G111&lt;O$3,(DATE(YEAR($G111)+1,MONTH($G111)+1,1))&gt;O$3),$D111*10.56*O$2*(O$1/1000-($F111/1000)),0)</f>
        <v>0</v>
      </c>
      <c r="P111" s="69" t="n">
        <f aca="false">IF(AND($F111&lt;P$1,$G111&lt;P$3,(DATE(YEAR($G111)+1,MONTH($G111)+1,1))&gt;P$3),$D111*10.56*P$2*(P$1/1000-($F111/1000)),0)</f>
        <v>0</v>
      </c>
      <c r="Q111" s="69" t="n">
        <f aca="false">IF(AND($F111&lt;Q$1,$G111&lt;Q$3,(DATE(YEAR($G111)+1,MONTH($G111)+1,1))&gt;Q$3),$D111*10.56*Q$2*(Q$1/1000-($F111/1000)),0)</f>
        <v>0</v>
      </c>
      <c r="R111" s="69" t="n">
        <f aca="false">IF(AND($F111&lt;R$1,$G111&lt;R$3,(DATE(YEAR($G111)+1,MONTH($G111)+1,1))&gt;R$3),$D111*10.56*R$2*(R$1/1000-($F111/1000)),0)</f>
        <v>0</v>
      </c>
      <c r="S111" s="69" t="n">
        <f aca="false">IF(AND($F111&lt;S$1,$G111&lt;S$3,(DATE(YEAR($G111)+1,MONTH($G111)+1,1))&gt;S$3),$D111*10.56*S$2*(S$1/1000-($F111/1000)),0)</f>
        <v>0</v>
      </c>
      <c r="T111" s="69" t="n">
        <f aca="false">IF(AND($F111&lt;T$1,$G111&lt;T$3,(DATE(YEAR($G111)+1,MONTH($G111)+1,1))&gt;T$3),$D111*10.56*T$2*(T$1/1000-($F111/1000)),0)</f>
        <v>0</v>
      </c>
      <c r="U111" s="69" t="n">
        <f aca="false">IF(AND($F111&lt;U$1,$G111&lt;U$3,(DATE(YEAR($G111)+1,MONTH($G111)+1,1))&gt;U$3),$D111*10.56*U$2*(U$1/1000-($F111/1000)),0)</f>
        <v>0</v>
      </c>
      <c r="V111" s="69" t="n">
        <f aca="false">IF(AND($F111&lt;V$1,$G111&lt;V$3,(DATE(YEAR($G111)+1,MONTH($G111)+1,1))&gt;V$3),$D111*10.56*V$2*(V$1/1000-($F111/1000)),0)</f>
        <v>0</v>
      </c>
      <c r="W111" s="69" t="n">
        <f aca="false">IF(AND($F111&lt;W$1,$G111&lt;W$3,(DATE(YEAR($G111)+1,MONTH($G111)+1,1))&gt;W$3),$D111*10.56*W$2*(W$1/1000-($F111/1000)),0)</f>
        <v>0</v>
      </c>
      <c r="X111" s="69" t="n">
        <f aca="false">IF(AND($F111&lt;X$1,$G111&lt;X$3,(DATE(YEAR($G111)+1,MONTH($G111)+1,1))&gt;X$3),$D111*10.56*X$2*(X$1/1000-($F111/1000)),0)</f>
        <v>0</v>
      </c>
      <c r="Y111" s="69" t="n">
        <f aca="false">IF(AND($F111&lt;Y$1,$G111&lt;Y$3,(DATE(YEAR($G111)+1,MONTH($G111)+1,1))&gt;Y$3),$D111*10.56*Y$2*(Y$1/1000-($F111/1000)),0)</f>
        <v>0</v>
      </c>
      <c r="Z111" s="69" t="n">
        <f aca="false">IF(AND($F111&lt;Z$1,$G111&lt;Z$3,(DATE(YEAR($G111)+1,MONTH($G111)+1,1))&gt;Z$3),$D111*10.56*Z$2*(Z$1/1000-($F111/1000)),0)</f>
        <v>0</v>
      </c>
      <c r="AA111" s="69" t="n">
        <f aca="false">IF(AND($F111&lt;AA$1,$G111&lt;AA$3,(DATE(YEAR($G111)+1,MONTH($G111)+1,1))&gt;AA$3),$D111*10.56*AA$2*(AA$1/1000-($F111/1000)),0)</f>
        <v>0</v>
      </c>
      <c r="AB111" s="69" t="n">
        <f aca="false">IF(AND($F111&lt;AB$1,$G111&lt;AB$3,(DATE(YEAR($G111)+1,MONTH($G111)+1,1))&gt;AB$3),$D111*10.56*AB$2*(AB$1/1000-($F111/1000)),0)</f>
        <v>0</v>
      </c>
      <c r="AC111" s="69" t="n">
        <f aca="false">IF(AND($F111&lt;AC$1,$G111&lt;AC$3,(DATE(YEAR($G111)+1,MONTH($G111)+1,1))&gt;AC$3),$D111*10.56*AC$2*(AC$1/1000-($F111/1000)),0)</f>
        <v>0</v>
      </c>
      <c r="AD111" s="69" t="n">
        <f aca="false">IF(AND($F111&lt;AD$1,$G111&lt;AD$3,(DATE(YEAR($G111)+1,MONTH($G111)+1,1))&gt;AD$3),$D111*10.56*AD$2*(AD$1/1000-($F111/1000)),0)</f>
        <v>0</v>
      </c>
      <c r="AE111" s="69" t="n">
        <f aca="false">IF(AND($F111&lt;AE$1,$G111&lt;AE$3,(DATE(YEAR($G111)+1,MONTH($G111)+1,1))&gt;AE$3),$D111*10.56*AE$2*(AE$1/1000-($F111/1000)),0)</f>
        <v>0</v>
      </c>
      <c r="AF111" s="69" t="n">
        <f aca="false">IF(AND($F111&lt;AF$1,$G111&lt;AF$3,(DATE(YEAR($G111)+1,MONTH($G111)+1,1))&gt;AF$3),$D111*10.56*AF$2*(AF$1/1000-($F111/1000)),0)</f>
        <v>0</v>
      </c>
      <c r="AG111" s="69" t="n">
        <f aca="false">IF(AND($F111&lt;AG$1,$G111&lt;AG$3,(DATE(YEAR($G111)+1,MONTH($G111)+1,1))&gt;AG$3),$D111*10.56*AG$2*(AG$1/1000-($F111/1000)),0)</f>
        <v>0</v>
      </c>
      <c r="AH111" s="69" t="n">
        <f aca="false">IF(AND($F111&lt;AH$1,$G111&lt;AH$3,(DATE(YEAR($G111)+1,MONTH($G111)+1,1))&gt;AH$3),$D111*10.56*AH$2*(AH$1/1000-($F111/1000)),0)</f>
        <v>0</v>
      </c>
      <c r="AI111" s="69" t="n">
        <f aca="false">IF(AND($F111&lt;AI$1,$G111&lt;AI$3,(DATE(YEAR($G111)+1,MONTH($G111)+1,1))&gt;AI$3),$D111*10.56*AI$2*(AI$1/1000-($F111/1000)),0)</f>
        <v>0</v>
      </c>
      <c r="AJ111" s="69" t="n">
        <f aca="false">IF(AND($F111&lt;AJ$1,$G111&lt;AJ$3,(DATE(YEAR($G111)+1,MONTH($G111)+1,1))&gt;AJ$3),$D111*10.56*AJ$2*(AJ$1/1000-($F111/1000)),0)</f>
        <v>0</v>
      </c>
      <c r="AK111" s="69" t="n">
        <f aca="false">IF(AND($F111&lt;AK$1,$G111&lt;AK$3,(DATE(YEAR($G111)+1,MONTH($G111)+1,1))&gt;AK$3),$D111*10.56*AK$2*(AK$1/1000-($F111/1000)),0)</f>
        <v>0</v>
      </c>
      <c r="AL111" s="69" t="n">
        <f aca="false">IF(AND($F111&lt;AL$1,$G111&lt;AL$3,(DATE(YEAR($G111)+1,MONTH($G111)+1,1))&gt;AL$3),$D111*10.56*AL$2*(AL$1/1000-($F111/1000)),0)</f>
        <v>0</v>
      </c>
      <c r="AM111" s="69" t="n">
        <f aca="false">IF(AND($F111&lt;AM$1,$G111&lt;AM$3,(DATE(YEAR($G111)+1,MONTH($G111)+1,1))&gt;AM$3),$D111*10.56*AM$2*(AM$1/1000-($F111/1000)),0)</f>
        <v>13909.632</v>
      </c>
      <c r="AN111" s="69" t="n">
        <f aca="false">IF(AND($F111&lt;AN$1,$G111&lt;AN$3,(DATE(YEAR($G111)+1,MONTH($G111)+1,1))&gt;AN$3),$D111*10.56*AN$2*(AN$1/1000-($F111/1000)),0)</f>
        <v>13909.632</v>
      </c>
      <c r="AO111" s="69" t="n">
        <f aca="false">IF(AND($F111&lt;AO$1,$G111&lt;AO$3,(DATE(YEAR($G111)+1,MONTH($G111)+1,1))&gt;AO$3),$D111*10.56*AO$2*(AO$1/1000-($F111/1000)),0)</f>
        <v>13909.632</v>
      </c>
      <c r="AP111" s="69" t="n">
        <f aca="false">IF(AND($F111&lt;AP$1,$G111&lt;AP$3,(DATE(YEAR($G111)+1,MONTH($G111)+1,1))&gt;AP$3),$D111*10.56*AP$2*(AP$1/1000-($F111/1000)),0)</f>
        <v>13909.632</v>
      </c>
      <c r="AQ111" s="69" t="n">
        <f aca="false">IF(AND($F111&lt;AQ$1,$G111&lt;AQ$3,(DATE(YEAR($G111)+1,MONTH($G111)+1,1))&gt;AQ$3),$D111*10.56*AQ$2*(AQ$1/1000-($F111/1000)),0)</f>
        <v>13909.632</v>
      </c>
      <c r="AR111" s="69" t="n">
        <f aca="false">IF(AND($F111&lt;AR$1,$G111&lt;AR$3,(DATE(YEAR($G111)+1,MONTH($G111)+1,1))&gt;AR$3),$D111*10.56*AR$2*(AR$1/1000-($F111/1000)),0)</f>
        <v>13909.632</v>
      </c>
      <c r="AS111" s="69" t="n">
        <f aca="false">IF(AND($F111&lt;AS$1,$G111&lt;AS$3,(DATE(YEAR($G111)+1,MONTH($G111)+1,1))&gt;AS$3),$D111*10.56*AS$2*(AS$1/1000-($F111/1000)),0)</f>
        <v>13909.632</v>
      </c>
      <c r="AT111" s="69" t="n">
        <f aca="false">IF(AND($F111&lt;AT$1,$G111&lt;AT$3,(DATE(YEAR($G111)+1,MONTH($G111)+1,1))&gt;AT$3),$D111*10.56*AT$2*(AT$1/1000-($F111/1000)),0)</f>
        <v>13909.632</v>
      </c>
      <c r="AU111" s="69" t="n">
        <f aca="false">IF(AND($F111&lt;AU$1,$G111&lt;AU$3,(DATE(YEAR($G111)+1,MONTH($G111)+1,1))&gt;AU$3),$D111*10.56*AU$2*(AU$1/1000-($F111/1000)),0)</f>
        <v>13909.632</v>
      </c>
      <c r="AV111" s="69" t="n">
        <f aca="false">IF(AND($F111&lt;AV$1,$G111&lt;AV$3,(DATE(YEAR($G111)+1,MONTH($G111)+1,1))&gt;AV$3),$D111*10.56*AV$2*(AV$1/1000-($F111/1000)),0)</f>
        <v>13909.632</v>
      </c>
      <c r="AW111" s="69" t="n">
        <f aca="false">IF(AND($F111&lt;AW$1,$G111&lt;AW$3,(DATE(YEAR($G111)+1,MONTH($G111)+1,1))&gt;AW$3),$D111*10.56*AW$2*(AW$1/1000-($F111/1000)),0)</f>
        <v>13909.632</v>
      </c>
      <c r="AX111" s="69" t="n">
        <f aca="false">IF(AND($F111&lt;AX$1,$G111&lt;AX$3,(DATE(YEAR($G111)+1,MONTH($G111)+1,1))&gt;AX$3),$D111*10.56*AX$2*(AX$1/1000-($F111/1000)),0)</f>
        <v>13909.632</v>
      </c>
      <c r="AY111" s="69" t="n">
        <f aca="false">IF(AND($F111&lt;AY$1,$G111&lt;AY$3,(DATE(YEAR($G111)+1,MONTH($G111)+1,1))&gt;AY$3),$D111*10.56*AY$2*(AY$1/1000-($F111/1000)),0)</f>
        <v>0</v>
      </c>
      <c r="AZ111" s="69" t="n">
        <f aca="false">IF(AND($F111&lt;AZ$1,$G111&lt;AZ$3,(DATE(YEAR($G111)+1,MONTH($G111)+1,1))&gt;AZ$3),$D111*10.56*AZ$2*(AZ$1/1000-($F111/1000)),0)</f>
        <v>0</v>
      </c>
      <c r="BA111" s="69" t="n">
        <f aca="false">IF(AND($F111&lt;BA$1,$G111&lt;BA$3,(DATE(YEAR($G111)+1,MONTH($G111)+1,1))&gt;BA$3),$D111*10.56*BA$2*(BA$1/1000-($F111/1000)),0)</f>
        <v>0</v>
      </c>
      <c r="BB111" s="69" t="n">
        <f aca="false">IF(AND($F111&lt;BB$1,$G111&lt;BB$3,(DATE(YEAR($G111)+1,MONTH($G111)+1,1))&gt;BB$3),$D111*10.56*BB$2*(BB$1/1000-($F111/1000)),0)</f>
        <v>0</v>
      </c>
      <c r="BC111" s="69" t="n">
        <f aca="false">IF(AND($F111&lt;BC$1,$G111&lt;BC$3,(DATE(YEAR($G111)+1,MONTH($G111)+1,1))&gt;BC$3),$D111*10.56*BC$2*(BC$1/1000-($F111/1000)),0)</f>
        <v>0</v>
      </c>
      <c r="BD111" s="69" t="n">
        <f aca="false">IF(AND($F111&lt;BD$1,$G111&lt;BD$3,(DATE(YEAR($G111)+1,MONTH($G111)+1,1))&gt;BD$3),$D111*10.56*BD$2*(BD$1/1000-($F111/1000)),0)</f>
        <v>0</v>
      </c>
    </row>
    <row r="112" customFormat="false" ht="12.75" hidden="false" customHeight="false" outlineLevel="0" collapsed="false">
      <c r="A112" s="0" t="s">
        <v>1324</v>
      </c>
      <c r="B112" s="3" t="s">
        <v>1272</v>
      </c>
      <c r="C112" s="3" t="s">
        <v>1273</v>
      </c>
      <c r="D112" s="0" t="n">
        <v>750</v>
      </c>
      <c r="E112" s="0" t="s">
        <v>1268</v>
      </c>
      <c r="F112" s="0" t="n">
        <v>7000</v>
      </c>
      <c r="G112" s="8" t="n">
        <v>37622</v>
      </c>
      <c r="H112" s="64" t="s">
        <v>1260</v>
      </c>
      <c r="I112" s="69" t="n">
        <f aca="false">IF(AND($F112&lt;I$1,$G112&lt;I$3,(DATE(YEAR($G112)+1,MONTH($G112)+1,1))&gt;I$3),$D112*10.56*I$2*(I$1/1000-($F112/1000)),0)</f>
        <v>0</v>
      </c>
      <c r="J112" s="69" t="n">
        <f aca="false">IF(AND($F112&lt;J$1,$G112&lt;J$3,(DATE(YEAR($G112)+1,MONTH($G112)+1,1))&gt;J$3),$D112*10.56*J$2*(J$1/1000-($F112/1000)),0)</f>
        <v>0</v>
      </c>
      <c r="K112" s="69" t="n">
        <f aca="false">IF(AND($F112&lt;K$1,$G112&lt;K$3,(DATE(YEAR($G112)+1,MONTH($G112)+1,1))&gt;K$3),$D112*10.56*K$2*(K$1/1000-($F112/1000)),0)</f>
        <v>0</v>
      </c>
      <c r="L112" s="69" t="n">
        <f aca="false">IF(AND($F112&lt;L$1,$G112&lt;L$3,(DATE(YEAR($G112)+1,MONTH($G112)+1,1))&gt;L$3),$D112*10.56*L$2*(L$1/1000-($F112/1000)),0)</f>
        <v>0</v>
      </c>
      <c r="M112" s="69" t="n">
        <f aca="false">IF(AND($F112&lt;M$1,$G112&lt;M$3,(DATE(YEAR($G112)+1,MONTH($G112)+1,1))&gt;M$3),$D112*10.56*M$2*(M$1/1000-($F112/1000)),0)</f>
        <v>0</v>
      </c>
      <c r="N112" s="69" t="n">
        <f aca="false">IF(AND($F112&lt;N$1,$G112&lt;N$3,(DATE(YEAR($G112)+1,MONTH($G112)+1,1))&gt;N$3),$D112*10.56*N$2*(N$1/1000-($F112/1000)),0)</f>
        <v>0</v>
      </c>
      <c r="O112" s="69" t="n">
        <f aca="false">IF(AND($F112&lt;O$1,$G112&lt;O$3,(DATE(YEAR($G112)+1,MONTH($G112)+1,1))&gt;O$3),$D112*10.56*O$2*(O$1/1000-($F112/1000)),0)</f>
        <v>0</v>
      </c>
      <c r="P112" s="69" t="n">
        <f aca="false">IF(AND($F112&lt;P$1,$G112&lt;P$3,(DATE(YEAR($G112)+1,MONTH($G112)+1,1))&gt;P$3),$D112*10.56*P$2*(P$1/1000-($F112/1000)),0)</f>
        <v>0</v>
      </c>
      <c r="Q112" s="69" t="n">
        <f aca="false">IF(AND($F112&lt;Q$1,$G112&lt;Q$3,(DATE(YEAR($G112)+1,MONTH($G112)+1,1))&gt;Q$3),$D112*10.56*Q$2*(Q$1/1000-($F112/1000)),0)</f>
        <v>0</v>
      </c>
      <c r="R112" s="69" t="n">
        <f aca="false">IF(AND($F112&lt;R$1,$G112&lt;R$3,(DATE(YEAR($G112)+1,MONTH($G112)+1,1))&gt;R$3),$D112*10.56*R$2*(R$1/1000-($F112/1000)),0)</f>
        <v>0</v>
      </c>
      <c r="S112" s="69" t="n">
        <f aca="false">IF(AND($F112&lt;S$1,$G112&lt;S$3,(DATE(YEAR($G112)+1,MONTH($G112)+1,1))&gt;S$3),$D112*10.56*S$2*(S$1/1000-($F112/1000)),0)</f>
        <v>0</v>
      </c>
      <c r="T112" s="69" t="n">
        <f aca="false">IF(AND($F112&lt;T$1,$G112&lt;T$3,(DATE(YEAR($G112)+1,MONTH($G112)+1,1))&gt;T$3),$D112*10.56*T$2*(T$1/1000-($F112/1000)),0)</f>
        <v>0</v>
      </c>
      <c r="U112" s="69" t="n">
        <f aca="false">IF(AND($F112&lt;U$1,$G112&lt;U$3,(DATE(YEAR($G112)+1,MONTH($G112)+1,1))&gt;U$3),$D112*10.56*U$2*(U$1/1000-($F112/1000)),0)</f>
        <v>0</v>
      </c>
      <c r="V112" s="69" t="n">
        <f aca="false">IF(AND($F112&lt;V$1,$G112&lt;V$3,(DATE(YEAR($G112)+1,MONTH($G112)+1,1))&gt;V$3),$D112*10.56*V$2*(V$1/1000-($F112/1000)),0)</f>
        <v>0</v>
      </c>
      <c r="W112" s="69" t="n">
        <f aca="false">IF(AND($F112&lt;W$1,$G112&lt;W$3,(DATE(YEAR($G112)+1,MONTH($G112)+1,1))&gt;W$3),$D112*10.56*W$2*(W$1/1000-($F112/1000)),0)</f>
        <v>0</v>
      </c>
      <c r="X112" s="69" t="n">
        <f aca="false">IF(AND($F112&lt;X$1,$G112&lt;X$3,(DATE(YEAR($G112)+1,MONTH($G112)+1,1))&gt;X$3),$D112*10.56*X$2*(X$1/1000-($F112/1000)),0)</f>
        <v>0</v>
      </c>
      <c r="Y112" s="69" t="n">
        <f aca="false">IF(AND($F112&lt;Y$1,$G112&lt;Y$3,(DATE(YEAR($G112)+1,MONTH($G112)+1,1))&gt;Y$3),$D112*10.56*Y$2*(Y$1/1000-($F112/1000)),0)</f>
        <v>0</v>
      </c>
      <c r="Z112" s="69" t="n">
        <f aca="false">IF(AND($F112&lt;Z$1,$G112&lt;Z$3,(DATE(YEAR($G112)+1,MONTH($G112)+1,1))&gt;Z$3),$D112*10.56*Z$2*(Z$1/1000-($F112/1000)),0)</f>
        <v>0</v>
      </c>
      <c r="AA112" s="69" t="n">
        <f aca="false">IF(AND($F112&lt;AA$1,$G112&lt;AA$3,(DATE(YEAR($G112)+1,MONTH($G112)+1,1))&gt;AA$3),$D112*10.56*AA$2*(AA$1/1000-($F112/1000)),0)</f>
        <v>0</v>
      </c>
      <c r="AB112" s="69" t="n">
        <f aca="false">IF(AND($F112&lt;AB$1,$G112&lt;AB$3,(DATE(YEAR($G112)+1,MONTH($G112)+1,1))&gt;AB$3),$D112*10.56*AB$2*(AB$1/1000-($F112/1000)),0)</f>
        <v>0</v>
      </c>
      <c r="AC112" s="69" t="n">
        <f aca="false">IF(AND($F112&lt;AC$1,$G112&lt;AC$3,(DATE(YEAR($G112)+1,MONTH($G112)+1,1))&gt;AC$3),$D112*10.56*AC$2*(AC$1/1000-($F112/1000)),0)</f>
        <v>0</v>
      </c>
      <c r="AD112" s="69" t="n">
        <f aca="false">IF(AND($F112&lt;AD$1,$G112&lt;AD$3,(DATE(YEAR($G112)+1,MONTH($G112)+1,1))&gt;AD$3),$D112*10.56*AD$2*(AD$1/1000-($F112/1000)),0)</f>
        <v>0</v>
      </c>
      <c r="AE112" s="69" t="n">
        <f aca="false">IF(AND($F112&lt;AE$1,$G112&lt;AE$3,(DATE(YEAR($G112)+1,MONTH($G112)+1,1))&gt;AE$3),$D112*10.56*AE$2*(AE$1/1000-($F112/1000)),0)</f>
        <v>0</v>
      </c>
      <c r="AF112" s="69" t="n">
        <f aca="false">IF(AND($F112&lt;AF$1,$G112&lt;AF$3,(DATE(YEAR($G112)+1,MONTH($G112)+1,1))&gt;AF$3),$D112*10.56*AF$2*(AF$1/1000-($F112/1000)),0)</f>
        <v>0</v>
      </c>
      <c r="AG112" s="69" t="n">
        <f aca="false">IF(AND($F112&lt;AG$1,$G112&lt;AG$3,(DATE(YEAR($G112)+1,MONTH($G112)+1,1))&gt;AG$3),$D112*10.56*AG$2*(AG$1/1000-($F112/1000)),0)</f>
        <v>0</v>
      </c>
      <c r="AH112" s="69" t="n">
        <f aca="false">IF(AND($F112&lt;AH$1,$G112&lt;AH$3,(DATE(YEAR($G112)+1,MONTH($G112)+1,1))&gt;AH$3),$D112*10.56*AH$2*(AH$1/1000-($F112/1000)),0)</f>
        <v>9504</v>
      </c>
      <c r="AI112" s="69" t="n">
        <f aca="false">IF(AND($F112&lt;AI$1,$G112&lt;AI$3,(DATE(YEAR($G112)+1,MONTH($G112)+1,1))&gt;AI$3),$D112*10.56*AI$2*(AI$1/1000-($F112/1000)),0)</f>
        <v>9504</v>
      </c>
      <c r="AJ112" s="69" t="n">
        <f aca="false">IF(AND($F112&lt;AJ$1,$G112&lt;AJ$3,(DATE(YEAR($G112)+1,MONTH($G112)+1,1))&gt;AJ$3),$D112*10.56*AJ$2*(AJ$1/1000-($F112/1000)),0)</f>
        <v>9504</v>
      </c>
      <c r="AK112" s="69" t="n">
        <f aca="false">IF(AND($F112&lt;AK$1,$G112&lt;AK$3,(DATE(YEAR($G112)+1,MONTH($G112)+1,1))&gt;AK$3),$D112*10.56*AK$2*(AK$1/1000-($F112/1000)),0)</f>
        <v>9504</v>
      </c>
      <c r="AL112" s="69" t="n">
        <f aca="false">IF(AND($F112&lt;AL$1,$G112&lt;AL$3,(DATE(YEAR($G112)+1,MONTH($G112)+1,1))&gt;AL$3),$D112*10.56*AL$2*(AL$1/1000-($F112/1000)),0)</f>
        <v>9504</v>
      </c>
      <c r="AM112" s="69" t="n">
        <f aca="false">IF(AND($F112&lt;AM$1,$G112&lt;AM$3,(DATE(YEAR($G112)+1,MONTH($G112)+1,1))&gt;AM$3),$D112*10.56*AM$2*(AM$1/1000-($F112/1000)),0)</f>
        <v>9504</v>
      </c>
      <c r="AN112" s="69" t="n">
        <f aca="false">IF(AND($F112&lt;AN$1,$G112&lt;AN$3,(DATE(YEAR($G112)+1,MONTH($G112)+1,1))&gt;AN$3),$D112*10.56*AN$2*(AN$1/1000-($F112/1000)),0)</f>
        <v>9504</v>
      </c>
      <c r="AO112" s="69" t="n">
        <f aca="false">IF(AND($F112&lt;AO$1,$G112&lt;AO$3,(DATE(YEAR($G112)+1,MONTH($G112)+1,1))&gt;AO$3),$D112*10.56*AO$2*(AO$1/1000-($F112/1000)),0)</f>
        <v>9504</v>
      </c>
      <c r="AP112" s="69" t="n">
        <f aca="false">IF(AND($F112&lt;AP$1,$G112&lt;AP$3,(DATE(YEAR($G112)+1,MONTH($G112)+1,1))&gt;AP$3),$D112*10.56*AP$2*(AP$1/1000-($F112/1000)),0)</f>
        <v>9504</v>
      </c>
      <c r="AQ112" s="69" t="n">
        <f aca="false">IF(AND($F112&lt;AQ$1,$G112&lt;AQ$3,(DATE(YEAR($G112)+1,MONTH($G112)+1,1))&gt;AQ$3),$D112*10.56*AQ$2*(AQ$1/1000-($F112/1000)),0)</f>
        <v>9504</v>
      </c>
      <c r="AR112" s="69" t="n">
        <f aca="false">IF(AND($F112&lt;AR$1,$G112&lt;AR$3,(DATE(YEAR($G112)+1,MONTH($G112)+1,1))&gt;AR$3),$D112*10.56*AR$2*(AR$1/1000-($F112/1000)),0)</f>
        <v>9504</v>
      </c>
      <c r="AS112" s="69" t="n">
        <f aca="false">IF(AND($F112&lt;AS$1,$G112&lt;AS$3,(DATE(YEAR($G112)+1,MONTH($G112)+1,1))&gt;AS$3),$D112*10.56*AS$2*(AS$1/1000-($F112/1000)),0)</f>
        <v>9504</v>
      </c>
      <c r="AT112" s="69" t="n">
        <f aca="false">IF(AND($F112&lt;AT$1,$G112&lt;AT$3,(DATE(YEAR($G112)+1,MONTH($G112)+1,1))&gt;AT$3),$D112*10.56*AT$2*(AT$1/1000-($F112/1000)),0)</f>
        <v>0</v>
      </c>
      <c r="AU112" s="69" t="n">
        <f aca="false">IF(AND($F112&lt;AU$1,$G112&lt;AU$3,(DATE(YEAR($G112)+1,MONTH($G112)+1,1))&gt;AU$3),$D112*10.56*AU$2*(AU$1/1000-($F112/1000)),0)</f>
        <v>0</v>
      </c>
      <c r="AV112" s="69" t="n">
        <f aca="false">IF(AND($F112&lt;AV$1,$G112&lt;AV$3,(DATE(YEAR($G112)+1,MONTH($G112)+1,1))&gt;AV$3),$D112*10.56*AV$2*(AV$1/1000-($F112/1000)),0)</f>
        <v>0</v>
      </c>
      <c r="AW112" s="69" t="n">
        <f aca="false">IF(AND($F112&lt;AW$1,$G112&lt;AW$3,(DATE(YEAR($G112)+1,MONTH($G112)+1,1))&gt;AW$3),$D112*10.56*AW$2*(AW$1/1000-($F112/1000)),0)</f>
        <v>0</v>
      </c>
      <c r="AX112" s="69" t="n">
        <f aca="false">IF(AND($F112&lt;AX$1,$G112&lt;AX$3,(DATE(YEAR($G112)+1,MONTH($G112)+1,1))&gt;AX$3),$D112*10.56*AX$2*(AX$1/1000-($F112/1000)),0)</f>
        <v>0</v>
      </c>
      <c r="AY112" s="69" t="n">
        <f aca="false">IF(AND($F112&lt;AY$1,$G112&lt;AY$3,(DATE(YEAR($G112)+1,MONTH($G112)+1,1))&gt;AY$3),$D112*10.56*AY$2*(AY$1/1000-($F112/1000)),0)</f>
        <v>0</v>
      </c>
      <c r="AZ112" s="69" t="n">
        <f aca="false">IF(AND($F112&lt;AZ$1,$G112&lt;AZ$3,(DATE(YEAR($G112)+1,MONTH($G112)+1,1))&gt;AZ$3),$D112*10.56*AZ$2*(AZ$1/1000-($F112/1000)),0)</f>
        <v>0</v>
      </c>
      <c r="BA112" s="69" t="n">
        <f aca="false">IF(AND($F112&lt;BA$1,$G112&lt;BA$3,(DATE(YEAR($G112)+1,MONTH($G112)+1,1))&gt;BA$3),$D112*10.56*BA$2*(BA$1/1000-($F112/1000)),0)</f>
        <v>0</v>
      </c>
      <c r="BB112" s="69" t="n">
        <f aca="false">IF(AND($F112&lt;BB$1,$G112&lt;BB$3,(DATE(YEAR($G112)+1,MONTH($G112)+1,1))&gt;BB$3),$D112*10.56*BB$2*(BB$1/1000-($F112/1000)),0)</f>
        <v>0</v>
      </c>
      <c r="BC112" s="69" t="n">
        <f aca="false">IF(AND($F112&lt;BC$1,$G112&lt;BC$3,(DATE(YEAR($G112)+1,MONTH($G112)+1,1))&gt;BC$3),$D112*10.56*BC$2*(BC$1/1000-($F112/1000)),0)</f>
        <v>0</v>
      </c>
      <c r="BD112" s="69" t="n">
        <f aca="false">IF(AND($F112&lt;BD$1,$G112&lt;BD$3,(DATE(YEAR($G112)+1,MONTH($G112)+1,1))&gt;BD$3),$D112*10.56*BD$2*(BD$1/1000-($F112/1000)),0)</f>
        <v>0</v>
      </c>
    </row>
    <row r="113" customFormat="false" ht="12.75" hidden="false" customHeight="false" outlineLevel="0" collapsed="false">
      <c r="A113" s="0" t="s">
        <v>1325</v>
      </c>
      <c r="B113" s="3" t="s">
        <v>1272</v>
      </c>
      <c r="C113" s="3" t="s">
        <v>1273</v>
      </c>
      <c r="D113" s="0" t="n">
        <v>520</v>
      </c>
      <c r="E113" s="0" t="s">
        <v>1268</v>
      </c>
      <c r="F113" s="0" t="n">
        <v>7000</v>
      </c>
      <c r="G113" s="8" t="n">
        <v>37712</v>
      </c>
      <c r="H113" s="64" t="s">
        <v>1260</v>
      </c>
      <c r="I113" s="69" t="n">
        <f aca="false">IF(AND($F113&lt;I$1,$G113&lt;I$3,(DATE(YEAR($G113)+1,MONTH($G113)+1,1))&gt;I$3),$D113*10.56*I$2*(I$1/1000-($F113/1000)),0)</f>
        <v>0</v>
      </c>
      <c r="J113" s="69" t="n">
        <f aca="false">IF(AND($F113&lt;J$1,$G113&lt;J$3,(DATE(YEAR($G113)+1,MONTH($G113)+1,1))&gt;J$3),$D113*10.56*J$2*(J$1/1000-($F113/1000)),0)</f>
        <v>0</v>
      </c>
      <c r="K113" s="69" t="n">
        <f aca="false">IF(AND($F113&lt;K$1,$G113&lt;K$3,(DATE(YEAR($G113)+1,MONTH($G113)+1,1))&gt;K$3),$D113*10.56*K$2*(K$1/1000-($F113/1000)),0)</f>
        <v>0</v>
      </c>
      <c r="L113" s="69" t="n">
        <f aca="false">IF(AND($F113&lt;L$1,$G113&lt;L$3,(DATE(YEAR($G113)+1,MONTH($G113)+1,1))&gt;L$3),$D113*10.56*L$2*(L$1/1000-($F113/1000)),0)</f>
        <v>0</v>
      </c>
      <c r="M113" s="69" t="n">
        <f aca="false">IF(AND($F113&lt;M$1,$G113&lt;M$3,(DATE(YEAR($G113)+1,MONTH($G113)+1,1))&gt;M$3),$D113*10.56*M$2*(M$1/1000-($F113/1000)),0)</f>
        <v>0</v>
      </c>
      <c r="N113" s="69" t="n">
        <f aca="false">IF(AND($F113&lt;N$1,$G113&lt;N$3,(DATE(YEAR($G113)+1,MONTH($G113)+1,1))&gt;N$3),$D113*10.56*N$2*(N$1/1000-($F113/1000)),0)</f>
        <v>0</v>
      </c>
      <c r="O113" s="69" t="n">
        <f aca="false">IF(AND($F113&lt;O$1,$G113&lt;O$3,(DATE(YEAR($G113)+1,MONTH($G113)+1,1))&gt;O$3),$D113*10.56*O$2*(O$1/1000-($F113/1000)),0)</f>
        <v>0</v>
      </c>
      <c r="P113" s="69" t="n">
        <f aca="false">IF(AND($F113&lt;P$1,$G113&lt;P$3,(DATE(YEAR($G113)+1,MONTH($G113)+1,1))&gt;P$3),$D113*10.56*P$2*(P$1/1000-($F113/1000)),0)</f>
        <v>0</v>
      </c>
      <c r="Q113" s="69" t="n">
        <f aca="false">IF(AND($F113&lt;Q$1,$G113&lt;Q$3,(DATE(YEAR($G113)+1,MONTH($G113)+1,1))&gt;Q$3),$D113*10.56*Q$2*(Q$1/1000-($F113/1000)),0)</f>
        <v>0</v>
      </c>
      <c r="R113" s="69" t="n">
        <f aca="false">IF(AND($F113&lt;R$1,$G113&lt;R$3,(DATE(YEAR($G113)+1,MONTH($G113)+1,1))&gt;R$3),$D113*10.56*R$2*(R$1/1000-($F113/1000)),0)</f>
        <v>0</v>
      </c>
      <c r="S113" s="69" t="n">
        <f aca="false">IF(AND($F113&lt;S$1,$G113&lt;S$3,(DATE(YEAR($G113)+1,MONTH($G113)+1,1))&gt;S$3),$D113*10.56*S$2*(S$1/1000-($F113/1000)),0)</f>
        <v>0</v>
      </c>
      <c r="T113" s="69" t="n">
        <f aca="false">IF(AND($F113&lt;T$1,$G113&lt;T$3,(DATE(YEAR($G113)+1,MONTH($G113)+1,1))&gt;T$3),$D113*10.56*T$2*(T$1/1000-($F113/1000)),0)</f>
        <v>0</v>
      </c>
      <c r="U113" s="69" t="n">
        <f aca="false">IF(AND($F113&lt;U$1,$G113&lt;U$3,(DATE(YEAR($G113)+1,MONTH($G113)+1,1))&gt;U$3),$D113*10.56*U$2*(U$1/1000-($F113/1000)),0)</f>
        <v>0</v>
      </c>
      <c r="V113" s="69" t="n">
        <f aca="false">IF(AND($F113&lt;V$1,$G113&lt;V$3,(DATE(YEAR($G113)+1,MONTH($G113)+1,1))&gt;V$3),$D113*10.56*V$2*(V$1/1000-($F113/1000)),0)</f>
        <v>0</v>
      </c>
      <c r="W113" s="69" t="n">
        <f aca="false">IF(AND($F113&lt;W$1,$G113&lt;W$3,(DATE(YEAR($G113)+1,MONTH($G113)+1,1))&gt;W$3),$D113*10.56*W$2*(W$1/1000-($F113/1000)),0)</f>
        <v>0</v>
      </c>
      <c r="X113" s="69" t="n">
        <f aca="false">IF(AND($F113&lt;X$1,$G113&lt;X$3,(DATE(YEAR($G113)+1,MONTH($G113)+1,1))&gt;X$3),$D113*10.56*X$2*(X$1/1000-($F113/1000)),0)</f>
        <v>0</v>
      </c>
      <c r="Y113" s="69" t="n">
        <f aca="false">IF(AND($F113&lt;Y$1,$G113&lt;Y$3,(DATE(YEAR($G113)+1,MONTH($G113)+1,1))&gt;Y$3),$D113*10.56*Y$2*(Y$1/1000-($F113/1000)),0)</f>
        <v>0</v>
      </c>
      <c r="Z113" s="69" t="n">
        <f aca="false">IF(AND($F113&lt;Z$1,$G113&lt;Z$3,(DATE(YEAR($G113)+1,MONTH($G113)+1,1))&gt;Z$3),$D113*10.56*Z$2*(Z$1/1000-($F113/1000)),0)</f>
        <v>0</v>
      </c>
      <c r="AA113" s="69" t="n">
        <f aca="false">IF(AND($F113&lt;AA$1,$G113&lt;AA$3,(DATE(YEAR($G113)+1,MONTH($G113)+1,1))&gt;AA$3),$D113*10.56*AA$2*(AA$1/1000-($F113/1000)),0)</f>
        <v>0</v>
      </c>
      <c r="AB113" s="69" t="n">
        <f aca="false">IF(AND($F113&lt;AB$1,$G113&lt;AB$3,(DATE(YEAR($G113)+1,MONTH($G113)+1,1))&gt;AB$3),$D113*10.56*AB$2*(AB$1/1000-($F113/1000)),0)</f>
        <v>0</v>
      </c>
      <c r="AC113" s="69" t="n">
        <f aca="false">IF(AND($F113&lt;AC$1,$G113&lt;AC$3,(DATE(YEAR($G113)+1,MONTH($G113)+1,1))&gt;AC$3),$D113*10.56*AC$2*(AC$1/1000-($F113/1000)),0)</f>
        <v>0</v>
      </c>
      <c r="AD113" s="69" t="n">
        <f aca="false">IF(AND($F113&lt;AD$1,$G113&lt;AD$3,(DATE(YEAR($G113)+1,MONTH($G113)+1,1))&gt;AD$3),$D113*10.56*AD$2*(AD$1/1000-($F113/1000)),0)</f>
        <v>0</v>
      </c>
      <c r="AE113" s="69" t="n">
        <f aca="false">IF(AND($F113&lt;AE$1,$G113&lt;AE$3,(DATE(YEAR($G113)+1,MONTH($G113)+1,1))&gt;AE$3),$D113*10.56*AE$2*(AE$1/1000-($F113/1000)),0)</f>
        <v>0</v>
      </c>
      <c r="AF113" s="69" t="n">
        <f aca="false">IF(AND($F113&lt;AF$1,$G113&lt;AF$3,(DATE(YEAR($G113)+1,MONTH($G113)+1,1))&gt;AF$3),$D113*10.56*AF$2*(AF$1/1000-($F113/1000)),0)</f>
        <v>0</v>
      </c>
      <c r="AG113" s="69" t="n">
        <f aca="false">IF(AND($F113&lt;AG$1,$G113&lt;AG$3,(DATE(YEAR($G113)+1,MONTH($G113)+1,1))&gt;AG$3),$D113*10.56*AG$2*(AG$1/1000-($F113/1000)),0)</f>
        <v>0</v>
      </c>
      <c r="AH113" s="69" t="n">
        <f aca="false">IF(AND($F113&lt;AH$1,$G113&lt;AH$3,(DATE(YEAR($G113)+1,MONTH($G113)+1,1))&gt;AH$3),$D113*10.56*AH$2*(AH$1/1000-($F113/1000)),0)</f>
        <v>0</v>
      </c>
      <c r="AI113" s="69" t="n">
        <f aca="false">IF(AND($F113&lt;AI$1,$G113&lt;AI$3,(DATE(YEAR($G113)+1,MONTH($G113)+1,1))&gt;AI$3),$D113*10.56*AI$2*(AI$1/1000-($F113/1000)),0)</f>
        <v>0</v>
      </c>
      <c r="AJ113" s="69" t="n">
        <f aca="false">IF(AND($F113&lt;AJ$1,$G113&lt;AJ$3,(DATE(YEAR($G113)+1,MONTH($G113)+1,1))&gt;AJ$3),$D113*10.56*AJ$2*(AJ$1/1000-($F113/1000)),0)</f>
        <v>0</v>
      </c>
      <c r="AK113" s="69" t="n">
        <f aca="false">IF(AND($F113&lt;AK$1,$G113&lt;AK$3,(DATE(YEAR($G113)+1,MONTH($G113)+1,1))&gt;AK$3),$D113*10.56*AK$2*(AK$1/1000-($F113/1000)),0)</f>
        <v>6589.44</v>
      </c>
      <c r="AL113" s="69" t="n">
        <f aca="false">IF(AND($F113&lt;AL$1,$G113&lt;AL$3,(DATE(YEAR($G113)+1,MONTH($G113)+1,1))&gt;AL$3),$D113*10.56*AL$2*(AL$1/1000-($F113/1000)),0)</f>
        <v>6589.44</v>
      </c>
      <c r="AM113" s="69" t="n">
        <f aca="false">IF(AND($F113&lt;AM$1,$G113&lt;AM$3,(DATE(YEAR($G113)+1,MONTH($G113)+1,1))&gt;AM$3),$D113*10.56*AM$2*(AM$1/1000-($F113/1000)),0)</f>
        <v>6589.44</v>
      </c>
      <c r="AN113" s="69" t="n">
        <f aca="false">IF(AND($F113&lt;AN$1,$G113&lt;AN$3,(DATE(YEAR($G113)+1,MONTH($G113)+1,1))&gt;AN$3),$D113*10.56*AN$2*(AN$1/1000-($F113/1000)),0)</f>
        <v>6589.44</v>
      </c>
      <c r="AO113" s="69" t="n">
        <f aca="false">IF(AND($F113&lt;AO$1,$G113&lt;AO$3,(DATE(YEAR($G113)+1,MONTH($G113)+1,1))&gt;AO$3),$D113*10.56*AO$2*(AO$1/1000-($F113/1000)),0)</f>
        <v>6589.44</v>
      </c>
      <c r="AP113" s="69" t="n">
        <f aca="false">IF(AND($F113&lt;AP$1,$G113&lt;AP$3,(DATE(YEAR($G113)+1,MONTH($G113)+1,1))&gt;AP$3),$D113*10.56*AP$2*(AP$1/1000-($F113/1000)),0)</f>
        <v>6589.44</v>
      </c>
      <c r="AQ113" s="69" t="n">
        <f aca="false">IF(AND($F113&lt;AQ$1,$G113&lt;AQ$3,(DATE(YEAR($G113)+1,MONTH($G113)+1,1))&gt;AQ$3),$D113*10.56*AQ$2*(AQ$1/1000-($F113/1000)),0)</f>
        <v>6589.44</v>
      </c>
      <c r="AR113" s="69" t="n">
        <f aca="false">IF(AND($F113&lt;AR$1,$G113&lt;AR$3,(DATE(YEAR($G113)+1,MONTH($G113)+1,1))&gt;AR$3),$D113*10.56*AR$2*(AR$1/1000-($F113/1000)),0)</f>
        <v>6589.44</v>
      </c>
      <c r="AS113" s="69" t="n">
        <f aca="false">IF(AND($F113&lt;AS$1,$G113&lt;AS$3,(DATE(YEAR($G113)+1,MONTH($G113)+1,1))&gt;AS$3),$D113*10.56*AS$2*(AS$1/1000-($F113/1000)),0)</f>
        <v>6589.44</v>
      </c>
      <c r="AT113" s="69" t="n">
        <f aca="false">IF(AND($F113&lt;AT$1,$G113&lt;AT$3,(DATE(YEAR($G113)+1,MONTH($G113)+1,1))&gt;AT$3),$D113*10.56*AT$2*(AT$1/1000-($F113/1000)),0)</f>
        <v>6589.44</v>
      </c>
      <c r="AU113" s="69" t="n">
        <f aca="false">IF(AND($F113&lt;AU$1,$G113&lt;AU$3,(DATE(YEAR($G113)+1,MONTH($G113)+1,1))&gt;AU$3),$D113*10.56*AU$2*(AU$1/1000-($F113/1000)),0)</f>
        <v>6589.44</v>
      </c>
      <c r="AV113" s="69" t="n">
        <f aca="false">IF(AND($F113&lt;AV$1,$G113&lt;AV$3,(DATE(YEAR($G113)+1,MONTH($G113)+1,1))&gt;AV$3),$D113*10.56*AV$2*(AV$1/1000-($F113/1000)),0)</f>
        <v>6589.44</v>
      </c>
      <c r="AW113" s="69" t="n">
        <f aca="false">IF(AND($F113&lt;AW$1,$G113&lt;AW$3,(DATE(YEAR($G113)+1,MONTH($G113)+1,1))&gt;AW$3),$D113*10.56*AW$2*(AW$1/1000-($F113/1000)),0)</f>
        <v>0</v>
      </c>
      <c r="AX113" s="69" t="n">
        <f aca="false">IF(AND($F113&lt;AX$1,$G113&lt;AX$3,(DATE(YEAR($G113)+1,MONTH($G113)+1,1))&gt;AX$3),$D113*10.56*AX$2*(AX$1/1000-($F113/1000)),0)</f>
        <v>0</v>
      </c>
      <c r="AY113" s="69" t="n">
        <f aca="false">IF(AND($F113&lt;AY$1,$G113&lt;AY$3,(DATE(YEAR($G113)+1,MONTH($G113)+1,1))&gt;AY$3),$D113*10.56*AY$2*(AY$1/1000-($F113/1000)),0)</f>
        <v>0</v>
      </c>
      <c r="AZ113" s="69" t="n">
        <f aca="false">IF(AND($F113&lt;AZ$1,$G113&lt;AZ$3,(DATE(YEAR($G113)+1,MONTH($G113)+1,1))&gt;AZ$3),$D113*10.56*AZ$2*(AZ$1/1000-($F113/1000)),0)</f>
        <v>0</v>
      </c>
      <c r="BA113" s="69" t="n">
        <f aca="false">IF(AND($F113&lt;BA$1,$G113&lt;BA$3,(DATE(YEAR($G113)+1,MONTH($G113)+1,1))&gt;BA$3),$D113*10.56*BA$2*(BA$1/1000-($F113/1000)),0)</f>
        <v>0</v>
      </c>
      <c r="BB113" s="69" t="n">
        <f aca="false">IF(AND($F113&lt;BB$1,$G113&lt;BB$3,(DATE(YEAR($G113)+1,MONTH($G113)+1,1))&gt;BB$3),$D113*10.56*BB$2*(BB$1/1000-($F113/1000)),0)</f>
        <v>0</v>
      </c>
      <c r="BC113" s="69" t="n">
        <f aca="false">IF(AND($F113&lt;BC$1,$G113&lt;BC$3,(DATE(YEAR($G113)+1,MONTH($G113)+1,1))&gt;BC$3),$D113*10.56*BC$2*(BC$1/1000-($F113/1000)),0)</f>
        <v>0</v>
      </c>
      <c r="BD113" s="69" t="n">
        <f aca="false">IF(AND($F113&lt;BD$1,$G113&lt;BD$3,(DATE(YEAR($G113)+1,MONTH($G113)+1,1))&gt;BD$3),$D113*10.56*BD$2*(BD$1/1000-($F113/1000)),0)</f>
        <v>0</v>
      </c>
    </row>
    <row r="114" customFormat="false" ht="12.75" hidden="false" customHeight="false" outlineLevel="0" collapsed="false">
      <c r="A114" s="0" t="s">
        <v>1326</v>
      </c>
      <c r="B114" s="3" t="s">
        <v>1272</v>
      </c>
      <c r="C114" s="3" t="s">
        <v>1273</v>
      </c>
      <c r="D114" s="0" t="n">
        <v>765</v>
      </c>
      <c r="E114" s="0" t="s">
        <v>1268</v>
      </c>
      <c r="F114" s="0" t="n">
        <v>7000</v>
      </c>
      <c r="G114" s="8" t="n">
        <v>37803</v>
      </c>
      <c r="H114" s="64" t="s">
        <v>1260</v>
      </c>
      <c r="I114" s="69" t="n">
        <f aca="false">IF(AND($F114&lt;I$1,$G114&lt;I$3,(DATE(YEAR($G114)+1,MONTH($G114)+1,1))&gt;I$3),$D114*10.56*I$2*(I$1/1000-($F114/1000)),0)</f>
        <v>0</v>
      </c>
      <c r="J114" s="69" t="n">
        <f aca="false">IF(AND($F114&lt;J$1,$G114&lt;J$3,(DATE(YEAR($G114)+1,MONTH($G114)+1,1))&gt;J$3),$D114*10.56*J$2*(J$1/1000-($F114/1000)),0)</f>
        <v>0</v>
      </c>
      <c r="K114" s="69" t="n">
        <f aca="false">IF(AND($F114&lt;K$1,$G114&lt;K$3,(DATE(YEAR($G114)+1,MONTH($G114)+1,1))&gt;K$3),$D114*10.56*K$2*(K$1/1000-($F114/1000)),0)</f>
        <v>0</v>
      </c>
      <c r="L114" s="69" t="n">
        <f aca="false">IF(AND($F114&lt;L$1,$G114&lt;L$3,(DATE(YEAR($G114)+1,MONTH($G114)+1,1))&gt;L$3),$D114*10.56*L$2*(L$1/1000-($F114/1000)),0)</f>
        <v>0</v>
      </c>
      <c r="M114" s="69" t="n">
        <f aca="false">IF(AND($F114&lt;M$1,$G114&lt;M$3,(DATE(YEAR($G114)+1,MONTH($G114)+1,1))&gt;M$3),$D114*10.56*M$2*(M$1/1000-($F114/1000)),0)</f>
        <v>0</v>
      </c>
      <c r="N114" s="69" t="n">
        <f aca="false">IF(AND($F114&lt;N$1,$G114&lt;N$3,(DATE(YEAR($G114)+1,MONTH($G114)+1,1))&gt;N$3),$D114*10.56*N$2*(N$1/1000-($F114/1000)),0)</f>
        <v>0</v>
      </c>
      <c r="O114" s="69" t="n">
        <f aca="false">IF(AND($F114&lt;O$1,$G114&lt;O$3,(DATE(YEAR($G114)+1,MONTH($G114)+1,1))&gt;O$3),$D114*10.56*O$2*(O$1/1000-($F114/1000)),0)</f>
        <v>0</v>
      </c>
      <c r="P114" s="69" t="n">
        <f aca="false">IF(AND($F114&lt;P$1,$G114&lt;P$3,(DATE(YEAR($G114)+1,MONTH($G114)+1,1))&gt;P$3),$D114*10.56*P$2*(P$1/1000-($F114/1000)),0)</f>
        <v>0</v>
      </c>
      <c r="Q114" s="69" t="n">
        <f aca="false">IF(AND($F114&lt;Q$1,$G114&lt;Q$3,(DATE(YEAR($G114)+1,MONTH($G114)+1,1))&gt;Q$3),$D114*10.56*Q$2*(Q$1/1000-($F114/1000)),0)</f>
        <v>0</v>
      </c>
      <c r="R114" s="69" t="n">
        <f aca="false">IF(AND($F114&lt;R$1,$G114&lt;R$3,(DATE(YEAR($G114)+1,MONTH($G114)+1,1))&gt;R$3),$D114*10.56*R$2*(R$1/1000-($F114/1000)),0)</f>
        <v>0</v>
      </c>
      <c r="S114" s="69" t="n">
        <f aca="false">IF(AND($F114&lt;S$1,$G114&lt;S$3,(DATE(YEAR($G114)+1,MONTH($G114)+1,1))&gt;S$3),$D114*10.56*S$2*(S$1/1000-($F114/1000)),0)</f>
        <v>0</v>
      </c>
      <c r="T114" s="69" t="n">
        <f aca="false">IF(AND($F114&lt;T$1,$G114&lt;T$3,(DATE(YEAR($G114)+1,MONTH($G114)+1,1))&gt;T$3),$D114*10.56*T$2*(T$1/1000-($F114/1000)),0)</f>
        <v>0</v>
      </c>
      <c r="U114" s="69" t="n">
        <f aca="false">IF(AND($F114&lt;U$1,$G114&lt;U$3,(DATE(YEAR($G114)+1,MONTH($G114)+1,1))&gt;U$3),$D114*10.56*U$2*(U$1/1000-($F114/1000)),0)</f>
        <v>0</v>
      </c>
      <c r="V114" s="69" t="n">
        <f aca="false">IF(AND($F114&lt;V$1,$G114&lt;V$3,(DATE(YEAR($G114)+1,MONTH($G114)+1,1))&gt;V$3),$D114*10.56*V$2*(V$1/1000-($F114/1000)),0)</f>
        <v>0</v>
      </c>
      <c r="W114" s="69" t="n">
        <f aca="false">IF(AND($F114&lt;W$1,$G114&lt;W$3,(DATE(YEAR($G114)+1,MONTH($G114)+1,1))&gt;W$3),$D114*10.56*W$2*(W$1/1000-($F114/1000)),0)</f>
        <v>0</v>
      </c>
      <c r="X114" s="69" t="n">
        <f aca="false">IF(AND($F114&lt;X$1,$G114&lt;X$3,(DATE(YEAR($G114)+1,MONTH($G114)+1,1))&gt;X$3),$D114*10.56*X$2*(X$1/1000-($F114/1000)),0)</f>
        <v>0</v>
      </c>
      <c r="Y114" s="69" t="n">
        <f aca="false">IF(AND($F114&lt;Y$1,$G114&lt;Y$3,(DATE(YEAR($G114)+1,MONTH($G114)+1,1))&gt;Y$3),$D114*10.56*Y$2*(Y$1/1000-($F114/1000)),0)</f>
        <v>0</v>
      </c>
      <c r="Z114" s="69" t="n">
        <f aca="false">IF(AND($F114&lt;Z$1,$G114&lt;Z$3,(DATE(YEAR($G114)+1,MONTH($G114)+1,1))&gt;Z$3),$D114*10.56*Z$2*(Z$1/1000-($F114/1000)),0)</f>
        <v>0</v>
      </c>
      <c r="AA114" s="69" t="n">
        <f aca="false">IF(AND($F114&lt;AA$1,$G114&lt;AA$3,(DATE(YEAR($G114)+1,MONTH($G114)+1,1))&gt;AA$3),$D114*10.56*AA$2*(AA$1/1000-($F114/1000)),0)</f>
        <v>0</v>
      </c>
      <c r="AB114" s="69" t="n">
        <f aca="false">IF(AND($F114&lt;AB$1,$G114&lt;AB$3,(DATE(YEAR($G114)+1,MONTH($G114)+1,1))&gt;AB$3),$D114*10.56*AB$2*(AB$1/1000-($F114/1000)),0)</f>
        <v>0</v>
      </c>
      <c r="AC114" s="69" t="n">
        <f aca="false">IF(AND($F114&lt;AC$1,$G114&lt;AC$3,(DATE(YEAR($G114)+1,MONTH($G114)+1,1))&gt;AC$3),$D114*10.56*AC$2*(AC$1/1000-($F114/1000)),0)</f>
        <v>0</v>
      </c>
      <c r="AD114" s="69" t="n">
        <f aca="false">IF(AND($F114&lt;AD$1,$G114&lt;AD$3,(DATE(YEAR($G114)+1,MONTH($G114)+1,1))&gt;AD$3),$D114*10.56*AD$2*(AD$1/1000-($F114/1000)),0)</f>
        <v>0</v>
      </c>
      <c r="AE114" s="69" t="n">
        <f aca="false">IF(AND($F114&lt;AE$1,$G114&lt;AE$3,(DATE(YEAR($G114)+1,MONTH($G114)+1,1))&gt;AE$3),$D114*10.56*AE$2*(AE$1/1000-($F114/1000)),0)</f>
        <v>0</v>
      </c>
      <c r="AF114" s="69" t="n">
        <f aca="false">IF(AND($F114&lt;AF$1,$G114&lt;AF$3,(DATE(YEAR($G114)+1,MONTH($G114)+1,1))&gt;AF$3),$D114*10.56*AF$2*(AF$1/1000-($F114/1000)),0)</f>
        <v>0</v>
      </c>
      <c r="AG114" s="69" t="n">
        <f aca="false">IF(AND($F114&lt;AG$1,$G114&lt;AG$3,(DATE(YEAR($G114)+1,MONTH($G114)+1,1))&gt;AG$3),$D114*10.56*AG$2*(AG$1/1000-($F114/1000)),0)</f>
        <v>0</v>
      </c>
      <c r="AH114" s="69" t="n">
        <f aca="false">IF(AND($F114&lt;AH$1,$G114&lt;AH$3,(DATE(YEAR($G114)+1,MONTH($G114)+1,1))&gt;AH$3),$D114*10.56*AH$2*(AH$1/1000-($F114/1000)),0)</f>
        <v>0</v>
      </c>
      <c r="AI114" s="69" t="n">
        <f aca="false">IF(AND($F114&lt;AI$1,$G114&lt;AI$3,(DATE(YEAR($G114)+1,MONTH($G114)+1,1))&gt;AI$3),$D114*10.56*AI$2*(AI$1/1000-($F114/1000)),0)</f>
        <v>0</v>
      </c>
      <c r="AJ114" s="69" t="n">
        <f aca="false">IF(AND($F114&lt;AJ$1,$G114&lt;AJ$3,(DATE(YEAR($G114)+1,MONTH($G114)+1,1))&gt;AJ$3),$D114*10.56*AJ$2*(AJ$1/1000-($F114/1000)),0)</f>
        <v>0</v>
      </c>
      <c r="AK114" s="69" t="n">
        <f aca="false">IF(AND($F114&lt;AK$1,$G114&lt;AK$3,(DATE(YEAR($G114)+1,MONTH($G114)+1,1))&gt;AK$3),$D114*10.56*AK$2*(AK$1/1000-($F114/1000)),0)</f>
        <v>0</v>
      </c>
      <c r="AL114" s="69" t="n">
        <f aca="false">IF(AND($F114&lt;AL$1,$G114&lt;AL$3,(DATE(YEAR($G114)+1,MONTH($G114)+1,1))&gt;AL$3),$D114*10.56*AL$2*(AL$1/1000-($F114/1000)),0)</f>
        <v>0</v>
      </c>
      <c r="AM114" s="69" t="n">
        <f aca="false">IF(AND($F114&lt;AM$1,$G114&lt;AM$3,(DATE(YEAR($G114)+1,MONTH($G114)+1,1))&gt;AM$3),$D114*10.56*AM$2*(AM$1/1000-($F114/1000)),0)</f>
        <v>0</v>
      </c>
      <c r="AN114" s="69" t="n">
        <f aca="false">IF(AND($F114&lt;AN$1,$G114&lt;AN$3,(DATE(YEAR($G114)+1,MONTH($G114)+1,1))&gt;AN$3),$D114*10.56*AN$2*(AN$1/1000-($F114/1000)),0)</f>
        <v>9694.08</v>
      </c>
      <c r="AO114" s="69" t="n">
        <f aca="false">IF(AND($F114&lt;AO$1,$G114&lt;AO$3,(DATE(YEAR($G114)+1,MONTH($G114)+1,1))&gt;AO$3),$D114*10.56*AO$2*(AO$1/1000-($F114/1000)),0)</f>
        <v>9694.08</v>
      </c>
      <c r="AP114" s="69" t="n">
        <f aca="false">IF(AND($F114&lt;AP$1,$G114&lt;AP$3,(DATE(YEAR($G114)+1,MONTH($G114)+1,1))&gt;AP$3),$D114*10.56*AP$2*(AP$1/1000-($F114/1000)),0)</f>
        <v>9694.08</v>
      </c>
      <c r="AQ114" s="69" t="n">
        <f aca="false">IF(AND($F114&lt;AQ$1,$G114&lt;AQ$3,(DATE(YEAR($G114)+1,MONTH($G114)+1,1))&gt;AQ$3),$D114*10.56*AQ$2*(AQ$1/1000-($F114/1000)),0)</f>
        <v>9694.08</v>
      </c>
      <c r="AR114" s="69" t="n">
        <f aca="false">IF(AND($F114&lt;AR$1,$G114&lt;AR$3,(DATE(YEAR($G114)+1,MONTH($G114)+1,1))&gt;AR$3),$D114*10.56*AR$2*(AR$1/1000-($F114/1000)),0)</f>
        <v>9694.08</v>
      </c>
      <c r="AS114" s="69" t="n">
        <f aca="false">IF(AND($F114&lt;AS$1,$G114&lt;AS$3,(DATE(YEAR($G114)+1,MONTH($G114)+1,1))&gt;AS$3),$D114*10.56*AS$2*(AS$1/1000-($F114/1000)),0)</f>
        <v>9694.08</v>
      </c>
      <c r="AT114" s="69" t="n">
        <f aca="false">IF(AND($F114&lt;AT$1,$G114&lt;AT$3,(DATE(YEAR($G114)+1,MONTH($G114)+1,1))&gt;AT$3),$D114*10.56*AT$2*(AT$1/1000-($F114/1000)),0)</f>
        <v>9694.08</v>
      </c>
      <c r="AU114" s="69" t="n">
        <f aca="false">IF(AND($F114&lt;AU$1,$G114&lt;AU$3,(DATE(YEAR($G114)+1,MONTH($G114)+1,1))&gt;AU$3),$D114*10.56*AU$2*(AU$1/1000-($F114/1000)),0)</f>
        <v>9694.08</v>
      </c>
      <c r="AV114" s="69" t="n">
        <f aca="false">IF(AND($F114&lt;AV$1,$G114&lt;AV$3,(DATE(YEAR($G114)+1,MONTH($G114)+1,1))&gt;AV$3),$D114*10.56*AV$2*(AV$1/1000-($F114/1000)),0)</f>
        <v>9694.08</v>
      </c>
      <c r="AW114" s="69" t="n">
        <f aca="false">IF(AND($F114&lt;AW$1,$G114&lt;AW$3,(DATE(YEAR($G114)+1,MONTH($G114)+1,1))&gt;AW$3),$D114*10.56*AW$2*(AW$1/1000-($F114/1000)),0)</f>
        <v>9694.08</v>
      </c>
      <c r="AX114" s="69" t="n">
        <f aca="false">IF(AND($F114&lt;AX$1,$G114&lt;AX$3,(DATE(YEAR($G114)+1,MONTH($G114)+1,1))&gt;AX$3),$D114*10.56*AX$2*(AX$1/1000-($F114/1000)),0)</f>
        <v>9694.08</v>
      </c>
      <c r="AY114" s="69" t="n">
        <f aca="false">IF(AND($F114&lt;AY$1,$G114&lt;AY$3,(DATE(YEAR($G114)+1,MONTH($G114)+1,1))&gt;AY$3),$D114*10.56*AY$2*(AY$1/1000-($F114/1000)),0)</f>
        <v>9694.08</v>
      </c>
      <c r="AZ114" s="69" t="n">
        <f aca="false">IF(AND($F114&lt;AZ$1,$G114&lt;AZ$3,(DATE(YEAR($G114)+1,MONTH($G114)+1,1))&gt;AZ$3),$D114*10.56*AZ$2*(AZ$1/1000-($F114/1000)),0)</f>
        <v>0</v>
      </c>
      <c r="BA114" s="69" t="n">
        <f aca="false">IF(AND($F114&lt;BA$1,$G114&lt;BA$3,(DATE(YEAR($G114)+1,MONTH($G114)+1,1))&gt;BA$3),$D114*10.56*BA$2*(BA$1/1000-($F114/1000)),0)</f>
        <v>0</v>
      </c>
      <c r="BB114" s="69" t="n">
        <f aca="false">IF(AND($F114&lt;BB$1,$G114&lt;BB$3,(DATE(YEAR($G114)+1,MONTH($G114)+1,1))&gt;BB$3),$D114*10.56*BB$2*(BB$1/1000-($F114/1000)),0)</f>
        <v>0</v>
      </c>
      <c r="BC114" s="69" t="n">
        <f aca="false">IF(AND($F114&lt;BC$1,$G114&lt;BC$3,(DATE(YEAR($G114)+1,MONTH($G114)+1,1))&gt;BC$3),$D114*10.56*BC$2*(BC$1/1000-($F114/1000)),0)</f>
        <v>0</v>
      </c>
      <c r="BD114" s="69" t="n">
        <f aca="false">IF(AND($F114&lt;BD$1,$G114&lt;BD$3,(DATE(YEAR($G114)+1,MONTH($G114)+1,1))&gt;BD$3),$D114*10.56*BD$2*(BD$1/1000-($F114/1000)),0)</f>
        <v>0</v>
      </c>
    </row>
    <row r="115" customFormat="false" ht="12.75" hidden="false" customHeight="false" outlineLevel="0" collapsed="false">
      <c r="A115" s="0" t="s">
        <v>1397</v>
      </c>
      <c r="B115" s="3" t="s">
        <v>1272</v>
      </c>
      <c r="C115" s="3" t="s">
        <v>1273</v>
      </c>
      <c r="D115" s="0" t="n">
        <v>30</v>
      </c>
      <c r="E115" s="66" t="s">
        <v>1268</v>
      </c>
      <c r="F115" s="13" t="n">
        <v>7100</v>
      </c>
      <c r="G115" s="8" t="n">
        <v>37073</v>
      </c>
      <c r="H115" s="64" t="s">
        <v>1260</v>
      </c>
      <c r="I115" s="69" t="n">
        <f aca="false">IF(AND($F115&lt;I$1,$G115&lt;I$3,(DATE(YEAR($G115)+1,MONTH($G115)+1,1))&gt;I$3),$D115*10.56*I$2*(I$1/1000-($F115/1000)),0)</f>
        <v>0</v>
      </c>
      <c r="J115" s="69" t="n">
        <f aca="false">IF(AND($F115&lt;J$1,$G115&lt;J$3,(DATE(YEAR($G115)+1,MONTH($G115)+1,1))&gt;J$3),$D115*10.56*J$2*(J$1/1000-($F115/1000)),0)</f>
        <v>0</v>
      </c>
      <c r="K115" s="69" t="n">
        <f aca="false">IF(AND($F115&lt;K$1,$G115&lt;K$3,(DATE(YEAR($G115)+1,MONTH($G115)+1,1))&gt;K$3),$D115*10.56*K$2*(K$1/1000-($F115/1000)),0)</f>
        <v>0</v>
      </c>
      <c r="L115" s="69" t="n">
        <f aca="false">IF(AND($F115&lt;L$1,$G115&lt;L$3,(DATE(YEAR($G115)+1,MONTH($G115)+1,1))&gt;L$3),$D115*10.56*L$2*(L$1/1000-($F115/1000)),0)</f>
        <v>0</v>
      </c>
      <c r="M115" s="69" t="n">
        <f aca="false">IF(AND($F115&lt;M$1,$G115&lt;M$3,(DATE(YEAR($G115)+1,MONTH($G115)+1,1))&gt;M$3),$D115*10.56*M$2*(M$1/1000-($F115/1000)),0)</f>
        <v>0</v>
      </c>
      <c r="N115" s="69" t="n">
        <f aca="false">IF(AND($F115&lt;N$1,$G115&lt;N$3,(DATE(YEAR($G115)+1,MONTH($G115)+1,1))&gt;N$3),$D115*10.56*N$2*(N$1/1000-($F115/1000)),0)</f>
        <v>0</v>
      </c>
      <c r="O115" s="69" t="n">
        <f aca="false">IF(AND($F115&lt;O$1,$G115&lt;O$3,(DATE(YEAR($G115)+1,MONTH($G115)+1,1))&gt;O$3),$D115*10.56*O$2*(O$1/1000-($F115/1000)),0)</f>
        <v>0</v>
      </c>
      <c r="P115" s="69" t="n">
        <f aca="false">IF(AND($F115&lt;P$1,$G115&lt;P$3,(DATE(YEAR($G115)+1,MONTH($G115)+1,1))&gt;P$3),$D115*10.56*P$2*(P$1/1000-($F115/1000)),0)</f>
        <v>367.488</v>
      </c>
      <c r="Q115" s="69" t="n">
        <f aca="false">IF(AND($F115&lt;Q$1,$G115&lt;Q$3,(DATE(YEAR($G115)+1,MONTH($G115)+1,1))&gt;Q$3),$D115*10.56*Q$2*(Q$1/1000-($F115/1000)),0)</f>
        <v>367.488</v>
      </c>
      <c r="R115" s="69" t="n">
        <f aca="false">IF(AND($F115&lt;R$1,$G115&lt;R$3,(DATE(YEAR($G115)+1,MONTH($G115)+1,1))&gt;R$3),$D115*10.56*R$2*(R$1/1000-($F115/1000)),0)</f>
        <v>367.488</v>
      </c>
      <c r="S115" s="69" t="n">
        <f aca="false">IF(AND($F115&lt;S$1,$G115&lt;S$3,(DATE(YEAR($G115)+1,MONTH($G115)+1,1))&gt;S$3),$D115*10.56*S$2*(S$1/1000-($F115/1000)),0)</f>
        <v>367.488</v>
      </c>
      <c r="T115" s="69" t="n">
        <f aca="false">IF(AND($F115&lt;T$1,$G115&lt;T$3,(DATE(YEAR($G115)+1,MONTH($G115)+1,1))&gt;T$3),$D115*10.56*T$2*(T$1/1000-($F115/1000)),0)</f>
        <v>367.488</v>
      </c>
      <c r="U115" s="69" t="n">
        <f aca="false">IF(AND($F115&lt;U$1,$G115&lt;U$3,(DATE(YEAR($G115)+1,MONTH($G115)+1,1))&gt;U$3),$D115*10.56*U$2*(U$1/1000-($F115/1000)),0)</f>
        <v>367.488</v>
      </c>
      <c r="V115" s="69" t="n">
        <f aca="false">IF(AND($F115&lt;V$1,$G115&lt;V$3,(DATE(YEAR($G115)+1,MONTH($G115)+1,1))&gt;V$3),$D115*10.56*V$2*(V$1/1000-($F115/1000)),0)</f>
        <v>367.488</v>
      </c>
      <c r="W115" s="69" t="n">
        <f aca="false">IF(AND($F115&lt;W$1,$G115&lt;W$3,(DATE(YEAR($G115)+1,MONTH($G115)+1,1))&gt;W$3),$D115*10.56*W$2*(W$1/1000-($F115/1000)),0)</f>
        <v>367.488</v>
      </c>
      <c r="X115" s="69" t="n">
        <f aca="false">IF(AND($F115&lt;X$1,$G115&lt;X$3,(DATE(YEAR($G115)+1,MONTH($G115)+1,1))&gt;X$3),$D115*10.56*X$2*(X$1/1000-($F115/1000)),0)</f>
        <v>367.488</v>
      </c>
      <c r="Y115" s="69" t="n">
        <f aca="false">IF(AND($F115&lt;Y$1,$G115&lt;Y$3,(DATE(YEAR($G115)+1,MONTH($G115)+1,1))&gt;Y$3),$D115*10.56*Y$2*(Y$1/1000-($F115/1000)),0)</f>
        <v>367.488</v>
      </c>
      <c r="Z115" s="69" t="n">
        <f aca="false">IF(AND($F115&lt;Z$1,$G115&lt;Z$3,(DATE(YEAR($G115)+1,MONTH($G115)+1,1))&gt;Z$3),$D115*10.56*Z$2*(Z$1/1000-($F115/1000)),0)</f>
        <v>367.488</v>
      </c>
      <c r="AA115" s="69" t="n">
        <f aca="false">IF(AND($F115&lt;AA$1,$G115&lt;AA$3,(DATE(YEAR($G115)+1,MONTH($G115)+1,1))&gt;AA$3),$D115*10.56*AA$2*(AA$1/1000-($F115/1000)),0)</f>
        <v>367.488</v>
      </c>
      <c r="AB115" s="69" t="n">
        <f aca="false">IF(AND($F115&lt;AB$1,$G115&lt;AB$3,(DATE(YEAR($G115)+1,MONTH($G115)+1,1))&gt;AB$3),$D115*10.56*AB$2*(AB$1/1000-($F115/1000)),0)</f>
        <v>0</v>
      </c>
      <c r="AC115" s="69" t="n">
        <f aca="false">IF(AND($F115&lt;AC$1,$G115&lt;AC$3,(DATE(YEAR($G115)+1,MONTH($G115)+1,1))&gt;AC$3),$D115*10.56*AC$2*(AC$1/1000-($F115/1000)),0)</f>
        <v>0</v>
      </c>
      <c r="AD115" s="69" t="n">
        <f aca="false">IF(AND($F115&lt;AD$1,$G115&lt;AD$3,(DATE(YEAR($G115)+1,MONTH($G115)+1,1))&gt;AD$3),$D115*10.56*AD$2*(AD$1/1000-($F115/1000)),0)</f>
        <v>0</v>
      </c>
      <c r="AE115" s="69" t="n">
        <f aca="false">IF(AND($F115&lt;AE$1,$G115&lt;AE$3,(DATE(YEAR($G115)+1,MONTH($G115)+1,1))&gt;AE$3),$D115*10.56*AE$2*(AE$1/1000-($F115/1000)),0)</f>
        <v>0</v>
      </c>
      <c r="AF115" s="69" t="n">
        <f aca="false">IF(AND($F115&lt;AF$1,$G115&lt;AF$3,(DATE(YEAR($G115)+1,MONTH($G115)+1,1))&gt;AF$3),$D115*10.56*AF$2*(AF$1/1000-($F115/1000)),0)</f>
        <v>0</v>
      </c>
      <c r="AG115" s="69" t="n">
        <f aca="false">IF(AND($F115&lt;AG$1,$G115&lt;AG$3,(DATE(YEAR($G115)+1,MONTH($G115)+1,1))&gt;AG$3),$D115*10.56*AG$2*(AG$1/1000-($F115/1000)),0)</f>
        <v>0</v>
      </c>
      <c r="AH115" s="69" t="n">
        <f aca="false">IF(AND($F115&lt;AH$1,$G115&lt;AH$3,(DATE(YEAR($G115)+1,MONTH($G115)+1,1))&gt;AH$3),$D115*10.56*AH$2*(AH$1/1000-($F115/1000)),0)</f>
        <v>0</v>
      </c>
      <c r="AI115" s="69" t="n">
        <f aca="false">IF(AND($F115&lt;AI$1,$G115&lt;AI$3,(DATE(YEAR($G115)+1,MONTH($G115)+1,1))&gt;AI$3),$D115*10.56*AI$2*(AI$1/1000-($F115/1000)),0)</f>
        <v>0</v>
      </c>
      <c r="AJ115" s="69" t="n">
        <f aca="false">IF(AND($F115&lt;AJ$1,$G115&lt;AJ$3,(DATE(YEAR($G115)+1,MONTH($G115)+1,1))&gt;AJ$3),$D115*10.56*AJ$2*(AJ$1/1000-($F115/1000)),0)</f>
        <v>0</v>
      </c>
      <c r="AK115" s="69" t="n">
        <f aca="false">IF(AND($F115&lt;AK$1,$G115&lt;AK$3,(DATE(YEAR($G115)+1,MONTH($G115)+1,1))&gt;AK$3),$D115*10.56*AK$2*(AK$1/1000-($F115/1000)),0)</f>
        <v>0</v>
      </c>
      <c r="AL115" s="69" t="n">
        <f aca="false">IF(AND($F115&lt;AL$1,$G115&lt;AL$3,(DATE(YEAR($G115)+1,MONTH($G115)+1,1))&gt;AL$3),$D115*10.56*AL$2*(AL$1/1000-($F115/1000)),0)</f>
        <v>0</v>
      </c>
      <c r="AM115" s="69" t="n">
        <f aca="false">IF(AND($F115&lt;AM$1,$G115&lt;AM$3,(DATE(YEAR($G115)+1,MONTH($G115)+1,1))&gt;AM$3),$D115*10.56*AM$2*(AM$1/1000-($F115/1000)),0)</f>
        <v>0</v>
      </c>
      <c r="AN115" s="69" t="n">
        <f aca="false">IF(AND($F115&lt;AN$1,$G115&lt;AN$3,(DATE(YEAR($G115)+1,MONTH($G115)+1,1))&gt;AN$3),$D115*10.56*AN$2*(AN$1/1000-($F115/1000)),0)</f>
        <v>0</v>
      </c>
      <c r="AO115" s="69" t="n">
        <f aca="false">IF(AND($F115&lt;AO$1,$G115&lt;AO$3,(DATE(YEAR($G115)+1,MONTH($G115)+1,1))&gt;AO$3),$D115*10.56*AO$2*(AO$1/1000-($F115/1000)),0)</f>
        <v>0</v>
      </c>
      <c r="AP115" s="69" t="n">
        <f aca="false">IF(AND($F115&lt;AP$1,$G115&lt;AP$3,(DATE(YEAR($G115)+1,MONTH($G115)+1,1))&gt;AP$3),$D115*10.56*AP$2*(AP$1/1000-($F115/1000)),0)</f>
        <v>0</v>
      </c>
      <c r="AQ115" s="69" t="n">
        <f aca="false">IF(AND($F115&lt;AQ$1,$G115&lt;AQ$3,(DATE(YEAR($G115)+1,MONTH($G115)+1,1))&gt;AQ$3),$D115*10.56*AQ$2*(AQ$1/1000-($F115/1000)),0)</f>
        <v>0</v>
      </c>
      <c r="AR115" s="69" t="n">
        <f aca="false">IF(AND($F115&lt;AR$1,$G115&lt;AR$3,(DATE(YEAR($G115)+1,MONTH($G115)+1,1))&gt;AR$3),$D115*10.56*AR$2*(AR$1/1000-($F115/1000)),0)</f>
        <v>0</v>
      </c>
      <c r="AS115" s="69" t="n">
        <f aca="false">IF(AND($F115&lt;AS$1,$G115&lt;AS$3,(DATE(YEAR($G115)+1,MONTH($G115)+1,1))&gt;AS$3),$D115*10.56*AS$2*(AS$1/1000-($F115/1000)),0)</f>
        <v>0</v>
      </c>
      <c r="AT115" s="69" t="n">
        <f aca="false">IF(AND($F115&lt;AT$1,$G115&lt;AT$3,(DATE(YEAR($G115)+1,MONTH($G115)+1,1))&gt;AT$3),$D115*10.56*AT$2*(AT$1/1000-($F115/1000)),0)</f>
        <v>0</v>
      </c>
      <c r="AU115" s="69" t="n">
        <f aca="false">IF(AND($F115&lt;AU$1,$G115&lt;AU$3,(DATE(YEAR($G115)+1,MONTH($G115)+1,1))&gt;AU$3),$D115*10.56*AU$2*(AU$1/1000-($F115/1000)),0)</f>
        <v>0</v>
      </c>
      <c r="AV115" s="69" t="n">
        <f aca="false">IF(AND($F115&lt;AV$1,$G115&lt;AV$3,(DATE(YEAR($G115)+1,MONTH($G115)+1,1))&gt;AV$3),$D115*10.56*AV$2*(AV$1/1000-($F115/1000)),0)</f>
        <v>0</v>
      </c>
      <c r="AW115" s="69" t="n">
        <f aca="false">IF(AND($F115&lt;AW$1,$G115&lt;AW$3,(DATE(YEAR($G115)+1,MONTH($G115)+1,1))&gt;AW$3),$D115*10.56*AW$2*(AW$1/1000-($F115/1000)),0)</f>
        <v>0</v>
      </c>
      <c r="AX115" s="69" t="n">
        <f aca="false">IF(AND($F115&lt;AX$1,$G115&lt;AX$3,(DATE(YEAR($G115)+1,MONTH($G115)+1,1))&gt;AX$3),$D115*10.56*AX$2*(AX$1/1000-($F115/1000)),0)</f>
        <v>0</v>
      </c>
      <c r="AY115" s="69" t="n">
        <f aca="false">IF(AND($F115&lt;AY$1,$G115&lt;AY$3,(DATE(YEAR($G115)+1,MONTH($G115)+1,1))&gt;AY$3),$D115*10.56*AY$2*(AY$1/1000-($F115/1000)),0)</f>
        <v>0</v>
      </c>
      <c r="AZ115" s="69" t="n">
        <f aca="false">IF(AND($F115&lt;AZ$1,$G115&lt;AZ$3,(DATE(YEAR($G115)+1,MONTH($G115)+1,1))&gt;AZ$3),$D115*10.56*AZ$2*(AZ$1/1000-($F115/1000)),0)</f>
        <v>0</v>
      </c>
      <c r="BA115" s="69" t="n">
        <f aca="false">IF(AND($F115&lt;BA$1,$G115&lt;BA$3,(DATE(YEAR($G115)+1,MONTH($G115)+1,1))&gt;BA$3),$D115*10.56*BA$2*(BA$1/1000-($F115/1000)),0)</f>
        <v>0</v>
      </c>
      <c r="BB115" s="69" t="n">
        <f aca="false">IF(AND($F115&lt;BB$1,$G115&lt;BB$3,(DATE(YEAR($G115)+1,MONTH($G115)+1,1))&gt;BB$3),$D115*10.56*BB$2*(BB$1/1000-($F115/1000)),0)</f>
        <v>0</v>
      </c>
      <c r="BC115" s="69" t="n">
        <f aca="false">IF(AND($F115&lt;BC$1,$G115&lt;BC$3,(DATE(YEAR($G115)+1,MONTH($G115)+1,1))&gt;BC$3),$D115*10.56*BC$2*(BC$1/1000-($F115/1000)),0)</f>
        <v>0</v>
      </c>
      <c r="BD115" s="69" t="n">
        <f aca="false">IF(AND($F115&lt;BD$1,$G115&lt;BD$3,(DATE(YEAR($G115)+1,MONTH($G115)+1,1))&gt;BD$3),$D115*10.56*BD$2*(BD$1/1000-($F115/1000)),0)</f>
        <v>0</v>
      </c>
    </row>
    <row r="116" customFormat="false" ht="12.75" hidden="false" customHeight="false" outlineLevel="0" collapsed="false">
      <c r="A116" s="0" t="s">
        <v>1397</v>
      </c>
      <c r="B116" s="3" t="s">
        <v>1272</v>
      </c>
      <c r="C116" s="3" t="s">
        <v>1273</v>
      </c>
      <c r="D116" s="0" t="n">
        <v>240</v>
      </c>
      <c r="E116" s="66" t="s">
        <v>1268</v>
      </c>
      <c r="F116" s="13" t="n">
        <v>7100</v>
      </c>
      <c r="G116" s="8" t="n">
        <v>37215</v>
      </c>
      <c r="H116" s="64" t="s">
        <v>1260</v>
      </c>
      <c r="I116" s="69" t="n">
        <f aca="false">IF(AND($F116&lt;I$1,$G116&lt;I$3,(DATE(YEAR($G116)+1,MONTH($G116)+1,1))&gt;I$3),$D116*10.56*I$2*(I$1/1000-($F116/1000)),0)</f>
        <v>0</v>
      </c>
      <c r="J116" s="69" t="n">
        <f aca="false">IF(AND($F116&lt;J$1,$G116&lt;J$3,(DATE(YEAR($G116)+1,MONTH($G116)+1,1))&gt;J$3),$D116*10.56*J$2*(J$1/1000-($F116/1000)),0)</f>
        <v>0</v>
      </c>
      <c r="K116" s="69" t="n">
        <f aca="false">IF(AND($F116&lt;K$1,$G116&lt;K$3,(DATE(YEAR($G116)+1,MONTH($G116)+1,1))&gt;K$3),$D116*10.56*K$2*(K$1/1000-($F116/1000)),0)</f>
        <v>0</v>
      </c>
      <c r="L116" s="69" t="n">
        <f aca="false">IF(AND($F116&lt;L$1,$G116&lt;L$3,(DATE(YEAR($G116)+1,MONTH($G116)+1,1))&gt;L$3),$D116*10.56*L$2*(L$1/1000-($F116/1000)),0)</f>
        <v>0</v>
      </c>
      <c r="M116" s="69" t="n">
        <f aca="false">IF(AND($F116&lt;M$1,$G116&lt;M$3,(DATE(YEAR($G116)+1,MONTH($G116)+1,1))&gt;M$3),$D116*10.56*M$2*(M$1/1000-($F116/1000)),0)</f>
        <v>0</v>
      </c>
      <c r="N116" s="69" t="n">
        <f aca="false">IF(AND($F116&lt;N$1,$G116&lt;N$3,(DATE(YEAR($G116)+1,MONTH($G116)+1,1))&gt;N$3),$D116*10.56*N$2*(N$1/1000-($F116/1000)),0)</f>
        <v>0</v>
      </c>
      <c r="O116" s="69" t="n">
        <f aca="false">IF(AND($F116&lt;O$1,$G116&lt;O$3,(DATE(YEAR($G116)+1,MONTH($G116)+1,1))&gt;O$3),$D116*10.56*O$2*(O$1/1000-($F116/1000)),0)</f>
        <v>0</v>
      </c>
      <c r="P116" s="69" t="n">
        <f aca="false">IF(AND($F116&lt;P$1,$G116&lt;P$3,(DATE(YEAR($G116)+1,MONTH($G116)+1,1))&gt;P$3),$D116*10.56*P$2*(P$1/1000-($F116/1000)),0)</f>
        <v>0</v>
      </c>
      <c r="Q116" s="69" t="n">
        <f aca="false">IF(AND($F116&lt;Q$1,$G116&lt;Q$3,(DATE(YEAR($G116)+1,MONTH($G116)+1,1))&gt;Q$3),$D116*10.56*Q$2*(Q$1/1000-($F116/1000)),0)</f>
        <v>0</v>
      </c>
      <c r="R116" s="69" t="n">
        <f aca="false">IF(AND($F116&lt;R$1,$G116&lt;R$3,(DATE(YEAR($G116)+1,MONTH($G116)+1,1))&gt;R$3),$D116*10.56*R$2*(R$1/1000-($F116/1000)),0)</f>
        <v>0</v>
      </c>
      <c r="S116" s="69" t="n">
        <f aca="false">IF(AND($F116&lt;S$1,$G116&lt;S$3,(DATE(YEAR($G116)+1,MONTH($G116)+1,1))&gt;S$3),$D116*10.56*S$2*(S$1/1000-($F116/1000)),0)</f>
        <v>0</v>
      </c>
      <c r="T116" s="69" t="n">
        <f aca="false">IF(AND($F116&lt;T$1,$G116&lt;T$3,(DATE(YEAR($G116)+1,MONTH($G116)+1,1))&gt;T$3),$D116*10.56*T$2*(T$1/1000-($F116/1000)),0)</f>
        <v>2939.904</v>
      </c>
      <c r="U116" s="69" t="n">
        <f aca="false">IF(AND($F116&lt;U$1,$G116&lt;U$3,(DATE(YEAR($G116)+1,MONTH($G116)+1,1))&gt;U$3),$D116*10.56*U$2*(U$1/1000-($F116/1000)),0)</f>
        <v>2939.904</v>
      </c>
      <c r="V116" s="69" t="n">
        <f aca="false">IF(AND($F116&lt;V$1,$G116&lt;V$3,(DATE(YEAR($G116)+1,MONTH($G116)+1,1))&gt;V$3),$D116*10.56*V$2*(V$1/1000-($F116/1000)),0)</f>
        <v>2939.904</v>
      </c>
      <c r="W116" s="69" t="n">
        <f aca="false">IF(AND($F116&lt;W$1,$G116&lt;W$3,(DATE(YEAR($G116)+1,MONTH($G116)+1,1))&gt;W$3),$D116*10.56*W$2*(W$1/1000-($F116/1000)),0)</f>
        <v>2939.904</v>
      </c>
      <c r="X116" s="69" t="n">
        <f aca="false">IF(AND($F116&lt;X$1,$G116&lt;X$3,(DATE(YEAR($G116)+1,MONTH($G116)+1,1))&gt;X$3),$D116*10.56*X$2*(X$1/1000-($F116/1000)),0)</f>
        <v>2939.904</v>
      </c>
      <c r="Y116" s="69" t="n">
        <f aca="false">IF(AND($F116&lt;Y$1,$G116&lt;Y$3,(DATE(YEAR($G116)+1,MONTH($G116)+1,1))&gt;Y$3),$D116*10.56*Y$2*(Y$1/1000-($F116/1000)),0)</f>
        <v>2939.904</v>
      </c>
      <c r="Z116" s="69" t="n">
        <f aca="false">IF(AND($F116&lt;Z$1,$G116&lt;Z$3,(DATE(YEAR($G116)+1,MONTH($G116)+1,1))&gt;Z$3),$D116*10.56*Z$2*(Z$1/1000-($F116/1000)),0)</f>
        <v>2939.904</v>
      </c>
      <c r="AA116" s="69" t="n">
        <f aca="false">IF(AND($F116&lt;AA$1,$G116&lt;AA$3,(DATE(YEAR($G116)+1,MONTH($G116)+1,1))&gt;AA$3),$D116*10.56*AA$2*(AA$1/1000-($F116/1000)),0)</f>
        <v>2939.904</v>
      </c>
      <c r="AB116" s="69" t="n">
        <f aca="false">IF(AND($F116&lt;AB$1,$G116&lt;AB$3,(DATE(YEAR($G116)+1,MONTH($G116)+1,1))&gt;AB$3),$D116*10.56*AB$2*(AB$1/1000-($F116/1000)),0)</f>
        <v>2939.904</v>
      </c>
      <c r="AC116" s="69" t="n">
        <f aca="false">IF(AND($F116&lt;AC$1,$G116&lt;AC$3,(DATE(YEAR($G116)+1,MONTH($G116)+1,1))&gt;AC$3),$D116*10.56*AC$2*(AC$1/1000-($F116/1000)),0)</f>
        <v>2939.904</v>
      </c>
      <c r="AD116" s="69" t="n">
        <f aca="false">IF(AND($F116&lt;AD$1,$G116&lt;AD$3,(DATE(YEAR($G116)+1,MONTH($G116)+1,1))&gt;AD$3),$D116*10.56*AD$2*(AD$1/1000-($F116/1000)),0)</f>
        <v>2939.904</v>
      </c>
      <c r="AE116" s="69" t="n">
        <f aca="false">IF(AND($F116&lt;AE$1,$G116&lt;AE$3,(DATE(YEAR($G116)+1,MONTH($G116)+1,1))&gt;AE$3),$D116*10.56*AE$2*(AE$1/1000-($F116/1000)),0)</f>
        <v>2939.904</v>
      </c>
      <c r="AF116" s="69" t="n">
        <f aca="false">IF(AND($F116&lt;AF$1,$G116&lt;AF$3,(DATE(YEAR($G116)+1,MONTH($G116)+1,1))&gt;AF$3),$D116*10.56*AF$2*(AF$1/1000-($F116/1000)),0)</f>
        <v>0</v>
      </c>
      <c r="AG116" s="69" t="n">
        <f aca="false">IF(AND($F116&lt;AG$1,$G116&lt;AG$3,(DATE(YEAR($G116)+1,MONTH($G116)+1,1))&gt;AG$3),$D116*10.56*AG$2*(AG$1/1000-($F116/1000)),0)</f>
        <v>0</v>
      </c>
      <c r="AH116" s="69" t="n">
        <f aca="false">IF(AND($F116&lt;AH$1,$G116&lt;AH$3,(DATE(YEAR($G116)+1,MONTH($G116)+1,1))&gt;AH$3),$D116*10.56*AH$2*(AH$1/1000-($F116/1000)),0)</f>
        <v>0</v>
      </c>
      <c r="AI116" s="69" t="n">
        <f aca="false">IF(AND($F116&lt;AI$1,$G116&lt;AI$3,(DATE(YEAR($G116)+1,MONTH($G116)+1,1))&gt;AI$3),$D116*10.56*AI$2*(AI$1/1000-($F116/1000)),0)</f>
        <v>0</v>
      </c>
      <c r="AJ116" s="69" t="n">
        <f aca="false">IF(AND($F116&lt;AJ$1,$G116&lt;AJ$3,(DATE(YEAR($G116)+1,MONTH($G116)+1,1))&gt;AJ$3),$D116*10.56*AJ$2*(AJ$1/1000-($F116/1000)),0)</f>
        <v>0</v>
      </c>
      <c r="AK116" s="69" t="n">
        <f aca="false">IF(AND($F116&lt;AK$1,$G116&lt;AK$3,(DATE(YEAR($G116)+1,MONTH($G116)+1,1))&gt;AK$3),$D116*10.56*AK$2*(AK$1/1000-($F116/1000)),0)</f>
        <v>0</v>
      </c>
      <c r="AL116" s="69" t="n">
        <f aca="false">IF(AND($F116&lt;AL$1,$G116&lt;AL$3,(DATE(YEAR($G116)+1,MONTH($G116)+1,1))&gt;AL$3),$D116*10.56*AL$2*(AL$1/1000-($F116/1000)),0)</f>
        <v>0</v>
      </c>
      <c r="AM116" s="69" t="n">
        <f aca="false">IF(AND($F116&lt;AM$1,$G116&lt;AM$3,(DATE(YEAR($G116)+1,MONTH($G116)+1,1))&gt;AM$3),$D116*10.56*AM$2*(AM$1/1000-($F116/1000)),0)</f>
        <v>0</v>
      </c>
      <c r="AN116" s="69" t="n">
        <f aca="false">IF(AND($F116&lt;AN$1,$G116&lt;AN$3,(DATE(YEAR($G116)+1,MONTH($G116)+1,1))&gt;AN$3),$D116*10.56*AN$2*(AN$1/1000-($F116/1000)),0)</f>
        <v>0</v>
      </c>
      <c r="AO116" s="69" t="n">
        <f aca="false">IF(AND($F116&lt;AO$1,$G116&lt;AO$3,(DATE(YEAR($G116)+1,MONTH($G116)+1,1))&gt;AO$3),$D116*10.56*AO$2*(AO$1/1000-($F116/1000)),0)</f>
        <v>0</v>
      </c>
      <c r="AP116" s="69" t="n">
        <f aca="false">IF(AND($F116&lt;AP$1,$G116&lt;AP$3,(DATE(YEAR($G116)+1,MONTH($G116)+1,1))&gt;AP$3),$D116*10.56*AP$2*(AP$1/1000-($F116/1000)),0)</f>
        <v>0</v>
      </c>
      <c r="AQ116" s="69" t="n">
        <f aca="false">IF(AND($F116&lt;AQ$1,$G116&lt;AQ$3,(DATE(YEAR($G116)+1,MONTH($G116)+1,1))&gt;AQ$3),$D116*10.56*AQ$2*(AQ$1/1000-($F116/1000)),0)</f>
        <v>0</v>
      </c>
      <c r="AR116" s="69" t="n">
        <f aca="false">IF(AND($F116&lt;AR$1,$G116&lt;AR$3,(DATE(YEAR($G116)+1,MONTH($G116)+1,1))&gt;AR$3),$D116*10.56*AR$2*(AR$1/1000-($F116/1000)),0)</f>
        <v>0</v>
      </c>
      <c r="AS116" s="69" t="n">
        <f aca="false">IF(AND($F116&lt;AS$1,$G116&lt;AS$3,(DATE(YEAR($G116)+1,MONTH($G116)+1,1))&gt;AS$3),$D116*10.56*AS$2*(AS$1/1000-($F116/1000)),0)</f>
        <v>0</v>
      </c>
      <c r="AT116" s="69" t="n">
        <f aca="false">IF(AND($F116&lt;AT$1,$G116&lt;AT$3,(DATE(YEAR($G116)+1,MONTH($G116)+1,1))&gt;AT$3),$D116*10.56*AT$2*(AT$1/1000-($F116/1000)),0)</f>
        <v>0</v>
      </c>
      <c r="AU116" s="69" t="n">
        <f aca="false">IF(AND($F116&lt;AU$1,$G116&lt;AU$3,(DATE(YEAR($G116)+1,MONTH($G116)+1,1))&gt;AU$3),$D116*10.56*AU$2*(AU$1/1000-($F116/1000)),0)</f>
        <v>0</v>
      </c>
      <c r="AV116" s="69" t="n">
        <f aca="false">IF(AND($F116&lt;AV$1,$G116&lt;AV$3,(DATE(YEAR($G116)+1,MONTH($G116)+1,1))&gt;AV$3),$D116*10.56*AV$2*(AV$1/1000-($F116/1000)),0)</f>
        <v>0</v>
      </c>
      <c r="AW116" s="69" t="n">
        <f aca="false">IF(AND($F116&lt;AW$1,$G116&lt;AW$3,(DATE(YEAR($G116)+1,MONTH($G116)+1,1))&gt;AW$3),$D116*10.56*AW$2*(AW$1/1000-($F116/1000)),0)</f>
        <v>0</v>
      </c>
      <c r="AX116" s="69" t="n">
        <f aca="false">IF(AND($F116&lt;AX$1,$G116&lt;AX$3,(DATE(YEAR($G116)+1,MONTH($G116)+1,1))&gt;AX$3),$D116*10.56*AX$2*(AX$1/1000-($F116/1000)),0)</f>
        <v>0</v>
      </c>
      <c r="AY116" s="69" t="n">
        <f aca="false">IF(AND($F116&lt;AY$1,$G116&lt;AY$3,(DATE(YEAR($G116)+1,MONTH($G116)+1,1))&gt;AY$3),$D116*10.56*AY$2*(AY$1/1000-($F116/1000)),0)</f>
        <v>0</v>
      </c>
      <c r="AZ116" s="69" t="n">
        <f aca="false">IF(AND($F116&lt;AZ$1,$G116&lt;AZ$3,(DATE(YEAR($G116)+1,MONTH($G116)+1,1))&gt;AZ$3),$D116*10.56*AZ$2*(AZ$1/1000-($F116/1000)),0)</f>
        <v>0</v>
      </c>
      <c r="BA116" s="69" t="n">
        <f aca="false">IF(AND($F116&lt;BA$1,$G116&lt;BA$3,(DATE(YEAR($G116)+1,MONTH($G116)+1,1))&gt;BA$3),$D116*10.56*BA$2*(BA$1/1000-($F116/1000)),0)</f>
        <v>0</v>
      </c>
      <c r="BB116" s="69" t="n">
        <f aca="false">IF(AND($F116&lt;BB$1,$G116&lt;BB$3,(DATE(YEAR($G116)+1,MONTH($G116)+1,1))&gt;BB$3),$D116*10.56*BB$2*(BB$1/1000-($F116/1000)),0)</f>
        <v>0</v>
      </c>
      <c r="BC116" s="69" t="n">
        <f aca="false">IF(AND($F116&lt;BC$1,$G116&lt;BC$3,(DATE(YEAR($G116)+1,MONTH($G116)+1,1))&gt;BC$3),$D116*10.56*BC$2*(BC$1/1000-($F116/1000)),0)</f>
        <v>0</v>
      </c>
      <c r="BD116" s="69" t="n">
        <f aca="false">IF(AND($F116&lt;BD$1,$G116&lt;BD$3,(DATE(YEAR($G116)+1,MONTH($G116)+1,1))&gt;BD$3),$D116*10.56*BD$2*(BD$1/1000-($F116/1000)),0)</f>
        <v>0</v>
      </c>
    </row>
    <row r="117" customFormat="false" ht="12.75" hidden="false" customHeight="false" outlineLevel="0" collapsed="false">
      <c r="A117" s="0" t="s">
        <v>1271</v>
      </c>
      <c r="B117" s="3" t="s">
        <v>1272</v>
      </c>
      <c r="C117" s="3" t="s">
        <v>1273</v>
      </c>
      <c r="D117" s="0" t="n">
        <v>1</v>
      </c>
      <c r="E117" s="0" t="s">
        <v>1274</v>
      </c>
      <c r="F117" s="0" t="n">
        <v>7100</v>
      </c>
      <c r="G117" s="8" t="n">
        <v>37377</v>
      </c>
      <c r="H117" s="64" t="s">
        <v>1260</v>
      </c>
      <c r="I117" s="69" t="n">
        <f aca="false">IF(AND($F117&lt;I$1,$G117&lt;I$3,(DATE(YEAR($G117)+1,MONTH($G117)+1,1))&gt;I$3),$D117*10.56*I$2*(I$1/1000-($F117/1000)),0)</f>
        <v>0</v>
      </c>
      <c r="J117" s="69" t="n">
        <f aca="false">IF(AND($F117&lt;J$1,$G117&lt;J$3,(DATE(YEAR($G117)+1,MONTH($G117)+1,1))&gt;J$3),$D117*10.56*J$2*(J$1/1000-($F117/1000)),0)</f>
        <v>0</v>
      </c>
      <c r="K117" s="69" t="n">
        <f aca="false">IF(AND($F117&lt;K$1,$G117&lt;K$3,(DATE(YEAR($G117)+1,MONTH($G117)+1,1))&gt;K$3),$D117*10.56*K$2*(K$1/1000-($F117/1000)),0)</f>
        <v>0</v>
      </c>
      <c r="L117" s="69" t="n">
        <f aca="false">IF(AND($F117&lt;L$1,$G117&lt;L$3,(DATE(YEAR($G117)+1,MONTH($G117)+1,1))&gt;L$3),$D117*10.56*L$2*(L$1/1000-($F117/1000)),0)</f>
        <v>0</v>
      </c>
      <c r="M117" s="69" t="n">
        <f aca="false">IF(AND($F117&lt;M$1,$G117&lt;M$3,(DATE(YEAR($G117)+1,MONTH($G117)+1,1))&gt;M$3),$D117*10.56*M$2*(M$1/1000-($F117/1000)),0)</f>
        <v>0</v>
      </c>
      <c r="N117" s="69" t="n">
        <f aca="false">IF(AND($F117&lt;N$1,$G117&lt;N$3,(DATE(YEAR($G117)+1,MONTH($G117)+1,1))&gt;N$3),$D117*10.56*N$2*(N$1/1000-($F117/1000)),0)</f>
        <v>0</v>
      </c>
      <c r="O117" s="69" t="n">
        <f aca="false">IF(AND($F117&lt;O$1,$G117&lt;O$3,(DATE(YEAR($G117)+1,MONTH($G117)+1,1))&gt;O$3),$D117*10.56*O$2*(O$1/1000-($F117/1000)),0)</f>
        <v>0</v>
      </c>
      <c r="P117" s="69" t="n">
        <f aca="false">IF(AND($F117&lt;P$1,$G117&lt;P$3,(DATE(YEAR($G117)+1,MONTH($G117)+1,1))&gt;P$3),$D117*10.56*P$2*(P$1/1000-($F117/1000)),0)</f>
        <v>0</v>
      </c>
      <c r="Q117" s="69" t="n">
        <f aca="false">IF(AND($F117&lt;Q$1,$G117&lt;Q$3,(DATE(YEAR($G117)+1,MONTH($G117)+1,1))&gt;Q$3),$D117*10.56*Q$2*(Q$1/1000-($F117/1000)),0)</f>
        <v>0</v>
      </c>
      <c r="R117" s="69" t="n">
        <f aca="false">IF(AND($F117&lt;R$1,$G117&lt;R$3,(DATE(YEAR($G117)+1,MONTH($G117)+1,1))&gt;R$3),$D117*10.56*R$2*(R$1/1000-($F117/1000)),0)</f>
        <v>0</v>
      </c>
      <c r="S117" s="69" t="n">
        <f aca="false">IF(AND($F117&lt;S$1,$G117&lt;S$3,(DATE(YEAR($G117)+1,MONTH($G117)+1,1))&gt;S$3),$D117*10.56*S$2*(S$1/1000-($F117/1000)),0)</f>
        <v>0</v>
      </c>
      <c r="T117" s="69" t="n">
        <f aca="false">IF(AND($F117&lt;T$1,$G117&lt;T$3,(DATE(YEAR($G117)+1,MONTH($G117)+1,1))&gt;T$3),$D117*10.56*T$2*(T$1/1000-($F117/1000)),0)</f>
        <v>0</v>
      </c>
      <c r="U117" s="69" t="n">
        <f aca="false">IF(AND($F117&lt;U$1,$G117&lt;U$3,(DATE(YEAR($G117)+1,MONTH($G117)+1,1))&gt;U$3),$D117*10.56*U$2*(U$1/1000-($F117/1000)),0)</f>
        <v>0</v>
      </c>
      <c r="V117" s="69" t="n">
        <f aca="false">IF(AND($F117&lt;V$1,$G117&lt;V$3,(DATE(YEAR($G117)+1,MONTH($G117)+1,1))&gt;V$3),$D117*10.56*V$2*(V$1/1000-($F117/1000)),0)</f>
        <v>0</v>
      </c>
      <c r="W117" s="69" t="n">
        <f aca="false">IF(AND($F117&lt;W$1,$G117&lt;W$3,(DATE(YEAR($G117)+1,MONTH($G117)+1,1))&gt;W$3),$D117*10.56*W$2*(W$1/1000-($F117/1000)),0)</f>
        <v>0</v>
      </c>
      <c r="X117" s="69" t="n">
        <f aca="false">IF(AND($F117&lt;X$1,$G117&lt;X$3,(DATE(YEAR($G117)+1,MONTH($G117)+1,1))&gt;X$3),$D117*10.56*X$2*(X$1/1000-($F117/1000)),0)</f>
        <v>0</v>
      </c>
      <c r="Y117" s="69" t="n">
        <f aca="false">IF(AND($F117&lt;Y$1,$G117&lt;Y$3,(DATE(YEAR($G117)+1,MONTH($G117)+1,1))&gt;Y$3),$D117*10.56*Y$2*(Y$1/1000-($F117/1000)),0)</f>
        <v>0</v>
      </c>
      <c r="Z117" s="69" t="n">
        <f aca="false">IF(AND($F117&lt;Z$1,$G117&lt;Z$3,(DATE(YEAR($G117)+1,MONTH($G117)+1,1))&gt;Z$3),$D117*10.56*Z$2*(Z$1/1000-($F117/1000)),0)</f>
        <v>12.2496</v>
      </c>
      <c r="AA117" s="69" t="n">
        <f aca="false">IF(AND($F117&lt;AA$1,$G117&lt;AA$3,(DATE(YEAR($G117)+1,MONTH($G117)+1,1))&gt;AA$3),$D117*10.56*AA$2*(AA$1/1000-($F117/1000)),0)</f>
        <v>12.2496</v>
      </c>
      <c r="AB117" s="69" t="n">
        <f aca="false">IF(AND($F117&lt;AB$1,$G117&lt;AB$3,(DATE(YEAR($G117)+1,MONTH($G117)+1,1))&gt;AB$3),$D117*10.56*AB$2*(AB$1/1000-($F117/1000)),0)</f>
        <v>12.2496</v>
      </c>
      <c r="AC117" s="69" t="n">
        <f aca="false">IF(AND($F117&lt;AC$1,$G117&lt;AC$3,(DATE(YEAR($G117)+1,MONTH($G117)+1,1))&gt;AC$3),$D117*10.56*AC$2*(AC$1/1000-($F117/1000)),0)</f>
        <v>12.2496</v>
      </c>
      <c r="AD117" s="69" t="n">
        <f aca="false">IF(AND($F117&lt;AD$1,$G117&lt;AD$3,(DATE(YEAR($G117)+1,MONTH($G117)+1,1))&gt;AD$3),$D117*10.56*AD$2*(AD$1/1000-($F117/1000)),0)</f>
        <v>12.2496</v>
      </c>
      <c r="AE117" s="69" t="n">
        <f aca="false">IF(AND($F117&lt;AE$1,$G117&lt;AE$3,(DATE(YEAR($G117)+1,MONTH($G117)+1,1))&gt;AE$3),$D117*10.56*AE$2*(AE$1/1000-($F117/1000)),0)</f>
        <v>12.2496</v>
      </c>
      <c r="AF117" s="69" t="n">
        <f aca="false">IF(AND($F117&lt;AF$1,$G117&lt;AF$3,(DATE(YEAR($G117)+1,MONTH($G117)+1,1))&gt;AF$3),$D117*10.56*AF$2*(AF$1/1000-($F117/1000)),0)</f>
        <v>12.2496</v>
      </c>
      <c r="AG117" s="69" t="n">
        <f aca="false">IF(AND($F117&lt;AG$1,$G117&lt;AG$3,(DATE(YEAR($G117)+1,MONTH($G117)+1,1))&gt;AG$3),$D117*10.56*AG$2*(AG$1/1000-($F117/1000)),0)</f>
        <v>12.2496</v>
      </c>
      <c r="AH117" s="69" t="n">
        <f aca="false">IF(AND($F117&lt;AH$1,$G117&lt;AH$3,(DATE(YEAR($G117)+1,MONTH($G117)+1,1))&gt;AH$3),$D117*10.56*AH$2*(AH$1/1000-($F117/1000)),0)</f>
        <v>12.2496</v>
      </c>
      <c r="AI117" s="69" t="n">
        <f aca="false">IF(AND($F117&lt;AI$1,$G117&lt;AI$3,(DATE(YEAR($G117)+1,MONTH($G117)+1,1))&gt;AI$3),$D117*10.56*AI$2*(AI$1/1000-($F117/1000)),0)</f>
        <v>12.2496</v>
      </c>
      <c r="AJ117" s="69" t="n">
        <f aca="false">IF(AND($F117&lt;AJ$1,$G117&lt;AJ$3,(DATE(YEAR($G117)+1,MONTH($G117)+1,1))&gt;AJ$3),$D117*10.56*AJ$2*(AJ$1/1000-($F117/1000)),0)</f>
        <v>12.2496</v>
      </c>
      <c r="AK117" s="69" t="n">
        <f aca="false">IF(AND($F117&lt;AK$1,$G117&lt;AK$3,(DATE(YEAR($G117)+1,MONTH($G117)+1,1))&gt;AK$3),$D117*10.56*AK$2*(AK$1/1000-($F117/1000)),0)</f>
        <v>12.2496</v>
      </c>
      <c r="AL117" s="69" t="n">
        <f aca="false">IF(AND($F117&lt;AL$1,$G117&lt;AL$3,(DATE(YEAR($G117)+1,MONTH($G117)+1,1))&gt;AL$3),$D117*10.56*AL$2*(AL$1/1000-($F117/1000)),0)</f>
        <v>0</v>
      </c>
      <c r="AM117" s="69" t="n">
        <f aca="false">IF(AND($F117&lt;AM$1,$G117&lt;AM$3,(DATE(YEAR($G117)+1,MONTH($G117)+1,1))&gt;AM$3),$D117*10.56*AM$2*(AM$1/1000-($F117/1000)),0)</f>
        <v>0</v>
      </c>
      <c r="AN117" s="69" t="n">
        <f aca="false">IF(AND($F117&lt;AN$1,$G117&lt;AN$3,(DATE(YEAR($G117)+1,MONTH($G117)+1,1))&gt;AN$3),$D117*10.56*AN$2*(AN$1/1000-($F117/1000)),0)</f>
        <v>0</v>
      </c>
      <c r="AO117" s="69" t="n">
        <f aca="false">IF(AND($F117&lt;AO$1,$G117&lt;AO$3,(DATE(YEAR($G117)+1,MONTH($G117)+1,1))&gt;AO$3),$D117*10.56*AO$2*(AO$1/1000-($F117/1000)),0)</f>
        <v>0</v>
      </c>
      <c r="AP117" s="69" t="n">
        <f aca="false">IF(AND($F117&lt;AP$1,$G117&lt;AP$3,(DATE(YEAR($G117)+1,MONTH($G117)+1,1))&gt;AP$3),$D117*10.56*AP$2*(AP$1/1000-($F117/1000)),0)</f>
        <v>0</v>
      </c>
      <c r="AQ117" s="69" t="n">
        <f aca="false">IF(AND($F117&lt;AQ$1,$G117&lt;AQ$3,(DATE(YEAR($G117)+1,MONTH($G117)+1,1))&gt;AQ$3),$D117*10.56*AQ$2*(AQ$1/1000-($F117/1000)),0)</f>
        <v>0</v>
      </c>
      <c r="AR117" s="69" t="n">
        <f aca="false">IF(AND($F117&lt;AR$1,$G117&lt;AR$3,(DATE(YEAR($G117)+1,MONTH($G117)+1,1))&gt;AR$3),$D117*10.56*AR$2*(AR$1/1000-($F117/1000)),0)</f>
        <v>0</v>
      </c>
      <c r="AS117" s="69" t="n">
        <f aca="false">IF(AND($F117&lt;AS$1,$G117&lt;AS$3,(DATE(YEAR($G117)+1,MONTH($G117)+1,1))&gt;AS$3),$D117*10.56*AS$2*(AS$1/1000-($F117/1000)),0)</f>
        <v>0</v>
      </c>
      <c r="AT117" s="69" t="n">
        <f aca="false">IF(AND($F117&lt;AT$1,$G117&lt;AT$3,(DATE(YEAR($G117)+1,MONTH($G117)+1,1))&gt;AT$3),$D117*10.56*AT$2*(AT$1/1000-($F117/1000)),0)</f>
        <v>0</v>
      </c>
      <c r="AU117" s="69" t="n">
        <f aca="false">IF(AND($F117&lt;AU$1,$G117&lt;AU$3,(DATE(YEAR($G117)+1,MONTH($G117)+1,1))&gt;AU$3),$D117*10.56*AU$2*(AU$1/1000-($F117/1000)),0)</f>
        <v>0</v>
      </c>
      <c r="AV117" s="69" t="n">
        <f aca="false">IF(AND($F117&lt;AV$1,$G117&lt;AV$3,(DATE(YEAR($G117)+1,MONTH($G117)+1,1))&gt;AV$3),$D117*10.56*AV$2*(AV$1/1000-($F117/1000)),0)</f>
        <v>0</v>
      </c>
      <c r="AW117" s="69" t="n">
        <f aca="false">IF(AND($F117&lt;AW$1,$G117&lt;AW$3,(DATE(YEAR($G117)+1,MONTH($G117)+1,1))&gt;AW$3),$D117*10.56*AW$2*(AW$1/1000-($F117/1000)),0)</f>
        <v>0</v>
      </c>
      <c r="AX117" s="69" t="n">
        <f aca="false">IF(AND($F117&lt;AX$1,$G117&lt;AX$3,(DATE(YEAR($G117)+1,MONTH($G117)+1,1))&gt;AX$3),$D117*10.56*AX$2*(AX$1/1000-($F117/1000)),0)</f>
        <v>0</v>
      </c>
      <c r="AY117" s="69" t="n">
        <f aca="false">IF(AND($F117&lt;AY$1,$G117&lt;AY$3,(DATE(YEAR($G117)+1,MONTH($G117)+1,1))&gt;AY$3),$D117*10.56*AY$2*(AY$1/1000-($F117/1000)),0)</f>
        <v>0</v>
      </c>
      <c r="AZ117" s="69" t="n">
        <f aca="false">IF(AND($F117&lt;AZ$1,$G117&lt;AZ$3,(DATE(YEAR($G117)+1,MONTH($G117)+1,1))&gt;AZ$3),$D117*10.56*AZ$2*(AZ$1/1000-($F117/1000)),0)</f>
        <v>0</v>
      </c>
      <c r="BA117" s="69" t="n">
        <f aca="false">IF(AND($F117&lt;BA$1,$G117&lt;BA$3,(DATE(YEAR($G117)+1,MONTH($G117)+1,1))&gt;BA$3),$D117*10.56*BA$2*(BA$1/1000-($F117/1000)),0)</f>
        <v>0</v>
      </c>
      <c r="BB117" s="69" t="n">
        <f aca="false">IF(AND($F117&lt;BB$1,$G117&lt;BB$3,(DATE(YEAR($G117)+1,MONTH($G117)+1,1))&gt;BB$3),$D117*10.56*BB$2*(BB$1/1000-($F117/1000)),0)</f>
        <v>0</v>
      </c>
      <c r="BC117" s="69" t="n">
        <f aca="false">IF(AND($F117&lt;BC$1,$G117&lt;BC$3,(DATE(YEAR($G117)+1,MONTH($G117)+1,1))&gt;BC$3),$D117*10.56*BC$2*(BC$1/1000-($F117/1000)),0)</f>
        <v>0</v>
      </c>
      <c r="BD117" s="69" t="n">
        <f aca="false">IF(AND($F117&lt;BD$1,$G117&lt;BD$3,(DATE(YEAR($G117)+1,MONTH($G117)+1,1))&gt;BD$3),$D117*10.56*BD$2*(BD$1/1000-($F117/1000)),0)</f>
        <v>0</v>
      </c>
    </row>
    <row r="118" customFormat="false" ht="12.75" hidden="false" customHeight="false" outlineLevel="0" collapsed="false">
      <c r="A118" s="0" t="s">
        <v>1233</v>
      </c>
      <c r="B118" s="3" t="s">
        <v>1272</v>
      </c>
      <c r="C118" s="3" t="s">
        <v>1273</v>
      </c>
      <c r="D118" s="0" t="n">
        <v>580</v>
      </c>
      <c r="E118" s="0" t="s">
        <v>1268</v>
      </c>
      <c r="F118" s="0" t="n">
        <v>7100</v>
      </c>
      <c r="G118" s="8" t="n">
        <v>37803</v>
      </c>
      <c r="H118" s="64" t="s">
        <v>1260</v>
      </c>
      <c r="I118" s="69" t="n">
        <f aca="false">IF(AND($F118&lt;I$1,$G118&lt;I$3,(DATE(YEAR($G118)+1,MONTH($G118)+1,1))&gt;I$3),$D118*10.56*I$2*(I$1/1000-($F118/1000)),0)</f>
        <v>0</v>
      </c>
      <c r="J118" s="69" t="n">
        <f aca="false">IF(AND($F118&lt;J$1,$G118&lt;J$3,(DATE(YEAR($G118)+1,MONTH($G118)+1,1))&gt;J$3),$D118*10.56*J$2*(J$1/1000-($F118/1000)),0)</f>
        <v>0</v>
      </c>
      <c r="K118" s="69" t="n">
        <f aca="false">IF(AND($F118&lt;K$1,$G118&lt;K$3,(DATE(YEAR($G118)+1,MONTH($G118)+1,1))&gt;K$3),$D118*10.56*K$2*(K$1/1000-($F118/1000)),0)</f>
        <v>0</v>
      </c>
      <c r="L118" s="69" t="n">
        <f aca="false">IF(AND($F118&lt;L$1,$G118&lt;L$3,(DATE(YEAR($G118)+1,MONTH($G118)+1,1))&gt;L$3),$D118*10.56*L$2*(L$1/1000-($F118/1000)),0)</f>
        <v>0</v>
      </c>
      <c r="M118" s="69" t="n">
        <f aca="false">IF(AND($F118&lt;M$1,$G118&lt;M$3,(DATE(YEAR($G118)+1,MONTH($G118)+1,1))&gt;M$3),$D118*10.56*M$2*(M$1/1000-($F118/1000)),0)</f>
        <v>0</v>
      </c>
      <c r="N118" s="69" t="n">
        <f aca="false">IF(AND($F118&lt;N$1,$G118&lt;N$3,(DATE(YEAR($G118)+1,MONTH($G118)+1,1))&gt;N$3),$D118*10.56*N$2*(N$1/1000-($F118/1000)),0)</f>
        <v>0</v>
      </c>
      <c r="O118" s="69" t="n">
        <f aca="false">IF(AND($F118&lt;O$1,$G118&lt;O$3,(DATE(YEAR($G118)+1,MONTH($G118)+1,1))&gt;O$3),$D118*10.56*O$2*(O$1/1000-($F118/1000)),0)</f>
        <v>0</v>
      </c>
      <c r="P118" s="69" t="n">
        <f aca="false">IF(AND($F118&lt;P$1,$G118&lt;P$3,(DATE(YEAR($G118)+1,MONTH($G118)+1,1))&gt;P$3),$D118*10.56*P$2*(P$1/1000-($F118/1000)),0)</f>
        <v>0</v>
      </c>
      <c r="Q118" s="69" t="n">
        <f aca="false">IF(AND($F118&lt;Q$1,$G118&lt;Q$3,(DATE(YEAR($G118)+1,MONTH($G118)+1,1))&gt;Q$3),$D118*10.56*Q$2*(Q$1/1000-($F118/1000)),0)</f>
        <v>0</v>
      </c>
      <c r="R118" s="69" t="n">
        <f aca="false">IF(AND($F118&lt;R$1,$G118&lt;R$3,(DATE(YEAR($G118)+1,MONTH($G118)+1,1))&gt;R$3),$D118*10.56*R$2*(R$1/1000-($F118/1000)),0)</f>
        <v>0</v>
      </c>
      <c r="S118" s="69" t="n">
        <f aca="false">IF(AND($F118&lt;S$1,$G118&lt;S$3,(DATE(YEAR($G118)+1,MONTH($G118)+1,1))&gt;S$3),$D118*10.56*S$2*(S$1/1000-($F118/1000)),0)</f>
        <v>0</v>
      </c>
      <c r="T118" s="69" t="n">
        <f aca="false">IF(AND($F118&lt;T$1,$G118&lt;T$3,(DATE(YEAR($G118)+1,MONTH($G118)+1,1))&gt;T$3),$D118*10.56*T$2*(T$1/1000-($F118/1000)),0)</f>
        <v>0</v>
      </c>
      <c r="U118" s="69" t="n">
        <f aca="false">IF(AND($F118&lt;U$1,$G118&lt;U$3,(DATE(YEAR($G118)+1,MONTH($G118)+1,1))&gt;U$3),$D118*10.56*U$2*(U$1/1000-($F118/1000)),0)</f>
        <v>0</v>
      </c>
      <c r="V118" s="69" t="n">
        <f aca="false">IF(AND($F118&lt;V$1,$G118&lt;V$3,(DATE(YEAR($G118)+1,MONTH($G118)+1,1))&gt;V$3),$D118*10.56*V$2*(V$1/1000-($F118/1000)),0)</f>
        <v>0</v>
      </c>
      <c r="W118" s="69" t="n">
        <f aca="false">IF(AND($F118&lt;W$1,$G118&lt;W$3,(DATE(YEAR($G118)+1,MONTH($G118)+1,1))&gt;W$3),$D118*10.56*W$2*(W$1/1000-($F118/1000)),0)</f>
        <v>0</v>
      </c>
      <c r="X118" s="69" t="n">
        <f aca="false">IF(AND($F118&lt;X$1,$G118&lt;X$3,(DATE(YEAR($G118)+1,MONTH($G118)+1,1))&gt;X$3),$D118*10.56*X$2*(X$1/1000-($F118/1000)),0)</f>
        <v>0</v>
      </c>
      <c r="Y118" s="69" t="n">
        <f aca="false">IF(AND($F118&lt;Y$1,$G118&lt;Y$3,(DATE(YEAR($G118)+1,MONTH($G118)+1,1))&gt;Y$3),$D118*10.56*Y$2*(Y$1/1000-($F118/1000)),0)</f>
        <v>0</v>
      </c>
      <c r="Z118" s="69" t="n">
        <f aca="false">IF(AND($F118&lt;Z$1,$G118&lt;Z$3,(DATE(YEAR($G118)+1,MONTH($G118)+1,1))&gt;Z$3),$D118*10.56*Z$2*(Z$1/1000-($F118/1000)),0)</f>
        <v>0</v>
      </c>
      <c r="AA118" s="69" t="n">
        <f aca="false">IF(AND($F118&lt;AA$1,$G118&lt;AA$3,(DATE(YEAR($G118)+1,MONTH($G118)+1,1))&gt;AA$3),$D118*10.56*AA$2*(AA$1/1000-($F118/1000)),0)</f>
        <v>0</v>
      </c>
      <c r="AB118" s="69" t="n">
        <f aca="false">IF(AND($F118&lt;AB$1,$G118&lt;AB$3,(DATE(YEAR($G118)+1,MONTH($G118)+1,1))&gt;AB$3),$D118*10.56*AB$2*(AB$1/1000-($F118/1000)),0)</f>
        <v>0</v>
      </c>
      <c r="AC118" s="69" t="n">
        <f aca="false">IF(AND($F118&lt;AC$1,$G118&lt;AC$3,(DATE(YEAR($G118)+1,MONTH($G118)+1,1))&gt;AC$3),$D118*10.56*AC$2*(AC$1/1000-($F118/1000)),0)</f>
        <v>0</v>
      </c>
      <c r="AD118" s="69" t="n">
        <f aca="false">IF(AND($F118&lt;AD$1,$G118&lt;AD$3,(DATE(YEAR($G118)+1,MONTH($G118)+1,1))&gt;AD$3),$D118*10.56*AD$2*(AD$1/1000-($F118/1000)),0)</f>
        <v>0</v>
      </c>
      <c r="AE118" s="69" t="n">
        <f aca="false">IF(AND($F118&lt;AE$1,$G118&lt;AE$3,(DATE(YEAR($G118)+1,MONTH($G118)+1,1))&gt;AE$3),$D118*10.56*AE$2*(AE$1/1000-($F118/1000)),0)</f>
        <v>0</v>
      </c>
      <c r="AF118" s="69" t="n">
        <f aca="false">IF(AND($F118&lt;AF$1,$G118&lt;AF$3,(DATE(YEAR($G118)+1,MONTH($G118)+1,1))&gt;AF$3),$D118*10.56*AF$2*(AF$1/1000-($F118/1000)),0)</f>
        <v>0</v>
      </c>
      <c r="AG118" s="69" t="n">
        <f aca="false">IF(AND($F118&lt;AG$1,$G118&lt;AG$3,(DATE(YEAR($G118)+1,MONTH($G118)+1,1))&gt;AG$3),$D118*10.56*AG$2*(AG$1/1000-($F118/1000)),0)</f>
        <v>0</v>
      </c>
      <c r="AH118" s="69" t="n">
        <f aca="false">IF(AND($F118&lt;AH$1,$G118&lt;AH$3,(DATE(YEAR($G118)+1,MONTH($G118)+1,1))&gt;AH$3),$D118*10.56*AH$2*(AH$1/1000-($F118/1000)),0)</f>
        <v>0</v>
      </c>
      <c r="AI118" s="69" t="n">
        <f aca="false">IF(AND($F118&lt;AI$1,$G118&lt;AI$3,(DATE(YEAR($G118)+1,MONTH($G118)+1,1))&gt;AI$3),$D118*10.56*AI$2*(AI$1/1000-($F118/1000)),0)</f>
        <v>0</v>
      </c>
      <c r="AJ118" s="69" t="n">
        <f aca="false">IF(AND($F118&lt;AJ$1,$G118&lt;AJ$3,(DATE(YEAR($G118)+1,MONTH($G118)+1,1))&gt;AJ$3),$D118*10.56*AJ$2*(AJ$1/1000-($F118/1000)),0)</f>
        <v>0</v>
      </c>
      <c r="AK118" s="69" t="n">
        <f aca="false">IF(AND($F118&lt;AK$1,$G118&lt;AK$3,(DATE(YEAR($G118)+1,MONTH($G118)+1,1))&gt;AK$3),$D118*10.56*AK$2*(AK$1/1000-($F118/1000)),0)</f>
        <v>0</v>
      </c>
      <c r="AL118" s="69" t="n">
        <f aca="false">IF(AND($F118&lt;AL$1,$G118&lt;AL$3,(DATE(YEAR($G118)+1,MONTH($G118)+1,1))&gt;AL$3),$D118*10.56*AL$2*(AL$1/1000-($F118/1000)),0)</f>
        <v>0</v>
      </c>
      <c r="AM118" s="69" t="n">
        <f aca="false">IF(AND($F118&lt;AM$1,$G118&lt;AM$3,(DATE(YEAR($G118)+1,MONTH($G118)+1,1))&gt;AM$3),$D118*10.56*AM$2*(AM$1/1000-($F118/1000)),0)</f>
        <v>0</v>
      </c>
      <c r="AN118" s="69" t="n">
        <f aca="false">IF(AND($F118&lt;AN$1,$G118&lt;AN$3,(DATE(YEAR($G118)+1,MONTH($G118)+1,1))&gt;AN$3),$D118*10.56*AN$2*(AN$1/1000-($F118/1000)),0)</f>
        <v>7104.768</v>
      </c>
      <c r="AO118" s="69" t="n">
        <f aca="false">IF(AND($F118&lt;AO$1,$G118&lt;AO$3,(DATE(YEAR($G118)+1,MONTH($G118)+1,1))&gt;AO$3),$D118*10.56*AO$2*(AO$1/1000-($F118/1000)),0)</f>
        <v>7104.768</v>
      </c>
      <c r="AP118" s="69" t="n">
        <f aca="false">IF(AND($F118&lt;AP$1,$G118&lt;AP$3,(DATE(YEAR($G118)+1,MONTH($G118)+1,1))&gt;AP$3),$D118*10.56*AP$2*(AP$1/1000-($F118/1000)),0)</f>
        <v>7104.768</v>
      </c>
      <c r="AQ118" s="69" t="n">
        <f aca="false">IF(AND($F118&lt;AQ$1,$G118&lt;AQ$3,(DATE(YEAR($G118)+1,MONTH($G118)+1,1))&gt;AQ$3),$D118*10.56*AQ$2*(AQ$1/1000-($F118/1000)),0)</f>
        <v>7104.768</v>
      </c>
      <c r="AR118" s="69" t="n">
        <f aca="false">IF(AND($F118&lt;AR$1,$G118&lt;AR$3,(DATE(YEAR($G118)+1,MONTH($G118)+1,1))&gt;AR$3),$D118*10.56*AR$2*(AR$1/1000-($F118/1000)),0)</f>
        <v>7104.768</v>
      </c>
      <c r="AS118" s="69" t="n">
        <f aca="false">IF(AND($F118&lt;AS$1,$G118&lt;AS$3,(DATE(YEAR($G118)+1,MONTH($G118)+1,1))&gt;AS$3),$D118*10.56*AS$2*(AS$1/1000-($F118/1000)),0)</f>
        <v>7104.768</v>
      </c>
      <c r="AT118" s="69" t="n">
        <f aca="false">IF(AND($F118&lt;AT$1,$G118&lt;AT$3,(DATE(YEAR($G118)+1,MONTH($G118)+1,1))&gt;AT$3),$D118*10.56*AT$2*(AT$1/1000-($F118/1000)),0)</f>
        <v>7104.768</v>
      </c>
      <c r="AU118" s="69" t="n">
        <f aca="false">IF(AND($F118&lt;AU$1,$G118&lt;AU$3,(DATE(YEAR($G118)+1,MONTH($G118)+1,1))&gt;AU$3),$D118*10.56*AU$2*(AU$1/1000-($F118/1000)),0)</f>
        <v>7104.768</v>
      </c>
      <c r="AV118" s="69" t="n">
        <f aca="false">IF(AND($F118&lt;AV$1,$G118&lt;AV$3,(DATE(YEAR($G118)+1,MONTH($G118)+1,1))&gt;AV$3),$D118*10.56*AV$2*(AV$1/1000-($F118/1000)),0)</f>
        <v>7104.768</v>
      </c>
      <c r="AW118" s="69" t="n">
        <f aca="false">IF(AND($F118&lt;AW$1,$G118&lt;AW$3,(DATE(YEAR($G118)+1,MONTH($G118)+1,1))&gt;AW$3),$D118*10.56*AW$2*(AW$1/1000-($F118/1000)),0)</f>
        <v>7104.768</v>
      </c>
      <c r="AX118" s="69" t="n">
        <f aca="false">IF(AND($F118&lt;AX$1,$G118&lt;AX$3,(DATE(YEAR($G118)+1,MONTH($G118)+1,1))&gt;AX$3),$D118*10.56*AX$2*(AX$1/1000-($F118/1000)),0)</f>
        <v>7104.768</v>
      </c>
      <c r="AY118" s="69" t="n">
        <f aca="false">IF(AND($F118&lt;AY$1,$G118&lt;AY$3,(DATE(YEAR($G118)+1,MONTH($G118)+1,1))&gt;AY$3),$D118*10.56*AY$2*(AY$1/1000-($F118/1000)),0)</f>
        <v>7104.768</v>
      </c>
      <c r="AZ118" s="69" t="n">
        <f aca="false">IF(AND($F118&lt;AZ$1,$G118&lt;AZ$3,(DATE(YEAR($G118)+1,MONTH($G118)+1,1))&gt;AZ$3),$D118*10.56*AZ$2*(AZ$1/1000-($F118/1000)),0)</f>
        <v>0</v>
      </c>
      <c r="BA118" s="69" t="n">
        <f aca="false">IF(AND($F118&lt;BA$1,$G118&lt;BA$3,(DATE(YEAR($G118)+1,MONTH($G118)+1,1))&gt;BA$3),$D118*10.56*BA$2*(BA$1/1000-($F118/1000)),0)</f>
        <v>0</v>
      </c>
      <c r="BB118" s="69" t="n">
        <f aca="false">IF(AND($F118&lt;BB$1,$G118&lt;BB$3,(DATE(YEAR($G118)+1,MONTH($G118)+1,1))&gt;BB$3),$D118*10.56*BB$2*(BB$1/1000-($F118/1000)),0)</f>
        <v>0</v>
      </c>
      <c r="BC118" s="69" t="n">
        <f aca="false">IF(AND($F118&lt;BC$1,$G118&lt;BC$3,(DATE(YEAR($G118)+1,MONTH($G118)+1,1))&gt;BC$3),$D118*10.56*BC$2*(BC$1/1000-($F118/1000)),0)</f>
        <v>0</v>
      </c>
      <c r="BD118" s="69" t="n">
        <f aca="false">IF(AND($F118&lt;BD$1,$G118&lt;BD$3,(DATE(YEAR($G118)+1,MONTH($G118)+1,1))&gt;BD$3),$D118*10.56*BD$2*(BD$1/1000-($F118/1000)),0)</f>
        <v>0</v>
      </c>
    </row>
    <row r="119" customFormat="false" ht="12.75" hidden="false" customHeight="false" outlineLevel="0" collapsed="false">
      <c r="A119" s="0" t="s">
        <v>1340</v>
      </c>
      <c r="B119" s="3" t="s">
        <v>1272</v>
      </c>
      <c r="C119" s="3" t="s">
        <v>1273</v>
      </c>
      <c r="D119" s="0" t="n">
        <v>80</v>
      </c>
      <c r="E119" s="0" t="s">
        <v>1268</v>
      </c>
      <c r="F119" s="0" t="n">
        <v>7860</v>
      </c>
      <c r="G119" s="8" t="n">
        <v>37742</v>
      </c>
      <c r="H119" s="64" t="s">
        <v>1260</v>
      </c>
      <c r="I119" s="69" t="n">
        <f aca="false">IF(AND($F119&lt;I$1,$G119&lt;I$3,(DATE(YEAR($G119)+1,MONTH($G119)+1,1))&gt;I$3),$D119*10.56*I$2*(I$1/1000-($F119/1000)),0)</f>
        <v>0</v>
      </c>
      <c r="J119" s="69" t="n">
        <f aca="false">IF(AND($F119&lt;J$1,$G119&lt;J$3,(DATE(YEAR($G119)+1,MONTH($G119)+1,1))&gt;J$3),$D119*10.56*J$2*(J$1/1000-($F119/1000)),0)</f>
        <v>0</v>
      </c>
      <c r="K119" s="69" t="n">
        <f aca="false">IF(AND($F119&lt;K$1,$G119&lt;K$3,(DATE(YEAR($G119)+1,MONTH($G119)+1,1))&gt;K$3),$D119*10.56*K$2*(K$1/1000-($F119/1000)),0)</f>
        <v>0</v>
      </c>
      <c r="L119" s="69" t="n">
        <f aca="false">IF(AND($F119&lt;L$1,$G119&lt;L$3,(DATE(YEAR($G119)+1,MONTH($G119)+1,1))&gt;L$3),$D119*10.56*L$2*(L$1/1000-($F119/1000)),0)</f>
        <v>0</v>
      </c>
      <c r="M119" s="69" t="n">
        <f aca="false">IF(AND($F119&lt;M$1,$G119&lt;M$3,(DATE(YEAR($G119)+1,MONTH($G119)+1,1))&gt;M$3),$D119*10.56*M$2*(M$1/1000-($F119/1000)),0)</f>
        <v>0</v>
      </c>
      <c r="N119" s="69" t="n">
        <f aca="false">IF(AND($F119&lt;N$1,$G119&lt;N$3,(DATE(YEAR($G119)+1,MONTH($G119)+1,1))&gt;N$3),$D119*10.56*N$2*(N$1/1000-($F119/1000)),0)</f>
        <v>0</v>
      </c>
      <c r="O119" s="69" t="n">
        <f aca="false">IF(AND($F119&lt;O$1,$G119&lt;O$3,(DATE(YEAR($G119)+1,MONTH($G119)+1,1))&gt;O$3),$D119*10.56*O$2*(O$1/1000-($F119/1000)),0)</f>
        <v>0</v>
      </c>
      <c r="P119" s="69" t="n">
        <f aca="false">IF(AND($F119&lt;P$1,$G119&lt;P$3,(DATE(YEAR($G119)+1,MONTH($G119)+1,1))&gt;P$3),$D119*10.56*P$2*(P$1/1000-($F119/1000)),0)</f>
        <v>0</v>
      </c>
      <c r="Q119" s="69" t="n">
        <f aca="false">IF(AND($F119&lt;Q$1,$G119&lt;Q$3,(DATE(YEAR($G119)+1,MONTH($G119)+1,1))&gt;Q$3),$D119*10.56*Q$2*(Q$1/1000-($F119/1000)),0)</f>
        <v>0</v>
      </c>
      <c r="R119" s="69" t="n">
        <f aca="false">IF(AND($F119&lt;R$1,$G119&lt;R$3,(DATE(YEAR($G119)+1,MONTH($G119)+1,1))&gt;R$3),$D119*10.56*R$2*(R$1/1000-($F119/1000)),0)</f>
        <v>0</v>
      </c>
      <c r="S119" s="69" t="n">
        <f aca="false">IF(AND($F119&lt;S$1,$G119&lt;S$3,(DATE(YEAR($G119)+1,MONTH($G119)+1,1))&gt;S$3),$D119*10.56*S$2*(S$1/1000-($F119/1000)),0)</f>
        <v>0</v>
      </c>
      <c r="T119" s="69" t="n">
        <f aca="false">IF(AND($F119&lt;T$1,$G119&lt;T$3,(DATE(YEAR($G119)+1,MONTH($G119)+1,1))&gt;T$3),$D119*10.56*T$2*(T$1/1000-($F119/1000)),0)</f>
        <v>0</v>
      </c>
      <c r="U119" s="69" t="n">
        <f aca="false">IF(AND($F119&lt;U$1,$G119&lt;U$3,(DATE(YEAR($G119)+1,MONTH($G119)+1,1))&gt;U$3),$D119*10.56*U$2*(U$1/1000-($F119/1000)),0)</f>
        <v>0</v>
      </c>
      <c r="V119" s="69" t="n">
        <f aca="false">IF(AND($F119&lt;V$1,$G119&lt;V$3,(DATE(YEAR($G119)+1,MONTH($G119)+1,1))&gt;V$3),$D119*10.56*V$2*(V$1/1000-($F119/1000)),0)</f>
        <v>0</v>
      </c>
      <c r="W119" s="69" t="n">
        <f aca="false">IF(AND($F119&lt;W$1,$G119&lt;W$3,(DATE(YEAR($G119)+1,MONTH($G119)+1,1))&gt;W$3),$D119*10.56*W$2*(W$1/1000-($F119/1000)),0)</f>
        <v>0</v>
      </c>
      <c r="X119" s="69" t="n">
        <f aca="false">IF(AND($F119&lt;X$1,$G119&lt;X$3,(DATE(YEAR($G119)+1,MONTH($G119)+1,1))&gt;X$3),$D119*10.56*X$2*(X$1/1000-($F119/1000)),0)</f>
        <v>0</v>
      </c>
      <c r="Y119" s="69" t="n">
        <f aca="false">IF(AND($F119&lt;Y$1,$G119&lt;Y$3,(DATE(YEAR($G119)+1,MONTH($G119)+1,1))&gt;Y$3),$D119*10.56*Y$2*(Y$1/1000-($F119/1000)),0)</f>
        <v>0</v>
      </c>
      <c r="Z119" s="69" t="n">
        <f aca="false">IF(AND($F119&lt;Z$1,$G119&lt;Z$3,(DATE(YEAR($G119)+1,MONTH($G119)+1,1))&gt;Z$3),$D119*10.56*Z$2*(Z$1/1000-($F119/1000)),0)</f>
        <v>0</v>
      </c>
      <c r="AA119" s="69" t="n">
        <f aca="false">IF(AND($F119&lt;AA$1,$G119&lt;AA$3,(DATE(YEAR($G119)+1,MONTH($G119)+1,1))&gt;AA$3),$D119*10.56*AA$2*(AA$1/1000-($F119/1000)),0)</f>
        <v>0</v>
      </c>
      <c r="AB119" s="69" t="n">
        <f aca="false">IF(AND($F119&lt;AB$1,$G119&lt;AB$3,(DATE(YEAR($G119)+1,MONTH($G119)+1,1))&gt;AB$3),$D119*10.56*AB$2*(AB$1/1000-($F119/1000)),0)</f>
        <v>0</v>
      </c>
      <c r="AC119" s="69" t="n">
        <f aca="false">IF(AND($F119&lt;AC$1,$G119&lt;AC$3,(DATE(YEAR($G119)+1,MONTH($G119)+1,1))&gt;AC$3),$D119*10.56*AC$2*(AC$1/1000-($F119/1000)),0)</f>
        <v>0</v>
      </c>
      <c r="AD119" s="69" t="n">
        <f aca="false">IF(AND($F119&lt;AD$1,$G119&lt;AD$3,(DATE(YEAR($G119)+1,MONTH($G119)+1,1))&gt;AD$3),$D119*10.56*AD$2*(AD$1/1000-($F119/1000)),0)</f>
        <v>0</v>
      </c>
      <c r="AE119" s="69" t="n">
        <f aca="false">IF(AND($F119&lt;AE$1,$G119&lt;AE$3,(DATE(YEAR($G119)+1,MONTH($G119)+1,1))&gt;AE$3),$D119*10.56*AE$2*(AE$1/1000-($F119/1000)),0)</f>
        <v>0</v>
      </c>
      <c r="AF119" s="69" t="n">
        <f aca="false">IF(AND($F119&lt;AF$1,$G119&lt;AF$3,(DATE(YEAR($G119)+1,MONTH($G119)+1,1))&gt;AF$3),$D119*10.56*AF$2*(AF$1/1000-($F119/1000)),0)</f>
        <v>0</v>
      </c>
      <c r="AG119" s="69" t="n">
        <f aca="false">IF(AND($F119&lt;AG$1,$G119&lt;AG$3,(DATE(YEAR($G119)+1,MONTH($G119)+1,1))&gt;AG$3),$D119*10.56*AG$2*(AG$1/1000-($F119/1000)),0)</f>
        <v>0</v>
      </c>
      <c r="AH119" s="69" t="n">
        <f aca="false">IF(AND($F119&lt;AH$1,$G119&lt;AH$3,(DATE(YEAR($G119)+1,MONTH($G119)+1,1))&gt;AH$3),$D119*10.56*AH$2*(AH$1/1000-($F119/1000)),0)</f>
        <v>0</v>
      </c>
      <c r="AI119" s="69" t="n">
        <f aca="false">IF(AND($F119&lt;AI$1,$G119&lt;AI$3,(DATE(YEAR($G119)+1,MONTH($G119)+1,1))&gt;AI$3),$D119*10.56*AI$2*(AI$1/1000-($F119/1000)),0)</f>
        <v>0</v>
      </c>
      <c r="AJ119" s="69" t="n">
        <f aca="false">IF(AND($F119&lt;AJ$1,$G119&lt;AJ$3,(DATE(YEAR($G119)+1,MONTH($G119)+1,1))&gt;AJ$3),$D119*10.56*AJ$2*(AJ$1/1000-($F119/1000)),0)</f>
        <v>0</v>
      </c>
      <c r="AK119" s="69" t="n">
        <f aca="false">IF(AND($F119&lt;AK$1,$G119&lt;AK$3,(DATE(YEAR($G119)+1,MONTH($G119)+1,1))&gt;AK$3),$D119*10.56*AK$2*(AK$1/1000-($F119/1000)),0)</f>
        <v>0</v>
      </c>
      <c r="AL119" s="69" t="n">
        <f aca="false">IF(AND($F119&lt;AL$1,$G119&lt;AL$3,(DATE(YEAR($G119)+1,MONTH($G119)+1,1))&gt;AL$3),$D119*10.56*AL$2*(AL$1/1000-($F119/1000)),0)</f>
        <v>723.1488</v>
      </c>
      <c r="AM119" s="69" t="n">
        <f aca="false">IF(AND($F119&lt;AM$1,$G119&lt;AM$3,(DATE(YEAR($G119)+1,MONTH($G119)+1,1))&gt;AM$3),$D119*10.56*AM$2*(AM$1/1000-($F119/1000)),0)</f>
        <v>723.1488</v>
      </c>
      <c r="AN119" s="69" t="n">
        <f aca="false">IF(AND($F119&lt;AN$1,$G119&lt;AN$3,(DATE(YEAR($G119)+1,MONTH($G119)+1,1))&gt;AN$3),$D119*10.56*AN$2*(AN$1/1000-($F119/1000)),0)</f>
        <v>723.1488</v>
      </c>
      <c r="AO119" s="69" t="n">
        <f aca="false">IF(AND($F119&lt;AO$1,$G119&lt;AO$3,(DATE(YEAR($G119)+1,MONTH($G119)+1,1))&gt;AO$3),$D119*10.56*AO$2*(AO$1/1000-($F119/1000)),0)</f>
        <v>723.1488</v>
      </c>
      <c r="AP119" s="69" t="n">
        <f aca="false">IF(AND($F119&lt;AP$1,$G119&lt;AP$3,(DATE(YEAR($G119)+1,MONTH($G119)+1,1))&gt;AP$3),$D119*10.56*AP$2*(AP$1/1000-($F119/1000)),0)</f>
        <v>723.1488</v>
      </c>
      <c r="AQ119" s="69" t="n">
        <f aca="false">IF(AND($F119&lt;AQ$1,$G119&lt;AQ$3,(DATE(YEAR($G119)+1,MONTH($G119)+1,1))&gt;AQ$3),$D119*10.56*AQ$2*(AQ$1/1000-($F119/1000)),0)</f>
        <v>723.1488</v>
      </c>
      <c r="AR119" s="69" t="n">
        <f aca="false">IF(AND($F119&lt;AR$1,$G119&lt;AR$3,(DATE(YEAR($G119)+1,MONTH($G119)+1,1))&gt;AR$3),$D119*10.56*AR$2*(AR$1/1000-($F119/1000)),0)</f>
        <v>723.1488</v>
      </c>
      <c r="AS119" s="69" t="n">
        <f aca="false">IF(AND($F119&lt;AS$1,$G119&lt;AS$3,(DATE(YEAR($G119)+1,MONTH($G119)+1,1))&gt;AS$3),$D119*10.56*AS$2*(AS$1/1000-($F119/1000)),0)</f>
        <v>723.1488</v>
      </c>
      <c r="AT119" s="69" t="n">
        <f aca="false">IF(AND($F119&lt;AT$1,$G119&lt;AT$3,(DATE(YEAR($G119)+1,MONTH($G119)+1,1))&gt;AT$3),$D119*10.56*AT$2*(AT$1/1000-($F119/1000)),0)</f>
        <v>723.1488</v>
      </c>
      <c r="AU119" s="69" t="n">
        <f aca="false">IF(AND($F119&lt;AU$1,$G119&lt;AU$3,(DATE(YEAR($G119)+1,MONTH($G119)+1,1))&gt;AU$3),$D119*10.56*AU$2*(AU$1/1000-($F119/1000)),0)</f>
        <v>723.1488</v>
      </c>
      <c r="AV119" s="69" t="n">
        <f aca="false">IF(AND($F119&lt;AV$1,$G119&lt;AV$3,(DATE(YEAR($G119)+1,MONTH($G119)+1,1))&gt;AV$3),$D119*10.56*AV$2*(AV$1/1000-($F119/1000)),0)</f>
        <v>723.1488</v>
      </c>
      <c r="AW119" s="69" t="n">
        <f aca="false">IF(AND($F119&lt;AW$1,$G119&lt;AW$3,(DATE(YEAR($G119)+1,MONTH($G119)+1,1))&gt;AW$3),$D119*10.56*AW$2*(AW$1/1000-($F119/1000)),0)</f>
        <v>723.1488</v>
      </c>
      <c r="AX119" s="69" t="n">
        <f aca="false">IF(AND($F119&lt;AX$1,$G119&lt;AX$3,(DATE(YEAR($G119)+1,MONTH($G119)+1,1))&gt;AX$3),$D119*10.56*AX$2*(AX$1/1000-($F119/1000)),0)</f>
        <v>0</v>
      </c>
      <c r="AY119" s="69" t="n">
        <f aca="false">IF(AND($F119&lt;AY$1,$G119&lt;AY$3,(DATE(YEAR($G119)+1,MONTH($G119)+1,1))&gt;AY$3),$D119*10.56*AY$2*(AY$1/1000-($F119/1000)),0)</f>
        <v>0</v>
      </c>
      <c r="AZ119" s="69" t="n">
        <f aca="false">IF(AND($F119&lt;AZ$1,$G119&lt;AZ$3,(DATE(YEAR($G119)+1,MONTH($G119)+1,1))&gt;AZ$3),$D119*10.56*AZ$2*(AZ$1/1000-($F119/1000)),0)</f>
        <v>0</v>
      </c>
      <c r="BA119" s="69" t="n">
        <f aca="false">IF(AND($F119&lt;BA$1,$G119&lt;BA$3,(DATE(YEAR($G119)+1,MONTH($G119)+1,1))&gt;BA$3),$D119*10.56*BA$2*(BA$1/1000-($F119/1000)),0)</f>
        <v>0</v>
      </c>
      <c r="BB119" s="69" t="n">
        <f aca="false">IF(AND($F119&lt;BB$1,$G119&lt;BB$3,(DATE(YEAR($G119)+1,MONTH($G119)+1,1))&gt;BB$3),$D119*10.56*BB$2*(BB$1/1000-($F119/1000)),0)</f>
        <v>0</v>
      </c>
      <c r="BC119" s="69" t="n">
        <f aca="false">IF(AND($F119&lt;BC$1,$G119&lt;BC$3,(DATE(YEAR($G119)+1,MONTH($G119)+1,1))&gt;BC$3),$D119*10.56*BC$2*(BC$1/1000-($F119/1000)),0)</f>
        <v>0</v>
      </c>
      <c r="BD119" s="69" t="n">
        <f aca="false">IF(AND($F119&lt;BD$1,$G119&lt;BD$3,(DATE(YEAR($G119)+1,MONTH($G119)+1,1))&gt;BD$3),$D119*10.56*BD$2*(BD$1/1000-($F119/1000)),0)</f>
        <v>0</v>
      </c>
    </row>
    <row r="120" customFormat="false" ht="12.75" hidden="false" customHeight="false" outlineLevel="0" collapsed="false">
      <c r="A120" s="0" t="s">
        <v>1400</v>
      </c>
      <c r="B120" s="3" t="s">
        <v>1272</v>
      </c>
      <c r="C120" s="3" t="s">
        <v>1273</v>
      </c>
      <c r="D120" s="0" t="n">
        <v>47.4</v>
      </c>
      <c r="E120" s="66" t="s">
        <v>1268</v>
      </c>
      <c r="F120" s="13" t="n">
        <v>9157</v>
      </c>
      <c r="G120" s="8" t="n">
        <v>37207</v>
      </c>
      <c r="H120" s="64" t="s">
        <v>1260</v>
      </c>
      <c r="I120" s="69" t="n">
        <f aca="false">IF(AND($F120&lt;I$1,$G120&lt;I$3,(DATE(YEAR($G120)+1,MONTH($G120)+1,1))&gt;I$3),$D120*10.56*I$2*(I$1/1000-($F120/1000)),0)</f>
        <v>0</v>
      </c>
      <c r="J120" s="69" t="n">
        <f aca="false">IF(AND($F120&lt;J$1,$G120&lt;J$3,(DATE(YEAR($G120)+1,MONTH($G120)+1,1))&gt;J$3),$D120*10.56*J$2*(J$1/1000-($F120/1000)),0)</f>
        <v>0</v>
      </c>
      <c r="K120" s="69" t="n">
        <f aca="false">IF(AND($F120&lt;K$1,$G120&lt;K$3,(DATE(YEAR($G120)+1,MONTH($G120)+1,1))&gt;K$3),$D120*10.56*K$2*(K$1/1000-($F120/1000)),0)</f>
        <v>0</v>
      </c>
      <c r="L120" s="69" t="n">
        <f aca="false">IF(AND($F120&lt;L$1,$G120&lt;L$3,(DATE(YEAR($G120)+1,MONTH($G120)+1,1))&gt;L$3),$D120*10.56*L$2*(L$1/1000-($F120/1000)),0)</f>
        <v>0</v>
      </c>
      <c r="M120" s="69" t="n">
        <f aca="false">IF(AND($F120&lt;M$1,$G120&lt;M$3,(DATE(YEAR($G120)+1,MONTH($G120)+1,1))&gt;M$3),$D120*10.56*M$2*(M$1/1000-($F120/1000)),0)</f>
        <v>0</v>
      </c>
      <c r="N120" s="69" t="n">
        <f aca="false">IF(AND($F120&lt;N$1,$G120&lt;N$3,(DATE(YEAR($G120)+1,MONTH($G120)+1,1))&gt;N$3),$D120*10.56*N$2*(N$1/1000-($F120/1000)),0)</f>
        <v>0</v>
      </c>
      <c r="O120" s="69" t="n">
        <f aca="false">IF(AND($F120&lt;O$1,$G120&lt;O$3,(DATE(YEAR($G120)+1,MONTH($G120)+1,1))&gt;O$3),$D120*10.56*O$2*(O$1/1000-($F120/1000)),0)</f>
        <v>0</v>
      </c>
      <c r="P120" s="69" t="n">
        <f aca="false">IF(AND($F120&lt;P$1,$G120&lt;P$3,(DATE(YEAR($G120)+1,MONTH($G120)+1,1))&gt;P$3),$D120*10.56*P$2*(P$1/1000-($F120/1000)),0)</f>
        <v>0</v>
      </c>
      <c r="Q120" s="69" t="n">
        <f aca="false">IF(AND($F120&lt;Q$1,$G120&lt;Q$3,(DATE(YEAR($G120)+1,MONTH($G120)+1,1))&gt;Q$3),$D120*10.56*Q$2*(Q$1/1000-($F120/1000)),0)</f>
        <v>0</v>
      </c>
      <c r="R120" s="69" t="n">
        <f aca="false">IF(AND($F120&lt;R$1,$G120&lt;R$3,(DATE(YEAR($G120)+1,MONTH($G120)+1,1))&gt;R$3),$D120*10.56*R$2*(R$1/1000-($F120/1000)),0)</f>
        <v>0</v>
      </c>
      <c r="S120" s="69" t="n">
        <f aca="false">IF(AND($F120&lt;S$1,$G120&lt;S$3,(DATE(YEAR($G120)+1,MONTH($G120)+1,1))&gt;S$3),$D120*10.56*S$2*(S$1/1000-($F120/1000)),0)</f>
        <v>0</v>
      </c>
      <c r="T120" s="69" t="n">
        <f aca="false">IF(AND($F120&lt;T$1,$G120&lt;T$3,(DATE(YEAR($G120)+1,MONTH($G120)+1,1))&gt;T$3),$D120*10.56*T$2*(T$1/1000-($F120/1000)),0)</f>
        <v>168.7834368</v>
      </c>
      <c r="U120" s="69" t="n">
        <f aca="false">IF(AND($F120&lt;U$1,$G120&lt;U$3,(DATE(YEAR($G120)+1,MONTH($G120)+1,1))&gt;U$3),$D120*10.56*U$2*(U$1/1000-($F120/1000)),0)</f>
        <v>168.7834368</v>
      </c>
      <c r="V120" s="69" t="n">
        <f aca="false">IF(AND($F120&lt;V$1,$G120&lt;V$3,(DATE(YEAR($G120)+1,MONTH($G120)+1,1))&gt;V$3),$D120*10.56*V$2*(V$1/1000-($F120/1000)),0)</f>
        <v>168.7834368</v>
      </c>
      <c r="W120" s="69" t="n">
        <f aca="false">IF(AND($F120&lt;W$1,$G120&lt;W$3,(DATE(YEAR($G120)+1,MONTH($G120)+1,1))&gt;W$3),$D120*10.56*W$2*(W$1/1000-($F120/1000)),0)</f>
        <v>168.7834368</v>
      </c>
      <c r="X120" s="69" t="n">
        <f aca="false">IF(AND($F120&lt;X$1,$G120&lt;X$3,(DATE(YEAR($G120)+1,MONTH($G120)+1,1))&gt;X$3),$D120*10.56*X$2*(X$1/1000-($F120/1000)),0)</f>
        <v>168.7834368</v>
      </c>
      <c r="Y120" s="69" t="n">
        <f aca="false">IF(AND($F120&lt;Y$1,$G120&lt;Y$3,(DATE(YEAR($G120)+1,MONTH($G120)+1,1))&gt;Y$3),$D120*10.56*Y$2*(Y$1/1000-($F120/1000)),0)</f>
        <v>168.7834368</v>
      </c>
      <c r="Z120" s="69" t="n">
        <f aca="false">IF(AND($F120&lt;Z$1,$G120&lt;Z$3,(DATE(YEAR($G120)+1,MONTH($G120)+1,1))&gt;Z$3),$D120*10.56*Z$2*(Z$1/1000-($F120/1000)),0)</f>
        <v>168.7834368</v>
      </c>
      <c r="AA120" s="69" t="n">
        <f aca="false">IF(AND($F120&lt;AA$1,$G120&lt;AA$3,(DATE(YEAR($G120)+1,MONTH($G120)+1,1))&gt;AA$3),$D120*10.56*AA$2*(AA$1/1000-($F120/1000)),0)</f>
        <v>168.7834368</v>
      </c>
      <c r="AB120" s="69" t="n">
        <f aca="false">IF(AND($F120&lt;AB$1,$G120&lt;AB$3,(DATE(YEAR($G120)+1,MONTH($G120)+1,1))&gt;AB$3),$D120*10.56*AB$2*(AB$1/1000-($F120/1000)),0)</f>
        <v>168.7834368</v>
      </c>
      <c r="AC120" s="69" t="n">
        <f aca="false">IF(AND($F120&lt;AC$1,$G120&lt;AC$3,(DATE(YEAR($G120)+1,MONTH($G120)+1,1))&gt;AC$3),$D120*10.56*AC$2*(AC$1/1000-($F120/1000)),0)</f>
        <v>168.7834368</v>
      </c>
      <c r="AD120" s="69" t="n">
        <f aca="false">IF(AND($F120&lt;AD$1,$G120&lt;AD$3,(DATE(YEAR($G120)+1,MONTH($G120)+1,1))&gt;AD$3),$D120*10.56*AD$2*(AD$1/1000-($F120/1000)),0)</f>
        <v>168.7834368</v>
      </c>
      <c r="AE120" s="69" t="n">
        <f aca="false">IF(AND($F120&lt;AE$1,$G120&lt;AE$3,(DATE(YEAR($G120)+1,MONTH($G120)+1,1))&gt;AE$3),$D120*10.56*AE$2*(AE$1/1000-($F120/1000)),0)</f>
        <v>168.7834368</v>
      </c>
      <c r="AF120" s="69" t="n">
        <f aca="false">IF(AND($F120&lt;AF$1,$G120&lt;AF$3,(DATE(YEAR($G120)+1,MONTH($G120)+1,1))&gt;AF$3),$D120*10.56*AF$2*(AF$1/1000-($F120/1000)),0)</f>
        <v>0</v>
      </c>
      <c r="AG120" s="69" t="n">
        <f aca="false">IF(AND($F120&lt;AG$1,$G120&lt;AG$3,(DATE(YEAR($G120)+1,MONTH($G120)+1,1))&gt;AG$3),$D120*10.56*AG$2*(AG$1/1000-($F120/1000)),0)</f>
        <v>0</v>
      </c>
      <c r="AH120" s="69" t="n">
        <f aca="false">IF(AND($F120&lt;AH$1,$G120&lt;AH$3,(DATE(YEAR($G120)+1,MONTH($G120)+1,1))&gt;AH$3),$D120*10.56*AH$2*(AH$1/1000-($F120/1000)),0)</f>
        <v>0</v>
      </c>
      <c r="AI120" s="69" t="n">
        <f aca="false">IF(AND($F120&lt;AI$1,$G120&lt;AI$3,(DATE(YEAR($G120)+1,MONTH($G120)+1,1))&gt;AI$3),$D120*10.56*AI$2*(AI$1/1000-($F120/1000)),0)</f>
        <v>0</v>
      </c>
      <c r="AJ120" s="69" t="n">
        <f aca="false">IF(AND($F120&lt;AJ$1,$G120&lt;AJ$3,(DATE(YEAR($G120)+1,MONTH($G120)+1,1))&gt;AJ$3),$D120*10.56*AJ$2*(AJ$1/1000-($F120/1000)),0)</f>
        <v>0</v>
      </c>
      <c r="AK120" s="69" t="n">
        <f aca="false">IF(AND($F120&lt;AK$1,$G120&lt;AK$3,(DATE(YEAR($G120)+1,MONTH($G120)+1,1))&gt;AK$3),$D120*10.56*AK$2*(AK$1/1000-($F120/1000)),0)</f>
        <v>0</v>
      </c>
      <c r="AL120" s="69" t="n">
        <f aca="false">IF(AND($F120&lt;AL$1,$G120&lt;AL$3,(DATE(YEAR($G120)+1,MONTH($G120)+1,1))&gt;AL$3),$D120*10.56*AL$2*(AL$1/1000-($F120/1000)),0)</f>
        <v>0</v>
      </c>
      <c r="AM120" s="69" t="n">
        <f aca="false">IF(AND($F120&lt;AM$1,$G120&lt;AM$3,(DATE(YEAR($G120)+1,MONTH($G120)+1,1))&gt;AM$3),$D120*10.56*AM$2*(AM$1/1000-($F120/1000)),0)</f>
        <v>0</v>
      </c>
      <c r="AN120" s="69" t="n">
        <f aca="false">IF(AND($F120&lt;AN$1,$G120&lt;AN$3,(DATE(YEAR($G120)+1,MONTH($G120)+1,1))&gt;AN$3),$D120*10.56*AN$2*(AN$1/1000-($F120/1000)),0)</f>
        <v>0</v>
      </c>
      <c r="AO120" s="69" t="n">
        <f aca="false">IF(AND($F120&lt;AO$1,$G120&lt;AO$3,(DATE(YEAR($G120)+1,MONTH($G120)+1,1))&gt;AO$3),$D120*10.56*AO$2*(AO$1/1000-($F120/1000)),0)</f>
        <v>0</v>
      </c>
      <c r="AP120" s="69" t="n">
        <f aca="false">IF(AND($F120&lt;AP$1,$G120&lt;AP$3,(DATE(YEAR($G120)+1,MONTH($G120)+1,1))&gt;AP$3),$D120*10.56*AP$2*(AP$1/1000-($F120/1000)),0)</f>
        <v>0</v>
      </c>
      <c r="AQ120" s="69" t="n">
        <f aca="false">IF(AND($F120&lt;AQ$1,$G120&lt;AQ$3,(DATE(YEAR($G120)+1,MONTH($G120)+1,1))&gt;AQ$3),$D120*10.56*AQ$2*(AQ$1/1000-($F120/1000)),0)</f>
        <v>0</v>
      </c>
      <c r="AR120" s="69" t="n">
        <f aca="false">IF(AND($F120&lt;AR$1,$G120&lt;AR$3,(DATE(YEAR($G120)+1,MONTH($G120)+1,1))&gt;AR$3),$D120*10.56*AR$2*(AR$1/1000-($F120/1000)),0)</f>
        <v>0</v>
      </c>
      <c r="AS120" s="69" t="n">
        <f aca="false">IF(AND($F120&lt;AS$1,$G120&lt;AS$3,(DATE(YEAR($G120)+1,MONTH($G120)+1,1))&gt;AS$3),$D120*10.56*AS$2*(AS$1/1000-($F120/1000)),0)</f>
        <v>0</v>
      </c>
      <c r="AT120" s="69" t="n">
        <f aca="false">IF(AND($F120&lt;AT$1,$G120&lt;AT$3,(DATE(YEAR($G120)+1,MONTH($G120)+1,1))&gt;AT$3),$D120*10.56*AT$2*(AT$1/1000-($F120/1000)),0)</f>
        <v>0</v>
      </c>
      <c r="AU120" s="69" t="n">
        <f aca="false">IF(AND($F120&lt;AU$1,$G120&lt;AU$3,(DATE(YEAR($G120)+1,MONTH($G120)+1,1))&gt;AU$3),$D120*10.56*AU$2*(AU$1/1000-($F120/1000)),0)</f>
        <v>0</v>
      </c>
      <c r="AV120" s="69" t="n">
        <f aca="false">IF(AND($F120&lt;AV$1,$G120&lt;AV$3,(DATE(YEAR($G120)+1,MONTH($G120)+1,1))&gt;AV$3),$D120*10.56*AV$2*(AV$1/1000-($F120/1000)),0)</f>
        <v>0</v>
      </c>
      <c r="AW120" s="69" t="n">
        <f aca="false">IF(AND($F120&lt;AW$1,$G120&lt;AW$3,(DATE(YEAR($G120)+1,MONTH($G120)+1,1))&gt;AW$3),$D120*10.56*AW$2*(AW$1/1000-($F120/1000)),0)</f>
        <v>0</v>
      </c>
      <c r="AX120" s="69" t="n">
        <f aca="false">IF(AND($F120&lt;AX$1,$G120&lt;AX$3,(DATE(YEAR($G120)+1,MONTH($G120)+1,1))&gt;AX$3),$D120*10.56*AX$2*(AX$1/1000-($F120/1000)),0)</f>
        <v>0</v>
      </c>
      <c r="AY120" s="69" t="n">
        <f aca="false">IF(AND($F120&lt;AY$1,$G120&lt;AY$3,(DATE(YEAR($G120)+1,MONTH($G120)+1,1))&gt;AY$3),$D120*10.56*AY$2*(AY$1/1000-($F120/1000)),0)</f>
        <v>0</v>
      </c>
      <c r="AZ120" s="69" t="n">
        <f aca="false">IF(AND($F120&lt;AZ$1,$G120&lt;AZ$3,(DATE(YEAR($G120)+1,MONTH($G120)+1,1))&gt;AZ$3),$D120*10.56*AZ$2*(AZ$1/1000-($F120/1000)),0)</f>
        <v>0</v>
      </c>
      <c r="BA120" s="69" t="n">
        <f aca="false">IF(AND($F120&lt;BA$1,$G120&lt;BA$3,(DATE(YEAR($G120)+1,MONTH($G120)+1,1))&gt;BA$3),$D120*10.56*BA$2*(BA$1/1000-($F120/1000)),0)</f>
        <v>0</v>
      </c>
      <c r="BB120" s="69" t="n">
        <f aca="false">IF(AND($F120&lt;BB$1,$G120&lt;BB$3,(DATE(YEAR($G120)+1,MONTH($G120)+1,1))&gt;BB$3),$D120*10.56*BB$2*(BB$1/1000-($F120/1000)),0)</f>
        <v>0</v>
      </c>
      <c r="BC120" s="69" t="n">
        <f aca="false">IF(AND($F120&lt;BC$1,$G120&lt;BC$3,(DATE(YEAR($G120)+1,MONTH($G120)+1,1))&gt;BC$3),$D120*10.56*BC$2*(BC$1/1000-($F120/1000)),0)</f>
        <v>0</v>
      </c>
      <c r="BD120" s="69" t="n">
        <f aca="false">IF(AND($F120&lt;BD$1,$G120&lt;BD$3,(DATE(YEAR($G120)+1,MONTH($G120)+1,1))&gt;BD$3),$D120*10.56*BD$2*(BD$1/1000-($F120/1000)),0)</f>
        <v>0</v>
      </c>
    </row>
    <row r="121" customFormat="false" ht="12.75" hidden="false" customHeight="false" outlineLevel="0" collapsed="false">
      <c r="A121" s="0" t="s">
        <v>1417</v>
      </c>
      <c r="B121" s="3" t="s">
        <v>1272</v>
      </c>
      <c r="C121" s="3" t="s">
        <v>1273</v>
      </c>
      <c r="D121" s="0" t="n">
        <v>44</v>
      </c>
      <c r="E121" s="66" t="s">
        <v>1268</v>
      </c>
      <c r="F121" s="13" t="n">
        <v>9700</v>
      </c>
      <c r="G121" s="8" t="n">
        <v>37012</v>
      </c>
      <c r="H121" s="64" t="s">
        <v>1260</v>
      </c>
      <c r="I121" s="69" t="n">
        <f aca="false">IF(AND($F121&lt;I$1,$G121&lt;I$3,(DATE(YEAR($G121)+1,MONTH($G121)+1,1))&gt;I$3),$D121*10.56*I$2*(I$1/1000-($F121/1000)),0)</f>
        <v>0</v>
      </c>
      <c r="J121" s="69" t="n">
        <f aca="false">IF(AND($F121&lt;J$1,$G121&lt;J$3,(DATE(YEAR($G121)+1,MONTH($G121)+1,1))&gt;J$3),$D121*10.56*J$2*(J$1/1000-($F121/1000)),0)</f>
        <v>0</v>
      </c>
      <c r="K121" s="69" t="n">
        <f aca="false">IF(AND($F121&lt;K$1,$G121&lt;K$3,(DATE(YEAR($G121)+1,MONTH($G121)+1,1))&gt;K$3),$D121*10.56*K$2*(K$1/1000-($F121/1000)),0)</f>
        <v>0</v>
      </c>
      <c r="L121" s="69" t="n">
        <f aca="false">IF(AND($F121&lt;L$1,$G121&lt;L$3,(DATE(YEAR($G121)+1,MONTH($G121)+1,1))&gt;L$3),$D121*10.56*L$2*(L$1/1000-($F121/1000)),0)</f>
        <v>0</v>
      </c>
      <c r="M121" s="69" t="n">
        <f aca="false">IF(AND($F121&lt;M$1,$G121&lt;M$3,(DATE(YEAR($G121)+1,MONTH($G121)+1,1))&gt;M$3),$D121*10.56*M$2*(M$1/1000-($F121/1000)),0)</f>
        <v>0</v>
      </c>
      <c r="N121" s="69" t="n">
        <f aca="false">IF(AND($F121&lt;N$1,$G121&lt;N$3,(DATE(YEAR($G121)+1,MONTH($G121)+1,1))&gt;N$3),$D121*10.56*N$2*(N$1/1000-($F121/1000)),0)</f>
        <v>55.7568000000001</v>
      </c>
      <c r="O121" s="69" t="n">
        <f aca="false">IF(AND($F121&lt;O$1,$G121&lt;O$3,(DATE(YEAR($G121)+1,MONTH($G121)+1,1))&gt;O$3),$D121*10.56*O$2*(O$1/1000-($F121/1000)),0)</f>
        <v>55.7568000000001</v>
      </c>
      <c r="P121" s="69" t="n">
        <f aca="false">IF(AND($F121&lt;P$1,$G121&lt;P$3,(DATE(YEAR($G121)+1,MONTH($G121)+1,1))&gt;P$3),$D121*10.56*P$2*(P$1/1000-($F121/1000)),0)</f>
        <v>55.7568000000001</v>
      </c>
      <c r="Q121" s="69" t="n">
        <f aca="false">IF(AND($F121&lt;Q$1,$G121&lt;Q$3,(DATE(YEAR($G121)+1,MONTH($G121)+1,1))&gt;Q$3),$D121*10.56*Q$2*(Q$1/1000-($F121/1000)),0)</f>
        <v>55.7568000000001</v>
      </c>
      <c r="R121" s="69" t="n">
        <f aca="false">IF(AND($F121&lt;R$1,$G121&lt;R$3,(DATE(YEAR($G121)+1,MONTH($G121)+1,1))&gt;R$3),$D121*10.56*R$2*(R$1/1000-($F121/1000)),0)</f>
        <v>55.7568000000001</v>
      </c>
      <c r="S121" s="69" t="n">
        <f aca="false">IF(AND($F121&lt;S$1,$G121&lt;S$3,(DATE(YEAR($G121)+1,MONTH($G121)+1,1))&gt;S$3),$D121*10.56*S$2*(S$1/1000-($F121/1000)),0)</f>
        <v>55.7568000000001</v>
      </c>
      <c r="T121" s="69" t="n">
        <f aca="false">IF(AND($F121&lt;T$1,$G121&lt;T$3,(DATE(YEAR($G121)+1,MONTH($G121)+1,1))&gt;T$3),$D121*10.56*T$2*(T$1/1000-($F121/1000)),0)</f>
        <v>55.7568000000001</v>
      </c>
      <c r="U121" s="69" t="n">
        <f aca="false">IF(AND($F121&lt;U$1,$G121&lt;U$3,(DATE(YEAR($G121)+1,MONTH($G121)+1,1))&gt;U$3),$D121*10.56*U$2*(U$1/1000-($F121/1000)),0)</f>
        <v>55.7568000000001</v>
      </c>
      <c r="V121" s="69" t="n">
        <f aca="false">IF(AND($F121&lt;V$1,$G121&lt;V$3,(DATE(YEAR($G121)+1,MONTH($G121)+1,1))&gt;V$3),$D121*10.56*V$2*(V$1/1000-($F121/1000)),0)</f>
        <v>55.7568000000001</v>
      </c>
      <c r="W121" s="69" t="n">
        <f aca="false">IF(AND($F121&lt;W$1,$G121&lt;W$3,(DATE(YEAR($G121)+1,MONTH($G121)+1,1))&gt;W$3),$D121*10.56*W$2*(W$1/1000-($F121/1000)),0)</f>
        <v>55.7568000000001</v>
      </c>
      <c r="X121" s="69" t="n">
        <f aca="false">IF(AND($F121&lt;X$1,$G121&lt;X$3,(DATE(YEAR($G121)+1,MONTH($G121)+1,1))&gt;X$3),$D121*10.56*X$2*(X$1/1000-($F121/1000)),0)</f>
        <v>55.7568000000001</v>
      </c>
      <c r="Y121" s="69" t="n">
        <f aca="false">IF(AND($F121&lt;Y$1,$G121&lt;Y$3,(DATE(YEAR($G121)+1,MONTH($G121)+1,1))&gt;Y$3),$D121*10.56*Y$2*(Y$1/1000-($F121/1000)),0)</f>
        <v>55.7568000000001</v>
      </c>
      <c r="Z121" s="69" t="n">
        <f aca="false">IF(AND($F121&lt;Z$1,$G121&lt;Z$3,(DATE(YEAR($G121)+1,MONTH($G121)+1,1))&gt;Z$3),$D121*10.56*Z$2*(Z$1/1000-($F121/1000)),0)</f>
        <v>0</v>
      </c>
      <c r="AA121" s="69" t="n">
        <f aca="false">IF(AND($F121&lt;AA$1,$G121&lt;AA$3,(DATE(YEAR($G121)+1,MONTH($G121)+1,1))&gt;AA$3),$D121*10.56*AA$2*(AA$1/1000-($F121/1000)),0)</f>
        <v>0</v>
      </c>
      <c r="AB121" s="69" t="n">
        <f aca="false">IF(AND($F121&lt;AB$1,$G121&lt;AB$3,(DATE(YEAR($G121)+1,MONTH($G121)+1,1))&gt;AB$3),$D121*10.56*AB$2*(AB$1/1000-($F121/1000)),0)</f>
        <v>0</v>
      </c>
      <c r="AC121" s="69" t="n">
        <f aca="false">IF(AND($F121&lt;AC$1,$G121&lt;AC$3,(DATE(YEAR($G121)+1,MONTH($G121)+1,1))&gt;AC$3),$D121*10.56*AC$2*(AC$1/1000-($F121/1000)),0)</f>
        <v>0</v>
      </c>
      <c r="AD121" s="69" t="n">
        <f aca="false">IF(AND($F121&lt;AD$1,$G121&lt;AD$3,(DATE(YEAR($G121)+1,MONTH($G121)+1,1))&gt;AD$3),$D121*10.56*AD$2*(AD$1/1000-($F121/1000)),0)</f>
        <v>0</v>
      </c>
      <c r="AE121" s="69" t="n">
        <f aca="false">IF(AND($F121&lt;AE$1,$G121&lt;AE$3,(DATE(YEAR($G121)+1,MONTH($G121)+1,1))&gt;AE$3),$D121*10.56*AE$2*(AE$1/1000-($F121/1000)),0)</f>
        <v>0</v>
      </c>
      <c r="AF121" s="69" t="n">
        <f aca="false">IF(AND($F121&lt;AF$1,$G121&lt;AF$3,(DATE(YEAR($G121)+1,MONTH($G121)+1,1))&gt;AF$3),$D121*10.56*AF$2*(AF$1/1000-($F121/1000)),0)</f>
        <v>0</v>
      </c>
      <c r="AG121" s="69" t="n">
        <f aca="false">IF(AND($F121&lt;AG$1,$G121&lt;AG$3,(DATE(YEAR($G121)+1,MONTH($G121)+1,1))&gt;AG$3),$D121*10.56*AG$2*(AG$1/1000-($F121/1000)),0)</f>
        <v>0</v>
      </c>
      <c r="AH121" s="69" t="n">
        <f aca="false">IF(AND($F121&lt;AH$1,$G121&lt;AH$3,(DATE(YEAR($G121)+1,MONTH($G121)+1,1))&gt;AH$3),$D121*10.56*AH$2*(AH$1/1000-($F121/1000)),0)</f>
        <v>0</v>
      </c>
      <c r="AI121" s="69" t="n">
        <f aca="false">IF(AND($F121&lt;AI$1,$G121&lt;AI$3,(DATE(YEAR($G121)+1,MONTH($G121)+1,1))&gt;AI$3),$D121*10.56*AI$2*(AI$1/1000-($F121/1000)),0)</f>
        <v>0</v>
      </c>
      <c r="AJ121" s="69" t="n">
        <f aca="false">IF(AND($F121&lt;AJ$1,$G121&lt;AJ$3,(DATE(YEAR($G121)+1,MONTH($G121)+1,1))&gt;AJ$3),$D121*10.56*AJ$2*(AJ$1/1000-($F121/1000)),0)</f>
        <v>0</v>
      </c>
      <c r="AK121" s="69" t="n">
        <f aca="false">IF(AND($F121&lt;AK$1,$G121&lt;AK$3,(DATE(YEAR($G121)+1,MONTH($G121)+1,1))&gt;AK$3),$D121*10.56*AK$2*(AK$1/1000-($F121/1000)),0)</f>
        <v>0</v>
      </c>
      <c r="AL121" s="69" t="n">
        <f aca="false">IF(AND($F121&lt;AL$1,$G121&lt;AL$3,(DATE(YEAR($G121)+1,MONTH($G121)+1,1))&gt;AL$3),$D121*10.56*AL$2*(AL$1/1000-($F121/1000)),0)</f>
        <v>0</v>
      </c>
      <c r="AM121" s="69" t="n">
        <f aca="false">IF(AND($F121&lt;AM$1,$G121&lt;AM$3,(DATE(YEAR($G121)+1,MONTH($G121)+1,1))&gt;AM$3),$D121*10.56*AM$2*(AM$1/1000-($F121/1000)),0)</f>
        <v>0</v>
      </c>
      <c r="AN121" s="69" t="n">
        <f aca="false">IF(AND($F121&lt;AN$1,$G121&lt;AN$3,(DATE(YEAR($G121)+1,MONTH($G121)+1,1))&gt;AN$3),$D121*10.56*AN$2*(AN$1/1000-($F121/1000)),0)</f>
        <v>0</v>
      </c>
      <c r="AO121" s="69" t="n">
        <f aca="false">IF(AND($F121&lt;AO$1,$G121&lt;AO$3,(DATE(YEAR($G121)+1,MONTH($G121)+1,1))&gt;AO$3),$D121*10.56*AO$2*(AO$1/1000-($F121/1000)),0)</f>
        <v>0</v>
      </c>
      <c r="AP121" s="69" t="n">
        <f aca="false">IF(AND($F121&lt;AP$1,$G121&lt;AP$3,(DATE(YEAR($G121)+1,MONTH($G121)+1,1))&gt;AP$3),$D121*10.56*AP$2*(AP$1/1000-($F121/1000)),0)</f>
        <v>0</v>
      </c>
      <c r="AQ121" s="69" t="n">
        <f aca="false">IF(AND($F121&lt;AQ$1,$G121&lt;AQ$3,(DATE(YEAR($G121)+1,MONTH($G121)+1,1))&gt;AQ$3),$D121*10.56*AQ$2*(AQ$1/1000-($F121/1000)),0)</f>
        <v>0</v>
      </c>
      <c r="AR121" s="69" t="n">
        <f aca="false">IF(AND($F121&lt;AR$1,$G121&lt;AR$3,(DATE(YEAR($G121)+1,MONTH($G121)+1,1))&gt;AR$3),$D121*10.56*AR$2*(AR$1/1000-($F121/1000)),0)</f>
        <v>0</v>
      </c>
      <c r="AS121" s="69" t="n">
        <f aca="false">IF(AND($F121&lt;AS$1,$G121&lt;AS$3,(DATE(YEAR($G121)+1,MONTH($G121)+1,1))&gt;AS$3),$D121*10.56*AS$2*(AS$1/1000-($F121/1000)),0)</f>
        <v>0</v>
      </c>
      <c r="AT121" s="69" t="n">
        <f aca="false">IF(AND($F121&lt;AT$1,$G121&lt;AT$3,(DATE(YEAR($G121)+1,MONTH($G121)+1,1))&gt;AT$3),$D121*10.56*AT$2*(AT$1/1000-($F121/1000)),0)</f>
        <v>0</v>
      </c>
      <c r="AU121" s="69" t="n">
        <f aca="false">IF(AND($F121&lt;AU$1,$G121&lt;AU$3,(DATE(YEAR($G121)+1,MONTH($G121)+1,1))&gt;AU$3),$D121*10.56*AU$2*(AU$1/1000-($F121/1000)),0)</f>
        <v>0</v>
      </c>
      <c r="AV121" s="69" t="n">
        <f aca="false">IF(AND($F121&lt;AV$1,$G121&lt;AV$3,(DATE(YEAR($G121)+1,MONTH($G121)+1,1))&gt;AV$3),$D121*10.56*AV$2*(AV$1/1000-($F121/1000)),0)</f>
        <v>0</v>
      </c>
      <c r="AW121" s="69" t="n">
        <f aca="false">IF(AND($F121&lt;AW$1,$G121&lt;AW$3,(DATE(YEAR($G121)+1,MONTH($G121)+1,1))&gt;AW$3),$D121*10.56*AW$2*(AW$1/1000-($F121/1000)),0)</f>
        <v>0</v>
      </c>
      <c r="AX121" s="69" t="n">
        <f aca="false">IF(AND($F121&lt;AX$1,$G121&lt;AX$3,(DATE(YEAR($G121)+1,MONTH($G121)+1,1))&gt;AX$3),$D121*10.56*AX$2*(AX$1/1000-($F121/1000)),0)</f>
        <v>0</v>
      </c>
      <c r="AY121" s="69" t="n">
        <f aca="false">IF(AND($F121&lt;AY$1,$G121&lt;AY$3,(DATE(YEAR($G121)+1,MONTH($G121)+1,1))&gt;AY$3),$D121*10.56*AY$2*(AY$1/1000-($F121/1000)),0)</f>
        <v>0</v>
      </c>
      <c r="AZ121" s="69" t="n">
        <f aca="false">IF(AND($F121&lt;AZ$1,$G121&lt;AZ$3,(DATE(YEAR($G121)+1,MONTH($G121)+1,1))&gt;AZ$3),$D121*10.56*AZ$2*(AZ$1/1000-($F121/1000)),0)</f>
        <v>0</v>
      </c>
      <c r="BA121" s="69" t="n">
        <f aca="false">IF(AND($F121&lt;BA$1,$G121&lt;BA$3,(DATE(YEAR($G121)+1,MONTH($G121)+1,1))&gt;BA$3),$D121*10.56*BA$2*(BA$1/1000-($F121/1000)),0)</f>
        <v>0</v>
      </c>
      <c r="BB121" s="69" t="n">
        <f aca="false">IF(AND($F121&lt;BB$1,$G121&lt;BB$3,(DATE(YEAR($G121)+1,MONTH($G121)+1,1))&gt;BB$3),$D121*10.56*BB$2*(BB$1/1000-($F121/1000)),0)</f>
        <v>0</v>
      </c>
      <c r="BC121" s="69" t="n">
        <f aca="false">IF(AND($F121&lt;BC$1,$G121&lt;BC$3,(DATE(YEAR($G121)+1,MONTH($G121)+1,1))&gt;BC$3),$D121*10.56*BC$2*(BC$1/1000-($F121/1000)),0)</f>
        <v>0</v>
      </c>
      <c r="BD121" s="69" t="n">
        <f aca="false">IF(AND($F121&lt;BD$1,$G121&lt;BD$3,(DATE(YEAR($G121)+1,MONTH($G121)+1,1))&gt;BD$3),$D121*10.56*BD$2*(BD$1/1000-($F121/1000)),0)</f>
        <v>0</v>
      </c>
    </row>
    <row r="122" customFormat="false" ht="12.75" hidden="false" customHeight="false" outlineLevel="0" collapsed="false">
      <c r="A122" s="0" t="s">
        <v>1418</v>
      </c>
      <c r="B122" s="3" t="s">
        <v>1272</v>
      </c>
      <c r="C122" s="3" t="s">
        <v>1273</v>
      </c>
      <c r="D122" s="0" t="n">
        <v>90</v>
      </c>
      <c r="E122" s="66" t="s">
        <v>1268</v>
      </c>
      <c r="F122" s="13" t="n">
        <v>9700</v>
      </c>
      <c r="G122" s="8" t="n">
        <v>37085</v>
      </c>
      <c r="H122" s="64" t="s">
        <v>1260</v>
      </c>
      <c r="I122" s="69" t="n">
        <f aca="false">IF(AND($F122&lt;I$1,$G122&lt;I$3,(DATE(YEAR($G122)+1,MONTH($G122)+1,1))&gt;I$3),$D122*10.56*I$2*(I$1/1000-($F122/1000)),0)</f>
        <v>0</v>
      </c>
      <c r="J122" s="69" t="n">
        <f aca="false">IF(AND($F122&lt;J$1,$G122&lt;J$3,(DATE(YEAR($G122)+1,MONTH($G122)+1,1))&gt;J$3),$D122*10.56*J$2*(J$1/1000-($F122/1000)),0)</f>
        <v>0</v>
      </c>
      <c r="K122" s="69" t="n">
        <f aca="false">IF(AND($F122&lt;K$1,$G122&lt;K$3,(DATE(YEAR($G122)+1,MONTH($G122)+1,1))&gt;K$3),$D122*10.56*K$2*(K$1/1000-($F122/1000)),0)</f>
        <v>0</v>
      </c>
      <c r="L122" s="69" t="n">
        <f aca="false">IF(AND($F122&lt;L$1,$G122&lt;L$3,(DATE(YEAR($G122)+1,MONTH($G122)+1,1))&gt;L$3),$D122*10.56*L$2*(L$1/1000-($F122/1000)),0)</f>
        <v>0</v>
      </c>
      <c r="M122" s="69" t="n">
        <f aca="false">IF(AND($F122&lt;M$1,$G122&lt;M$3,(DATE(YEAR($G122)+1,MONTH($G122)+1,1))&gt;M$3),$D122*10.56*M$2*(M$1/1000-($F122/1000)),0)</f>
        <v>0</v>
      </c>
      <c r="N122" s="69" t="n">
        <f aca="false">IF(AND($F122&lt;N$1,$G122&lt;N$3,(DATE(YEAR($G122)+1,MONTH($G122)+1,1))&gt;N$3),$D122*10.56*N$2*(N$1/1000-($F122/1000)),0)</f>
        <v>0</v>
      </c>
      <c r="O122" s="69" t="n">
        <f aca="false">IF(AND($F122&lt;O$1,$G122&lt;O$3,(DATE(YEAR($G122)+1,MONTH($G122)+1,1))&gt;O$3),$D122*10.56*O$2*(O$1/1000-($F122/1000)),0)</f>
        <v>0</v>
      </c>
      <c r="P122" s="69" t="n">
        <f aca="false">IF(AND($F122&lt;P$1,$G122&lt;P$3,(DATE(YEAR($G122)+1,MONTH($G122)+1,1))&gt;P$3),$D122*10.56*P$2*(P$1/1000-($F122/1000)),0)</f>
        <v>114.048</v>
      </c>
      <c r="Q122" s="69" t="n">
        <f aca="false">IF(AND($F122&lt;Q$1,$G122&lt;Q$3,(DATE(YEAR($G122)+1,MONTH($G122)+1,1))&gt;Q$3),$D122*10.56*Q$2*(Q$1/1000-($F122/1000)),0)</f>
        <v>114.048</v>
      </c>
      <c r="R122" s="69" t="n">
        <f aca="false">IF(AND($F122&lt;R$1,$G122&lt;R$3,(DATE(YEAR($G122)+1,MONTH($G122)+1,1))&gt;R$3),$D122*10.56*R$2*(R$1/1000-($F122/1000)),0)</f>
        <v>114.048</v>
      </c>
      <c r="S122" s="69" t="n">
        <f aca="false">IF(AND($F122&lt;S$1,$G122&lt;S$3,(DATE(YEAR($G122)+1,MONTH($G122)+1,1))&gt;S$3),$D122*10.56*S$2*(S$1/1000-($F122/1000)),0)</f>
        <v>114.048</v>
      </c>
      <c r="T122" s="69" t="n">
        <f aca="false">IF(AND($F122&lt;T$1,$G122&lt;T$3,(DATE(YEAR($G122)+1,MONTH($G122)+1,1))&gt;T$3),$D122*10.56*T$2*(T$1/1000-($F122/1000)),0)</f>
        <v>114.048</v>
      </c>
      <c r="U122" s="69" t="n">
        <f aca="false">IF(AND($F122&lt;U$1,$G122&lt;U$3,(DATE(YEAR($G122)+1,MONTH($G122)+1,1))&gt;U$3),$D122*10.56*U$2*(U$1/1000-($F122/1000)),0)</f>
        <v>114.048</v>
      </c>
      <c r="V122" s="69" t="n">
        <f aca="false">IF(AND($F122&lt;V$1,$G122&lt;V$3,(DATE(YEAR($G122)+1,MONTH($G122)+1,1))&gt;V$3),$D122*10.56*V$2*(V$1/1000-($F122/1000)),0)</f>
        <v>114.048</v>
      </c>
      <c r="W122" s="69" t="n">
        <f aca="false">IF(AND($F122&lt;W$1,$G122&lt;W$3,(DATE(YEAR($G122)+1,MONTH($G122)+1,1))&gt;W$3),$D122*10.56*W$2*(W$1/1000-($F122/1000)),0)</f>
        <v>114.048</v>
      </c>
      <c r="X122" s="69" t="n">
        <f aca="false">IF(AND($F122&lt;X$1,$G122&lt;X$3,(DATE(YEAR($G122)+1,MONTH($G122)+1,1))&gt;X$3),$D122*10.56*X$2*(X$1/1000-($F122/1000)),0)</f>
        <v>114.048</v>
      </c>
      <c r="Y122" s="69" t="n">
        <f aca="false">IF(AND($F122&lt;Y$1,$G122&lt;Y$3,(DATE(YEAR($G122)+1,MONTH($G122)+1,1))&gt;Y$3),$D122*10.56*Y$2*(Y$1/1000-($F122/1000)),0)</f>
        <v>114.048</v>
      </c>
      <c r="Z122" s="69" t="n">
        <f aca="false">IF(AND($F122&lt;Z$1,$G122&lt;Z$3,(DATE(YEAR($G122)+1,MONTH($G122)+1,1))&gt;Z$3),$D122*10.56*Z$2*(Z$1/1000-($F122/1000)),0)</f>
        <v>114.048</v>
      </c>
      <c r="AA122" s="69" t="n">
        <f aca="false">IF(AND($F122&lt;AA$1,$G122&lt;AA$3,(DATE(YEAR($G122)+1,MONTH($G122)+1,1))&gt;AA$3),$D122*10.56*AA$2*(AA$1/1000-($F122/1000)),0)</f>
        <v>114.048</v>
      </c>
      <c r="AB122" s="69" t="n">
        <f aca="false">IF(AND($F122&lt;AB$1,$G122&lt;AB$3,(DATE(YEAR($G122)+1,MONTH($G122)+1,1))&gt;AB$3),$D122*10.56*AB$2*(AB$1/1000-($F122/1000)),0)</f>
        <v>0</v>
      </c>
      <c r="AC122" s="69" t="n">
        <f aca="false">IF(AND($F122&lt;AC$1,$G122&lt;AC$3,(DATE(YEAR($G122)+1,MONTH($G122)+1,1))&gt;AC$3),$D122*10.56*AC$2*(AC$1/1000-($F122/1000)),0)</f>
        <v>0</v>
      </c>
      <c r="AD122" s="69" t="n">
        <f aca="false">IF(AND($F122&lt;AD$1,$G122&lt;AD$3,(DATE(YEAR($G122)+1,MONTH($G122)+1,1))&gt;AD$3),$D122*10.56*AD$2*(AD$1/1000-($F122/1000)),0)</f>
        <v>0</v>
      </c>
      <c r="AE122" s="69" t="n">
        <f aca="false">IF(AND($F122&lt;AE$1,$G122&lt;AE$3,(DATE(YEAR($G122)+1,MONTH($G122)+1,1))&gt;AE$3),$D122*10.56*AE$2*(AE$1/1000-($F122/1000)),0)</f>
        <v>0</v>
      </c>
      <c r="AF122" s="69" t="n">
        <f aca="false">IF(AND($F122&lt;AF$1,$G122&lt;AF$3,(DATE(YEAR($G122)+1,MONTH($G122)+1,1))&gt;AF$3),$D122*10.56*AF$2*(AF$1/1000-($F122/1000)),0)</f>
        <v>0</v>
      </c>
      <c r="AG122" s="69" t="n">
        <f aca="false">IF(AND($F122&lt;AG$1,$G122&lt;AG$3,(DATE(YEAR($G122)+1,MONTH($G122)+1,1))&gt;AG$3),$D122*10.56*AG$2*(AG$1/1000-($F122/1000)),0)</f>
        <v>0</v>
      </c>
      <c r="AH122" s="69" t="n">
        <f aca="false">IF(AND($F122&lt;AH$1,$G122&lt;AH$3,(DATE(YEAR($G122)+1,MONTH($G122)+1,1))&gt;AH$3),$D122*10.56*AH$2*(AH$1/1000-($F122/1000)),0)</f>
        <v>0</v>
      </c>
      <c r="AI122" s="69" t="n">
        <f aca="false">IF(AND($F122&lt;AI$1,$G122&lt;AI$3,(DATE(YEAR($G122)+1,MONTH($G122)+1,1))&gt;AI$3),$D122*10.56*AI$2*(AI$1/1000-($F122/1000)),0)</f>
        <v>0</v>
      </c>
      <c r="AJ122" s="69" t="n">
        <f aca="false">IF(AND($F122&lt;AJ$1,$G122&lt;AJ$3,(DATE(YEAR($G122)+1,MONTH($G122)+1,1))&gt;AJ$3),$D122*10.56*AJ$2*(AJ$1/1000-($F122/1000)),0)</f>
        <v>0</v>
      </c>
      <c r="AK122" s="69" t="n">
        <f aca="false">IF(AND($F122&lt;AK$1,$G122&lt;AK$3,(DATE(YEAR($G122)+1,MONTH($G122)+1,1))&gt;AK$3),$D122*10.56*AK$2*(AK$1/1000-($F122/1000)),0)</f>
        <v>0</v>
      </c>
      <c r="AL122" s="69" t="n">
        <f aca="false">IF(AND($F122&lt;AL$1,$G122&lt;AL$3,(DATE(YEAR($G122)+1,MONTH($G122)+1,1))&gt;AL$3),$D122*10.56*AL$2*(AL$1/1000-($F122/1000)),0)</f>
        <v>0</v>
      </c>
      <c r="AM122" s="69" t="n">
        <f aca="false">IF(AND($F122&lt;AM$1,$G122&lt;AM$3,(DATE(YEAR($G122)+1,MONTH($G122)+1,1))&gt;AM$3),$D122*10.56*AM$2*(AM$1/1000-($F122/1000)),0)</f>
        <v>0</v>
      </c>
      <c r="AN122" s="69" t="n">
        <f aca="false">IF(AND($F122&lt;AN$1,$G122&lt;AN$3,(DATE(YEAR($G122)+1,MONTH($G122)+1,1))&gt;AN$3),$D122*10.56*AN$2*(AN$1/1000-($F122/1000)),0)</f>
        <v>0</v>
      </c>
      <c r="AO122" s="69" t="n">
        <f aca="false">IF(AND($F122&lt;AO$1,$G122&lt;AO$3,(DATE(YEAR($G122)+1,MONTH($G122)+1,1))&gt;AO$3),$D122*10.56*AO$2*(AO$1/1000-($F122/1000)),0)</f>
        <v>0</v>
      </c>
      <c r="AP122" s="69" t="n">
        <f aca="false">IF(AND($F122&lt;AP$1,$G122&lt;AP$3,(DATE(YEAR($G122)+1,MONTH($G122)+1,1))&gt;AP$3),$D122*10.56*AP$2*(AP$1/1000-($F122/1000)),0)</f>
        <v>0</v>
      </c>
      <c r="AQ122" s="69" t="n">
        <f aca="false">IF(AND($F122&lt;AQ$1,$G122&lt;AQ$3,(DATE(YEAR($G122)+1,MONTH($G122)+1,1))&gt;AQ$3),$D122*10.56*AQ$2*(AQ$1/1000-($F122/1000)),0)</f>
        <v>0</v>
      </c>
      <c r="AR122" s="69" t="n">
        <f aca="false">IF(AND($F122&lt;AR$1,$G122&lt;AR$3,(DATE(YEAR($G122)+1,MONTH($G122)+1,1))&gt;AR$3),$D122*10.56*AR$2*(AR$1/1000-($F122/1000)),0)</f>
        <v>0</v>
      </c>
      <c r="AS122" s="69" t="n">
        <f aca="false">IF(AND($F122&lt;AS$1,$G122&lt;AS$3,(DATE(YEAR($G122)+1,MONTH($G122)+1,1))&gt;AS$3),$D122*10.56*AS$2*(AS$1/1000-($F122/1000)),0)</f>
        <v>0</v>
      </c>
      <c r="AT122" s="69" t="n">
        <f aca="false">IF(AND($F122&lt;AT$1,$G122&lt;AT$3,(DATE(YEAR($G122)+1,MONTH($G122)+1,1))&gt;AT$3),$D122*10.56*AT$2*(AT$1/1000-($F122/1000)),0)</f>
        <v>0</v>
      </c>
      <c r="AU122" s="69" t="n">
        <f aca="false">IF(AND($F122&lt;AU$1,$G122&lt;AU$3,(DATE(YEAR($G122)+1,MONTH($G122)+1,1))&gt;AU$3),$D122*10.56*AU$2*(AU$1/1000-($F122/1000)),0)</f>
        <v>0</v>
      </c>
      <c r="AV122" s="69" t="n">
        <f aca="false">IF(AND($F122&lt;AV$1,$G122&lt;AV$3,(DATE(YEAR($G122)+1,MONTH($G122)+1,1))&gt;AV$3),$D122*10.56*AV$2*(AV$1/1000-($F122/1000)),0)</f>
        <v>0</v>
      </c>
      <c r="AW122" s="69" t="n">
        <f aca="false">IF(AND($F122&lt;AW$1,$G122&lt;AW$3,(DATE(YEAR($G122)+1,MONTH($G122)+1,1))&gt;AW$3),$D122*10.56*AW$2*(AW$1/1000-($F122/1000)),0)</f>
        <v>0</v>
      </c>
      <c r="AX122" s="69" t="n">
        <f aca="false">IF(AND($F122&lt;AX$1,$G122&lt;AX$3,(DATE(YEAR($G122)+1,MONTH($G122)+1,1))&gt;AX$3),$D122*10.56*AX$2*(AX$1/1000-($F122/1000)),0)</f>
        <v>0</v>
      </c>
      <c r="AY122" s="69" t="n">
        <f aca="false">IF(AND($F122&lt;AY$1,$G122&lt;AY$3,(DATE(YEAR($G122)+1,MONTH($G122)+1,1))&gt;AY$3),$D122*10.56*AY$2*(AY$1/1000-($F122/1000)),0)</f>
        <v>0</v>
      </c>
      <c r="AZ122" s="69" t="n">
        <f aca="false">IF(AND($F122&lt;AZ$1,$G122&lt;AZ$3,(DATE(YEAR($G122)+1,MONTH($G122)+1,1))&gt;AZ$3),$D122*10.56*AZ$2*(AZ$1/1000-($F122/1000)),0)</f>
        <v>0</v>
      </c>
      <c r="BA122" s="69" t="n">
        <f aca="false">IF(AND($F122&lt;BA$1,$G122&lt;BA$3,(DATE(YEAR($G122)+1,MONTH($G122)+1,1))&gt;BA$3),$D122*10.56*BA$2*(BA$1/1000-($F122/1000)),0)</f>
        <v>0</v>
      </c>
      <c r="BB122" s="69" t="n">
        <f aca="false">IF(AND($F122&lt;BB$1,$G122&lt;BB$3,(DATE(YEAR($G122)+1,MONTH($G122)+1,1))&gt;BB$3),$D122*10.56*BB$2*(BB$1/1000-($F122/1000)),0)</f>
        <v>0</v>
      </c>
      <c r="BC122" s="69" t="n">
        <f aca="false">IF(AND($F122&lt;BC$1,$G122&lt;BC$3,(DATE(YEAR($G122)+1,MONTH($G122)+1,1))&gt;BC$3),$D122*10.56*BC$2*(BC$1/1000-($F122/1000)),0)</f>
        <v>0</v>
      </c>
      <c r="BD122" s="69" t="n">
        <f aca="false">IF(AND($F122&lt;BD$1,$G122&lt;BD$3,(DATE(YEAR($G122)+1,MONTH($G122)+1,1))&gt;BD$3),$D122*10.56*BD$2*(BD$1/1000-($F122/1000)),0)</f>
        <v>0</v>
      </c>
    </row>
    <row r="123" customFormat="false" ht="12.75" hidden="false" customHeight="false" outlineLevel="0" collapsed="false">
      <c r="A123" s="0" t="s">
        <v>1420</v>
      </c>
      <c r="B123" s="3" t="s">
        <v>1272</v>
      </c>
      <c r="C123" s="3" t="s">
        <v>1273</v>
      </c>
      <c r="D123" s="0" t="n">
        <v>90</v>
      </c>
      <c r="E123" s="66" t="s">
        <v>1268</v>
      </c>
      <c r="F123" s="13" t="n">
        <v>9700</v>
      </c>
      <c r="G123" s="8" t="n">
        <v>37098</v>
      </c>
      <c r="H123" s="64" t="s">
        <v>1260</v>
      </c>
      <c r="I123" s="69" t="n">
        <f aca="false">IF(AND($F123&lt;I$1,$G123&lt;I$3,(DATE(YEAR($G123)+1,MONTH($G123)+1,1))&gt;I$3),$D123*10.56*I$2*(I$1/1000-($F123/1000)),0)</f>
        <v>0</v>
      </c>
      <c r="J123" s="69" t="n">
        <f aca="false">IF(AND($F123&lt;J$1,$G123&lt;J$3,(DATE(YEAR($G123)+1,MONTH($G123)+1,1))&gt;J$3),$D123*10.56*J$2*(J$1/1000-($F123/1000)),0)</f>
        <v>0</v>
      </c>
      <c r="K123" s="69" t="n">
        <f aca="false">IF(AND($F123&lt;K$1,$G123&lt;K$3,(DATE(YEAR($G123)+1,MONTH($G123)+1,1))&gt;K$3),$D123*10.56*K$2*(K$1/1000-($F123/1000)),0)</f>
        <v>0</v>
      </c>
      <c r="L123" s="69" t="n">
        <f aca="false">IF(AND($F123&lt;L$1,$G123&lt;L$3,(DATE(YEAR($G123)+1,MONTH($G123)+1,1))&gt;L$3),$D123*10.56*L$2*(L$1/1000-($F123/1000)),0)</f>
        <v>0</v>
      </c>
      <c r="M123" s="69" t="n">
        <f aca="false">IF(AND($F123&lt;M$1,$G123&lt;M$3,(DATE(YEAR($G123)+1,MONTH($G123)+1,1))&gt;M$3),$D123*10.56*M$2*(M$1/1000-($F123/1000)),0)</f>
        <v>0</v>
      </c>
      <c r="N123" s="69" t="n">
        <f aca="false">IF(AND($F123&lt;N$1,$G123&lt;N$3,(DATE(YEAR($G123)+1,MONTH($G123)+1,1))&gt;N$3),$D123*10.56*N$2*(N$1/1000-($F123/1000)),0)</f>
        <v>0</v>
      </c>
      <c r="O123" s="69" t="n">
        <f aca="false">IF(AND($F123&lt;O$1,$G123&lt;O$3,(DATE(YEAR($G123)+1,MONTH($G123)+1,1))&gt;O$3),$D123*10.56*O$2*(O$1/1000-($F123/1000)),0)</f>
        <v>0</v>
      </c>
      <c r="P123" s="69" t="n">
        <f aca="false">IF(AND($F123&lt;P$1,$G123&lt;P$3,(DATE(YEAR($G123)+1,MONTH($G123)+1,1))&gt;P$3),$D123*10.56*P$2*(P$1/1000-($F123/1000)),0)</f>
        <v>114.048</v>
      </c>
      <c r="Q123" s="69" t="n">
        <f aca="false">IF(AND($F123&lt;Q$1,$G123&lt;Q$3,(DATE(YEAR($G123)+1,MONTH($G123)+1,1))&gt;Q$3),$D123*10.56*Q$2*(Q$1/1000-($F123/1000)),0)</f>
        <v>114.048</v>
      </c>
      <c r="R123" s="69" t="n">
        <f aca="false">IF(AND($F123&lt;R$1,$G123&lt;R$3,(DATE(YEAR($G123)+1,MONTH($G123)+1,1))&gt;R$3),$D123*10.56*R$2*(R$1/1000-($F123/1000)),0)</f>
        <v>114.048</v>
      </c>
      <c r="S123" s="69" t="n">
        <f aca="false">IF(AND($F123&lt;S$1,$G123&lt;S$3,(DATE(YEAR($G123)+1,MONTH($G123)+1,1))&gt;S$3),$D123*10.56*S$2*(S$1/1000-($F123/1000)),0)</f>
        <v>114.048</v>
      </c>
      <c r="T123" s="69" t="n">
        <f aca="false">IF(AND($F123&lt;T$1,$G123&lt;T$3,(DATE(YEAR($G123)+1,MONTH($G123)+1,1))&gt;T$3),$D123*10.56*T$2*(T$1/1000-($F123/1000)),0)</f>
        <v>114.048</v>
      </c>
      <c r="U123" s="69" t="n">
        <f aca="false">IF(AND($F123&lt;U$1,$G123&lt;U$3,(DATE(YEAR($G123)+1,MONTH($G123)+1,1))&gt;U$3),$D123*10.56*U$2*(U$1/1000-($F123/1000)),0)</f>
        <v>114.048</v>
      </c>
      <c r="V123" s="69" t="n">
        <f aca="false">IF(AND($F123&lt;V$1,$G123&lt;V$3,(DATE(YEAR($G123)+1,MONTH($G123)+1,1))&gt;V$3),$D123*10.56*V$2*(V$1/1000-($F123/1000)),0)</f>
        <v>114.048</v>
      </c>
      <c r="W123" s="69" t="n">
        <f aca="false">IF(AND($F123&lt;W$1,$G123&lt;W$3,(DATE(YEAR($G123)+1,MONTH($G123)+1,1))&gt;W$3),$D123*10.56*W$2*(W$1/1000-($F123/1000)),0)</f>
        <v>114.048</v>
      </c>
      <c r="X123" s="69" t="n">
        <f aca="false">IF(AND($F123&lt;X$1,$G123&lt;X$3,(DATE(YEAR($G123)+1,MONTH($G123)+1,1))&gt;X$3),$D123*10.56*X$2*(X$1/1000-($F123/1000)),0)</f>
        <v>114.048</v>
      </c>
      <c r="Y123" s="69" t="n">
        <f aca="false">IF(AND($F123&lt;Y$1,$G123&lt;Y$3,(DATE(YEAR($G123)+1,MONTH($G123)+1,1))&gt;Y$3),$D123*10.56*Y$2*(Y$1/1000-($F123/1000)),0)</f>
        <v>114.048</v>
      </c>
      <c r="Z123" s="69" t="n">
        <f aca="false">IF(AND($F123&lt;Z$1,$G123&lt;Z$3,(DATE(YEAR($G123)+1,MONTH($G123)+1,1))&gt;Z$3),$D123*10.56*Z$2*(Z$1/1000-($F123/1000)),0)</f>
        <v>114.048</v>
      </c>
      <c r="AA123" s="69" t="n">
        <f aca="false">IF(AND($F123&lt;AA$1,$G123&lt;AA$3,(DATE(YEAR($G123)+1,MONTH($G123)+1,1))&gt;AA$3),$D123*10.56*AA$2*(AA$1/1000-($F123/1000)),0)</f>
        <v>114.048</v>
      </c>
      <c r="AB123" s="69" t="n">
        <f aca="false">IF(AND($F123&lt;AB$1,$G123&lt;AB$3,(DATE(YEAR($G123)+1,MONTH($G123)+1,1))&gt;AB$3),$D123*10.56*AB$2*(AB$1/1000-($F123/1000)),0)</f>
        <v>0</v>
      </c>
      <c r="AC123" s="69" t="n">
        <f aca="false">IF(AND($F123&lt;AC$1,$G123&lt;AC$3,(DATE(YEAR($G123)+1,MONTH($G123)+1,1))&gt;AC$3),$D123*10.56*AC$2*(AC$1/1000-($F123/1000)),0)</f>
        <v>0</v>
      </c>
      <c r="AD123" s="69" t="n">
        <f aca="false">IF(AND($F123&lt;AD$1,$G123&lt;AD$3,(DATE(YEAR($G123)+1,MONTH($G123)+1,1))&gt;AD$3),$D123*10.56*AD$2*(AD$1/1000-($F123/1000)),0)</f>
        <v>0</v>
      </c>
      <c r="AE123" s="69" t="n">
        <f aca="false">IF(AND($F123&lt;AE$1,$G123&lt;AE$3,(DATE(YEAR($G123)+1,MONTH($G123)+1,1))&gt;AE$3),$D123*10.56*AE$2*(AE$1/1000-($F123/1000)),0)</f>
        <v>0</v>
      </c>
      <c r="AF123" s="69" t="n">
        <f aca="false">IF(AND($F123&lt;AF$1,$G123&lt;AF$3,(DATE(YEAR($G123)+1,MONTH($G123)+1,1))&gt;AF$3),$D123*10.56*AF$2*(AF$1/1000-($F123/1000)),0)</f>
        <v>0</v>
      </c>
      <c r="AG123" s="69" t="n">
        <f aca="false">IF(AND($F123&lt;AG$1,$G123&lt;AG$3,(DATE(YEAR($G123)+1,MONTH($G123)+1,1))&gt;AG$3),$D123*10.56*AG$2*(AG$1/1000-($F123/1000)),0)</f>
        <v>0</v>
      </c>
      <c r="AH123" s="69" t="n">
        <f aca="false">IF(AND($F123&lt;AH$1,$G123&lt;AH$3,(DATE(YEAR($G123)+1,MONTH($G123)+1,1))&gt;AH$3),$D123*10.56*AH$2*(AH$1/1000-($F123/1000)),0)</f>
        <v>0</v>
      </c>
      <c r="AI123" s="69" t="n">
        <f aca="false">IF(AND($F123&lt;AI$1,$G123&lt;AI$3,(DATE(YEAR($G123)+1,MONTH($G123)+1,1))&gt;AI$3),$D123*10.56*AI$2*(AI$1/1000-($F123/1000)),0)</f>
        <v>0</v>
      </c>
      <c r="AJ123" s="69" t="n">
        <f aca="false">IF(AND($F123&lt;AJ$1,$G123&lt;AJ$3,(DATE(YEAR($G123)+1,MONTH($G123)+1,1))&gt;AJ$3),$D123*10.56*AJ$2*(AJ$1/1000-($F123/1000)),0)</f>
        <v>0</v>
      </c>
      <c r="AK123" s="69" t="n">
        <f aca="false">IF(AND($F123&lt;AK$1,$G123&lt;AK$3,(DATE(YEAR($G123)+1,MONTH($G123)+1,1))&gt;AK$3),$D123*10.56*AK$2*(AK$1/1000-($F123/1000)),0)</f>
        <v>0</v>
      </c>
      <c r="AL123" s="69" t="n">
        <f aca="false">IF(AND($F123&lt;AL$1,$G123&lt;AL$3,(DATE(YEAR($G123)+1,MONTH($G123)+1,1))&gt;AL$3),$D123*10.56*AL$2*(AL$1/1000-($F123/1000)),0)</f>
        <v>0</v>
      </c>
      <c r="AM123" s="69" t="n">
        <f aca="false">IF(AND($F123&lt;AM$1,$G123&lt;AM$3,(DATE(YEAR($G123)+1,MONTH($G123)+1,1))&gt;AM$3),$D123*10.56*AM$2*(AM$1/1000-($F123/1000)),0)</f>
        <v>0</v>
      </c>
      <c r="AN123" s="69" t="n">
        <f aca="false">IF(AND($F123&lt;AN$1,$G123&lt;AN$3,(DATE(YEAR($G123)+1,MONTH($G123)+1,1))&gt;AN$3),$D123*10.56*AN$2*(AN$1/1000-($F123/1000)),0)</f>
        <v>0</v>
      </c>
      <c r="AO123" s="69" t="n">
        <f aca="false">IF(AND($F123&lt;AO$1,$G123&lt;AO$3,(DATE(YEAR($G123)+1,MONTH($G123)+1,1))&gt;AO$3),$D123*10.56*AO$2*(AO$1/1000-($F123/1000)),0)</f>
        <v>0</v>
      </c>
      <c r="AP123" s="69" t="n">
        <f aca="false">IF(AND($F123&lt;AP$1,$G123&lt;AP$3,(DATE(YEAR($G123)+1,MONTH($G123)+1,1))&gt;AP$3),$D123*10.56*AP$2*(AP$1/1000-($F123/1000)),0)</f>
        <v>0</v>
      </c>
      <c r="AQ123" s="69" t="n">
        <f aca="false">IF(AND($F123&lt;AQ$1,$G123&lt;AQ$3,(DATE(YEAR($G123)+1,MONTH($G123)+1,1))&gt;AQ$3),$D123*10.56*AQ$2*(AQ$1/1000-($F123/1000)),0)</f>
        <v>0</v>
      </c>
      <c r="AR123" s="69" t="n">
        <f aca="false">IF(AND($F123&lt;AR$1,$G123&lt;AR$3,(DATE(YEAR($G123)+1,MONTH($G123)+1,1))&gt;AR$3),$D123*10.56*AR$2*(AR$1/1000-($F123/1000)),0)</f>
        <v>0</v>
      </c>
      <c r="AS123" s="69" t="n">
        <f aca="false">IF(AND($F123&lt;AS$1,$G123&lt;AS$3,(DATE(YEAR($G123)+1,MONTH($G123)+1,1))&gt;AS$3),$D123*10.56*AS$2*(AS$1/1000-($F123/1000)),0)</f>
        <v>0</v>
      </c>
      <c r="AT123" s="69" t="n">
        <f aca="false">IF(AND($F123&lt;AT$1,$G123&lt;AT$3,(DATE(YEAR($G123)+1,MONTH($G123)+1,1))&gt;AT$3),$D123*10.56*AT$2*(AT$1/1000-($F123/1000)),0)</f>
        <v>0</v>
      </c>
      <c r="AU123" s="69" t="n">
        <f aca="false">IF(AND($F123&lt;AU$1,$G123&lt;AU$3,(DATE(YEAR($G123)+1,MONTH($G123)+1,1))&gt;AU$3),$D123*10.56*AU$2*(AU$1/1000-($F123/1000)),0)</f>
        <v>0</v>
      </c>
      <c r="AV123" s="69" t="n">
        <f aca="false">IF(AND($F123&lt;AV$1,$G123&lt;AV$3,(DATE(YEAR($G123)+1,MONTH($G123)+1,1))&gt;AV$3),$D123*10.56*AV$2*(AV$1/1000-($F123/1000)),0)</f>
        <v>0</v>
      </c>
      <c r="AW123" s="69" t="n">
        <f aca="false">IF(AND($F123&lt;AW$1,$G123&lt;AW$3,(DATE(YEAR($G123)+1,MONTH($G123)+1,1))&gt;AW$3),$D123*10.56*AW$2*(AW$1/1000-($F123/1000)),0)</f>
        <v>0</v>
      </c>
      <c r="AX123" s="69" t="n">
        <f aca="false">IF(AND($F123&lt;AX$1,$G123&lt;AX$3,(DATE(YEAR($G123)+1,MONTH($G123)+1,1))&gt;AX$3),$D123*10.56*AX$2*(AX$1/1000-($F123/1000)),0)</f>
        <v>0</v>
      </c>
      <c r="AY123" s="69" t="n">
        <f aca="false">IF(AND($F123&lt;AY$1,$G123&lt;AY$3,(DATE(YEAR($G123)+1,MONTH($G123)+1,1))&gt;AY$3),$D123*10.56*AY$2*(AY$1/1000-($F123/1000)),0)</f>
        <v>0</v>
      </c>
      <c r="AZ123" s="69" t="n">
        <f aca="false">IF(AND($F123&lt;AZ$1,$G123&lt;AZ$3,(DATE(YEAR($G123)+1,MONTH($G123)+1,1))&gt;AZ$3),$D123*10.56*AZ$2*(AZ$1/1000-($F123/1000)),0)</f>
        <v>0</v>
      </c>
      <c r="BA123" s="69" t="n">
        <f aca="false">IF(AND($F123&lt;BA$1,$G123&lt;BA$3,(DATE(YEAR($G123)+1,MONTH($G123)+1,1))&gt;BA$3),$D123*10.56*BA$2*(BA$1/1000-($F123/1000)),0)</f>
        <v>0</v>
      </c>
      <c r="BB123" s="69" t="n">
        <f aca="false">IF(AND($F123&lt;BB$1,$G123&lt;BB$3,(DATE(YEAR($G123)+1,MONTH($G123)+1,1))&gt;BB$3),$D123*10.56*BB$2*(BB$1/1000-($F123/1000)),0)</f>
        <v>0</v>
      </c>
      <c r="BC123" s="69" t="n">
        <f aca="false">IF(AND($F123&lt;BC$1,$G123&lt;BC$3,(DATE(YEAR($G123)+1,MONTH($G123)+1,1))&gt;BC$3),$D123*10.56*BC$2*(BC$1/1000-($F123/1000)),0)</f>
        <v>0</v>
      </c>
      <c r="BD123" s="69" t="n">
        <f aca="false">IF(AND($F123&lt;BD$1,$G123&lt;BD$3,(DATE(YEAR($G123)+1,MONTH($G123)+1,1))&gt;BD$3),$D123*10.56*BD$2*(BD$1/1000-($F123/1000)),0)</f>
        <v>0</v>
      </c>
    </row>
    <row r="124" customFormat="false" ht="12.75" hidden="false" customHeight="false" outlineLevel="0" collapsed="false">
      <c r="A124" s="0" t="s">
        <v>1421</v>
      </c>
      <c r="B124" s="3" t="s">
        <v>1272</v>
      </c>
      <c r="C124" s="3" t="s">
        <v>1273</v>
      </c>
      <c r="D124" s="0" t="n">
        <v>40</v>
      </c>
      <c r="E124" s="66" t="s">
        <v>1268</v>
      </c>
      <c r="F124" s="13" t="n">
        <v>9700</v>
      </c>
      <c r="G124" s="8" t="n">
        <v>37118</v>
      </c>
      <c r="H124" s="64" t="s">
        <v>1260</v>
      </c>
      <c r="I124" s="69" t="n">
        <f aca="false">IF(AND($F124&lt;I$1,$G124&lt;I$3,(DATE(YEAR($G124)+1,MONTH($G124)+1,1))&gt;I$3),$D124*10.56*I$2*(I$1/1000-($F124/1000)),0)</f>
        <v>0</v>
      </c>
      <c r="J124" s="69" t="n">
        <f aca="false">IF(AND($F124&lt;J$1,$G124&lt;J$3,(DATE(YEAR($G124)+1,MONTH($G124)+1,1))&gt;J$3),$D124*10.56*J$2*(J$1/1000-($F124/1000)),0)</f>
        <v>0</v>
      </c>
      <c r="K124" s="69" t="n">
        <f aca="false">IF(AND($F124&lt;K$1,$G124&lt;K$3,(DATE(YEAR($G124)+1,MONTH($G124)+1,1))&gt;K$3),$D124*10.56*K$2*(K$1/1000-($F124/1000)),0)</f>
        <v>0</v>
      </c>
      <c r="L124" s="69" t="n">
        <f aca="false">IF(AND($F124&lt;L$1,$G124&lt;L$3,(DATE(YEAR($G124)+1,MONTH($G124)+1,1))&gt;L$3),$D124*10.56*L$2*(L$1/1000-($F124/1000)),0)</f>
        <v>0</v>
      </c>
      <c r="M124" s="69" t="n">
        <f aca="false">IF(AND($F124&lt;M$1,$G124&lt;M$3,(DATE(YEAR($G124)+1,MONTH($G124)+1,1))&gt;M$3),$D124*10.56*M$2*(M$1/1000-($F124/1000)),0)</f>
        <v>0</v>
      </c>
      <c r="N124" s="69" t="n">
        <f aca="false">IF(AND($F124&lt;N$1,$G124&lt;N$3,(DATE(YEAR($G124)+1,MONTH($G124)+1,1))&gt;N$3),$D124*10.56*N$2*(N$1/1000-($F124/1000)),0)</f>
        <v>0</v>
      </c>
      <c r="O124" s="69" t="n">
        <f aca="false">IF(AND($F124&lt;O$1,$G124&lt;O$3,(DATE(YEAR($G124)+1,MONTH($G124)+1,1))&gt;O$3),$D124*10.56*O$2*(O$1/1000-($F124/1000)),0)</f>
        <v>0</v>
      </c>
      <c r="P124" s="69" t="n">
        <f aca="false">IF(AND($F124&lt;P$1,$G124&lt;P$3,(DATE(YEAR($G124)+1,MONTH($G124)+1,1))&gt;P$3),$D124*10.56*P$2*(P$1/1000-($F124/1000)),0)</f>
        <v>0</v>
      </c>
      <c r="Q124" s="69" t="n">
        <f aca="false">IF(AND($F124&lt;Q$1,$G124&lt;Q$3,(DATE(YEAR($G124)+1,MONTH($G124)+1,1))&gt;Q$3),$D124*10.56*Q$2*(Q$1/1000-($F124/1000)),0)</f>
        <v>50.6880000000001</v>
      </c>
      <c r="R124" s="69" t="n">
        <f aca="false">IF(AND($F124&lt;R$1,$G124&lt;R$3,(DATE(YEAR($G124)+1,MONTH($G124)+1,1))&gt;R$3),$D124*10.56*R$2*(R$1/1000-($F124/1000)),0)</f>
        <v>50.6880000000001</v>
      </c>
      <c r="S124" s="69" t="n">
        <f aca="false">IF(AND($F124&lt;S$1,$G124&lt;S$3,(DATE(YEAR($G124)+1,MONTH($G124)+1,1))&gt;S$3),$D124*10.56*S$2*(S$1/1000-($F124/1000)),0)</f>
        <v>50.6880000000001</v>
      </c>
      <c r="T124" s="69" t="n">
        <f aca="false">IF(AND($F124&lt;T$1,$G124&lt;T$3,(DATE(YEAR($G124)+1,MONTH($G124)+1,1))&gt;T$3),$D124*10.56*T$2*(T$1/1000-($F124/1000)),0)</f>
        <v>50.6880000000001</v>
      </c>
      <c r="U124" s="69" t="n">
        <f aca="false">IF(AND($F124&lt;U$1,$G124&lt;U$3,(DATE(YEAR($G124)+1,MONTH($G124)+1,1))&gt;U$3),$D124*10.56*U$2*(U$1/1000-($F124/1000)),0)</f>
        <v>50.6880000000001</v>
      </c>
      <c r="V124" s="69" t="n">
        <f aca="false">IF(AND($F124&lt;V$1,$G124&lt;V$3,(DATE(YEAR($G124)+1,MONTH($G124)+1,1))&gt;V$3),$D124*10.56*V$2*(V$1/1000-($F124/1000)),0)</f>
        <v>50.6880000000001</v>
      </c>
      <c r="W124" s="69" t="n">
        <f aca="false">IF(AND($F124&lt;W$1,$G124&lt;W$3,(DATE(YEAR($G124)+1,MONTH($G124)+1,1))&gt;W$3),$D124*10.56*W$2*(W$1/1000-($F124/1000)),0)</f>
        <v>50.6880000000001</v>
      </c>
      <c r="X124" s="69" t="n">
        <f aca="false">IF(AND($F124&lt;X$1,$G124&lt;X$3,(DATE(YEAR($G124)+1,MONTH($G124)+1,1))&gt;X$3),$D124*10.56*X$2*(X$1/1000-($F124/1000)),0)</f>
        <v>50.6880000000001</v>
      </c>
      <c r="Y124" s="69" t="n">
        <f aca="false">IF(AND($F124&lt;Y$1,$G124&lt;Y$3,(DATE(YEAR($G124)+1,MONTH($G124)+1,1))&gt;Y$3),$D124*10.56*Y$2*(Y$1/1000-($F124/1000)),0)</f>
        <v>50.6880000000001</v>
      </c>
      <c r="Z124" s="69" t="n">
        <f aca="false">IF(AND($F124&lt;Z$1,$G124&lt;Z$3,(DATE(YEAR($G124)+1,MONTH($G124)+1,1))&gt;Z$3),$D124*10.56*Z$2*(Z$1/1000-($F124/1000)),0)</f>
        <v>50.6880000000001</v>
      </c>
      <c r="AA124" s="69" t="n">
        <f aca="false">IF(AND($F124&lt;AA$1,$G124&lt;AA$3,(DATE(YEAR($G124)+1,MONTH($G124)+1,1))&gt;AA$3),$D124*10.56*AA$2*(AA$1/1000-($F124/1000)),0)</f>
        <v>50.6880000000001</v>
      </c>
      <c r="AB124" s="69" t="n">
        <f aca="false">IF(AND($F124&lt;AB$1,$G124&lt;AB$3,(DATE(YEAR($G124)+1,MONTH($G124)+1,1))&gt;AB$3),$D124*10.56*AB$2*(AB$1/1000-($F124/1000)),0)</f>
        <v>50.6880000000001</v>
      </c>
      <c r="AC124" s="69" t="n">
        <f aca="false">IF(AND($F124&lt;AC$1,$G124&lt;AC$3,(DATE(YEAR($G124)+1,MONTH($G124)+1,1))&gt;AC$3),$D124*10.56*AC$2*(AC$1/1000-($F124/1000)),0)</f>
        <v>0</v>
      </c>
      <c r="AD124" s="69" t="n">
        <f aca="false">IF(AND($F124&lt;AD$1,$G124&lt;AD$3,(DATE(YEAR($G124)+1,MONTH($G124)+1,1))&gt;AD$3),$D124*10.56*AD$2*(AD$1/1000-($F124/1000)),0)</f>
        <v>0</v>
      </c>
      <c r="AE124" s="69" t="n">
        <f aca="false">IF(AND($F124&lt;AE$1,$G124&lt;AE$3,(DATE(YEAR($G124)+1,MONTH($G124)+1,1))&gt;AE$3),$D124*10.56*AE$2*(AE$1/1000-($F124/1000)),0)</f>
        <v>0</v>
      </c>
      <c r="AF124" s="69" t="n">
        <f aca="false">IF(AND($F124&lt;AF$1,$G124&lt;AF$3,(DATE(YEAR($G124)+1,MONTH($G124)+1,1))&gt;AF$3),$D124*10.56*AF$2*(AF$1/1000-($F124/1000)),0)</f>
        <v>0</v>
      </c>
      <c r="AG124" s="69" t="n">
        <f aca="false">IF(AND($F124&lt;AG$1,$G124&lt;AG$3,(DATE(YEAR($G124)+1,MONTH($G124)+1,1))&gt;AG$3),$D124*10.56*AG$2*(AG$1/1000-($F124/1000)),0)</f>
        <v>0</v>
      </c>
      <c r="AH124" s="69" t="n">
        <f aca="false">IF(AND($F124&lt;AH$1,$G124&lt;AH$3,(DATE(YEAR($G124)+1,MONTH($G124)+1,1))&gt;AH$3),$D124*10.56*AH$2*(AH$1/1000-($F124/1000)),0)</f>
        <v>0</v>
      </c>
      <c r="AI124" s="69" t="n">
        <f aca="false">IF(AND($F124&lt;AI$1,$G124&lt;AI$3,(DATE(YEAR($G124)+1,MONTH($G124)+1,1))&gt;AI$3),$D124*10.56*AI$2*(AI$1/1000-($F124/1000)),0)</f>
        <v>0</v>
      </c>
      <c r="AJ124" s="69" t="n">
        <f aca="false">IF(AND($F124&lt;AJ$1,$G124&lt;AJ$3,(DATE(YEAR($G124)+1,MONTH($G124)+1,1))&gt;AJ$3),$D124*10.56*AJ$2*(AJ$1/1000-($F124/1000)),0)</f>
        <v>0</v>
      </c>
      <c r="AK124" s="69" t="n">
        <f aca="false">IF(AND($F124&lt;AK$1,$G124&lt;AK$3,(DATE(YEAR($G124)+1,MONTH($G124)+1,1))&gt;AK$3),$D124*10.56*AK$2*(AK$1/1000-($F124/1000)),0)</f>
        <v>0</v>
      </c>
      <c r="AL124" s="69" t="n">
        <f aca="false">IF(AND($F124&lt;AL$1,$G124&lt;AL$3,(DATE(YEAR($G124)+1,MONTH($G124)+1,1))&gt;AL$3),$D124*10.56*AL$2*(AL$1/1000-($F124/1000)),0)</f>
        <v>0</v>
      </c>
      <c r="AM124" s="69" t="n">
        <f aca="false">IF(AND($F124&lt;AM$1,$G124&lt;AM$3,(DATE(YEAR($G124)+1,MONTH($G124)+1,1))&gt;AM$3),$D124*10.56*AM$2*(AM$1/1000-($F124/1000)),0)</f>
        <v>0</v>
      </c>
      <c r="AN124" s="69" t="n">
        <f aca="false">IF(AND($F124&lt;AN$1,$G124&lt;AN$3,(DATE(YEAR($G124)+1,MONTH($G124)+1,1))&gt;AN$3),$D124*10.56*AN$2*(AN$1/1000-($F124/1000)),0)</f>
        <v>0</v>
      </c>
      <c r="AO124" s="69" t="n">
        <f aca="false">IF(AND($F124&lt;AO$1,$G124&lt;AO$3,(DATE(YEAR($G124)+1,MONTH($G124)+1,1))&gt;AO$3),$D124*10.56*AO$2*(AO$1/1000-($F124/1000)),0)</f>
        <v>0</v>
      </c>
      <c r="AP124" s="69" t="n">
        <f aca="false">IF(AND($F124&lt;AP$1,$G124&lt;AP$3,(DATE(YEAR($G124)+1,MONTH($G124)+1,1))&gt;AP$3),$D124*10.56*AP$2*(AP$1/1000-($F124/1000)),0)</f>
        <v>0</v>
      </c>
      <c r="AQ124" s="69" t="n">
        <f aca="false">IF(AND($F124&lt;AQ$1,$G124&lt;AQ$3,(DATE(YEAR($G124)+1,MONTH($G124)+1,1))&gt;AQ$3),$D124*10.56*AQ$2*(AQ$1/1000-($F124/1000)),0)</f>
        <v>0</v>
      </c>
      <c r="AR124" s="69" t="n">
        <f aca="false">IF(AND($F124&lt;AR$1,$G124&lt;AR$3,(DATE(YEAR($G124)+1,MONTH($G124)+1,1))&gt;AR$3),$D124*10.56*AR$2*(AR$1/1000-($F124/1000)),0)</f>
        <v>0</v>
      </c>
      <c r="AS124" s="69" t="n">
        <f aca="false">IF(AND($F124&lt;AS$1,$G124&lt;AS$3,(DATE(YEAR($G124)+1,MONTH($G124)+1,1))&gt;AS$3),$D124*10.56*AS$2*(AS$1/1000-($F124/1000)),0)</f>
        <v>0</v>
      </c>
      <c r="AT124" s="69" t="n">
        <f aca="false">IF(AND($F124&lt;AT$1,$G124&lt;AT$3,(DATE(YEAR($G124)+1,MONTH($G124)+1,1))&gt;AT$3),$D124*10.56*AT$2*(AT$1/1000-($F124/1000)),0)</f>
        <v>0</v>
      </c>
      <c r="AU124" s="69" t="n">
        <f aca="false">IF(AND($F124&lt;AU$1,$G124&lt;AU$3,(DATE(YEAR($G124)+1,MONTH($G124)+1,1))&gt;AU$3),$D124*10.56*AU$2*(AU$1/1000-($F124/1000)),0)</f>
        <v>0</v>
      </c>
      <c r="AV124" s="69" t="n">
        <f aca="false">IF(AND($F124&lt;AV$1,$G124&lt;AV$3,(DATE(YEAR($G124)+1,MONTH($G124)+1,1))&gt;AV$3),$D124*10.56*AV$2*(AV$1/1000-($F124/1000)),0)</f>
        <v>0</v>
      </c>
      <c r="AW124" s="69" t="n">
        <f aca="false">IF(AND($F124&lt;AW$1,$G124&lt;AW$3,(DATE(YEAR($G124)+1,MONTH($G124)+1,1))&gt;AW$3),$D124*10.56*AW$2*(AW$1/1000-($F124/1000)),0)</f>
        <v>0</v>
      </c>
      <c r="AX124" s="69" t="n">
        <f aca="false">IF(AND($F124&lt;AX$1,$G124&lt;AX$3,(DATE(YEAR($G124)+1,MONTH($G124)+1,1))&gt;AX$3),$D124*10.56*AX$2*(AX$1/1000-($F124/1000)),0)</f>
        <v>0</v>
      </c>
      <c r="AY124" s="69" t="n">
        <f aca="false">IF(AND($F124&lt;AY$1,$G124&lt;AY$3,(DATE(YEAR($G124)+1,MONTH($G124)+1,1))&gt;AY$3),$D124*10.56*AY$2*(AY$1/1000-($F124/1000)),0)</f>
        <v>0</v>
      </c>
      <c r="AZ124" s="69" t="n">
        <f aca="false">IF(AND($F124&lt;AZ$1,$G124&lt;AZ$3,(DATE(YEAR($G124)+1,MONTH($G124)+1,1))&gt;AZ$3),$D124*10.56*AZ$2*(AZ$1/1000-($F124/1000)),0)</f>
        <v>0</v>
      </c>
      <c r="BA124" s="69" t="n">
        <f aca="false">IF(AND($F124&lt;BA$1,$G124&lt;BA$3,(DATE(YEAR($G124)+1,MONTH($G124)+1,1))&gt;BA$3),$D124*10.56*BA$2*(BA$1/1000-($F124/1000)),0)</f>
        <v>0</v>
      </c>
      <c r="BB124" s="69" t="n">
        <f aca="false">IF(AND($F124&lt;BB$1,$G124&lt;BB$3,(DATE(YEAR($G124)+1,MONTH($G124)+1,1))&gt;BB$3),$D124*10.56*BB$2*(BB$1/1000-($F124/1000)),0)</f>
        <v>0</v>
      </c>
      <c r="BC124" s="69" t="n">
        <f aca="false">IF(AND($F124&lt;BC$1,$G124&lt;BC$3,(DATE(YEAR($G124)+1,MONTH($G124)+1,1))&gt;BC$3),$D124*10.56*BC$2*(BC$1/1000-($F124/1000)),0)</f>
        <v>0</v>
      </c>
      <c r="BD124" s="69" t="n">
        <f aca="false">IF(AND($F124&lt;BD$1,$G124&lt;BD$3,(DATE(YEAR($G124)+1,MONTH($G124)+1,1))&gt;BD$3),$D124*10.56*BD$2*(BD$1/1000-($F124/1000)),0)</f>
        <v>0</v>
      </c>
    </row>
    <row r="125" customFormat="false" ht="12.75" hidden="false" customHeight="false" outlineLevel="0" collapsed="false">
      <c r="A125" s="0" t="s">
        <v>1422</v>
      </c>
      <c r="B125" s="3" t="s">
        <v>1272</v>
      </c>
      <c r="C125" s="3" t="s">
        <v>1273</v>
      </c>
      <c r="D125" s="0" t="n">
        <v>49.5</v>
      </c>
      <c r="E125" s="66" t="s">
        <v>1268</v>
      </c>
      <c r="F125" s="13" t="n">
        <v>9700</v>
      </c>
      <c r="G125" s="8" t="n">
        <v>37120</v>
      </c>
      <c r="H125" s="64" t="s">
        <v>1260</v>
      </c>
      <c r="I125" s="69" t="n">
        <f aca="false">IF(AND($F125&lt;I$1,$G125&lt;I$3,(DATE(YEAR($G125)+1,MONTH($G125)+1,1))&gt;I$3),$D125*10.56*I$2*(I$1/1000-($F125/1000)),0)</f>
        <v>0</v>
      </c>
      <c r="J125" s="69" t="n">
        <f aca="false">IF(AND($F125&lt;J$1,$G125&lt;J$3,(DATE(YEAR($G125)+1,MONTH($G125)+1,1))&gt;J$3),$D125*10.56*J$2*(J$1/1000-($F125/1000)),0)</f>
        <v>0</v>
      </c>
      <c r="K125" s="69" t="n">
        <f aca="false">IF(AND($F125&lt;K$1,$G125&lt;K$3,(DATE(YEAR($G125)+1,MONTH($G125)+1,1))&gt;K$3),$D125*10.56*K$2*(K$1/1000-($F125/1000)),0)</f>
        <v>0</v>
      </c>
      <c r="L125" s="69" t="n">
        <f aca="false">IF(AND($F125&lt;L$1,$G125&lt;L$3,(DATE(YEAR($G125)+1,MONTH($G125)+1,1))&gt;L$3),$D125*10.56*L$2*(L$1/1000-($F125/1000)),0)</f>
        <v>0</v>
      </c>
      <c r="M125" s="69" t="n">
        <f aca="false">IF(AND($F125&lt;M$1,$G125&lt;M$3,(DATE(YEAR($G125)+1,MONTH($G125)+1,1))&gt;M$3),$D125*10.56*M$2*(M$1/1000-($F125/1000)),0)</f>
        <v>0</v>
      </c>
      <c r="N125" s="69" t="n">
        <f aca="false">IF(AND($F125&lt;N$1,$G125&lt;N$3,(DATE(YEAR($G125)+1,MONTH($G125)+1,1))&gt;N$3),$D125*10.56*N$2*(N$1/1000-($F125/1000)),0)</f>
        <v>0</v>
      </c>
      <c r="O125" s="69" t="n">
        <f aca="false">IF(AND($F125&lt;O$1,$G125&lt;O$3,(DATE(YEAR($G125)+1,MONTH($G125)+1,1))&gt;O$3),$D125*10.56*O$2*(O$1/1000-($F125/1000)),0)</f>
        <v>0</v>
      </c>
      <c r="P125" s="69" t="n">
        <f aca="false">IF(AND($F125&lt;P$1,$G125&lt;P$3,(DATE(YEAR($G125)+1,MONTH($G125)+1,1))&gt;P$3),$D125*10.56*P$2*(P$1/1000-($F125/1000)),0)</f>
        <v>0</v>
      </c>
      <c r="Q125" s="69" t="n">
        <f aca="false">IF(AND($F125&lt;Q$1,$G125&lt;Q$3,(DATE(YEAR($G125)+1,MONTH($G125)+1,1))&gt;Q$3),$D125*10.56*Q$2*(Q$1/1000-($F125/1000)),0)</f>
        <v>62.7264000000002</v>
      </c>
      <c r="R125" s="69" t="n">
        <f aca="false">IF(AND($F125&lt;R$1,$G125&lt;R$3,(DATE(YEAR($G125)+1,MONTH($G125)+1,1))&gt;R$3),$D125*10.56*R$2*(R$1/1000-($F125/1000)),0)</f>
        <v>62.7264000000002</v>
      </c>
      <c r="S125" s="69" t="n">
        <f aca="false">IF(AND($F125&lt;S$1,$G125&lt;S$3,(DATE(YEAR($G125)+1,MONTH($G125)+1,1))&gt;S$3),$D125*10.56*S$2*(S$1/1000-($F125/1000)),0)</f>
        <v>62.7264000000002</v>
      </c>
      <c r="T125" s="69" t="n">
        <f aca="false">IF(AND($F125&lt;T$1,$G125&lt;T$3,(DATE(YEAR($G125)+1,MONTH($G125)+1,1))&gt;T$3),$D125*10.56*T$2*(T$1/1000-($F125/1000)),0)</f>
        <v>62.7264000000002</v>
      </c>
      <c r="U125" s="69" t="n">
        <f aca="false">IF(AND($F125&lt;U$1,$G125&lt;U$3,(DATE(YEAR($G125)+1,MONTH($G125)+1,1))&gt;U$3),$D125*10.56*U$2*(U$1/1000-($F125/1000)),0)</f>
        <v>62.7264000000002</v>
      </c>
      <c r="V125" s="69" t="n">
        <f aca="false">IF(AND($F125&lt;V$1,$G125&lt;V$3,(DATE(YEAR($G125)+1,MONTH($G125)+1,1))&gt;V$3),$D125*10.56*V$2*(V$1/1000-($F125/1000)),0)</f>
        <v>62.7264000000002</v>
      </c>
      <c r="W125" s="69" t="n">
        <f aca="false">IF(AND($F125&lt;W$1,$G125&lt;W$3,(DATE(YEAR($G125)+1,MONTH($G125)+1,1))&gt;W$3),$D125*10.56*W$2*(W$1/1000-($F125/1000)),0)</f>
        <v>62.7264000000002</v>
      </c>
      <c r="X125" s="69" t="n">
        <f aca="false">IF(AND($F125&lt;X$1,$G125&lt;X$3,(DATE(YEAR($G125)+1,MONTH($G125)+1,1))&gt;X$3),$D125*10.56*X$2*(X$1/1000-($F125/1000)),0)</f>
        <v>62.7264000000002</v>
      </c>
      <c r="Y125" s="69" t="n">
        <f aca="false">IF(AND($F125&lt;Y$1,$G125&lt;Y$3,(DATE(YEAR($G125)+1,MONTH($G125)+1,1))&gt;Y$3),$D125*10.56*Y$2*(Y$1/1000-($F125/1000)),0)</f>
        <v>62.7264000000002</v>
      </c>
      <c r="Z125" s="69" t="n">
        <f aca="false">IF(AND($F125&lt;Z$1,$G125&lt;Z$3,(DATE(YEAR($G125)+1,MONTH($G125)+1,1))&gt;Z$3),$D125*10.56*Z$2*(Z$1/1000-($F125/1000)),0)</f>
        <v>62.7264000000002</v>
      </c>
      <c r="AA125" s="69" t="n">
        <f aca="false">IF(AND($F125&lt;AA$1,$G125&lt;AA$3,(DATE(YEAR($G125)+1,MONTH($G125)+1,1))&gt;AA$3),$D125*10.56*AA$2*(AA$1/1000-($F125/1000)),0)</f>
        <v>62.7264000000002</v>
      </c>
      <c r="AB125" s="69" t="n">
        <f aca="false">IF(AND($F125&lt;AB$1,$G125&lt;AB$3,(DATE(YEAR($G125)+1,MONTH($G125)+1,1))&gt;AB$3),$D125*10.56*AB$2*(AB$1/1000-($F125/1000)),0)</f>
        <v>62.7264000000002</v>
      </c>
      <c r="AC125" s="69" t="n">
        <f aca="false">IF(AND($F125&lt;AC$1,$G125&lt;AC$3,(DATE(YEAR($G125)+1,MONTH($G125)+1,1))&gt;AC$3),$D125*10.56*AC$2*(AC$1/1000-($F125/1000)),0)</f>
        <v>0</v>
      </c>
      <c r="AD125" s="69" t="n">
        <f aca="false">IF(AND($F125&lt;AD$1,$G125&lt;AD$3,(DATE(YEAR($G125)+1,MONTH($G125)+1,1))&gt;AD$3),$D125*10.56*AD$2*(AD$1/1000-($F125/1000)),0)</f>
        <v>0</v>
      </c>
      <c r="AE125" s="69" t="n">
        <f aca="false">IF(AND($F125&lt;AE$1,$G125&lt;AE$3,(DATE(YEAR($G125)+1,MONTH($G125)+1,1))&gt;AE$3),$D125*10.56*AE$2*(AE$1/1000-($F125/1000)),0)</f>
        <v>0</v>
      </c>
      <c r="AF125" s="69" t="n">
        <f aca="false">IF(AND($F125&lt;AF$1,$G125&lt;AF$3,(DATE(YEAR($G125)+1,MONTH($G125)+1,1))&gt;AF$3),$D125*10.56*AF$2*(AF$1/1000-($F125/1000)),0)</f>
        <v>0</v>
      </c>
      <c r="AG125" s="69" t="n">
        <f aca="false">IF(AND($F125&lt;AG$1,$G125&lt;AG$3,(DATE(YEAR($G125)+1,MONTH($G125)+1,1))&gt;AG$3),$D125*10.56*AG$2*(AG$1/1000-($F125/1000)),0)</f>
        <v>0</v>
      </c>
      <c r="AH125" s="69" t="n">
        <f aca="false">IF(AND($F125&lt;AH$1,$G125&lt;AH$3,(DATE(YEAR($G125)+1,MONTH($G125)+1,1))&gt;AH$3),$D125*10.56*AH$2*(AH$1/1000-($F125/1000)),0)</f>
        <v>0</v>
      </c>
      <c r="AI125" s="69" t="n">
        <f aca="false">IF(AND($F125&lt;AI$1,$G125&lt;AI$3,(DATE(YEAR($G125)+1,MONTH($G125)+1,1))&gt;AI$3),$D125*10.56*AI$2*(AI$1/1000-($F125/1000)),0)</f>
        <v>0</v>
      </c>
      <c r="AJ125" s="69" t="n">
        <f aca="false">IF(AND($F125&lt;AJ$1,$G125&lt;AJ$3,(DATE(YEAR($G125)+1,MONTH($G125)+1,1))&gt;AJ$3),$D125*10.56*AJ$2*(AJ$1/1000-($F125/1000)),0)</f>
        <v>0</v>
      </c>
      <c r="AK125" s="69" t="n">
        <f aca="false">IF(AND($F125&lt;AK$1,$G125&lt;AK$3,(DATE(YEAR($G125)+1,MONTH($G125)+1,1))&gt;AK$3),$D125*10.56*AK$2*(AK$1/1000-($F125/1000)),0)</f>
        <v>0</v>
      </c>
      <c r="AL125" s="69" t="n">
        <f aca="false">IF(AND($F125&lt;AL$1,$G125&lt;AL$3,(DATE(YEAR($G125)+1,MONTH($G125)+1,1))&gt;AL$3),$D125*10.56*AL$2*(AL$1/1000-($F125/1000)),0)</f>
        <v>0</v>
      </c>
      <c r="AM125" s="69" t="n">
        <f aca="false">IF(AND($F125&lt;AM$1,$G125&lt;AM$3,(DATE(YEAR($G125)+1,MONTH($G125)+1,1))&gt;AM$3),$D125*10.56*AM$2*(AM$1/1000-($F125/1000)),0)</f>
        <v>0</v>
      </c>
      <c r="AN125" s="69" t="n">
        <f aca="false">IF(AND($F125&lt;AN$1,$G125&lt;AN$3,(DATE(YEAR($G125)+1,MONTH($G125)+1,1))&gt;AN$3),$D125*10.56*AN$2*(AN$1/1000-($F125/1000)),0)</f>
        <v>0</v>
      </c>
      <c r="AO125" s="69" t="n">
        <f aca="false">IF(AND($F125&lt;AO$1,$G125&lt;AO$3,(DATE(YEAR($G125)+1,MONTH($G125)+1,1))&gt;AO$3),$D125*10.56*AO$2*(AO$1/1000-($F125/1000)),0)</f>
        <v>0</v>
      </c>
      <c r="AP125" s="69" t="n">
        <f aca="false">IF(AND($F125&lt;AP$1,$G125&lt;AP$3,(DATE(YEAR($G125)+1,MONTH($G125)+1,1))&gt;AP$3),$D125*10.56*AP$2*(AP$1/1000-($F125/1000)),0)</f>
        <v>0</v>
      </c>
      <c r="AQ125" s="69" t="n">
        <f aca="false">IF(AND($F125&lt;AQ$1,$G125&lt;AQ$3,(DATE(YEAR($G125)+1,MONTH($G125)+1,1))&gt;AQ$3),$D125*10.56*AQ$2*(AQ$1/1000-($F125/1000)),0)</f>
        <v>0</v>
      </c>
      <c r="AR125" s="69" t="n">
        <f aca="false">IF(AND($F125&lt;AR$1,$G125&lt;AR$3,(DATE(YEAR($G125)+1,MONTH($G125)+1,1))&gt;AR$3),$D125*10.56*AR$2*(AR$1/1000-($F125/1000)),0)</f>
        <v>0</v>
      </c>
      <c r="AS125" s="69" t="n">
        <f aca="false">IF(AND($F125&lt;AS$1,$G125&lt;AS$3,(DATE(YEAR($G125)+1,MONTH($G125)+1,1))&gt;AS$3),$D125*10.56*AS$2*(AS$1/1000-($F125/1000)),0)</f>
        <v>0</v>
      </c>
      <c r="AT125" s="69" t="n">
        <f aca="false">IF(AND($F125&lt;AT$1,$G125&lt;AT$3,(DATE(YEAR($G125)+1,MONTH($G125)+1,1))&gt;AT$3),$D125*10.56*AT$2*(AT$1/1000-($F125/1000)),0)</f>
        <v>0</v>
      </c>
      <c r="AU125" s="69" t="n">
        <f aca="false">IF(AND($F125&lt;AU$1,$G125&lt;AU$3,(DATE(YEAR($G125)+1,MONTH($G125)+1,1))&gt;AU$3),$D125*10.56*AU$2*(AU$1/1000-($F125/1000)),0)</f>
        <v>0</v>
      </c>
      <c r="AV125" s="69" t="n">
        <f aca="false">IF(AND($F125&lt;AV$1,$G125&lt;AV$3,(DATE(YEAR($G125)+1,MONTH($G125)+1,1))&gt;AV$3),$D125*10.56*AV$2*(AV$1/1000-($F125/1000)),0)</f>
        <v>0</v>
      </c>
      <c r="AW125" s="69" t="n">
        <f aca="false">IF(AND($F125&lt;AW$1,$G125&lt;AW$3,(DATE(YEAR($G125)+1,MONTH($G125)+1,1))&gt;AW$3),$D125*10.56*AW$2*(AW$1/1000-($F125/1000)),0)</f>
        <v>0</v>
      </c>
      <c r="AX125" s="69" t="n">
        <f aca="false">IF(AND($F125&lt;AX$1,$G125&lt;AX$3,(DATE(YEAR($G125)+1,MONTH($G125)+1,1))&gt;AX$3),$D125*10.56*AX$2*(AX$1/1000-($F125/1000)),0)</f>
        <v>0</v>
      </c>
      <c r="AY125" s="69" t="n">
        <f aca="false">IF(AND($F125&lt;AY$1,$G125&lt;AY$3,(DATE(YEAR($G125)+1,MONTH($G125)+1,1))&gt;AY$3),$D125*10.56*AY$2*(AY$1/1000-($F125/1000)),0)</f>
        <v>0</v>
      </c>
      <c r="AZ125" s="69" t="n">
        <f aca="false">IF(AND($F125&lt;AZ$1,$G125&lt;AZ$3,(DATE(YEAR($G125)+1,MONTH($G125)+1,1))&gt;AZ$3),$D125*10.56*AZ$2*(AZ$1/1000-($F125/1000)),0)</f>
        <v>0</v>
      </c>
      <c r="BA125" s="69" t="n">
        <f aca="false">IF(AND($F125&lt;BA$1,$G125&lt;BA$3,(DATE(YEAR($G125)+1,MONTH($G125)+1,1))&gt;BA$3),$D125*10.56*BA$2*(BA$1/1000-($F125/1000)),0)</f>
        <v>0</v>
      </c>
      <c r="BB125" s="69" t="n">
        <f aca="false">IF(AND($F125&lt;BB$1,$G125&lt;BB$3,(DATE(YEAR($G125)+1,MONTH($G125)+1,1))&gt;BB$3),$D125*10.56*BB$2*(BB$1/1000-($F125/1000)),0)</f>
        <v>0</v>
      </c>
      <c r="BC125" s="69" t="n">
        <f aca="false">IF(AND($F125&lt;BC$1,$G125&lt;BC$3,(DATE(YEAR($G125)+1,MONTH($G125)+1,1))&gt;BC$3),$D125*10.56*BC$2*(BC$1/1000-($F125/1000)),0)</f>
        <v>0</v>
      </c>
      <c r="BD125" s="69" t="n">
        <f aca="false">IF(AND($F125&lt;BD$1,$G125&lt;BD$3,(DATE(YEAR($G125)+1,MONTH($G125)+1,1))&gt;BD$3),$D125*10.56*BD$2*(BD$1/1000-($F125/1000)),0)</f>
        <v>0</v>
      </c>
    </row>
    <row r="126" customFormat="false" ht="12.75" hidden="false" customHeight="false" outlineLevel="0" collapsed="false">
      <c r="A126" s="0" t="s">
        <v>1420</v>
      </c>
      <c r="B126" s="3" t="s">
        <v>1272</v>
      </c>
      <c r="C126" s="3" t="s">
        <v>1273</v>
      </c>
      <c r="D126" s="0" t="n">
        <v>45</v>
      </c>
      <c r="E126" s="66" t="s">
        <v>1268</v>
      </c>
      <c r="F126" s="13" t="n">
        <v>9700</v>
      </c>
      <c r="G126" s="8" t="n">
        <v>37144</v>
      </c>
      <c r="H126" s="64" t="s">
        <v>1260</v>
      </c>
      <c r="I126" s="69" t="n">
        <f aca="false">IF(AND($F126&lt;I$1,$G126&lt;I$3,(DATE(YEAR($G126)+1,MONTH($G126)+1,1))&gt;I$3),$D126*10.56*I$2*(I$1/1000-($F126/1000)),0)</f>
        <v>0</v>
      </c>
      <c r="J126" s="69" t="n">
        <f aca="false">IF(AND($F126&lt;J$1,$G126&lt;J$3,(DATE(YEAR($G126)+1,MONTH($G126)+1,1))&gt;J$3),$D126*10.56*J$2*(J$1/1000-($F126/1000)),0)</f>
        <v>0</v>
      </c>
      <c r="K126" s="69" t="n">
        <f aca="false">IF(AND($F126&lt;K$1,$G126&lt;K$3,(DATE(YEAR($G126)+1,MONTH($G126)+1,1))&gt;K$3),$D126*10.56*K$2*(K$1/1000-($F126/1000)),0)</f>
        <v>0</v>
      </c>
      <c r="L126" s="69" t="n">
        <f aca="false">IF(AND($F126&lt;L$1,$G126&lt;L$3,(DATE(YEAR($G126)+1,MONTH($G126)+1,1))&gt;L$3),$D126*10.56*L$2*(L$1/1000-($F126/1000)),0)</f>
        <v>0</v>
      </c>
      <c r="M126" s="69" t="n">
        <f aca="false">IF(AND($F126&lt;M$1,$G126&lt;M$3,(DATE(YEAR($G126)+1,MONTH($G126)+1,1))&gt;M$3),$D126*10.56*M$2*(M$1/1000-($F126/1000)),0)</f>
        <v>0</v>
      </c>
      <c r="N126" s="69" t="n">
        <f aca="false">IF(AND($F126&lt;N$1,$G126&lt;N$3,(DATE(YEAR($G126)+1,MONTH($G126)+1,1))&gt;N$3),$D126*10.56*N$2*(N$1/1000-($F126/1000)),0)</f>
        <v>0</v>
      </c>
      <c r="O126" s="69" t="n">
        <f aca="false">IF(AND($F126&lt;O$1,$G126&lt;O$3,(DATE(YEAR($G126)+1,MONTH($G126)+1,1))&gt;O$3),$D126*10.56*O$2*(O$1/1000-($F126/1000)),0)</f>
        <v>0</v>
      </c>
      <c r="P126" s="69" t="n">
        <f aca="false">IF(AND($F126&lt;P$1,$G126&lt;P$3,(DATE(YEAR($G126)+1,MONTH($G126)+1,1))&gt;P$3),$D126*10.56*P$2*(P$1/1000-($F126/1000)),0)</f>
        <v>0</v>
      </c>
      <c r="Q126" s="69" t="n">
        <f aca="false">IF(AND($F126&lt;Q$1,$G126&lt;Q$3,(DATE(YEAR($G126)+1,MONTH($G126)+1,1))&gt;Q$3),$D126*10.56*Q$2*(Q$1/1000-($F126/1000)),0)</f>
        <v>0</v>
      </c>
      <c r="R126" s="69" t="n">
        <f aca="false">IF(AND($F126&lt;R$1,$G126&lt;R$3,(DATE(YEAR($G126)+1,MONTH($G126)+1,1))&gt;R$3),$D126*10.56*R$2*(R$1/1000-($F126/1000)),0)</f>
        <v>57.0240000000002</v>
      </c>
      <c r="S126" s="69" t="n">
        <f aca="false">IF(AND($F126&lt;S$1,$G126&lt;S$3,(DATE(YEAR($G126)+1,MONTH($G126)+1,1))&gt;S$3),$D126*10.56*S$2*(S$1/1000-($F126/1000)),0)</f>
        <v>57.0240000000002</v>
      </c>
      <c r="T126" s="69" t="n">
        <f aca="false">IF(AND($F126&lt;T$1,$G126&lt;T$3,(DATE(YEAR($G126)+1,MONTH($G126)+1,1))&gt;T$3),$D126*10.56*T$2*(T$1/1000-($F126/1000)),0)</f>
        <v>57.0240000000002</v>
      </c>
      <c r="U126" s="69" t="n">
        <f aca="false">IF(AND($F126&lt;U$1,$G126&lt;U$3,(DATE(YEAR($G126)+1,MONTH($G126)+1,1))&gt;U$3),$D126*10.56*U$2*(U$1/1000-($F126/1000)),0)</f>
        <v>57.0240000000002</v>
      </c>
      <c r="V126" s="69" t="n">
        <f aca="false">IF(AND($F126&lt;V$1,$G126&lt;V$3,(DATE(YEAR($G126)+1,MONTH($G126)+1,1))&gt;V$3),$D126*10.56*V$2*(V$1/1000-($F126/1000)),0)</f>
        <v>57.0240000000002</v>
      </c>
      <c r="W126" s="69" t="n">
        <f aca="false">IF(AND($F126&lt;W$1,$G126&lt;W$3,(DATE(YEAR($G126)+1,MONTH($G126)+1,1))&gt;W$3),$D126*10.56*W$2*(W$1/1000-($F126/1000)),0)</f>
        <v>57.0240000000002</v>
      </c>
      <c r="X126" s="69" t="n">
        <f aca="false">IF(AND($F126&lt;X$1,$G126&lt;X$3,(DATE(YEAR($G126)+1,MONTH($G126)+1,1))&gt;X$3),$D126*10.56*X$2*(X$1/1000-($F126/1000)),0)</f>
        <v>57.0240000000002</v>
      </c>
      <c r="Y126" s="69" t="n">
        <f aca="false">IF(AND($F126&lt;Y$1,$G126&lt;Y$3,(DATE(YEAR($G126)+1,MONTH($G126)+1,1))&gt;Y$3),$D126*10.56*Y$2*(Y$1/1000-($F126/1000)),0)</f>
        <v>57.0240000000002</v>
      </c>
      <c r="Z126" s="69" t="n">
        <f aca="false">IF(AND($F126&lt;Z$1,$G126&lt;Z$3,(DATE(YEAR($G126)+1,MONTH($G126)+1,1))&gt;Z$3),$D126*10.56*Z$2*(Z$1/1000-($F126/1000)),0)</f>
        <v>57.0240000000002</v>
      </c>
      <c r="AA126" s="69" t="n">
        <f aca="false">IF(AND($F126&lt;AA$1,$G126&lt;AA$3,(DATE(YEAR($G126)+1,MONTH($G126)+1,1))&gt;AA$3),$D126*10.56*AA$2*(AA$1/1000-($F126/1000)),0)</f>
        <v>57.0240000000002</v>
      </c>
      <c r="AB126" s="69" t="n">
        <f aca="false">IF(AND($F126&lt;AB$1,$G126&lt;AB$3,(DATE(YEAR($G126)+1,MONTH($G126)+1,1))&gt;AB$3),$D126*10.56*AB$2*(AB$1/1000-($F126/1000)),0)</f>
        <v>57.0240000000002</v>
      </c>
      <c r="AC126" s="69" t="n">
        <f aca="false">IF(AND($F126&lt;AC$1,$G126&lt;AC$3,(DATE(YEAR($G126)+1,MONTH($G126)+1,1))&gt;AC$3),$D126*10.56*AC$2*(AC$1/1000-($F126/1000)),0)</f>
        <v>57.0240000000002</v>
      </c>
      <c r="AD126" s="69" t="n">
        <f aca="false">IF(AND($F126&lt;AD$1,$G126&lt;AD$3,(DATE(YEAR($G126)+1,MONTH($G126)+1,1))&gt;AD$3),$D126*10.56*AD$2*(AD$1/1000-($F126/1000)),0)</f>
        <v>0</v>
      </c>
      <c r="AE126" s="69" t="n">
        <f aca="false">IF(AND($F126&lt;AE$1,$G126&lt;AE$3,(DATE(YEAR($G126)+1,MONTH($G126)+1,1))&gt;AE$3),$D126*10.56*AE$2*(AE$1/1000-($F126/1000)),0)</f>
        <v>0</v>
      </c>
      <c r="AF126" s="69" t="n">
        <f aca="false">IF(AND($F126&lt;AF$1,$G126&lt;AF$3,(DATE(YEAR($G126)+1,MONTH($G126)+1,1))&gt;AF$3),$D126*10.56*AF$2*(AF$1/1000-($F126/1000)),0)</f>
        <v>0</v>
      </c>
      <c r="AG126" s="69" t="n">
        <f aca="false">IF(AND($F126&lt;AG$1,$G126&lt;AG$3,(DATE(YEAR($G126)+1,MONTH($G126)+1,1))&gt;AG$3),$D126*10.56*AG$2*(AG$1/1000-($F126/1000)),0)</f>
        <v>0</v>
      </c>
      <c r="AH126" s="69" t="n">
        <f aca="false">IF(AND($F126&lt;AH$1,$G126&lt;AH$3,(DATE(YEAR($G126)+1,MONTH($G126)+1,1))&gt;AH$3),$D126*10.56*AH$2*(AH$1/1000-($F126/1000)),0)</f>
        <v>0</v>
      </c>
      <c r="AI126" s="69" t="n">
        <f aca="false">IF(AND($F126&lt;AI$1,$G126&lt;AI$3,(DATE(YEAR($G126)+1,MONTH($G126)+1,1))&gt;AI$3),$D126*10.56*AI$2*(AI$1/1000-($F126/1000)),0)</f>
        <v>0</v>
      </c>
      <c r="AJ126" s="69" t="n">
        <f aca="false">IF(AND($F126&lt;AJ$1,$G126&lt;AJ$3,(DATE(YEAR($G126)+1,MONTH($G126)+1,1))&gt;AJ$3),$D126*10.56*AJ$2*(AJ$1/1000-($F126/1000)),0)</f>
        <v>0</v>
      </c>
      <c r="AK126" s="69" t="n">
        <f aca="false">IF(AND($F126&lt;AK$1,$G126&lt;AK$3,(DATE(YEAR($G126)+1,MONTH($G126)+1,1))&gt;AK$3),$D126*10.56*AK$2*(AK$1/1000-($F126/1000)),0)</f>
        <v>0</v>
      </c>
      <c r="AL126" s="69" t="n">
        <f aca="false">IF(AND($F126&lt;AL$1,$G126&lt;AL$3,(DATE(YEAR($G126)+1,MONTH($G126)+1,1))&gt;AL$3),$D126*10.56*AL$2*(AL$1/1000-($F126/1000)),0)</f>
        <v>0</v>
      </c>
      <c r="AM126" s="69" t="n">
        <f aca="false">IF(AND($F126&lt;AM$1,$G126&lt;AM$3,(DATE(YEAR($G126)+1,MONTH($G126)+1,1))&gt;AM$3),$D126*10.56*AM$2*(AM$1/1000-($F126/1000)),0)</f>
        <v>0</v>
      </c>
      <c r="AN126" s="69" t="n">
        <f aca="false">IF(AND($F126&lt;AN$1,$G126&lt;AN$3,(DATE(YEAR($G126)+1,MONTH($G126)+1,1))&gt;AN$3),$D126*10.56*AN$2*(AN$1/1000-($F126/1000)),0)</f>
        <v>0</v>
      </c>
      <c r="AO126" s="69" t="n">
        <f aca="false">IF(AND($F126&lt;AO$1,$G126&lt;AO$3,(DATE(YEAR($G126)+1,MONTH($G126)+1,1))&gt;AO$3),$D126*10.56*AO$2*(AO$1/1000-($F126/1000)),0)</f>
        <v>0</v>
      </c>
      <c r="AP126" s="69" t="n">
        <f aca="false">IF(AND($F126&lt;AP$1,$G126&lt;AP$3,(DATE(YEAR($G126)+1,MONTH($G126)+1,1))&gt;AP$3),$D126*10.56*AP$2*(AP$1/1000-($F126/1000)),0)</f>
        <v>0</v>
      </c>
      <c r="AQ126" s="69" t="n">
        <f aca="false">IF(AND($F126&lt;AQ$1,$G126&lt;AQ$3,(DATE(YEAR($G126)+1,MONTH($G126)+1,1))&gt;AQ$3),$D126*10.56*AQ$2*(AQ$1/1000-($F126/1000)),0)</f>
        <v>0</v>
      </c>
      <c r="AR126" s="69" t="n">
        <f aca="false">IF(AND($F126&lt;AR$1,$G126&lt;AR$3,(DATE(YEAR($G126)+1,MONTH($G126)+1,1))&gt;AR$3),$D126*10.56*AR$2*(AR$1/1000-($F126/1000)),0)</f>
        <v>0</v>
      </c>
      <c r="AS126" s="69" t="n">
        <f aca="false">IF(AND($F126&lt;AS$1,$G126&lt;AS$3,(DATE(YEAR($G126)+1,MONTH($G126)+1,1))&gt;AS$3),$D126*10.56*AS$2*(AS$1/1000-($F126/1000)),0)</f>
        <v>0</v>
      </c>
      <c r="AT126" s="69" t="n">
        <f aca="false">IF(AND($F126&lt;AT$1,$G126&lt;AT$3,(DATE(YEAR($G126)+1,MONTH($G126)+1,1))&gt;AT$3),$D126*10.56*AT$2*(AT$1/1000-($F126/1000)),0)</f>
        <v>0</v>
      </c>
      <c r="AU126" s="69" t="n">
        <f aca="false">IF(AND($F126&lt;AU$1,$G126&lt;AU$3,(DATE(YEAR($G126)+1,MONTH($G126)+1,1))&gt;AU$3),$D126*10.56*AU$2*(AU$1/1000-($F126/1000)),0)</f>
        <v>0</v>
      </c>
      <c r="AV126" s="69" t="n">
        <f aca="false">IF(AND($F126&lt;AV$1,$G126&lt;AV$3,(DATE(YEAR($G126)+1,MONTH($G126)+1,1))&gt;AV$3),$D126*10.56*AV$2*(AV$1/1000-($F126/1000)),0)</f>
        <v>0</v>
      </c>
      <c r="AW126" s="69" t="n">
        <f aca="false">IF(AND($F126&lt;AW$1,$G126&lt;AW$3,(DATE(YEAR($G126)+1,MONTH($G126)+1,1))&gt;AW$3),$D126*10.56*AW$2*(AW$1/1000-($F126/1000)),0)</f>
        <v>0</v>
      </c>
      <c r="AX126" s="69" t="n">
        <f aca="false">IF(AND($F126&lt;AX$1,$G126&lt;AX$3,(DATE(YEAR($G126)+1,MONTH($G126)+1,1))&gt;AX$3),$D126*10.56*AX$2*(AX$1/1000-($F126/1000)),0)</f>
        <v>0</v>
      </c>
      <c r="AY126" s="69" t="n">
        <f aca="false">IF(AND($F126&lt;AY$1,$G126&lt;AY$3,(DATE(YEAR($G126)+1,MONTH($G126)+1,1))&gt;AY$3),$D126*10.56*AY$2*(AY$1/1000-($F126/1000)),0)</f>
        <v>0</v>
      </c>
      <c r="AZ126" s="69" t="n">
        <f aca="false">IF(AND($F126&lt;AZ$1,$G126&lt;AZ$3,(DATE(YEAR($G126)+1,MONTH($G126)+1,1))&gt;AZ$3),$D126*10.56*AZ$2*(AZ$1/1000-($F126/1000)),0)</f>
        <v>0</v>
      </c>
      <c r="BA126" s="69" t="n">
        <f aca="false">IF(AND($F126&lt;BA$1,$G126&lt;BA$3,(DATE(YEAR($G126)+1,MONTH($G126)+1,1))&gt;BA$3),$D126*10.56*BA$2*(BA$1/1000-($F126/1000)),0)</f>
        <v>0</v>
      </c>
      <c r="BB126" s="69" t="n">
        <f aca="false">IF(AND($F126&lt;BB$1,$G126&lt;BB$3,(DATE(YEAR($G126)+1,MONTH($G126)+1,1))&gt;BB$3),$D126*10.56*BB$2*(BB$1/1000-($F126/1000)),0)</f>
        <v>0</v>
      </c>
      <c r="BC126" s="69" t="n">
        <f aca="false">IF(AND($F126&lt;BC$1,$G126&lt;BC$3,(DATE(YEAR($G126)+1,MONTH($G126)+1,1))&gt;BC$3),$D126*10.56*BC$2*(BC$1/1000-($F126/1000)),0)</f>
        <v>0</v>
      </c>
      <c r="BD126" s="69" t="n">
        <f aca="false">IF(AND($F126&lt;BD$1,$G126&lt;BD$3,(DATE(YEAR($G126)+1,MONTH($G126)+1,1))&gt;BD$3),$D126*10.56*BD$2*(BD$1/1000-($F126/1000)),0)</f>
        <v>0</v>
      </c>
    </row>
    <row r="127" customFormat="false" ht="12.75" hidden="false" customHeight="false" outlineLevel="0" collapsed="false">
      <c r="A127" s="0" t="s">
        <v>1423</v>
      </c>
      <c r="B127" s="3" t="s">
        <v>1272</v>
      </c>
      <c r="C127" s="3" t="s">
        <v>1273</v>
      </c>
      <c r="D127" s="0" t="n">
        <v>40</v>
      </c>
      <c r="E127" s="66" t="s">
        <v>1268</v>
      </c>
      <c r="F127" s="13" t="n">
        <v>9700</v>
      </c>
      <c r="G127" s="8" t="n">
        <v>37145</v>
      </c>
      <c r="H127" s="64" t="s">
        <v>1260</v>
      </c>
      <c r="I127" s="69" t="n">
        <f aca="false">IF(AND($F127&lt;I$1,$G127&lt;I$3,(DATE(YEAR($G127)+1,MONTH($G127)+1,1))&gt;I$3),$D127*10.56*I$2*(I$1/1000-($F127/1000)),0)</f>
        <v>0</v>
      </c>
      <c r="J127" s="69" t="n">
        <f aca="false">IF(AND($F127&lt;J$1,$G127&lt;J$3,(DATE(YEAR($G127)+1,MONTH($G127)+1,1))&gt;J$3),$D127*10.56*J$2*(J$1/1000-($F127/1000)),0)</f>
        <v>0</v>
      </c>
      <c r="K127" s="69" t="n">
        <f aca="false">IF(AND($F127&lt;K$1,$G127&lt;K$3,(DATE(YEAR($G127)+1,MONTH($G127)+1,1))&gt;K$3),$D127*10.56*K$2*(K$1/1000-($F127/1000)),0)</f>
        <v>0</v>
      </c>
      <c r="L127" s="69" t="n">
        <f aca="false">IF(AND($F127&lt;L$1,$G127&lt;L$3,(DATE(YEAR($G127)+1,MONTH($G127)+1,1))&gt;L$3),$D127*10.56*L$2*(L$1/1000-($F127/1000)),0)</f>
        <v>0</v>
      </c>
      <c r="M127" s="69" t="n">
        <f aca="false">IF(AND($F127&lt;M$1,$G127&lt;M$3,(DATE(YEAR($G127)+1,MONTH($G127)+1,1))&gt;M$3),$D127*10.56*M$2*(M$1/1000-($F127/1000)),0)</f>
        <v>0</v>
      </c>
      <c r="N127" s="69" t="n">
        <f aca="false">IF(AND($F127&lt;N$1,$G127&lt;N$3,(DATE(YEAR($G127)+1,MONTH($G127)+1,1))&gt;N$3),$D127*10.56*N$2*(N$1/1000-($F127/1000)),0)</f>
        <v>0</v>
      </c>
      <c r="O127" s="69" t="n">
        <f aca="false">IF(AND($F127&lt;O$1,$G127&lt;O$3,(DATE(YEAR($G127)+1,MONTH($G127)+1,1))&gt;O$3),$D127*10.56*O$2*(O$1/1000-($F127/1000)),0)</f>
        <v>0</v>
      </c>
      <c r="P127" s="69" t="n">
        <f aca="false">IF(AND($F127&lt;P$1,$G127&lt;P$3,(DATE(YEAR($G127)+1,MONTH($G127)+1,1))&gt;P$3),$D127*10.56*P$2*(P$1/1000-($F127/1000)),0)</f>
        <v>0</v>
      </c>
      <c r="Q127" s="69" t="n">
        <f aca="false">IF(AND($F127&lt;Q$1,$G127&lt;Q$3,(DATE(YEAR($G127)+1,MONTH($G127)+1,1))&gt;Q$3),$D127*10.56*Q$2*(Q$1/1000-($F127/1000)),0)</f>
        <v>0</v>
      </c>
      <c r="R127" s="69" t="n">
        <f aca="false">IF(AND($F127&lt;R$1,$G127&lt;R$3,(DATE(YEAR($G127)+1,MONTH($G127)+1,1))&gt;R$3),$D127*10.56*R$2*(R$1/1000-($F127/1000)),0)</f>
        <v>50.6880000000001</v>
      </c>
      <c r="S127" s="69" t="n">
        <f aca="false">IF(AND($F127&lt;S$1,$G127&lt;S$3,(DATE(YEAR($G127)+1,MONTH($G127)+1,1))&gt;S$3),$D127*10.56*S$2*(S$1/1000-($F127/1000)),0)</f>
        <v>50.6880000000001</v>
      </c>
      <c r="T127" s="69" t="n">
        <f aca="false">IF(AND($F127&lt;T$1,$G127&lt;T$3,(DATE(YEAR($G127)+1,MONTH($G127)+1,1))&gt;T$3),$D127*10.56*T$2*(T$1/1000-($F127/1000)),0)</f>
        <v>50.6880000000001</v>
      </c>
      <c r="U127" s="69" t="n">
        <f aca="false">IF(AND($F127&lt;U$1,$G127&lt;U$3,(DATE(YEAR($G127)+1,MONTH($G127)+1,1))&gt;U$3),$D127*10.56*U$2*(U$1/1000-($F127/1000)),0)</f>
        <v>50.6880000000001</v>
      </c>
      <c r="V127" s="69" t="n">
        <f aca="false">IF(AND($F127&lt;V$1,$G127&lt;V$3,(DATE(YEAR($G127)+1,MONTH($G127)+1,1))&gt;V$3),$D127*10.56*V$2*(V$1/1000-($F127/1000)),0)</f>
        <v>50.6880000000001</v>
      </c>
      <c r="W127" s="69" t="n">
        <f aca="false">IF(AND($F127&lt;W$1,$G127&lt;W$3,(DATE(YEAR($G127)+1,MONTH($G127)+1,1))&gt;W$3),$D127*10.56*W$2*(W$1/1000-($F127/1000)),0)</f>
        <v>50.6880000000001</v>
      </c>
      <c r="X127" s="69" t="n">
        <f aca="false">IF(AND($F127&lt;X$1,$G127&lt;X$3,(DATE(YEAR($G127)+1,MONTH($G127)+1,1))&gt;X$3),$D127*10.56*X$2*(X$1/1000-($F127/1000)),0)</f>
        <v>50.6880000000001</v>
      </c>
      <c r="Y127" s="69" t="n">
        <f aca="false">IF(AND($F127&lt;Y$1,$G127&lt;Y$3,(DATE(YEAR($G127)+1,MONTH($G127)+1,1))&gt;Y$3),$D127*10.56*Y$2*(Y$1/1000-($F127/1000)),0)</f>
        <v>50.6880000000001</v>
      </c>
      <c r="Z127" s="69" t="n">
        <f aca="false">IF(AND($F127&lt;Z$1,$G127&lt;Z$3,(DATE(YEAR($G127)+1,MONTH($G127)+1,1))&gt;Z$3),$D127*10.56*Z$2*(Z$1/1000-($F127/1000)),0)</f>
        <v>50.6880000000001</v>
      </c>
      <c r="AA127" s="69" t="n">
        <f aca="false">IF(AND($F127&lt;AA$1,$G127&lt;AA$3,(DATE(YEAR($G127)+1,MONTH($G127)+1,1))&gt;AA$3),$D127*10.56*AA$2*(AA$1/1000-($F127/1000)),0)</f>
        <v>50.6880000000001</v>
      </c>
      <c r="AB127" s="69" t="n">
        <f aca="false">IF(AND($F127&lt;AB$1,$G127&lt;AB$3,(DATE(YEAR($G127)+1,MONTH($G127)+1,1))&gt;AB$3),$D127*10.56*AB$2*(AB$1/1000-($F127/1000)),0)</f>
        <v>50.6880000000001</v>
      </c>
      <c r="AC127" s="69" t="n">
        <f aca="false">IF(AND($F127&lt;AC$1,$G127&lt;AC$3,(DATE(YEAR($G127)+1,MONTH($G127)+1,1))&gt;AC$3),$D127*10.56*AC$2*(AC$1/1000-($F127/1000)),0)</f>
        <v>50.6880000000001</v>
      </c>
      <c r="AD127" s="69" t="n">
        <f aca="false">IF(AND($F127&lt;AD$1,$G127&lt;AD$3,(DATE(YEAR($G127)+1,MONTH($G127)+1,1))&gt;AD$3),$D127*10.56*AD$2*(AD$1/1000-($F127/1000)),0)</f>
        <v>0</v>
      </c>
      <c r="AE127" s="69" t="n">
        <f aca="false">IF(AND($F127&lt;AE$1,$G127&lt;AE$3,(DATE(YEAR($G127)+1,MONTH($G127)+1,1))&gt;AE$3),$D127*10.56*AE$2*(AE$1/1000-($F127/1000)),0)</f>
        <v>0</v>
      </c>
      <c r="AF127" s="69" t="n">
        <f aca="false">IF(AND($F127&lt;AF$1,$G127&lt;AF$3,(DATE(YEAR($G127)+1,MONTH($G127)+1,1))&gt;AF$3),$D127*10.56*AF$2*(AF$1/1000-($F127/1000)),0)</f>
        <v>0</v>
      </c>
      <c r="AG127" s="69" t="n">
        <f aca="false">IF(AND($F127&lt;AG$1,$G127&lt;AG$3,(DATE(YEAR($G127)+1,MONTH($G127)+1,1))&gt;AG$3),$D127*10.56*AG$2*(AG$1/1000-($F127/1000)),0)</f>
        <v>0</v>
      </c>
      <c r="AH127" s="69" t="n">
        <f aca="false">IF(AND($F127&lt;AH$1,$G127&lt;AH$3,(DATE(YEAR($G127)+1,MONTH($G127)+1,1))&gt;AH$3),$D127*10.56*AH$2*(AH$1/1000-($F127/1000)),0)</f>
        <v>0</v>
      </c>
      <c r="AI127" s="69" t="n">
        <f aca="false">IF(AND($F127&lt;AI$1,$G127&lt;AI$3,(DATE(YEAR($G127)+1,MONTH($G127)+1,1))&gt;AI$3),$D127*10.56*AI$2*(AI$1/1000-($F127/1000)),0)</f>
        <v>0</v>
      </c>
      <c r="AJ127" s="69" t="n">
        <f aca="false">IF(AND($F127&lt;AJ$1,$G127&lt;AJ$3,(DATE(YEAR($G127)+1,MONTH($G127)+1,1))&gt;AJ$3),$D127*10.56*AJ$2*(AJ$1/1000-($F127/1000)),0)</f>
        <v>0</v>
      </c>
      <c r="AK127" s="69" t="n">
        <f aca="false">IF(AND($F127&lt;AK$1,$G127&lt;AK$3,(DATE(YEAR($G127)+1,MONTH($G127)+1,1))&gt;AK$3),$D127*10.56*AK$2*(AK$1/1000-($F127/1000)),0)</f>
        <v>0</v>
      </c>
      <c r="AL127" s="69" t="n">
        <f aca="false">IF(AND($F127&lt;AL$1,$G127&lt;AL$3,(DATE(YEAR($G127)+1,MONTH($G127)+1,1))&gt;AL$3),$D127*10.56*AL$2*(AL$1/1000-($F127/1000)),0)</f>
        <v>0</v>
      </c>
      <c r="AM127" s="69" t="n">
        <f aca="false">IF(AND($F127&lt;AM$1,$G127&lt;AM$3,(DATE(YEAR($G127)+1,MONTH($G127)+1,1))&gt;AM$3),$D127*10.56*AM$2*(AM$1/1000-($F127/1000)),0)</f>
        <v>0</v>
      </c>
      <c r="AN127" s="69" t="n">
        <f aca="false">IF(AND($F127&lt;AN$1,$G127&lt;AN$3,(DATE(YEAR($G127)+1,MONTH($G127)+1,1))&gt;AN$3),$D127*10.56*AN$2*(AN$1/1000-($F127/1000)),0)</f>
        <v>0</v>
      </c>
      <c r="AO127" s="69" t="n">
        <f aca="false">IF(AND($F127&lt;AO$1,$G127&lt;AO$3,(DATE(YEAR($G127)+1,MONTH($G127)+1,1))&gt;AO$3),$D127*10.56*AO$2*(AO$1/1000-($F127/1000)),0)</f>
        <v>0</v>
      </c>
      <c r="AP127" s="69" t="n">
        <f aca="false">IF(AND($F127&lt;AP$1,$G127&lt;AP$3,(DATE(YEAR($G127)+1,MONTH($G127)+1,1))&gt;AP$3),$D127*10.56*AP$2*(AP$1/1000-($F127/1000)),0)</f>
        <v>0</v>
      </c>
      <c r="AQ127" s="69" t="n">
        <f aca="false">IF(AND($F127&lt;AQ$1,$G127&lt;AQ$3,(DATE(YEAR($G127)+1,MONTH($G127)+1,1))&gt;AQ$3),$D127*10.56*AQ$2*(AQ$1/1000-($F127/1000)),0)</f>
        <v>0</v>
      </c>
      <c r="AR127" s="69" t="n">
        <f aca="false">IF(AND($F127&lt;AR$1,$G127&lt;AR$3,(DATE(YEAR($G127)+1,MONTH($G127)+1,1))&gt;AR$3),$D127*10.56*AR$2*(AR$1/1000-($F127/1000)),0)</f>
        <v>0</v>
      </c>
      <c r="AS127" s="69" t="n">
        <f aca="false">IF(AND($F127&lt;AS$1,$G127&lt;AS$3,(DATE(YEAR($G127)+1,MONTH($G127)+1,1))&gt;AS$3),$D127*10.56*AS$2*(AS$1/1000-($F127/1000)),0)</f>
        <v>0</v>
      </c>
      <c r="AT127" s="69" t="n">
        <f aca="false">IF(AND($F127&lt;AT$1,$G127&lt;AT$3,(DATE(YEAR($G127)+1,MONTH($G127)+1,1))&gt;AT$3),$D127*10.56*AT$2*(AT$1/1000-($F127/1000)),0)</f>
        <v>0</v>
      </c>
      <c r="AU127" s="69" t="n">
        <f aca="false">IF(AND($F127&lt;AU$1,$G127&lt;AU$3,(DATE(YEAR($G127)+1,MONTH($G127)+1,1))&gt;AU$3),$D127*10.56*AU$2*(AU$1/1000-($F127/1000)),0)</f>
        <v>0</v>
      </c>
      <c r="AV127" s="69" t="n">
        <f aca="false">IF(AND($F127&lt;AV$1,$G127&lt;AV$3,(DATE(YEAR($G127)+1,MONTH($G127)+1,1))&gt;AV$3),$D127*10.56*AV$2*(AV$1/1000-($F127/1000)),0)</f>
        <v>0</v>
      </c>
      <c r="AW127" s="69" t="n">
        <f aca="false">IF(AND($F127&lt;AW$1,$G127&lt;AW$3,(DATE(YEAR($G127)+1,MONTH($G127)+1,1))&gt;AW$3),$D127*10.56*AW$2*(AW$1/1000-($F127/1000)),0)</f>
        <v>0</v>
      </c>
      <c r="AX127" s="69" t="n">
        <f aca="false">IF(AND($F127&lt;AX$1,$G127&lt;AX$3,(DATE(YEAR($G127)+1,MONTH($G127)+1,1))&gt;AX$3),$D127*10.56*AX$2*(AX$1/1000-($F127/1000)),0)</f>
        <v>0</v>
      </c>
      <c r="AY127" s="69" t="n">
        <f aca="false">IF(AND($F127&lt;AY$1,$G127&lt;AY$3,(DATE(YEAR($G127)+1,MONTH($G127)+1,1))&gt;AY$3),$D127*10.56*AY$2*(AY$1/1000-($F127/1000)),0)</f>
        <v>0</v>
      </c>
      <c r="AZ127" s="69" t="n">
        <f aca="false">IF(AND($F127&lt;AZ$1,$G127&lt;AZ$3,(DATE(YEAR($G127)+1,MONTH($G127)+1,1))&gt;AZ$3),$D127*10.56*AZ$2*(AZ$1/1000-($F127/1000)),0)</f>
        <v>0</v>
      </c>
      <c r="BA127" s="69" t="n">
        <f aca="false">IF(AND($F127&lt;BA$1,$G127&lt;BA$3,(DATE(YEAR($G127)+1,MONTH($G127)+1,1))&gt;BA$3),$D127*10.56*BA$2*(BA$1/1000-($F127/1000)),0)</f>
        <v>0</v>
      </c>
      <c r="BB127" s="69" t="n">
        <f aca="false">IF(AND($F127&lt;BB$1,$G127&lt;BB$3,(DATE(YEAR($G127)+1,MONTH($G127)+1,1))&gt;BB$3),$D127*10.56*BB$2*(BB$1/1000-($F127/1000)),0)</f>
        <v>0</v>
      </c>
      <c r="BC127" s="69" t="n">
        <f aca="false">IF(AND($F127&lt;BC$1,$G127&lt;BC$3,(DATE(YEAR($G127)+1,MONTH($G127)+1,1))&gt;BC$3),$D127*10.56*BC$2*(BC$1/1000-($F127/1000)),0)</f>
        <v>0</v>
      </c>
      <c r="BD127" s="69" t="n">
        <f aca="false">IF(AND($F127&lt;BD$1,$G127&lt;BD$3,(DATE(YEAR($G127)+1,MONTH($G127)+1,1))&gt;BD$3),$D127*10.56*BD$2*(BD$1/1000-($F127/1000)),0)</f>
        <v>0</v>
      </c>
    </row>
    <row r="128" customFormat="false" ht="12.75" hidden="false" customHeight="false" outlineLevel="0" collapsed="false">
      <c r="A128" s="0" t="s">
        <v>1424</v>
      </c>
      <c r="B128" s="3" t="s">
        <v>1272</v>
      </c>
      <c r="C128" s="3" t="s">
        <v>1273</v>
      </c>
      <c r="D128" s="0" t="n">
        <v>49.9</v>
      </c>
      <c r="E128" s="66" t="s">
        <v>1268</v>
      </c>
      <c r="F128" s="13" t="n">
        <v>9700</v>
      </c>
      <c r="G128" s="8" t="n">
        <v>37164</v>
      </c>
      <c r="H128" s="64" t="s">
        <v>1260</v>
      </c>
      <c r="I128" s="69" t="n">
        <f aca="false">IF(AND($F128&lt;I$1,$G128&lt;I$3,(DATE(YEAR($G128)+1,MONTH($G128)+1,1))&gt;I$3),$D128*10.56*I$2*(I$1/1000-($F128/1000)),0)</f>
        <v>0</v>
      </c>
      <c r="J128" s="69" t="n">
        <f aca="false">IF(AND($F128&lt;J$1,$G128&lt;J$3,(DATE(YEAR($G128)+1,MONTH($G128)+1,1))&gt;J$3),$D128*10.56*J$2*(J$1/1000-($F128/1000)),0)</f>
        <v>0</v>
      </c>
      <c r="K128" s="69" t="n">
        <f aca="false">IF(AND($F128&lt;K$1,$G128&lt;K$3,(DATE(YEAR($G128)+1,MONTH($G128)+1,1))&gt;K$3),$D128*10.56*K$2*(K$1/1000-($F128/1000)),0)</f>
        <v>0</v>
      </c>
      <c r="L128" s="69" t="n">
        <f aca="false">IF(AND($F128&lt;L$1,$G128&lt;L$3,(DATE(YEAR($G128)+1,MONTH($G128)+1,1))&gt;L$3),$D128*10.56*L$2*(L$1/1000-($F128/1000)),0)</f>
        <v>0</v>
      </c>
      <c r="M128" s="69" t="n">
        <f aca="false">IF(AND($F128&lt;M$1,$G128&lt;M$3,(DATE(YEAR($G128)+1,MONTH($G128)+1,1))&gt;M$3),$D128*10.56*M$2*(M$1/1000-($F128/1000)),0)</f>
        <v>0</v>
      </c>
      <c r="N128" s="69" t="n">
        <f aca="false">IF(AND($F128&lt;N$1,$G128&lt;N$3,(DATE(YEAR($G128)+1,MONTH($G128)+1,1))&gt;N$3),$D128*10.56*N$2*(N$1/1000-($F128/1000)),0)</f>
        <v>0</v>
      </c>
      <c r="O128" s="69" t="n">
        <f aca="false">IF(AND($F128&lt;O$1,$G128&lt;O$3,(DATE(YEAR($G128)+1,MONTH($G128)+1,1))&gt;O$3),$D128*10.56*O$2*(O$1/1000-($F128/1000)),0)</f>
        <v>0</v>
      </c>
      <c r="P128" s="69" t="n">
        <f aca="false">IF(AND($F128&lt;P$1,$G128&lt;P$3,(DATE(YEAR($G128)+1,MONTH($G128)+1,1))&gt;P$3),$D128*10.56*P$2*(P$1/1000-($F128/1000)),0)</f>
        <v>0</v>
      </c>
      <c r="Q128" s="69" t="n">
        <f aca="false">IF(AND($F128&lt;Q$1,$G128&lt;Q$3,(DATE(YEAR($G128)+1,MONTH($G128)+1,1))&gt;Q$3),$D128*10.56*Q$2*(Q$1/1000-($F128/1000)),0)</f>
        <v>0</v>
      </c>
      <c r="R128" s="69" t="n">
        <f aca="false">IF(AND($F128&lt;R$1,$G128&lt;R$3,(DATE(YEAR($G128)+1,MONTH($G128)+1,1))&gt;R$3),$D128*10.56*R$2*(R$1/1000-($F128/1000)),0)</f>
        <v>63.2332800000002</v>
      </c>
      <c r="S128" s="69" t="n">
        <f aca="false">IF(AND($F128&lt;S$1,$G128&lt;S$3,(DATE(YEAR($G128)+1,MONTH($G128)+1,1))&gt;S$3),$D128*10.56*S$2*(S$1/1000-($F128/1000)),0)</f>
        <v>63.2332800000002</v>
      </c>
      <c r="T128" s="69" t="n">
        <f aca="false">IF(AND($F128&lt;T$1,$G128&lt;T$3,(DATE(YEAR($G128)+1,MONTH($G128)+1,1))&gt;T$3),$D128*10.56*T$2*(T$1/1000-($F128/1000)),0)</f>
        <v>63.2332800000002</v>
      </c>
      <c r="U128" s="69" t="n">
        <f aca="false">IF(AND($F128&lt;U$1,$G128&lt;U$3,(DATE(YEAR($G128)+1,MONTH($G128)+1,1))&gt;U$3),$D128*10.56*U$2*(U$1/1000-($F128/1000)),0)</f>
        <v>63.2332800000002</v>
      </c>
      <c r="V128" s="69" t="n">
        <f aca="false">IF(AND($F128&lt;V$1,$G128&lt;V$3,(DATE(YEAR($G128)+1,MONTH($G128)+1,1))&gt;V$3),$D128*10.56*V$2*(V$1/1000-($F128/1000)),0)</f>
        <v>63.2332800000002</v>
      </c>
      <c r="W128" s="69" t="n">
        <f aca="false">IF(AND($F128&lt;W$1,$G128&lt;W$3,(DATE(YEAR($G128)+1,MONTH($G128)+1,1))&gt;W$3),$D128*10.56*W$2*(W$1/1000-($F128/1000)),0)</f>
        <v>63.2332800000002</v>
      </c>
      <c r="X128" s="69" t="n">
        <f aca="false">IF(AND($F128&lt;X$1,$G128&lt;X$3,(DATE(YEAR($G128)+1,MONTH($G128)+1,1))&gt;X$3),$D128*10.56*X$2*(X$1/1000-($F128/1000)),0)</f>
        <v>63.2332800000002</v>
      </c>
      <c r="Y128" s="69" t="n">
        <f aca="false">IF(AND($F128&lt;Y$1,$G128&lt;Y$3,(DATE(YEAR($G128)+1,MONTH($G128)+1,1))&gt;Y$3),$D128*10.56*Y$2*(Y$1/1000-($F128/1000)),0)</f>
        <v>63.2332800000002</v>
      </c>
      <c r="Z128" s="69" t="n">
        <f aca="false">IF(AND($F128&lt;Z$1,$G128&lt;Z$3,(DATE(YEAR($G128)+1,MONTH($G128)+1,1))&gt;Z$3),$D128*10.56*Z$2*(Z$1/1000-($F128/1000)),0)</f>
        <v>63.2332800000002</v>
      </c>
      <c r="AA128" s="69" t="n">
        <f aca="false">IF(AND($F128&lt;AA$1,$G128&lt;AA$3,(DATE(YEAR($G128)+1,MONTH($G128)+1,1))&gt;AA$3),$D128*10.56*AA$2*(AA$1/1000-($F128/1000)),0)</f>
        <v>63.2332800000002</v>
      </c>
      <c r="AB128" s="69" t="n">
        <f aca="false">IF(AND($F128&lt;AB$1,$G128&lt;AB$3,(DATE(YEAR($G128)+1,MONTH($G128)+1,1))&gt;AB$3),$D128*10.56*AB$2*(AB$1/1000-($F128/1000)),0)</f>
        <v>63.2332800000002</v>
      </c>
      <c r="AC128" s="69" t="n">
        <f aca="false">IF(AND($F128&lt;AC$1,$G128&lt;AC$3,(DATE(YEAR($G128)+1,MONTH($G128)+1,1))&gt;AC$3),$D128*10.56*AC$2*(AC$1/1000-($F128/1000)),0)</f>
        <v>63.2332800000002</v>
      </c>
      <c r="AD128" s="69" t="n">
        <f aca="false">IF(AND($F128&lt;AD$1,$G128&lt;AD$3,(DATE(YEAR($G128)+1,MONTH($G128)+1,1))&gt;AD$3),$D128*10.56*AD$2*(AD$1/1000-($F128/1000)),0)</f>
        <v>0</v>
      </c>
      <c r="AE128" s="69" t="n">
        <f aca="false">IF(AND($F128&lt;AE$1,$G128&lt;AE$3,(DATE(YEAR($G128)+1,MONTH($G128)+1,1))&gt;AE$3),$D128*10.56*AE$2*(AE$1/1000-($F128/1000)),0)</f>
        <v>0</v>
      </c>
      <c r="AF128" s="69" t="n">
        <f aca="false">IF(AND($F128&lt;AF$1,$G128&lt;AF$3,(DATE(YEAR($G128)+1,MONTH($G128)+1,1))&gt;AF$3),$D128*10.56*AF$2*(AF$1/1000-($F128/1000)),0)</f>
        <v>0</v>
      </c>
      <c r="AG128" s="69" t="n">
        <f aca="false">IF(AND($F128&lt;AG$1,$G128&lt;AG$3,(DATE(YEAR($G128)+1,MONTH($G128)+1,1))&gt;AG$3),$D128*10.56*AG$2*(AG$1/1000-($F128/1000)),0)</f>
        <v>0</v>
      </c>
      <c r="AH128" s="69" t="n">
        <f aca="false">IF(AND($F128&lt;AH$1,$G128&lt;AH$3,(DATE(YEAR($G128)+1,MONTH($G128)+1,1))&gt;AH$3),$D128*10.56*AH$2*(AH$1/1000-($F128/1000)),0)</f>
        <v>0</v>
      </c>
      <c r="AI128" s="69" t="n">
        <f aca="false">IF(AND($F128&lt;AI$1,$G128&lt;AI$3,(DATE(YEAR($G128)+1,MONTH($G128)+1,1))&gt;AI$3),$D128*10.56*AI$2*(AI$1/1000-($F128/1000)),0)</f>
        <v>0</v>
      </c>
      <c r="AJ128" s="69" t="n">
        <f aca="false">IF(AND($F128&lt;AJ$1,$G128&lt;AJ$3,(DATE(YEAR($G128)+1,MONTH($G128)+1,1))&gt;AJ$3),$D128*10.56*AJ$2*(AJ$1/1000-($F128/1000)),0)</f>
        <v>0</v>
      </c>
      <c r="AK128" s="69" t="n">
        <f aca="false">IF(AND($F128&lt;AK$1,$G128&lt;AK$3,(DATE(YEAR($G128)+1,MONTH($G128)+1,1))&gt;AK$3),$D128*10.56*AK$2*(AK$1/1000-($F128/1000)),0)</f>
        <v>0</v>
      </c>
      <c r="AL128" s="69" t="n">
        <f aca="false">IF(AND($F128&lt;AL$1,$G128&lt;AL$3,(DATE(YEAR($G128)+1,MONTH($G128)+1,1))&gt;AL$3),$D128*10.56*AL$2*(AL$1/1000-($F128/1000)),0)</f>
        <v>0</v>
      </c>
      <c r="AM128" s="69" t="n">
        <f aca="false">IF(AND($F128&lt;AM$1,$G128&lt;AM$3,(DATE(YEAR($G128)+1,MONTH($G128)+1,1))&gt;AM$3),$D128*10.56*AM$2*(AM$1/1000-($F128/1000)),0)</f>
        <v>0</v>
      </c>
      <c r="AN128" s="69" t="n">
        <f aca="false">IF(AND($F128&lt;AN$1,$G128&lt;AN$3,(DATE(YEAR($G128)+1,MONTH($G128)+1,1))&gt;AN$3),$D128*10.56*AN$2*(AN$1/1000-($F128/1000)),0)</f>
        <v>0</v>
      </c>
      <c r="AO128" s="69" t="n">
        <f aca="false">IF(AND($F128&lt;AO$1,$G128&lt;AO$3,(DATE(YEAR($G128)+1,MONTH($G128)+1,1))&gt;AO$3),$D128*10.56*AO$2*(AO$1/1000-($F128/1000)),0)</f>
        <v>0</v>
      </c>
      <c r="AP128" s="69" t="n">
        <f aca="false">IF(AND($F128&lt;AP$1,$G128&lt;AP$3,(DATE(YEAR($G128)+1,MONTH($G128)+1,1))&gt;AP$3),$D128*10.56*AP$2*(AP$1/1000-($F128/1000)),0)</f>
        <v>0</v>
      </c>
      <c r="AQ128" s="69" t="n">
        <f aca="false">IF(AND($F128&lt;AQ$1,$G128&lt;AQ$3,(DATE(YEAR($G128)+1,MONTH($G128)+1,1))&gt;AQ$3),$D128*10.56*AQ$2*(AQ$1/1000-($F128/1000)),0)</f>
        <v>0</v>
      </c>
      <c r="AR128" s="69" t="n">
        <f aca="false">IF(AND($F128&lt;AR$1,$G128&lt;AR$3,(DATE(YEAR($G128)+1,MONTH($G128)+1,1))&gt;AR$3),$D128*10.56*AR$2*(AR$1/1000-($F128/1000)),0)</f>
        <v>0</v>
      </c>
      <c r="AS128" s="69" t="n">
        <f aca="false">IF(AND($F128&lt;AS$1,$G128&lt;AS$3,(DATE(YEAR($G128)+1,MONTH($G128)+1,1))&gt;AS$3),$D128*10.56*AS$2*(AS$1/1000-($F128/1000)),0)</f>
        <v>0</v>
      </c>
      <c r="AT128" s="69" t="n">
        <f aca="false">IF(AND($F128&lt;AT$1,$G128&lt;AT$3,(DATE(YEAR($G128)+1,MONTH($G128)+1,1))&gt;AT$3),$D128*10.56*AT$2*(AT$1/1000-($F128/1000)),0)</f>
        <v>0</v>
      </c>
      <c r="AU128" s="69" t="n">
        <f aca="false">IF(AND($F128&lt;AU$1,$G128&lt;AU$3,(DATE(YEAR($G128)+1,MONTH($G128)+1,1))&gt;AU$3),$D128*10.56*AU$2*(AU$1/1000-($F128/1000)),0)</f>
        <v>0</v>
      </c>
      <c r="AV128" s="69" t="n">
        <f aca="false">IF(AND($F128&lt;AV$1,$G128&lt;AV$3,(DATE(YEAR($G128)+1,MONTH($G128)+1,1))&gt;AV$3),$D128*10.56*AV$2*(AV$1/1000-($F128/1000)),0)</f>
        <v>0</v>
      </c>
      <c r="AW128" s="69" t="n">
        <f aca="false">IF(AND($F128&lt;AW$1,$G128&lt;AW$3,(DATE(YEAR($G128)+1,MONTH($G128)+1,1))&gt;AW$3),$D128*10.56*AW$2*(AW$1/1000-($F128/1000)),0)</f>
        <v>0</v>
      </c>
      <c r="AX128" s="69" t="n">
        <f aca="false">IF(AND($F128&lt;AX$1,$G128&lt;AX$3,(DATE(YEAR($G128)+1,MONTH($G128)+1,1))&gt;AX$3),$D128*10.56*AX$2*(AX$1/1000-($F128/1000)),0)</f>
        <v>0</v>
      </c>
      <c r="AY128" s="69" t="n">
        <f aca="false">IF(AND($F128&lt;AY$1,$G128&lt;AY$3,(DATE(YEAR($G128)+1,MONTH($G128)+1,1))&gt;AY$3),$D128*10.56*AY$2*(AY$1/1000-($F128/1000)),0)</f>
        <v>0</v>
      </c>
      <c r="AZ128" s="69" t="n">
        <f aca="false">IF(AND($F128&lt;AZ$1,$G128&lt;AZ$3,(DATE(YEAR($G128)+1,MONTH($G128)+1,1))&gt;AZ$3),$D128*10.56*AZ$2*(AZ$1/1000-($F128/1000)),0)</f>
        <v>0</v>
      </c>
      <c r="BA128" s="69" t="n">
        <f aca="false">IF(AND($F128&lt;BA$1,$G128&lt;BA$3,(DATE(YEAR($G128)+1,MONTH($G128)+1,1))&gt;BA$3),$D128*10.56*BA$2*(BA$1/1000-($F128/1000)),0)</f>
        <v>0</v>
      </c>
      <c r="BB128" s="69" t="n">
        <f aca="false">IF(AND($F128&lt;BB$1,$G128&lt;BB$3,(DATE(YEAR($G128)+1,MONTH($G128)+1,1))&gt;BB$3),$D128*10.56*BB$2*(BB$1/1000-($F128/1000)),0)</f>
        <v>0</v>
      </c>
      <c r="BC128" s="69" t="n">
        <f aca="false">IF(AND($F128&lt;BC$1,$G128&lt;BC$3,(DATE(YEAR($G128)+1,MONTH($G128)+1,1))&gt;BC$3),$D128*10.56*BC$2*(BC$1/1000-($F128/1000)),0)</f>
        <v>0</v>
      </c>
      <c r="BD128" s="69" t="n">
        <f aca="false">IF(AND($F128&lt;BD$1,$G128&lt;BD$3,(DATE(YEAR($G128)+1,MONTH($G128)+1,1))&gt;BD$3),$D128*10.56*BD$2*(BD$1/1000-($F128/1000)),0)</f>
        <v>0</v>
      </c>
    </row>
    <row r="129" customFormat="false" ht="12.75" hidden="false" customHeight="false" outlineLevel="0" collapsed="false">
      <c r="A129" s="0" t="s">
        <v>1425</v>
      </c>
      <c r="B129" s="3" t="s">
        <v>1272</v>
      </c>
      <c r="C129" s="3" t="s">
        <v>1273</v>
      </c>
      <c r="D129" s="0" t="n">
        <v>49.5</v>
      </c>
      <c r="E129" s="66" t="s">
        <v>1268</v>
      </c>
      <c r="F129" s="13" t="n">
        <v>9700</v>
      </c>
      <c r="G129" s="8" t="n">
        <v>37190</v>
      </c>
      <c r="H129" s="64" t="s">
        <v>1260</v>
      </c>
      <c r="I129" s="69" t="n">
        <f aca="false">IF(AND($F129&lt;I$1,$G129&lt;I$3,(DATE(YEAR($G129)+1,MONTH($G129)+1,1))&gt;I$3),$D129*10.56*I$2*(I$1/1000-($F129/1000)),0)</f>
        <v>0</v>
      </c>
      <c r="J129" s="69" t="n">
        <f aca="false">IF(AND($F129&lt;J$1,$G129&lt;J$3,(DATE(YEAR($G129)+1,MONTH($G129)+1,1))&gt;J$3),$D129*10.56*J$2*(J$1/1000-($F129/1000)),0)</f>
        <v>0</v>
      </c>
      <c r="K129" s="69" t="n">
        <f aca="false">IF(AND($F129&lt;K$1,$G129&lt;K$3,(DATE(YEAR($G129)+1,MONTH($G129)+1,1))&gt;K$3),$D129*10.56*K$2*(K$1/1000-($F129/1000)),0)</f>
        <v>0</v>
      </c>
      <c r="L129" s="69" t="n">
        <f aca="false">IF(AND($F129&lt;L$1,$G129&lt;L$3,(DATE(YEAR($G129)+1,MONTH($G129)+1,1))&gt;L$3),$D129*10.56*L$2*(L$1/1000-($F129/1000)),0)</f>
        <v>0</v>
      </c>
      <c r="M129" s="69" t="n">
        <f aca="false">IF(AND($F129&lt;M$1,$G129&lt;M$3,(DATE(YEAR($G129)+1,MONTH($G129)+1,1))&gt;M$3),$D129*10.56*M$2*(M$1/1000-($F129/1000)),0)</f>
        <v>0</v>
      </c>
      <c r="N129" s="69" t="n">
        <f aca="false">IF(AND($F129&lt;N$1,$G129&lt;N$3,(DATE(YEAR($G129)+1,MONTH($G129)+1,1))&gt;N$3),$D129*10.56*N$2*(N$1/1000-($F129/1000)),0)</f>
        <v>0</v>
      </c>
      <c r="O129" s="69" t="n">
        <f aca="false">IF(AND($F129&lt;O$1,$G129&lt;O$3,(DATE(YEAR($G129)+1,MONTH($G129)+1,1))&gt;O$3),$D129*10.56*O$2*(O$1/1000-($F129/1000)),0)</f>
        <v>0</v>
      </c>
      <c r="P129" s="69" t="n">
        <f aca="false">IF(AND($F129&lt;P$1,$G129&lt;P$3,(DATE(YEAR($G129)+1,MONTH($G129)+1,1))&gt;P$3),$D129*10.56*P$2*(P$1/1000-($F129/1000)),0)</f>
        <v>0</v>
      </c>
      <c r="Q129" s="69" t="n">
        <f aca="false">IF(AND($F129&lt;Q$1,$G129&lt;Q$3,(DATE(YEAR($G129)+1,MONTH($G129)+1,1))&gt;Q$3),$D129*10.56*Q$2*(Q$1/1000-($F129/1000)),0)</f>
        <v>0</v>
      </c>
      <c r="R129" s="69" t="n">
        <f aca="false">IF(AND($F129&lt;R$1,$G129&lt;R$3,(DATE(YEAR($G129)+1,MONTH($G129)+1,1))&gt;R$3),$D129*10.56*R$2*(R$1/1000-($F129/1000)),0)</f>
        <v>0</v>
      </c>
      <c r="S129" s="69" t="n">
        <f aca="false">IF(AND($F129&lt;S$1,$G129&lt;S$3,(DATE(YEAR($G129)+1,MONTH($G129)+1,1))&gt;S$3),$D129*10.56*S$2*(S$1/1000-($F129/1000)),0)</f>
        <v>62.7264000000002</v>
      </c>
      <c r="T129" s="69" t="n">
        <f aca="false">IF(AND($F129&lt;T$1,$G129&lt;T$3,(DATE(YEAR($G129)+1,MONTH($G129)+1,1))&gt;T$3),$D129*10.56*T$2*(T$1/1000-($F129/1000)),0)</f>
        <v>62.7264000000002</v>
      </c>
      <c r="U129" s="69" t="n">
        <f aca="false">IF(AND($F129&lt;U$1,$G129&lt;U$3,(DATE(YEAR($G129)+1,MONTH($G129)+1,1))&gt;U$3),$D129*10.56*U$2*(U$1/1000-($F129/1000)),0)</f>
        <v>62.7264000000002</v>
      </c>
      <c r="V129" s="69" t="n">
        <f aca="false">IF(AND($F129&lt;V$1,$G129&lt;V$3,(DATE(YEAR($G129)+1,MONTH($G129)+1,1))&gt;V$3),$D129*10.56*V$2*(V$1/1000-($F129/1000)),0)</f>
        <v>62.7264000000002</v>
      </c>
      <c r="W129" s="69" t="n">
        <f aca="false">IF(AND($F129&lt;W$1,$G129&lt;W$3,(DATE(YEAR($G129)+1,MONTH($G129)+1,1))&gt;W$3),$D129*10.56*W$2*(W$1/1000-($F129/1000)),0)</f>
        <v>62.7264000000002</v>
      </c>
      <c r="X129" s="69" t="n">
        <f aca="false">IF(AND($F129&lt;X$1,$G129&lt;X$3,(DATE(YEAR($G129)+1,MONTH($G129)+1,1))&gt;X$3),$D129*10.56*X$2*(X$1/1000-($F129/1000)),0)</f>
        <v>62.7264000000002</v>
      </c>
      <c r="Y129" s="69" t="n">
        <f aca="false">IF(AND($F129&lt;Y$1,$G129&lt;Y$3,(DATE(YEAR($G129)+1,MONTH($G129)+1,1))&gt;Y$3),$D129*10.56*Y$2*(Y$1/1000-($F129/1000)),0)</f>
        <v>62.7264000000002</v>
      </c>
      <c r="Z129" s="69" t="n">
        <f aca="false">IF(AND($F129&lt;Z$1,$G129&lt;Z$3,(DATE(YEAR($G129)+1,MONTH($G129)+1,1))&gt;Z$3),$D129*10.56*Z$2*(Z$1/1000-($F129/1000)),0)</f>
        <v>62.7264000000002</v>
      </c>
      <c r="AA129" s="69" t="n">
        <f aca="false">IF(AND($F129&lt;AA$1,$G129&lt;AA$3,(DATE(YEAR($G129)+1,MONTH($G129)+1,1))&gt;AA$3),$D129*10.56*AA$2*(AA$1/1000-($F129/1000)),0)</f>
        <v>62.7264000000002</v>
      </c>
      <c r="AB129" s="69" t="n">
        <f aca="false">IF(AND($F129&lt;AB$1,$G129&lt;AB$3,(DATE(YEAR($G129)+1,MONTH($G129)+1,1))&gt;AB$3),$D129*10.56*AB$2*(AB$1/1000-($F129/1000)),0)</f>
        <v>62.7264000000002</v>
      </c>
      <c r="AC129" s="69" t="n">
        <f aca="false">IF(AND($F129&lt;AC$1,$G129&lt;AC$3,(DATE(YEAR($G129)+1,MONTH($G129)+1,1))&gt;AC$3),$D129*10.56*AC$2*(AC$1/1000-($F129/1000)),0)</f>
        <v>62.7264000000002</v>
      </c>
      <c r="AD129" s="69" t="n">
        <f aca="false">IF(AND($F129&lt;AD$1,$G129&lt;AD$3,(DATE(YEAR($G129)+1,MONTH($G129)+1,1))&gt;AD$3),$D129*10.56*AD$2*(AD$1/1000-($F129/1000)),0)</f>
        <v>62.7264000000002</v>
      </c>
      <c r="AE129" s="69" t="n">
        <f aca="false">IF(AND($F129&lt;AE$1,$G129&lt;AE$3,(DATE(YEAR($G129)+1,MONTH($G129)+1,1))&gt;AE$3),$D129*10.56*AE$2*(AE$1/1000-($F129/1000)),0)</f>
        <v>0</v>
      </c>
      <c r="AF129" s="69" t="n">
        <f aca="false">IF(AND($F129&lt;AF$1,$G129&lt;AF$3,(DATE(YEAR($G129)+1,MONTH($G129)+1,1))&gt;AF$3),$D129*10.56*AF$2*(AF$1/1000-($F129/1000)),0)</f>
        <v>0</v>
      </c>
      <c r="AG129" s="69" t="n">
        <f aca="false">IF(AND($F129&lt;AG$1,$G129&lt;AG$3,(DATE(YEAR($G129)+1,MONTH($G129)+1,1))&gt;AG$3),$D129*10.56*AG$2*(AG$1/1000-($F129/1000)),0)</f>
        <v>0</v>
      </c>
      <c r="AH129" s="69" t="n">
        <f aca="false">IF(AND($F129&lt;AH$1,$G129&lt;AH$3,(DATE(YEAR($G129)+1,MONTH($G129)+1,1))&gt;AH$3),$D129*10.56*AH$2*(AH$1/1000-($F129/1000)),0)</f>
        <v>0</v>
      </c>
      <c r="AI129" s="69" t="n">
        <f aca="false">IF(AND($F129&lt;AI$1,$G129&lt;AI$3,(DATE(YEAR($G129)+1,MONTH($G129)+1,1))&gt;AI$3),$D129*10.56*AI$2*(AI$1/1000-($F129/1000)),0)</f>
        <v>0</v>
      </c>
      <c r="AJ129" s="69" t="n">
        <f aca="false">IF(AND($F129&lt;AJ$1,$G129&lt;AJ$3,(DATE(YEAR($G129)+1,MONTH($G129)+1,1))&gt;AJ$3),$D129*10.56*AJ$2*(AJ$1/1000-($F129/1000)),0)</f>
        <v>0</v>
      </c>
      <c r="AK129" s="69" t="n">
        <f aca="false">IF(AND($F129&lt;AK$1,$G129&lt;AK$3,(DATE(YEAR($G129)+1,MONTH($G129)+1,1))&gt;AK$3),$D129*10.56*AK$2*(AK$1/1000-($F129/1000)),0)</f>
        <v>0</v>
      </c>
      <c r="AL129" s="69" t="n">
        <f aca="false">IF(AND($F129&lt;AL$1,$G129&lt;AL$3,(DATE(YEAR($G129)+1,MONTH($G129)+1,1))&gt;AL$3),$D129*10.56*AL$2*(AL$1/1000-($F129/1000)),0)</f>
        <v>0</v>
      </c>
      <c r="AM129" s="69" t="n">
        <f aca="false">IF(AND($F129&lt;AM$1,$G129&lt;AM$3,(DATE(YEAR($G129)+1,MONTH($G129)+1,1))&gt;AM$3),$D129*10.56*AM$2*(AM$1/1000-($F129/1000)),0)</f>
        <v>0</v>
      </c>
      <c r="AN129" s="69" t="n">
        <f aca="false">IF(AND($F129&lt;AN$1,$G129&lt;AN$3,(DATE(YEAR($G129)+1,MONTH($G129)+1,1))&gt;AN$3),$D129*10.56*AN$2*(AN$1/1000-($F129/1000)),0)</f>
        <v>0</v>
      </c>
      <c r="AO129" s="69" t="n">
        <f aca="false">IF(AND($F129&lt;AO$1,$G129&lt;AO$3,(DATE(YEAR($G129)+1,MONTH($G129)+1,1))&gt;AO$3),$D129*10.56*AO$2*(AO$1/1000-($F129/1000)),0)</f>
        <v>0</v>
      </c>
      <c r="AP129" s="69" t="n">
        <f aca="false">IF(AND($F129&lt;AP$1,$G129&lt;AP$3,(DATE(YEAR($G129)+1,MONTH($G129)+1,1))&gt;AP$3),$D129*10.56*AP$2*(AP$1/1000-($F129/1000)),0)</f>
        <v>0</v>
      </c>
      <c r="AQ129" s="69" t="n">
        <f aca="false">IF(AND($F129&lt;AQ$1,$G129&lt;AQ$3,(DATE(YEAR($G129)+1,MONTH($G129)+1,1))&gt;AQ$3),$D129*10.56*AQ$2*(AQ$1/1000-($F129/1000)),0)</f>
        <v>0</v>
      </c>
      <c r="AR129" s="69" t="n">
        <f aca="false">IF(AND($F129&lt;AR$1,$G129&lt;AR$3,(DATE(YEAR($G129)+1,MONTH($G129)+1,1))&gt;AR$3),$D129*10.56*AR$2*(AR$1/1000-($F129/1000)),0)</f>
        <v>0</v>
      </c>
      <c r="AS129" s="69" t="n">
        <f aca="false">IF(AND($F129&lt;AS$1,$G129&lt;AS$3,(DATE(YEAR($G129)+1,MONTH($G129)+1,1))&gt;AS$3),$D129*10.56*AS$2*(AS$1/1000-($F129/1000)),0)</f>
        <v>0</v>
      </c>
      <c r="AT129" s="69" t="n">
        <f aca="false">IF(AND($F129&lt;AT$1,$G129&lt;AT$3,(DATE(YEAR($G129)+1,MONTH($G129)+1,1))&gt;AT$3),$D129*10.56*AT$2*(AT$1/1000-($F129/1000)),0)</f>
        <v>0</v>
      </c>
      <c r="AU129" s="69" t="n">
        <f aca="false">IF(AND($F129&lt;AU$1,$G129&lt;AU$3,(DATE(YEAR($G129)+1,MONTH($G129)+1,1))&gt;AU$3),$D129*10.56*AU$2*(AU$1/1000-($F129/1000)),0)</f>
        <v>0</v>
      </c>
      <c r="AV129" s="69" t="n">
        <f aca="false">IF(AND($F129&lt;AV$1,$G129&lt;AV$3,(DATE(YEAR($G129)+1,MONTH($G129)+1,1))&gt;AV$3),$D129*10.56*AV$2*(AV$1/1000-($F129/1000)),0)</f>
        <v>0</v>
      </c>
      <c r="AW129" s="69" t="n">
        <f aca="false">IF(AND($F129&lt;AW$1,$G129&lt;AW$3,(DATE(YEAR($G129)+1,MONTH($G129)+1,1))&gt;AW$3),$D129*10.56*AW$2*(AW$1/1000-($F129/1000)),0)</f>
        <v>0</v>
      </c>
      <c r="AX129" s="69" t="n">
        <f aca="false">IF(AND($F129&lt;AX$1,$G129&lt;AX$3,(DATE(YEAR($G129)+1,MONTH($G129)+1,1))&gt;AX$3),$D129*10.56*AX$2*(AX$1/1000-($F129/1000)),0)</f>
        <v>0</v>
      </c>
      <c r="AY129" s="69" t="n">
        <f aca="false">IF(AND($F129&lt;AY$1,$G129&lt;AY$3,(DATE(YEAR($G129)+1,MONTH($G129)+1,1))&gt;AY$3),$D129*10.56*AY$2*(AY$1/1000-($F129/1000)),0)</f>
        <v>0</v>
      </c>
      <c r="AZ129" s="69" t="n">
        <f aca="false">IF(AND($F129&lt;AZ$1,$G129&lt;AZ$3,(DATE(YEAR($G129)+1,MONTH($G129)+1,1))&gt;AZ$3),$D129*10.56*AZ$2*(AZ$1/1000-($F129/1000)),0)</f>
        <v>0</v>
      </c>
      <c r="BA129" s="69" t="n">
        <f aca="false">IF(AND($F129&lt;BA$1,$G129&lt;BA$3,(DATE(YEAR($G129)+1,MONTH($G129)+1,1))&gt;BA$3),$D129*10.56*BA$2*(BA$1/1000-($F129/1000)),0)</f>
        <v>0</v>
      </c>
      <c r="BB129" s="69" t="n">
        <f aca="false">IF(AND($F129&lt;BB$1,$G129&lt;BB$3,(DATE(YEAR($G129)+1,MONTH($G129)+1,1))&gt;BB$3),$D129*10.56*BB$2*(BB$1/1000-($F129/1000)),0)</f>
        <v>0</v>
      </c>
      <c r="BC129" s="69" t="n">
        <f aca="false">IF(AND($F129&lt;BC$1,$G129&lt;BC$3,(DATE(YEAR($G129)+1,MONTH($G129)+1,1))&gt;BC$3),$D129*10.56*BC$2*(BC$1/1000-($F129/1000)),0)</f>
        <v>0</v>
      </c>
      <c r="BD129" s="69" t="n">
        <f aca="false">IF(AND($F129&lt;BD$1,$G129&lt;BD$3,(DATE(YEAR($G129)+1,MONTH($G129)+1,1))&gt;BD$3),$D129*10.56*BD$2*(BD$1/1000-($F129/1000)),0)</f>
        <v>0</v>
      </c>
    </row>
    <row r="130" customFormat="false" ht="12.75" hidden="false" customHeight="false" outlineLevel="0" collapsed="false">
      <c r="A130" s="0" t="s">
        <v>1348</v>
      </c>
      <c r="B130" s="3" t="s">
        <v>1272</v>
      </c>
      <c r="C130" s="3" t="s">
        <v>1273</v>
      </c>
      <c r="D130" s="0" t="n">
        <v>40</v>
      </c>
      <c r="E130" s="0" t="s">
        <v>1268</v>
      </c>
      <c r="F130" s="0" t="n">
        <v>9700</v>
      </c>
      <c r="G130" s="8" t="n">
        <v>37412</v>
      </c>
      <c r="H130" s="64" t="s">
        <v>1260</v>
      </c>
      <c r="I130" s="69" t="n">
        <f aca="false">IF(AND($F130&lt;I$1,$G130&lt;I$3,(DATE(YEAR($G130)+1,MONTH($G130)+1,1))&gt;I$3),$D130*10.56*I$2*(I$1/1000-($F130/1000)),0)</f>
        <v>0</v>
      </c>
      <c r="J130" s="69" t="n">
        <f aca="false">IF(AND($F130&lt;J$1,$G130&lt;J$3,(DATE(YEAR($G130)+1,MONTH($G130)+1,1))&gt;J$3),$D130*10.56*J$2*(J$1/1000-($F130/1000)),0)</f>
        <v>0</v>
      </c>
      <c r="K130" s="69" t="n">
        <f aca="false">IF(AND($F130&lt;K$1,$G130&lt;K$3,(DATE(YEAR($G130)+1,MONTH($G130)+1,1))&gt;K$3),$D130*10.56*K$2*(K$1/1000-($F130/1000)),0)</f>
        <v>0</v>
      </c>
      <c r="L130" s="69" t="n">
        <f aca="false">IF(AND($F130&lt;L$1,$G130&lt;L$3,(DATE(YEAR($G130)+1,MONTH($G130)+1,1))&gt;L$3),$D130*10.56*L$2*(L$1/1000-($F130/1000)),0)</f>
        <v>0</v>
      </c>
      <c r="M130" s="69" t="n">
        <f aca="false">IF(AND($F130&lt;M$1,$G130&lt;M$3,(DATE(YEAR($G130)+1,MONTH($G130)+1,1))&gt;M$3),$D130*10.56*M$2*(M$1/1000-($F130/1000)),0)</f>
        <v>0</v>
      </c>
      <c r="N130" s="69" t="n">
        <f aca="false">IF(AND($F130&lt;N$1,$G130&lt;N$3,(DATE(YEAR($G130)+1,MONTH($G130)+1,1))&gt;N$3),$D130*10.56*N$2*(N$1/1000-($F130/1000)),0)</f>
        <v>0</v>
      </c>
      <c r="O130" s="69" t="n">
        <f aca="false">IF(AND($F130&lt;O$1,$G130&lt;O$3,(DATE(YEAR($G130)+1,MONTH($G130)+1,1))&gt;O$3),$D130*10.56*O$2*(O$1/1000-($F130/1000)),0)</f>
        <v>0</v>
      </c>
      <c r="P130" s="69" t="n">
        <f aca="false">IF(AND($F130&lt;P$1,$G130&lt;P$3,(DATE(YEAR($G130)+1,MONTH($G130)+1,1))&gt;P$3),$D130*10.56*P$2*(P$1/1000-($F130/1000)),0)</f>
        <v>0</v>
      </c>
      <c r="Q130" s="69" t="n">
        <f aca="false">IF(AND($F130&lt;Q$1,$G130&lt;Q$3,(DATE(YEAR($G130)+1,MONTH($G130)+1,1))&gt;Q$3),$D130*10.56*Q$2*(Q$1/1000-($F130/1000)),0)</f>
        <v>0</v>
      </c>
      <c r="R130" s="69" t="n">
        <f aca="false">IF(AND($F130&lt;R$1,$G130&lt;R$3,(DATE(YEAR($G130)+1,MONTH($G130)+1,1))&gt;R$3),$D130*10.56*R$2*(R$1/1000-($F130/1000)),0)</f>
        <v>0</v>
      </c>
      <c r="S130" s="69" t="n">
        <f aca="false">IF(AND($F130&lt;S$1,$G130&lt;S$3,(DATE(YEAR($G130)+1,MONTH($G130)+1,1))&gt;S$3),$D130*10.56*S$2*(S$1/1000-($F130/1000)),0)</f>
        <v>0</v>
      </c>
      <c r="T130" s="69" t="n">
        <f aca="false">IF(AND($F130&lt;T$1,$G130&lt;T$3,(DATE(YEAR($G130)+1,MONTH($G130)+1,1))&gt;T$3),$D130*10.56*T$2*(T$1/1000-($F130/1000)),0)</f>
        <v>0</v>
      </c>
      <c r="U130" s="69" t="n">
        <f aca="false">IF(AND($F130&lt;U$1,$G130&lt;U$3,(DATE(YEAR($G130)+1,MONTH($G130)+1,1))&gt;U$3),$D130*10.56*U$2*(U$1/1000-($F130/1000)),0)</f>
        <v>0</v>
      </c>
      <c r="V130" s="69" t="n">
        <f aca="false">IF(AND($F130&lt;V$1,$G130&lt;V$3,(DATE(YEAR($G130)+1,MONTH($G130)+1,1))&gt;V$3),$D130*10.56*V$2*(V$1/1000-($F130/1000)),0)</f>
        <v>0</v>
      </c>
      <c r="W130" s="69" t="n">
        <f aca="false">IF(AND($F130&lt;W$1,$G130&lt;W$3,(DATE(YEAR($G130)+1,MONTH($G130)+1,1))&gt;W$3),$D130*10.56*W$2*(W$1/1000-($F130/1000)),0)</f>
        <v>0</v>
      </c>
      <c r="X130" s="69" t="n">
        <f aca="false">IF(AND($F130&lt;X$1,$G130&lt;X$3,(DATE(YEAR($G130)+1,MONTH($G130)+1,1))&gt;X$3),$D130*10.56*X$2*(X$1/1000-($F130/1000)),0)</f>
        <v>0</v>
      </c>
      <c r="Y130" s="69" t="n">
        <f aca="false">IF(AND($F130&lt;Y$1,$G130&lt;Y$3,(DATE(YEAR($G130)+1,MONTH($G130)+1,1))&gt;Y$3),$D130*10.56*Y$2*(Y$1/1000-($F130/1000)),0)</f>
        <v>0</v>
      </c>
      <c r="Z130" s="69" t="n">
        <f aca="false">IF(AND($F130&lt;Z$1,$G130&lt;Z$3,(DATE(YEAR($G130)+1,MONTH($G130)+1,1))&gt;Z$3),$D130*10.56*Z$2*(Z$1/1000-($F130/1000)),0)</f>
        <v>0</v>
      </c>
      <c r="AA130" s="69" t="n">
        <f aca="false">IF(AND($F130&lt;AA$1,$G130&lt;AA$3,(DATE(YEAR($G130)+1,MONTH($G130)+1,1))&gt;AA$3),$D130*10.56*AA$2*(AA$1/1000-($F130/1000)),0)</f>
        <v>50.6880000000001</v>
      </c>
      <c r="AB130" s="69" t="n">
        <f aca="false">IF(AND($F130&lt;AB$1,$G130&lt;AB$3,(DATE(YEAR($G130)+1,MONTH($G130)+1,1))&gt;AB$3),$D130*10.56*AB$2*(AB$1/1000-($F130/1000)),0)</f>
        <v>50.6880000000001</v>
      </c>
      <c r="AC130" s="69" t="n">
        <f aca="false">IF(AND($F130&lt;AC$1,$G130&lt;AC$3,(DATE(YEAR($G130)+1,MONTH($G130)+1,1))&gt;AC$3),$D130*10.56*AC$2*(AC$1/1000-($F130/1000)),0)</f>
        <v>50.6880000000001</v>
      </c>
      <c r="AD130" s="69" t="n">
        <f aca="false">IF(AND($F130&lt;AD$1,$G130&lt;AD$3,(DATE(YEAR($G130)+1,MONTH($G130)+1,1))&gt;AD$3),$D130*10.56*AD$2*(AD$1/1000-($F130/1000)),0)</f>
        <v>50.6880000000001</v>
      </c>
      <c r="AE130" s="69" t="n">
        <f aca="false">IF(AND($F130&lt;AE$1,$G130&lt;AE$3,(DATE(YEAR($G130)+1,MONTH($G130)+1,1))&gt;AE$3),$D130*10.56*AE$2*(AE$1/1000-($F130/1000)),0)</f>
        <v>50.6880000000001</v>
      </c>
      <c r="AF130" s="69" t="n">
        <f aca="false">IF(AND($F130&lt;AF$1,$G130&lt;AF$3,(DATE(YEAR($G130)+1,MONTH($G130)+1,1))&gt;AF$3),$D130*10.56*AF$2*(AF$1/1000-($F130/1000)),0)</f>
        <v>50.6880000000001</v>
      </c>
      <c r="AG130" s="69" t="n">
        <f aca="false">IF(AND($F130&lt;AG$1,$G130&lt;AG$3,(DATE(YEAR($G130)+1,MONTH($G130)+1,1))&gt;AG$3),$D130*10.56*AG$2*(AG$1/1000-($F130/1000)),0)</f>
        <v>50.6880000000001</v>
      </c>
      <c r="AH130" s="69" t="n">
        <f aca="false">IF(AND($F130&lt;AH$1,$G130&lt;AH$3,(DATE(YEAR($G130)+1,MONTH($G130)+1,1))&gt;AH$3),$D130*10.56*AH$2*(AH$1/1000-($F130/1000)),0)</f>
        <v>50.6880000000001</v>
      </c>
      <c r="AI130" s="69" t="n">
        <f aca="false">IF(AND($F130&lt;AI$1,$G130&lt;AI$3,(DATE(YEAR($G130)+1,MONTH($G130)+1,1))&gt;AI$3),$D130*10.56*AI$2*(AI$1/1000-($F130/1000)),0)</f>
        <v>50.6880000000001</v>
      </c>
      <c r="AJ130" s="69" t="n">
        <f aca="false">IF(AND($F130&lt;AJ$1,$G130&lt;AJ$3,(DATE(YEAR($G130)+1,MONTH($G130)+1,1))&gt;AJ$3),$D130*10.56*AJ$2*(AJ$1/1000-($F130/1000)),0)</f>
        <v>50.6880000000001</v>
      </c>
      <c r="AK130" s="69" t="n">
        <f aca="false">IF(AND($F130&lt;AK$1,$G130&lt;AK$3,(DATE(YEAR($G130)+1,MONTH($G130)+1,1))&gt;AK$3),$D130*10.56*AK$2*(AK$1/1000-($F130/1000)),0)</f>
        <v>50.6880000000001</v>
      </c>
      <c r="AL130" s="69" t="n">
        <f aca="false">IF(AND($F130&lt;AL$1,$G130&lt;AL$3,(DATE(YEAR($G130)+1,MONTH($G130)+1,1))&gt;AL$3),$D130*10.56*AL$2*(AL$1/1000-($F130/1000)),0)</f>
        <v>50.6880000000001</v>
      </c>
      <c r="AM130" s="69" t="n">
        <f aca="false">IF(AND($F130&lt;AM$1,$G130&lt;AM$3,(DATE(YEAR($G130)+1,MONTH($G130)+1,1))&gt;AM$3),$D130*10.56*AM$2*(AM$1/1000-($F130/1000)),0)</f>
        <v>0</v>
      </c>
      <c r="AN130" s="69" t="n">
        <f aca="false">IF(AND($F130&lt;AN$1,$G130&lt;AN$3,(DATE(YEAR($G130)+1,MONTH($G130)+1,1))&gt;AN$3),$D130*10.56*AN$2*(AN$1/1000-($F130/1000)),0)</f>
        <v>0</v>
      </c>
      <c r="AO130" s="69" t="n">
        <f aca="false">IF(AND($F130&lt;AO$1,$G130&lt;AO$3,(DATE(YEAR($G130)+1,MONTH($G130)+1,1))&gt;AO$3),$D130*10.56*AO$2*(AO$1/1000-($F130/1000)),0)</f>
        <v>0</v>
      </c>
      <c r="AP130" s="69" t="n">
        <f aca="false">IF(AND($F130&lt;AP$1,$G130&lt;AP$3,(DATE(YEAR($G130)+1,MONTH($G130)+1,1))&gt;AP$3),$D130*10.56*AP$2*(AP$1/1000-($F130/1000)),0)</f>
        <v>0</v>
      </c>
      <c r="AQ130" s="69" t="n">
        <f aca="false">IF(AND($F130&lt;AQ$1,$G130&lt;AQ$3,(DATE(YEAR($G130)+1,MONTH($G130)+1,1))&gt;AQ$3),$D130*10.56*AQ$2*(AQ$1/1000-($F130/1000)),0)</f>
        <v>0</v>
      </c>
      <c r="AR130" s="69" t="n">
        <f aca="false">IF(AND($F130&lt;AR$1,$G130&lt;AR$3,(DATE(YEAR($G130)+1,MONTH($G130)+1,1))&gt;AR$3),$D130*10.56*AR$2*(AR$1/1000-($F130/1000)),0)</f>
        <v>0</v>
      </c>
      <c r="AS130" s="69" t="n">
        <f aca="false">IF(AND($F130&lt;AS$1,$G130&lt;AS$3,(DATE(YEAR($G130)+1,MONTH($G130)+1,1))&gt;AS$3),$D130*10.56*AS$2*(AS$1/1000-($F130/1000)),0)</f>
        <v>0</v>
      </c>
      <c r="AT130" s="69" t="n">
        <f aca="false">IF(AND($F130&lt;AT$1,$G130&lt;AT$3,(DATE(YEAR($G130)+1,MONTH($G130)+1,1))&gt;AT$3),$D130*10.56*AT$2*(AT$1/1000-($F130/1000)),0)</f>
        <v>0</v>
      </c>
      <c r="AU130" s="69" t="n">
        <f aca="false">IF(AND($F130&lt;AU$1,$G130&lt;AU$3,(DATE(YEAR($G130)+1,MONTH($G130)+1,1))&gt;AU$3),$D130*10.56*AU$2*(AU$1/1000-($F130/1000)),0)</f>
        <v>0</v>
      </c>
      <c r="AV130" s="69" t="n">
        <f aca="false">IF(AND($F130&lt;AV$1,$G130&lt;AV$3,(DATE(YEAR($G130)+1,MONTH($G130)+1,1))&gt;AV$3),$D130*10.56*AV$2*(AV$1/1000-($F130/1000)),0)</f>
        <v>0</v>
      </c>
      <c r="AW130" s="69" t="n">
        <f aca="false">IF(AND($F130&lt;AW$1,$G130&lt;AW$3,(DATE(YEAR($G130)+1,MONTH($G130)+1,1))&gt;AW$3),$D130*10.56*AW$2*(AW$1/1000-($F130/1000)),0)</f>
        <v>0</v>
      </c>
      <c r="AX130" s="69" t="n">
        <f aca="false">IF(AND($F130&lt;AX$1,$G130&lt;AX$3,(DATE(YEAR($G130)+1,MONTH($G130)+1,1))&gt;AX$3),$D130*10.56*AX$2*(AX$1/1000-($F130/1000)),0)</f>
        <v>0</v>
      </c>
      <c r="AY130" s="69" t="n">
        <f aca="false">IF(AND($F130&lt;AY$1,$G130&lt;AY$3,(DATE(YEAR($G130)+1,MONTH($G130)+1,1))&gt;AY$3),$D130*10.56*AY$2*(AY$1/1000-($F130/1000)),0)</f>
        <v>0</v>
      </c>
      <c r="AZ130" s="69" t="n">
        <f aca="false">IF(AND($F130&lt;AZ$1,$G130&lt;AZ$3,(DATE(YEAR($G130)+1,MONTH($G130)+1,1))&gt;AZ$3),$D130*10.56*AZ$2*(AZ$1/1000-($F130/1000)),0)</f>
        <v>0</v>
      </c>
      <c r="BA130" s="69" t="n">
        <f aca="false">IF(AND($F130&lt;BA$1,$G130&lt;BA$3,(DATE(YEAR($G130)+1,MONTH($G130)+1,1))&gt;BA$3),$D130*10.56*BA$2*(BA$1/1000-($F130/1000)),0)</f>
        <v>0</v>
      </c>
      <c r="BB130" s="69" t="n">
        <f aca="false">IF(AND($F130&lt;BB$1,$G130&lt;BB$3,(DATE(YEAR($G130)+1,MONTH($G130)+1,1))&gt;BB$3),$D130*10.56*BB$2*(BB$1/1000-($F130/1000)),0)</f>
        <v>0</v>
      </c>
      <c r="BC130" s="69" t="n">
        <f aca="false">IF(AND($F130&lt;BC$1,$G130&lt;BC$3,(DATE(YEAR($G130)+1,MONTH($G130)+1,1))&gt;BC$3),$D130*10.56*BC$2*(BC$1/1000-($F130/1000)),0)</f>
        <v>0</v>
      </c>
      <c r="BD130" s="69" t="n">
        <f aca="false">IF(AND($F130&lt;BD$1,$G130&lt;BD$3,(DATE(YEAR($G130)+1,MONTH($G130)+1,1))&gt;BD$3),$D130*10.56*BD$2*(BD$1/1000-($F130/1000)),0)</f>
        <v>0</v>
      </c>
    </row>
    <row r="131" customFormat="false" ht="12.75" hidden="false" customHeight="false" outlineLevel="0" collapsed="false">
      <c r="A131" s="66" t="s">
        <v>1327</v>
      </c>
      <c r="B131" s="66" t="s">
        <v>1328</v>
      </c>
      <c r="C131" s="66" t="s">
        <v>1273</v>
      </c>
      <c r="D131" s="66" t="n">
        <v>265</v>
      </c>
      <c r="E131" s="3" t="s">
        <v>1268</v>
      </c>
      <c r="F131" s="66" t="n">
        <v>7000</v>
      </c>
      <c r="G131" s="68" t="n">
        <v>37834</v>
      </c>
      <c r="H131" s="64" t="s">
        <v>1260</v>
      </c>
      <c r="I131" s="69" t="n">
        <f aca="false">IF(AND($F131&lt;I$1,$G131&lt;I$3,(DATE(YEAR($G131)+1,MONTH($G131)+1,1))&gt;I$3),$D131*10.56*I$2*(I$1/1000-($F131/1000)),0)</f>
        <v>0</v>
      </c>
      <c r="J131" s="69" t="n">
        <f aca="false">IF(AND($F131&lt;J$1,$G131&lt;J$3,(DATE(YEAR($G131)+1,MONTH($G131)+1,1))&gt;J$3),$D131*10.56*J$2*(J$1/1000-($F131/1000)),0)</f>
        <v>0</v>
      </c>
      <c r="K131" s="69" t="n">
        <f aca="false">IF(AND($F131&lt;K$1,$G131&lt;K$3,(DATE(YEAR($G131)+1,MONTH($G131)+1,1))&gt;K$3),$D131*10.56*K$2*(K$1/1000-($F131/1000)),0)</f>
        <v>0</v>
      </c>
      <c r="L131" s="69" t="n">
        <f aca="false">IF(AND($F131&lt;L$1,$G131&lt;L$3,(DATE(YEAR($G131)+1,MONTH($G131)+1,1))&gt;L$3),$D131*10.56*L$2*(L$1/1000-($F131/1000)),0)</f>
        <v>0</v>
      </c>
      <c r="M131" s="69" t="n">
        <f aca="false">IF(AND($F131&lt;M$1,$G131&lt;M$3,(DATE(YEAR($G131)+1,MONTH($G131)+1,1))&gt;M$3),$D131*10.56*M$2*(M$1/1000-($F131/1000)),0)</f>
        <v>0</v>
      </c>
      <c r="N131" s="69" t="n">
        <f aca="false">IF(AND($F131&lt;N$1,$G131&lt;N$3,(DATE(YEAR($G131)+1,MONTH($G131)+1,1))&gt;N$3),$D131*10.56*N$2*(N$1/1000-($F131/1000)),0)</f>
        <v>0</v>
      </c>
      <c r="O131" s="69" t="n">
        <f aca="false">IF(AND($F131&lt;O$1,$G131&lt;O$3,(DATE(YEAR($G131)+1,MONTH($G131)+1,1))&gt;O$3),$D131*10.56*O$2*(O$1/1000-($F131/1000)),0)</f>
        <v>0</v>
      </c>
      <c r="P131" s="69" t="n">
        <f aca="false">IF(AND($F131&lt;P$1,$G131&lt;P$3,(DATE(YEAR($G131)+1,MONTH($G131)+1,1))&gt;P$3),$D131*10.56*P$2*(P$1/1000-($F131/1000)),0)</f>
        <v>0</v>
      </c>
      <c r="Q131" s="69" t="n">
        <f aca="false">IF(AND($F131&lt;Q$1,$G131&lt;Q$3,(DATE(YEAR($G131)+1,MONTH($G131)+1,1))&gt;Q$3),$D131*10.56*Q$2*(Q$1/1000-($F131/1000)),0)</f>
        <v>0</v>
      </c>
      <c r="R131" s="69" t="n">
        <f aca="false">IF(AND($F131&lt;R$1,$G131&lt;R$3,(DATE(YEAR($G131)+1,MONTH($G131)+1,1))&gt;R$3),$D131*10.56*R$2*(R$1/1000-($F131/1000)),0)</f>
        <v>0</v>
      </c>
      <c r="S131" s="69" t="n">
        <f aca="false">IF(AND($F131&lt;S$1,$G131&lt;S$3,(DATE(YEAR($G131)+1,MONTH($G131)+1,1))&gt;S$3),$D131*10.56*S$2*(S$1/1000-($F131/1000)),0)</f>
        <v>0</v>
      </c>
      <c r="T131" s="69" t="n">
        <f aca="false">IF(AND($F131&lt;T$1,$G131&lt;T$3,(DATE(YEAR($G131)+1,MONTH($G131)+1,1))&gt;T$3),$D131*10.56*T$2*(T$1/1000-($F131/1000)),0)</f>
        <v>0</v>
      </c>
      <c r="U131" s="69" t="n">
        <f aca="false">IF(AND($F131&lt;U$1,$G131&lt;U$3,(DATE(YEAR($G131)+1,MONTH($G131)+1,1))&gt;U$3),$D131*10.56*U$2*(U$1/1000-($F131/1000)),0)</f>
        <v>0</v>
      </c>
      <c r="V131" s="69" t="n">
        <f aca="false">IF(AND($F131&lt;V$1,$G131&lt;V$3,(DATE(YEAR($G131)+1,MONTH($G131)+1,1))&gt;V$3),$D131*10.56*V$2*(V$1/1000-($F131/1000)),0)</f>
        <v>0</v>
      </c>
      <c r="W131" s="69" t="n">
        <f aca="false">IF(AND($F131&lt;W$1,$G131&lt;W$3,(DATE(YEAR($G131)+1,MONTH($G131)+1,1))&gt;W$3),$D131*10.56*W$2*(W$1/1000-($F131/1000)),0)</f>
        <v>0</v>
      </c>
      <c r="X131" s="69" t="n">
        <f aca="false">IF(AND($F131&lt;X$1,$G131&lt;X$3,(DATE(YEAR($G131)+1,MONTH($G131)+1,1))&gt;X$3),$D131*10.56*X$2*(X$1/1000-($F131/1000)),0)</f>
        <v>0</v>
      </c>
      <c r="Y131" s="69" t="n">
        <f aca="false">IF(AND($F131&lt;Y$1,$G131&lt;Y$3,(DATE(YEAR($G131)+1,MONTH($G131)+1,1))&gt;Y$3),$D131*10.56*Y$2*(Y$1/1000-($F131/1000)),0)</f>
        <v>0</v>
      </c>
      <c r="Z131" s="69" t="n">
        <f aca="false">IF(AND($F131&lt;Z$1,$G131&lt;Z$3,(DATE(YEAR($G131)+1,MONTH($G131)+1,1))&gt;Z$3),$D131*10.56*Z$2*(Z$1/1000-($F131/1000)),0)</f>
        <v>0</v>
      </c>
      <c r="AA131" s="69" t="n">
        <f aca="false">IF(AND($F131&lt;AA$1,$G131&lt;AA$3,(DATE(YEAR($G131)+1,MONTH($G131)+1,1))&gt;AA$3),$D131*10.56*AA$2*(AA$1/1000-($F131/1000)),0)</f>
        <v>0</v>
      </c>
      <c r="AB131" s="69" t="n">
        <f aca="false">IF(AND($F131&lt;AB$1,$G131&lt;AB$3,(DATE(YEAR($G131)+1,MONTH($G131)+1,1))&gt;AB$3),$D131*10.56*AB$2*(AB$1/1000-($F131/1000)),0)</f>
        <v>0</v>
      </c>
      <c r="AC131" s="69" t="n">
        <f aca="false">IF(AND($F131&lt;AC$1,$G131&lt;AC$3,(DATE(YEAR($G131)+1,MONTH($G131)+1,1))&gt;AC$3),$D131*10.56*AC$2*(AC$1/1000-($F131/1000)),0)</f>
        <v>0</v>
      </c>
      <c r="AD131" s="69" t="n">
        <f aca="false">IF(AND($F131&lt;AD$1,$G131&lt;AD$3,(DATE(YEAR($G131)+1,MONTH($G131)+1,1))&gt;AD$3),$D131*10.56*AD$2*(AD$1/1000-($F131/1000)),0)</f>
        <v>0</v>
      </c>
      <c r="AE131" s="69" t="n">
        <f aca="false">IF(AND($F131&lt;AE$1,$G131&lt;AE$3,(DATE(YEAR($G131)+1,MONTH($G131)+1,1))&gt;AE$3),$D131*10.56*AE$2*(AE$1/1000-($F131/1000)),0)</f>
        <v>0</v>
      </c>
      <c r="AF131" s="69" t="n">
        <f aca="false">IF(AND($F131&lt;AF$1,$G131&lt;AF$3,(DATE(YEAR($G131)+1,MONTH($G131)+1,1))&gt;AF$3),$D131*10.56*AF$2*(AF$1/1000-($F131/1000)),0)</f>
        <v>0</v>
      </c>
      <c r="AG131" s="69" t="n">
        <f aca="false">IF(AND($F131&lt;AG$1,$G131&lt;AG$3,(DATE(YEAR($G131)+1,MONTH($G131)+1,1))&gt;AG$3),$D131*10.56*AG$2*(AG$1/1000-($F131/1000)),0)</f>
        <v>0</v>
      </c>
      <c r="AH131" s="69" t="n">
        <f aca="false">IF(AND($F131&lt;AH$1,$G131&lt;AH$3,(DATE(YEAR($G131)+1,MONTH($G131)+1,1))&gt;AH$3),$D131*10.56*AH$2*(AH$1/1000-($F131/1000)),0)</f>
        <v>0</v>
      </c>
      <c r="AI131" s="69" t="n">
        <f aca="false">IF(AND($F131&lt;AI$1,$G131&lt;AI$3,(DATE(YEAR($G131)+1,MONTH($G131)+1,1))&gt;AI$3),$D131*10.56*AI$2*(AI$1/1000-($F131/1000)),0)</f>
        <v>0</v>
      </c>
      <c r="AJ131" s="69" t="n">
        <f aca="false">IF(AND($F131&lt;AJ$1,$G131&lt;AJ$3,(DATE(YEAR($G131)+1,MONTH($G131)+1,1))&gt;AJ$3),$D131*10.56*AJ$2*(AJ$1/1000-($F131/1000)),0)</f>
        <v>0</v>
      </c>
      <c r="AK131" s="69" t="n">
        <f aca="false">IF(AND($F131&lt;AK$1,$G131&lt;AK$3,(DATE(YEAR($G131)+1,MONTH($G131)+1,1))&gt;AK$3),$D131*10.56*AK$2*(AK$1/1000-($F131/1000)),0)</f>
        <v>0</v>
      </c>
      <c r="AL131" s="69" t="n">
        <f aca="false">IF(AND($F131&lt;AL$1,$G131&lt;AL$3,(DATE(YEAR($G131)+1,MONTH($G131)+1,1))&gt;AL$3),$D131*10.56*AL$2*(AL$1/1000-($F131/1000)),0)</f>
        <v>0</v>
      </c>
      <c r="AM131" s="69" t="n">
        <f aca="false">IF(AND($F131&lt;AM$1,$G131&lt;AM$3,(DATE(YEAR($G131)+1,MONTH($G131)+1,1))&gt;AM$3),$D131*10.56*AM$2*(AM$1/1000-($F131/1000)),0)</f>
        <v>0</v>
      </c>
      <c r="AN131" s="69" t="n">
        <f aca="false">IF(AND($F131&lt;AN$1,$G131&lt;AN$3,(DATE(YEAR($G131)+1,MONTH($G131)+1,1))&gt;AN$3),$D131*10.56*AN$2*(AN$1/1000-($F131/1000)),0)</f>
        <v>0</v>
      </c>
      <c r="AO131" s="69" t="n">
        <f aca="false">IF(AND($F131&lt;AO$1,$G131&lt;AO$3,(DATE(YEAR($G131)+1,MONTH($G131)+1,1))&gt;AO$3),$D131*10.56*AO$2*(AO$1/1000-($F131/1000)),0)</f>
        <v>3358.08</v>
      </c>
      <c r="AP131" s="69" t="n">
        <f aca="false">IF(AND($F131&lt;AP$1,$G131&lt;AP$3,(DATE(YEAR($G131)+1,MONTH($G131)+1,1))&gt;AP$3),$D131*10.56*AP$2*(AP$1/1000-($F131/1000)),0)</f>
        <v>3358.08</v>
      </c>
      <c r="AQ131" s="69" t="n">
        <f aca="false">IF(AND($F131&lt;AQ$1,$G131&lt;AQ$3,(DATE(YEAR($G131)+1,MONTH($G131)+1,1))&gt;AQ$3),$D131*10.56*AQ$2*(AQ$1/1000-($F131/1000)),0)</f>
        <v>3358.08</v>
      </c>
      <c r="AR131" s="69" t="n">
        <f aca="false">IF(AND($F131&lt;AR$1,$G131&lt;AR$3,(DATE(YEAR($G131)+1,MONTH($G131)+1,1))&gt;AR$3),$D131*10.56*AR$2*(AR$1/1000-($F131/1000)),0)</f>
        <v>3358.08</v>
      </c>
      <c r="AS131" s="69" t="n">
        <f aca="false">IF(AND($F131&lt;AS$1,$G131&lt;AS$3,(DATE(YEAR($G131)+1,MONTH($G131)+1,1))&gt;AS$3),$D131*10.56*AS$2*(AS$1/1000-($F131/1000)),0)</f>
        <v>3358.08</v>
      </c>
      <c r="AT131" s="69" t="n">
        <f aca="false">IF(AND($F131&lt;AT$1,$G131&lt;AT$3,(DATE(YEAR($G131)+1,MONTH($G131)+1,1))&gt;AT$3),$D131*10.56*AT$2*(AT$1/1000-($F131/1000)),0)</f>
        <v>3358.08</v>
      </c>
      <c r="AU131" s="69" t="n">
        <f aca="false">IF(AND($F131&lt;AU$1,$G131&lt;AU$3,(DATE(YEAR($G131)+1,MONTH($G131)+1,1))&gt;AU$3),$D131*10.56*AU$2*(AU$1/1000-($F131/1000)),0)</f>
        <v>3358.08</v>
      </c>
      <c r="AV131" s="69" t="n">
        <f aca="false">IF(AND($F131&lt;AV$1,$G131&lt;AV$3,(DATE(YEAR($G131)+1,MONTH($G131)+1,1))&gt;AV$3),$D131*10.56*AV$2*(AV$1/1000-($F131/1000)),0)</f>
        <v>3358.08</v>
      </c>
      <c r="AW131" s="69" t="n">
        <f aca="false">IF(AND($F131&lt;AW$1,$G131&lt;AW$3,(DATE(YEAR($G131)+1,MONTH($G131)+1,1))&gt;AW$3),$D131*10.56*AW$2*(AW$1/1000-($F131/1000)),0)</f>
        <v>3358.08</v>
      </c>
      <c r="AX131" s="69" t="n">
        <f aca="false">IF(AND($F131&lt;AX$1,$G131&lt;AX$3,(DATE(YEAR($G131)+1,MONTH($G131)+1,1))&gt;AX$3),$D131*10.56*AX$2*(AX$1/1000-($F131/1000)),0)</f>
        <v>3358.08</v>
      </c>
      <c r="AY131" s="69" t="n">
        <f aca="false">IF(AND($F131&lt;AY$1,$G131&lt;AY$3,(DATE(YEAR($G131)+1,MONTH($G131)+1,1))&gt;AY$3),$D131*10.56*AY$2*(AY$1/1000-($F131/1000)),0)</f>
        <v>3358.08</v>
      </c>
      <c r="AZ131" s="69" t="n">
        <f aca="false">IF(AND($F131&lt;AZ$1,$G131&lt;AZ$3,(DATE(YEAR($G131)+1,MONTH($G131)+1,1))&gt;AZ$3),$D131*10.56*AZ$2*(AZ$1/1000-($F131/1000)),0)</f>
        <v>3358.08</v>
      </c>
      <c r="BA131" s="69" t="n">
        <f aca="false">IF(AND($F131&lt;BA$1,$G131&lt;BA$3,(DATE(YEAR($G131)+1,MONTH($G131)+1,1))&gt;BA$3),$D131*10.56*BA$2*(BA$1/1000-($F131/1000)),0)</f>
        <v>0</v>
      </c>
      <c r="BB131" s="69" t="n">
        <f aca="false">IF(AND($F131&lt;BB$1,$G131&lt;BB$3,(DATE(YEAR($G131)+1,MONTH($G131)+1,1))&gt;BB$3),$D131*10.56*BB$2*(BB$1/1000-($F131/1000)),0)</f>
        <v>0</v>
      </c>
      <c r="BC131" s="69" t="n">
        <f aca="false">IF(AND($F131&lt;BC$1,$G131&lt;BC$3,(DATE(YEAR($G131)+1,MONTH($G131)+1,1))&gt;BC$3),$D131*10.56*BC$2*(BC$1/1000-($F131/1000)),0)</f>
        <v>0</v>
      </c>
      <c r="BD131" s="69" t="n">
        <f aca="false">IF(AND($F131&lt;BD$1,$G131&lt;BD$3,(DATE(YEAR($G131)+1,MONTH($G131)+1,1))&gt;BD$3),$D131*10.56*BD$2*(BD$1/1000-($F131/1000)),0)</f>
        <v>0</v>
      </c>
    </row>
    <row r="132" customFormat="false" ht="12.75" hidden="false" customHeight="false" outlineLevel="0" collapsed="false">
      <c r="A132" s="71" t="s">
        <v>1856</v>
      </c>
      <c r="B132" s="3" t="s">
        <v>1328</v>
      </c>
      <c r="C132" s="3" t="s">
        <v>1273</v>
      </c>
      <c r="D132" s="72" t="n">
        <v>524</v>
      </c>
      <c r="E132" s="66" t="s">
        <v>1268</v>
      </c>
      <c r="F132" s="2" t="n">
        <v>7100</v>
      </c>
      <c r="G132" s="70" t="n">
        <v>37438</v>
      </c>
      <c r="H132" s="64" t="s">
        <v>1260</v>
      </c>
      <c r="I132" s="69" t="n">
        <f aca="false">IF(AND($F132&lt;I$1,$G132&lt;I$3,(DATE(YEAR($G132)+1,MONTH($G132)+1,1))&gt;I$3),$D132*10.56*I$2*(I$1/1000-($F132/1000)),0)</f>
        <v>0</v>
      </c>
      <c r="J132" s="69" t="n">
        <f aca="false">IF(AND($F132&lt;J$1,$G132&lt;J$3,(DATE(YEAR($G132)+1,MONTH($G132)+1,1))&gt;J$3),$D132*10.56*J$2*(J$1/1000-($F132/1000)),0)</f>
        <v>0</v>
      </c>
      <c r="K132" s="69" t="n">
        <f aca="false">IF(AND($F132&lt;K$1,$G132&lt;K$3,(DATE(YEAR($G132)+1,MONTH($G132)+1,1))&gt;K$3),$D132*10.56*K$2*(K$1/1000-($F132/1000)),0)</f>
        <v>0</v>
      </c>
      <c r="L132" s="69" t="n">
        <f aca="false">IF(AND($F132&lt;L$1,$G132&lt;L$3,(DATE(YEAR($G132)+1,MONTH($G132)+1,1))&gt;L$3),$D132*10.56*L$2*(L$1/1000-($F132/1000)),0)</f>
        <v>0</v>
      </c>
      <c r="M132" s="69" t="n">
        <f aca="false">IF(AND($F132&lt;M$1,$G132&lt;M$3,(DATE(YEAR($G132)+1,MONTH($G132)+1,1))&gt;M$3),$D132*10.56*M$2*(M$1/1000-($F132/1000)),0)</f>
        <v>0</v>
      </c>
      <c r="N132" s="69" t="n">
        <f aca="false">IF(AND($F132&lt;N$1,$G132&lt;N$3,(DATE(YEAR($G132)+1,MONTH($G132)+1,1))&gt;N$3),$D132*10.56*N$2*(N$1/1000-($F132/1000)),0)</f>
        <v>0</v>
      </c>
      <c r="O132" s="69" t="n">
        <f aca="false">IF(AND($F132&lt;O$1,$G132&lt;O$3,(DATE(YEAR($G132)+1,MONTH($G132)+1,1))&gt;O$3),$D132*10.56*O$2*(O$1/1000-($F132/1000)),0)</f>
        <v>0</v>
      </c>
      <c r="P132" s="69" t="n">
        <f aca="false">IF(AND($F132&lt;P$1,$G132&lt;P$3,(DATE(YEAR($G132)+1,MONTH($G132)+1,1))&gt;P$3),$D132*10.56*P$2*(P$1/1000-($F132/1000)),0)</f>
        <v>0</v>
      </c>
      <c r="Q132" s="69" t="n">
        <f aca="false">IF(AND($F132&lt;Q$1,$G132&lt;Q$3,(DATE(YEAR($G132)+1,MONTH($G132)+1,1))&gt;Q$3),$D132*10.56*Q$2*(Q$1/1000-($F132/1000)),0)</f>
        <v>0</v>
      </c>
      <c r="R132" s="69" t="n">
        <f aca="false">IF(AND($F132&lt;R$1,$G132&lt;R$3,(DATE(YEAR($G132)+1,MONTH($G132)+1,1))&gt;R$3),$D132*10.56*R$2*(R$1/1000-($F132/1000)),0)</f>
        <v>0</v>
      </c>
      <c r="S132" s="69" t="n">
        <f aca="false">IF(AND($F132&lt;S$1,$G132&lt;S$3,(DATE(YEAR($G132)+1,MONTH($G132)+1,1))&gt;S$3),$D132*10.56*S$2*(S$1/1000-($F132/1000)),0)</f>
        <v>0</v>
      </c>
      <c r="T132" s="69" t="n">
        <f aca="false">IF(AND($F132&lt;T$1,$G132&lt;T$3,(DATE(YEAR($G132)+1,MONTH($G132)+1,1))&gt;T$3),$D132*10.56*T$2*(T$1/1000-($F132/1000)),0)</f>
        <v>0</v>
      </c>
      <c r="U132" s="69" t="n">
        <f aca="false">IF(AND($F132&lt;U$1,$G132&lt;U$3,(DATE(YEAR($G132)+1,MONTH($G132)+1,1))&gt;U$3),$D132*10.56*U$2*(U$1/1000-($F132/1000)),0)</f>
        <v>0</v>
      </c>
      <c r="V132" s="69" t="n">
        <f aca="false">IF(AND($F132&lt;V$1,$G132&lt;V$3,(DATE(YEAR($G132)+1,MONTH($G132)+1,1))&gt;V$3),$D132*10.56*V$2*(V$1/1000-($F132/1000)),0)</f>
        <v>0</v>
      </c>
      <c r="W132" s="69" t="n">
        <f aca="false">IF(AND($F132&lt;W$1,$G132&lt;W$3,(DATE(YEAR($G132)+1,MONTH($G132)+1,1))&gt;W$3),$D132*10.56*W$2*(W$1/1000-($F132/1000)),0)</f>
        <v>0</v>
      </c>
      <c r="X132" s="69" t="n">
        <f aca="false">IF(AND($F132&lt;X$1,$G132&lt;X$3,(DATE(YEAR($G132)+1,MONTH($G132)+1,1))&gt;X$3),$D132*10.56*X$2*(X$1/1000-($F132/1000)),0)</f>
        <v>0</v>
      </c>
      <c r="Y132" s="69" t="n">
        <f aca="false">IF(AND($F132&lt;Y$1,$G132&lt;Y$3,(DATE(YEAR($G132)+1,MONTH($G132)+1,1))&gt;Y$3),$D132*10.56*Y$2*(Y$1/1000-($F132/1000)),0)</f>
        <v>0</v>
      </c>
      <c r="Z132" s="69" t="n">
        <f aca="false">IF(AND($F132&lt;Z$1,$G132&lt;Z$3,(DATE(YEAR($G132)+1,MONTH($G132)+1,1))&gt;Z$3),$D132*10.56*Z$2*(Z$1/1000-($F132/1000)),0)</f>
        <v>0</v>
      </c>
      <c r="AA132" s="69" t="n">
        <f aca="false">IF(AND($F132&lt;AA$1,$G132&lt;AA$3,(DATE(YEAR($G132)+1,MONTH($G132)+1,1))&gt;AA$3),$D132*10.56*AA$2*(AA$1/1000-($F132/1000)),0)</f>
        <v>0</v>
      </c>
      <c r="AB132" s="69" t="n">
        <f aca="false">IF(AND($F132&lt;AB$1,$G132&lt;AB$3,(DATE(YEAR($G132)+1,MONTH($G132)+1,1))&gt;AB$3),$D132*10.56*AB$2*(AB$1/1000-($F132/1000)),0)</f>
        <v>6418.7904</v>
      </c>
      <c r="AC132" s="69" t="n">
        <f aca="false">IF(AND($F132&lt;AC$1,$G132&lt;AC$3,(DATE(YEAR($G132)+1,MONTH($G132)+1,1))&gt;AC$3),$D132*10.56*AC$2*(AC$1/1000-($F132/1000)),0)</f>
        <v>6418.7904</v>
      </c>
      <c r="AD132" s="69" t="n">
        <f aca="false">IF(AND($F132&lt;AD$1,$G132&lt;AD$3,(DATE(YEAR($G132)+1,MONTH($G132)+1,1))&gt;AD$3),$D132*10.56*AD$2*(AD$1/1000-($F132/1000)),0)</f>
        <v>6418.7904</v>
      </c>
      <c r="AE132" s="69" t="n">
        <f aca="false">IF(AND($F132&lt;AE$1,$G132&lt;AE$3,(DATE(YEAR($G132)+1,MONTH($G132)+1,1))&gt;AE$3),$D132*10.56*AE$2*(AE$1/1000-($F132/1000)),0)</f>
        <v>6418.7904</v>
      </c>
      <c r="AF132" s="69" t="n">
        <f aca="false">IF(AND($F132&lt;AF$1,$G132&lt;AF$3,(DATE(YEAR($G132)+1,MONTH($G132)+1,1))&gt;AF$3),$D132*10.56*AF$2*(AF$1/1000-($F132/1000)),0)</f>
        <v>6418.7904</v>
      </c>
      <c r="AG132" s="69" t="n">
        <f aca="false">IF(AND($F132&lt;AG$1,$G132&lt;AG$3,(DATE(YEAR($G132)+1,MONTH($G132)+1,1))&gt;AG$3),$D132*10.56*AG$2*(AG$1/1000-($F132/1000)),0)</f>
        <v>6418.7904</v>
      </c>
      <c r="AH132" s="69" t="n">
        <f aca="false">IF(AND($F132&lt;AH$1,$G132&lt;AH$3,(DATE(YEAR($G132)+1,MONTH($G132)+1,1))&gt;AH$3),$D132*10.56*AH$2*(AH$1/1000-($F132/1000)),0)</f>
        <v>6418.7904</v>
      </c>
      <c r="AI132" s="69" t="n">
        <f aca="false">IF(AND($F132&lt;AI$1,$G132&lt;AI$3,(DATE(YEAR($G132)+1,MONTH($G132)+1,1))&gt;AI$3),$D132*10.56*AI$2*(AI$1/1000-($F132/1000)),0)</f>
        <v>6418.7904</v>
      </c>
      <c r="AJ132" s="69" t="n">
        <f aca="false">IF(AND($F132&lt;AJ$1,$G132&lt;AJ$3,(DATE(YEAR($G132)+1,MONTH($G132)+1,1))&gt;AJ$3),$D132*10.56*AJ$2*(AJ$1/1000-($F132/1000)),0)</f>
        <v>6418.7904</v>
      </c>
      <c r="AK132" s="69" t="n">
        <f aca="false">IF(AND($F132&lt;AK$1,$G132&lt;AK$3,(DATE(YEAR($G132)+1,MONTH($G132)+1,1))&gt;AK$3),$D132*10.56*AK$2*(AK$1/1000-($F132/1000)),0)</f>
        <v>6418.7904</v>
      </c>
      <c r="AL132" s="69" t="n">
        <f aca="false">IF(AND($F132&lt;AL$1,$G132&lt;AL$3,(DATE(YEAR($G132)+1,MONTH($G132)+1,1))&gt;AL$3),$D132*10.56*AL$2*(AL$1/1000-($F132/1000)),0)</f>
        <v>6418.7904</v>
      </c>
      <c r="AM132" s="69" t="n">
        <f aca="false">IF(AND($F132&lt;AM$1,$G132&lt;AM$3,(DATE(YEAR($G132)+1,MONTH($G132)+1,1))&gt;AM$3),$D132*10.56*AM$2*(AM$1/1000-($F132/1000)),0)</f>
        <v>6418.7904</v>
      </c>
      <c r="AN132" s="69" t="n">
        <f aca="false">IF(AND($F132&lt;AN$1,$G132&lt;AN$3,(DATE(YEAR($G132)+1,MONTH($G132)+1,1))&gt;AN$3),$D132*10.56*AN$2*(AN$1/1000-($F132/1000)),0)</f>
        <v>0</v>
      </c>
      <c r="AO132" s="69" t="n">
        <f aca="false">IF(AND($F132&lt;AO$1,$G132&lt;AO$3,(DATE(YEAR($G132)+1,MONTH($G132)+1,1))&gt;AO$3),$D132*10.56*AO$2*(AO$1/1000-($F132/1000)),0)</f>
        <v>0</v>
      </c>
      <c r="AP132" s="69" t="n">
        <f aca="false">IF(AND($F132&lt;AP$1,$G132&lt;AP$3,(DATE(YEAR($G132)+1,MONTH($G132)+1,1))&gt;AP$3),$D132*10.56*AP$2*(AP$1/1000-($F132/1000)),0)</f>
        <v>0</v>
      </c>
      <c r="AQ132" s="69" t="n">
        <f aca="false">IF(AND($F132&lt;AQ$1,$G132&lt;AQ$3,(DATE(YEAR($G132)+1,MONTH($G132)+1,1))&gt;AQ$3),$D132*10.56*AQ$2*(AQ$1/1000-($F132/1000)),0)</f>
        <v>0</v>
      </c>
      <c r="AR132" s="69" t="n">
        <f aca="false">IF(AND($F132&lt;AR$1,$G132&lt;AR$3,(DATE(YEAR($G132)+1,MONTH($G132)+1,1))&gt;AR$3),$D132*10.56*AR$2*(AR$1/1000-($F132/1000)),0)</f>
        <v>0</v>
      </c>
      <c r="AS132" s="69" t="n">
        <f aca="false">IF(AND($F132&lt;AS$1,$G132&lt;AS$3,(DATE(YEAR($G132)+1,MONTH($G132)+1,1))&gt;AS$3),$D132*10.56*AS$2*(AS$1/1000-($F132/1000)),0)</f>
        <v>0</v>
      </c>
      <c r="AT132" s="69" t="n">
        <f aca="false">IF(AND($F132&lt;AT$1,$G132&lt;AT$3,(DATE(YEAR($G132)+1,MONTH($G132)+1,1))&gt;AT$3),$D132*10.56*AT$2*(AT$1/1000-($F132/1000)),0)</f>
        <v>0</v>
      </c>
      <c r="AU132" s="69" t="n">
        <f aca="false">IF(AND($F132&lt;AU$1,$G132&lt;AU$3,(DATE(YEAR($G132)+1,MONTH($G132)+1,1))&gt;AU$3),$D132*10.56*AU$2*(AU$1/1000-($F132/1000)),0)</f>
        <v>0</v>
      </c>
      <c r="AV132" s="69" t="n">
        <f aca="false">IF(AND($F132&lt;AV$1,$G132&lt;AV$3,(DATE(YEAR($G132)+1,MONTH($G132)+1,1))&gt;AV$3),$D132*10.56*AV$2*(AV$1/1000-($F132/1000)),0)</f>
        <v>0</v>
      </c>
      <c r="AW132" s="69" t="n">
        <f aca="false">IF(AND($F132&lt;AW$1,$G132&lt;AW$3,(DATE(YEAR($G132)+1,MONTH($G132)+1,1))&gt;AW$3),$D132*10.56*AW$2*(AW$1/1000-($F132/1000)),0)</f>
        <v>0</v>
      </c>
      <c r="AX132" s="69" t="n">
        <f aca="false">IF(AND($F132&lt;AX$1,$G132&lt;AX$3,(DATE(YEAR($G132)+1,MONTH($G132)+1,1))&gt;AX$3),$D132*10.56*AX$2*(AX$1/1000-($F132/1000)),0)</f>
        <v>0</v>
      </c>
      <c r="AY132" s="69" t="n">
        <f aca="false">IF(AND($F132&lt;AY$1,$G132&lt;AY$3,(DATE(YEAR($G132)+1,MONTH($G132)+1,1))&gt;AY$3),$D132*10.56*AY$2*(AY$1/1000-($F132/1000)),0)</f>
        <v>0</v>
      </c>
      <c r="AZ132" s="69" t="n">
        <f aca="false">IF(AND($F132&lt;AZ$1,$G132&lt;AZ$3,(DATE(YEAR($G132)+1,MONTH($G132)+1,1))&gt;AZ$3),$D132*10.56*AZ$2*(AZ$1/1000-($F132/1000)),0)</f>
        <v>0</v>
      </c>
      <c r="BA132" s="69" t="n">
        <f aca="false">IF(AND($F132&lt;BA$1,$G132&lt;BA$3,(DATE(YEAR($G132)+1,MONTH($G132)+1,1))&gt;BA$3),$D132*10.56*BA$2*(BA$1/1000-($F132/1000)),0)</f>
        <v>0</v>
      </c>
      <c r="BB132" s="69" t="n">
        <f aca="false">IF(AND($F132&lt;BB$1,$G132&lt;BB$3,(DATE(YEAR($G132)+1,MONTH($G132)+1,1))&gt;BB$3),$D132*10.56*BB$2*(BB$1/1000-($F132/1000)),0)</f>
        <v>0</v>
      </c>
      <c r="BC132" s="69" t="n">
        <f aca="false">IF(AND($F132&lt;BC$1,$G132&lt;BC$3,(DATE(YEAR($G132)+1,MONTH($G132)+1,1))&gt;BC$3),$D132*10.56*BC$2*(BC$1/1000-($F132/1000)),0)</f>
        <v>0</v>
      </c>
      <c r="BD132" s="69" t="n">
        <f aca="false">IF(AND($F132&lt;BD$1,$G132&lt;BD$3,(DATE(YEAR($G132)+1,MONTH($G132)+1,1))&gt;BD$3),$D132*10.56*BD$2*(BD$1/1000-($F132/1000)),0)</f>
        <v>0</v>
      </c>
    </row>
    <row r="133" customFormat="false" ht="12.75" hidden="false" customHeight="false" outlineLevel="0" collapsed="false">
      <c r="A133" s="71" t="s">
        <v>1857</v>
      </c>
      <c r="B133" s="71" t="s">
        <v>1328</v>
      </c>
      <c r="C133" s="71" t="s">
        <v>1273</v>
      </c>
      <c r="D133" s="72" t="n">
        <v>524</v>
      </c>
      <c r="E133" s="66" t="s">
        <v>1268</v>
      </c>
      <c r="F133" s="72" t="n">
        <v>7100</v>
      </c>
      <c r="G133" s="73" t="n">
        <v>37530</v>
      </c>
      <c r="H133" s="64" t="s">
        <v>1260</v>
      </c>
      <c r="I133" s="69" t="n">
        <f aca="false">IF(AND($F133&lt;I$1,$G133&lt;I$3,(DATE(YEAR($G133)+1,MONTH($G133)+1,1))&gt;I$3),$D133*10.56*I$2*(I$1/1000-($F133/1000)),0)</f>
        <v>0</v>
      </c>
      <c r="J133" s="69" t="n">
        <f aca="false">IF(AND($F133&lt;J$1,$G133&lt;J$3,(DATE(YEAR($G133)+1,MONTH($G133)+1,1))&gt;J$3),$D133*10.56*J$2*(J$1/1000-($F133/1000)),0)</f>
        <v>0</v>
      </c>
      <c r="K133" s="69" t="n">
        <f aca="false">IF(AND($F133&lt;K$1,$G133&lt;K$3,(DATE(YEAR($G133)+1,MONTH($G133)+1,1))&gt;K$3),$D133*10.56*K$2*(K$1/1000-($F133/1000)),0)</f>
        <v>0</v>
      </c>
      <c r="L133" s="69" t="n">
        <f aca="false">IF(AND($F133&lt;L$1,$G133&lt;L$3,(DATE(YEAR($G133)+1,MONTH($G133)+1,1))&gt;L$3),$D133*10.56*L$2*(L$1/1000-($F133/1000)),0)</f>
        <v>0</v>
      </c>
      <c r="M133" s="69" t="n">
        <f aca="false">IF(AND($F133&lt;M$1,$G133&lt;M$3,(DATE(YEAR($G133)+1,MONTH($G133)+1,1))&gt;M$3),$D133*10.56*M$2*(M$1/1000-($F133/1000)),0)</f>
        <v>0</v>
      </c>
      <c r="N133" s="69" t="n">
        <f aca="false">IF(AND($F133&lt;N$1,$G133&lt;N$3,(DATE(YEAR($G133)+1,MONTH($G133)+1,1))&gt;N$3),$D133*10.56*N$2*(N$1/1000-($F133/1000)),0)</f>
        <v>0</v>
      </c>
      <c r="O133" s="69" t="n">
        <f aca="false">IF(AND($F133&lt;O$1,$G133&lt;O$3,(DATE(YEAR($G133)+1,MONTH($G133)+1,1))&gt;O$3),$D133*10.56*O$2*(O$1/1000-($F133/1000)),0)</f>
        <v>0</v>
      </c>
      <c r="P133" s="69" t="n">
        <f aca="false">IF(AND($F133&lt;P$1,$G133&lt;P$3,(DATE(YEAR($G133)+1,MONTH($G133)+1,1))&gt;P$3),$D133*10.56*P$2*(P$1/1000-($F133/1000)),0)</f>
        <v>0</v>
      </c>
      <c r="Q133" s="69" t="n">
        <f aca="false">IF(AND($F133&lt;Q$1,$G133&lt;Q$3,(DATE(YEAR($G133)+1,MONTH($G133)+1,1))&gt;Q$3),$D133*10.56*Q$2*(Q$1/1000-($F133/1000)),0)</f>
        <v>0</v>
      </c>
      <c r="R133" s="69" t="n">
        <f aca="false">IF(AND($F133&lt;R$1,$G133&lt;R$3,(DATE(YEAR($G133)+1,MONTH($G133)+1,1))&gt;R$3),$D133*10.56*R$2*(R$1/1000-($F133/1000)),0)</f>
        <v>0</v>
      </c>
      <c r="S133" s="69" t="n">
        <f aca="false">IF(AND($F133&lt;S$1,$G133&lt;S$3,(DATE(YEAR($G133)+1,MONTH($G133)+1,1))&gt;S$3),$D133*10.56*S$2*(S$1/1000-($F133/1000)),0)</f>
        <v>0</v>
      </c>
      <c r="T133" s="69" t="n">
        <f aca="false">IF(AND($F133&lt;T$1,$G133&lt;T$3,(DATE(YEAR($G133)+1,MONTH($G133)+1,1))&gt;T$3),$D133*10.56*T$2*(T$1/1000-($F133/1000)),0)</f>
        <v>0</v>
      </c>
      <c r="U133" s="69" t="n">
        <f aca="false">IF(AND($F133&lt;U$1,$G133&lt;U$3,(DATE(YEAR($G133)+1,MONTH($G133)+1,1))&gt;U$3),$D133*10.56*U$2*(U$1/1000-($F133/1000)),0)</f>
        <v>0</v>
      </c>
      <c r="V133" s="69" t="n">
        <f aca="false">IF(AND($F133&lt;V$1,$G133&lt;V$3,(DATE(YEAR($G133)+1,MONTH($G133)+1,1))&gt;V$3),$D133*10.56*V$2*(V$1/1000-($F133/1000)),0)</f>
        <v>0</v>
      </c>
      <c r="W133" s="69" t="n">
        <f aca="false">IF(AND($F133&lt;W$1,$G133&lt;W$3,(DATE(YEAR($G133)+1,MONTH($G133)+1,1))&gt;W$3),$D133*10.56*W$2*(W$1/1000-($F133/1000)),0)</f>
        <v>0</v>
      </c>
      <c r="X133" s="69" t="n">
        <f aca="false">IF(AND($F133&lt;X$1,$G133&lt;X$3,(DATE(YEAR($G133)+1,MONTH($G133)+1,1))&gt;X$3),$D133*10.56*X$2*(X$1/1000-($F133/1000)),0)</f>
        <v>0</v>
      </c>
      <c r="Y133" s="69" t="n">
        <f aca="false">IF(AND($F133&lt;Y$1,$G133&lt;Y$3,(DATE(YEAR($G133)+1,MONTH($G133)+1,1))&gt;Y$3),$D133*10.56*Y$2*(Y$1/1000-($F133/1000)),0)</f>
        <v>0</v>
      </c>
      <c r="Z133" s="69" t="n">
        <f aca="false">IF(AND($F133&lt;Z$1,$G133&lt;Z$3,(DATE(YEAR($G133)+1,MONTH($G133)+1,1))&gt;Z$3),$D133*10.56*Z$2*(Z$1/1000-($F133/1000)),0)</f>
        <v>0</v>
      </c>
      <c r="AA133" s="69" t="n">
        <f aca="false">IF(AND($F133&lt;AA$1,$G133&lt;AA$3,(DATE(YEAR($G133)+1,MONTH($G133)+1,1))&gt;AA$3),$D133*10.56*AA$2*(AA$1/1000-($F133/1000)),0)</f>
        <v>0</v>
      </c>
      <c r="AB133" s="69" t="n">
        <f aca="false">IF(AND($F133&lt;AB$1,$G133&lt;AB$3,(DATE(YEAR($G133)+1,MONTH($G133)+1,1))&gt;AB$3),$D133*10.56*AB$2*(AB$1/1000-($F133/1000)),0)</f>
        <v>0</v>
      </c>
      <c r="AC133" s="69" t="n">
        <f aca="false">IF(AND($F133&lt;AC$1,$G133&lt;AC$3,(DATE(YEAR($G133)+1,MONTH($G133)+1,1))&gt;AC$3),$D133*10.56*AC$2*(AC$1/1000-($F133/1000)),0)</f>
        <v>0</v>
      </c>
      <c r="AD133" s="69" t="n">
        <f aca="false">IF(AND($F133&lt;AD$1,$G133&lt;AD$3,(DATE(YEAR($G133)+1,MONTH($G133)+1,1))&gt;AD$3),$D133*10.56*AD$2*(AD$1/1000-($F133/1000)),0)</f>
        <v>0</v>
      </c>
      <c r="AE133" s="69" t="n">
        <f aca="false">IF(AND($F133&lt;AE$1,$G133&lt;AE$3,(DATE(YEAR($G133)+1,MONTH($G133)+1,1))&gt;AE$3),$D133*10.56*AE$2*(AE$1/1000-($F133/1000)),0)</f>
        <v>6418.7904</v>
      </c>
      <c r="AF133" s="69" t="n">
        <f aca="false">IF(AND($F133&lt;AF$1,$G133&lt;AF$3,(DATE(YEAR($G133)+1,MONTH($G133)+1,1))&gt;AF$3),$D133*10.56*AF$2*(AF$1/1000-($F133/1000)),0)</f>
        <v>6418.7904</v>
      </c>
      <c r="AG133" s="69" t="n">
        <f aca="false">IF(AND($F133&lt;AG$1,$G133&lt;AG$3,(DATE(YEAR($G133)+1,MONTH($G133)+1,1))&gt;AG$3),$D133*10.56*AG$2*(AG$1/1000-($F133/1000)),0)</f>
        <v>6418.7904</v>
      </c>
      <c r="AH133" s="69" t="n">
        <f aca="false">IF(AND($F133&lt;AH$1,$G133&lt;AH$3,(DATE(YEAR($G133)+1,MONTH($G133)+1,1))&gt;AH$3),$D133*10.56*AH$2*(AH$1/1000-($F133/1000)),0)</f>
        <v>6418.7904</v>
      </c>
      <c r="AI133" s="69" t="n">
        <f aca="false">IF(AND($F133&lt;AI$1,$G133&lt;AI$3,(DATE(YEAR($G133)+1,MONTH($G133)+1,1))&gt;AI$3),$D133*10.56*AI$2*(AI$1/1000-($F133/1000)),0)</f>
        <v>6418.7904</v>
      </c>
      <c r="AJ133" s="69" t="n">
        <f aca="false">IF(AND($F133&lt;AJ$1,$G133&lt;AJ$3,(DATE(YEAR($G133)+1,MONTH($G133)+1,1))&gt;AJ$3),$D133*10.56*AJ$2*(AJ$1/1000-($F133/1000)),0)</f>
        <v>6418.7904</v>
      </c>
      <c r="AK133" s="69" t="n">
        <f aca="false">IF(AND($F133&lt;AK$1,$G133&lt;AK$3,(DATE(YEAR($G133)+1,MONTH($G133)+1,1))&gt;AK$3),$D133*10.56*AK$2*(AK$1/1000-($F133/1000)),0)</f>
        <v>6418.7904</v>
      </c>
      <c r="AL133" s="69" t="n">
        <f aca="false">IF(AND($F133&lt;AL$1,$G133&lt;AL$3,(DATE(YEAR($G133)+1,MONTH($G133)+1,1))&gt;AL$3),$D133*10.56*AL$2*(AL$1/1000-($F133/1000)),0)</f>
        <v>6418.7904</v>
      </c>
      <c r="AM133" s="69" t="n">
        <f aca="false">IF(AND($F133&lt;AM$1,$G133&lt;AM$3,(DATE(YEAR($G133)+1,MONTH($G133)+1,1))&gt;AM$3),$D133*10.56*AM$2*(AM$1/1000-($F133/1000)),0)</f>
        <v>6418.7904</v>
      </c>
      <c r="AN133" s="69" t="n">
        <f aca="false">IF(AND($F133&lt;AN$1,$G133&lt;AN$3,(DATE(YEAR($G133)+1,MONTH($G133)+1,1))&gt;AN$3),$D133*10.56*AN$2*(AN$1/1000-($F133/1000)),0)</f>
        <v>6418.7904</v>
      </c>
      <c r="AO133" s="69" t="n">
        <f aca="false">IF(AND($F133&lt;AO$1,$G133&lt;AO$3,(DATE(YEAR($G133)+1,MONTH($G133)+1,1))&gt;AO$3),$D133*10.56*AO$2*(AO$1/1000-($F133/1000)),0)</f>
        <v>6418.7904</v>
      </c>
      <c r="AP133" s="69" t="n">
        <f aca="false">IF(AND($F133&lt;AP$1,$G133&lt;AP$3,(DATE(YEAR($G133)+1,MONTH($G133)+1,1))&gt;AP$3),$D133*10.56*AP$2*(AP$1/1000-($F133/1000)),0)</f>
        <v>6418.7904</v>
      </c>
      <c r="AQ133" s="69" t="n">
        <f aca="false">IF(AND($F133&lt;AQ$1,$G133&lt;AQ$3,(DATE(YEAR($G133)+1,MONTH($G133)+1,1))&gt;AQ$3),$D133*10.56*AQ$2*(AQ$1/1000-($F133/1000)),0)</f>
        <v>0</v>
      </c>
      <c r="AR133" s="69" t="n">
        <f aca="false">IF(AND($F133&lt;AR$1,$G133&lt;AR$3,(DATE(YEAR($G133)+1,MONTH($G133)+1,1))&gt;AR$3),$D133*10.56*AR$2*(AR$1/1000-($F133/1000)),0)</f>
        <v>0</v>
      </c>
      <c r="AS133" s="69" t="n">
        <f aca="false">IF(AND($F133&lt;AS$1,$G133&lt;AS$3,(DATE(YEAR($G133)+1,MONTH($G133)+1,1))&gt;AS$3),$D133*10.56*AS$2*(AS$1/1000-($F133/1000)),0)</f>
        <v>0</v>
      </c>
      <c r="AT133" s="69" t="n">
        <f aca="false">IF(AND($F133&lt;AT$1,$G133&lt;AT$3,(DATE(YEAR($G133)+1,MONTH($G133)+1,1))&gt;AT$3),$D133*10.56*AT$2*(AT$1/1000-($F133/1000)),0)</f>
        <v>0</v>
      </c>
      <c r="AU133" s="69" t="n">
        <f aca="false">IF(AND($F133&lt;AU$1,$G133&lt;AU$3,(DATE(YEAR($G133)+1,MONTH($G133)+1,1))&gt;AU$3),$D133*10.56*AU$2*(AU$1/1000-($F133/1000)),0)</f>
        <v>0</v>
      </c>
      <c r="AV133" s="69" t="n">
        <f aca="false">IF(AND($F133&lt;AV$1,$G133&lt;AV$3,(DATE(YEAR($G133)+1,MONTH($G133)+1,1))&gt;AV$3),$D133*10.56*AV$2*(AV$1/1000-($F133/1000)),0)</f>
        <v>0</v>
      </c>
      <c r="AW133" s="69" t="n">
        <f aca="false">IF(AND($F133&lt;AW$1,$G133&lt;AW$3,(DATE(YEAR($G133)+1,MONTH($G133)+1,1))&gt;AW$3),$D133*10.56*AW$2*(AW$1/1000-($F133/1000)),0)</f>
        <v>0</v>
      </c>
      <c r="AX133" s="69" t="n">
        <f aca="false">IF(AND($F133&lt;AX$1,$G133&lt;AX$3,(DATE(YEAR($G133)+1,MONTH($G133)+1,1))&gt;AX$3),$D133*10.56*AX$2*(AX$1/1000-($F133/1000)),0)</f>
        <v>0</v>
      </c>
      <c r="AY133" s="69" t="n">
        <f aca="false">IF(AND($F133&lt;AY$1,$G133&lt;AY$3,(DATE(YEAR($G133)+1,MONTH($G133)+1,1))&gt;AY$3),$D133*10.56*AY$2*(AY$1/1000-($F133/1000)),0)</f>
        <v>0</v>
      </c>
      <c r="AZ133" s="69" t="n">
        <f aca="false">IF(AND($F133&lt;AZ$1,$G133&lt;AZ$3,(DATE(YEAR($G133)+1,MONTH($G133)+1,1))&gt;AZ$3),$D133*10.56*AZ$2*(AZ$1/1000-($F133/1000)),0)</f>
        <v>0</v>
      </c>
      <c r="BA133" s="69" t="n">
        <f aca="false">IF(AND($F133&lt;BA$1,$G133&lt;BA$3,(DATE(YEAR($G133)+1,MONTH($G133)+1,1))&gt;BA$3),$D133*10.56*BA$2*(BA$1/1000-($F133/1000)),0)</f>
        <v>0</v>
      </c>
      <c r="BB133" s="69" t="n">
        <f aca="false">IF(AND($F133&lt;BB$1,$G133&lt;BB$3,(DATE(YEAR($G133)+1,MONTH($G133)+1,1))&gt;BB$3),$D133*10.56*BB$2*(BB$1/1000-($F133/1000)),0)</f>
        <v>0</v>
      </c>
      <c r="BC133" s="69" t="n">
        <f aca="false">IF(AND($F133&lt;BC$1,$G133&lt;BC$3,(DATE(YEAR($G133)+1,MONTH($G133)+1,1))&gt;BC$3),$D133*10.56*BC$2*(BC$1/1000-($F133/1000)),0)</f>
        <v>0</v>
      </c>
      <c r="BD133" s="69" t="n">
        <f aca="false">IF(AND($F133&lt;BD$1,$G133&lt;BD$3,(DATE(YEAR($G133)+1,MONTH($G133)+1,1))&gt;BD$3),$D133*10.56*BD$2*(BD$1/1000-($F133/1000)),0)</f>
        <v>0</v>
      </c>
    </row>
    <row r="134" customFormat="false" ht="12.75" hidden="false" customHeight="false" outlineLevel="0" collapsed="false">
      <c r="A134" s="71" t="s">
        <v>1234</v>
      </c>
      <c r="B134" s="3" t="s">
        <v>1328</v>
      </c>
      <c r="C134" s="3" t="s">
        <v>1273</v>
      </c>
      <c r="D134" s="72" t="n">
        <v>550</v>
      </c>
      <c r="E134" s="66" t="s">
        <v>1268</v>
      </c>
      <c r="F134" s="2" t="n">
        <v>7100</v>
      </c>
      <c r="G134" s="70" t="n">
        <v>37681</v>
      </c>
      <c r="H134" s="64" t="s">
        <v>1260</v>
      </c>
      <c r="I134" s="69" t="n">
        <f aca="false">IF(AND($F134&lt;I$1,$G134&lt;I$3,(DATE(YEAR($G134)+1,MONTH($G134)+1,1))&gt;I$3),$D134*10.56*I$2*(I$1/1000-($F134/1000)),0)</f>
        <v>0</v>
      </c>
      <c r="J134" s="69" t="n">
        <f aca="false">IF(AND($F134&lt;J$1,$G134&lt;J$3,(DATE(YEAR($G134)+1,MONTH($G134)+1,1))&gt;J$3),$D134*10.56*J$2*(J$1/1000-($F134/1000)),0)</f>
        <v>0</v>
      </c>
      <c r="K134" s="69" t="n">
        <f aca="false">IF(AND($F134&lt;K$1,$G134&lt;K$3,(DATE(YEAR($G134)+1,MONTH($G134)+1,1))&gt;K$3),$D134*10.56*K$2*(K$1/1000-($F134/1000)),0)</f>
        <v>0</v>
      </c>
      <c r="L134" s="69" t="n">
        <f aca="false">IF(AND($F134&lt;L$1,$G134&lt;L$3,(DATE(YEAR($G134)+1,MONTH($G134)+1,1))&gt;L$3),$D134*10.56*L$2*(L$1/1000-($F134/1000)),0)</f>
        <v>0</v>
      </c>
      <c r="M134" s="69" t="n">
        <f aca="false">IF(AND($F134&lt;M$1,$G134&lt;M$3,(DATE(YEAR($G134)+1,MONTH($G134)+1,1))&gt;M$3),$D134*10.56*M$2*(M$1/1000-($F134/1000)),0)</f>
        <v>0</v>
      </c>
      <c r="N134" s="69" t="n">
        <f aca="false">IF(AND($F134&lt;N$1,$G134&lt;N$3,(DATE(YEAR($G134)+1,MONTH($G134)+1,1))&gt;N$3),$D134*10.56*N$2*(N$1/1000-($F134/1000)),0)</f>
        <v>0</v>
      </c>
      <c r="O134" s="69" t="n">
        <f aca="false">IF(AND($F134&lt;O$1,$G134&lt;O$3,(DATE(YEAR($G134)+1,MONTH($G134)+1,1))&gt;O$3),$D134*10.56*O$2*(O$1/1000-($F134/1000)),0)</f>
        <v>0</v>
      </c>
      <c r="P134" s="69" t="n">
        <f aca="false">IF(AND($F134&lt;P$1,$G134&lt;P$3,(DATE(YEAR($G134)+1,MONTH($G134)+1,1))&gt;P$3),$D134*10.56*P$2*(P$1/1000-($F134/1000)),0)</f>
        <v>0</v>
      </c>
      <c r="Q134" s="69" t="n">
        <f aca="false">IF(AND($F134&lt;Q$1,$G134&lt;Q$3,(DATE(YEAR($G134)+1,MONTH($G134)+1,1))&gt;Q$3),$D134*10.56*Q$2*(Q$1/1000-($F134/1000)),0)</f>
        <v>0</v>
      </c>
      <c r="R134" s="69" t="n">
        <f aca="false">IF(AND($F134&lt;R$1,$G134&lt;R$3,(DATE(YEAR($G134)+1,MONTH($G134)+1,1))&gt;R$3),$D134*10.56*R$2*(R$1/1000-($F134/1000)),0)</f>
        <v>0</v>
      </c>
      <c r="S134" s="69" t="n">
        <f aca="false">IF(AND($F134&lt;S$1,$G134&lt;S$3,(DATE(YEAR($G134)+1,MONTH($G134)+1,1))&gt;S$3),$D134*10.56*S$2*(S$1/1000-($F134/1000)),0)</f>
        <v>0</v>
      </c>
      <c r="T134" s="69" t="n">
        <f aca="false">IF(AND($F134&lt;T$1,$G134&lt;T$3,(DATE(YEAR($G134)+1,MONTH($G134)+1,1))&gt;T$3),$D134*10.56*T$2*(T$1/1000-($F134/1000)),0)</f>
        <v>0</v>
      </c>
      <c r="U134" s="69" t="n">
        <f aca="false">IF(AND($F134&lt;U$1,$G134&lt;U$3,(DATE(YEAR($G134)+1,MONTH($G134)+1,1))&gt;U$3),$D134*10.56*U$2*(U$1/1000-($F134/1000)),0)</f>
        <v>0</v>
      </c>
      <c r="V134" s="69" t="n">
        <f aca="false">IF(AND($F134&lt;V$1,$G134&lt;V$3,(DATE(YEAR($G134)+1,MONTH($G134)+1,1))&gt;V$3),$D134*10.56*V$2*(V$1/1000-($F134/1000)),0)</f>
        <v>0</v>
      </c>
      <c r="W134" s="69" t="n">
        <f aca="false">IF(AND($F134&lt;W$1,$G134&lt;W$3,(DATE(YEAR($G134)+1,MONTH($G134)+1,1))&gt;W$3),$D134*10.56*W$2*(W$1/1000-($F134/1000)),0)</f>
        <v>0</v>
      </c>
      <c r="X134" s="69" t="n">
        <f aca="false">IF(AND($F134&lt;X$1,$G134&lt;X$3,(DATE(YEAR($G134)+1,MONTH($G134)+1,1))&gt;X$3),$D134*10.56*X$2*(X$1/1000-($F134/1000)),0)</f>
        <v>0</v>
      </c>
      <c r="Y134" s="69" t="n">
        <f aca="false">IF(AND($F134&lt;Y$1,$G134&lt;Y$3,(DATE(YEAR($G134)+1,MONTH($G134)+1,1))&gt;Y$3),$D134*10.56*Y$2*(Y$1/1000-($F134/1000)),0)</f>
        <v>0</v>
      </c>
      <c r="Z134" s="69" t="n">
        <f aca="false">IF(AND($F134&lt;Z$1,$G134&lt;Z$3,(DATE(YEAR($G134)+1,MONTH($G134)+1,1))&gt;Z$3),$D134*10.56*Z$2*(Z$1/1000-($F134/1000)),0)</f>
        <v>0</v>
      </c>
      <c r="AA134" s="69" t="n">
        <f aca="false">IF(AND($F134&lt;AA$1,$G134&lt;AA$3,(DATE(YEAR($G134)+1,MONTH($G134)+1,1))&gt;AA$3),$D134*10.56*AA$2*(AA$1/1000-($F134/1000)),0)</f>
        <v>0</v>
      </c>
      <c r="AB134" s="69" t="n">
        <f aca="false">IF(AND($F134&lt;AB$1,$G134&lt;AB$3,(DATE(YEAR($G134)+1,MONTH($G134)+1,1))&gt;AB$3),$D134*10.56*AB$2*(AB$1/1000-($F134/1000)),0)</f>
        <v>0</v>
      </c>
      <c r="AC134" s="69" t="n">
        <f aca="false">IF(AND($F134&lt;AC$1,$G134&lt;AC$3,(DATE(YEAR($G134)+1,MONTH($G134)+1,1))&gt;AC$3),$D134*10.56*AC$2*(AC$1/1000-($F134/1000)),0)</f>
        <v>0</v>
      </c>
      <c r="AD134" s="69" t="n">
        <f aca="false">IF(AND($F134&lt;AD$1,$G134&lt;AD$3,(DATE(YEAR($G134)+1,MONTH($G134)+1,1))&gt;AD$3),$D134*10.56*AD$2*(AD$1/1000-($F134/1000)),0)</f>
        <v>0</v>
      </c>
      <c r="AE134" s="69" t="n">
        <f aca="false">IF(AND($F134&lt;AE$1,$G134&lt;AE$3,(DATE(YEAR($G134)+1,MONTH($G134)+1,1))&gt;AE$3),$D134*10.56*AE$2*(AE$1/1000-($F134/1000)),0)</f>
        <v>0</v>
      </c>
      <c r="AF134" s="69" t="n">
        <f aca="false">IF(AND($F134&lt;AF$1,$G134&lt;AF$3,(DATE(YEAR($G134)+1,MONTH($G134)+1,1))&gt;AF$3),$D134*10.56*AF$2*(AF$1/1000-($F134/1000)),0)</f>
        <v>0</v>
      </c>
      <c r="AG134" s="69" t="n">
        <f aca="false">IF(AND($F134&lt;AG$1,$G134&lt;AG$3,(DATE(YEAR($G134)+1,MONTH($G134)+1,1))&gt;AG$3),$D134*10.56*AG$2*(AG$1/1000-($F134/1000)),0)</f>
        <v>0</v>
      </c>
      <c r="AH134" s="69" t="n">
        <f aca="false">IF(AND($F134&lt;AH$1,$G134&lt;AH$3,(DATE(YEAR($G134)+1,MONTH($G134)+1,1))&gt;AH$3),$D134*10.56*AH$2*(AH$1/1000-($F134/1000)),0)</f>
        <v>0</v>
      </c>
      <c r="AI134" s="69" t="n">
        <f aca="false">IF(AND($F134&lt;AI$1,$G134&lt;AI$3,(DATE(YEAR($G134)+1,MONTH($G134)+1,1))&gt;AI$3),$D134*10.56*AI$2*(AI$1/1000-($F134/1000)),0)</f>
        <v>0</v>
      </c>
      <c r="AJ134" s="69" t="n">
        <f aca="false">IF(AND($F134&lt;AJ$1,$G134&lt;AJ$3,(DATE(YEAR($G134)+1,MONTH($G134)+1,1))&gt;AJ$3),$D134*10.56*AJ$2*(AJ$1/1000-($F134/1000)),0)</f>
        <v>6737.28</v>
      </c>
      <c r="AK134" s="69" t="n">
        <f aca="false">IF(AND($F134&lt;AK$1,$G134&lt;AK$3,(DATE(YEAR($G134)+1,MONTH($G134)+1,1))&gt;AK$3),$D134*10.56*AK$2*(AK$1/1000-($F134/1000)),0)</f>
        <v>6737.28</v>
      </c>
      <c r="AL134" s="69" t="n">
        <f aca="false">IF(AND($F134&lt;AL$1,$G134&lt;AL$3,(DATE(YEAR($G134)+1,MONTH($G134)+1,1))&gt;AL$3),$D134*10.56*AL$2*(AL$1/1000-($F134/1000)),0)</f>
        <v>6737.28</v>
      </c>
      <c r="AM134" s="69" t="n">
        <f aca="false">IF(AND($F134&lt;AM$1,$G134&lt;AM$3,(DATE(YEAR($G134)+1,MONTH($G134)+1,1))&gt;AM$3),$D134*10.56*AM$2*(AM$1/1000-($F134/1000)),0)</f>
        <v>6737.28</v>
      </c>
      <c r="AN134" s="69" t="n">
        <f aca="false">IF(AND($F134&lt;AN$1,$G134&lt;AN$3,(DATE(YEAR($G134)+1,MONTH($G134)+1,1))&gt;AN$3),$D134*10.56*AN$2*(AN$1/1000-($F134/1000)),0)</f>
        <v>6737.28</v>
      </c>
      <c r="AO134" s="69" t="n">
        <f aca="false">IF(AND($F134&lt;AO$1,$G134&lt;AO$3,(DATE(YEAR($G134)+1,MONTH($G134)+1,1))&gt;AO$3),$D134*10.56*AO$2*(AO$1/1000-($F134/1000)),0)</f>
        <v>6737.28</v>
      </c>
      <c r="AP134" s="69" t="n">
        <f aca="false">IF(AND($F134&lt;AP$1,$G134&lt;AP$3,(DATE(YEAR($G134)+1,MONTH($G134)+1,1))&gt;AP$3),$D134*10.56*AP$2*(AP$1/1000-($F134/1000)),0)</f>
        <v>6737.28</v>
      </c>
      <c r="AQ134" s="69" t="n">
        <f aca="false">IF(AND($F134&lt;AQ$1,$G134&lt;AQ$3,(DATE(YEAR($G134)+1,MONTH($G134)+1,1))&gt;AQ$3),$D134*10.56*AQ$2*(AQ$1/1000-($F134/1000)),0)</f>
        <v>6737.28</v>
      </c>
      <c r="AR134" s="69" t="n">
        <f aca="false">IF(AND($F134&lt;AR$1,$G134&lt;AR$3,(DATE(YEAR($G134)+1,MONTH($G134)+1,1))&gt;AR$3),$D134*10.56*AR$2*(AR$1/1000-($F134/1000)),0)</f>
        <v>6737.28</v>
      </c>
      <c r="AS134" s="69" t="n">
        <f aca="false">IF(AND($F134&lt;AS$1,$G134&lt;AS$3,(DATE(YEAR($G134)+1,MONTH($G134)+1,1))&gt;AS$3),$D134*10.56*AS$2*(AS$1/1000-($F134/1000)),0)</f>
        <v>6737.28</v>
      </c>
      <c r="AT134" s="69" t="n">
        <f aca="false">IF(AND($F134&lt;AT$1,$G134&lt;AT$3,(DATE(YEAR($G134)+1,MONTH($G134)+1,1))&gt;AT$3),$D134*10.56*AT$2*(AT$1/1000-($F134/1000)),0)</f>
        <v>6737.28</v>
      </c>
      <c r="AU134" s="69" t="n">
        <f aca="false">IF(AND($F134&lt;AU$1,$G134&lt;AU$3,(DATE(YEAR($G134)+1,MONTH($G134)+1,1))&gt;AU$3),$D134*10.56*AU$2*(AU$1/1000-($F134/1000)),0)</f>
        <v>6737.28</v>
      </c>
      <c r="AV134" s="69" t="n">
        <f aca="false">IF(AND($F134&lt;AV$1,$G134&lt;AV$3,(DATE(YEAR($G134)+1,MONTH($G134)+1,1))&gt;AV$3),$D134*10.56*AV$2*(AV$1/1000-($F134/1000)),0)</f>
        <v>0</v>
      </c>
      <c r="AW134" s="69" t="n">
        <f aca="false">IF(AND($F134&lt;AW$1,$G134&lt;AW$3,(DATE(YEAR($G134)+1,MONTH($G134)+1,1))&gt;AW$3),$D134*10.56*AW$2*(AW$1/1000-($F134/1000)),0)</f>
        <v>0</v>
      </c>
      <c r="AX134" s="69" t="n">
        <f aca="false">IF(AND($F134&lt;AX$1,$G134&lt;AX$3,(DATE(YEAR($G134)+1,MONTH($G134)+1,1))&gt;AX$3),$D134*10.56*AX$2*(AX$1/1000-($F134/1000)),0)</f>
        <v>0</v>
      </c>
      <c r="AY134" s="69" t="n">
        <f aca="false">IF(AND($F134&lt;AY$1,$G134&lt;AY$3,(DATE(YEAR($G134)+1,MONTH($G134)+1,1))&gt;AY$3),$D134*10.56*AY$2*(AY$1/1000-($F134/1000)),0)</f>
        <v>0</v>
      </c>
      <c r="AZ134" s="69" t="n">
        <f aca="false">IF(AND($F134&lt;AZ$1,$G134&lt;AZ$3,(DATE(YEAR($G134)+1,MONTH($G134)+1,1))&gt;AZ$3),$D134*10.56*AZ$2*(AZ$1/1000-($F134/1000)),0)</f>
        <v>0</v>
      </c>
      <c r="BA134" s="69" t="n">
        <f aca="false">IF(AND($F134&lt;BA$1,$G134&lt;BA$3,(DATE(YEAR($G134)+1,MONTH($G134)+1,1))&gt;BA$3),$D134*10.56*BA$2*(BA$1/1000-($F134/1000)),0)</f>
        <v>0</v>
      </c>
      <c r="BB134" s="69" t="n">
        <f aca="false">IF(AND($F134&lt;BB$1,$G134&lt;BB$3,(DATE(YEAR($G134)+1,MONTH($G134)+1,1))&gt;BB$3),$D134*10.56*BB$2*(BB$1/1000-($F134/1000)),0)</f>
        <v>0</v>
      </c>
      <c r="BC134" s="69" t="n">
        <f aca="false">IF(AND($F134&lt;BC$1,$G134&lt;BC$3,(DATE(YEAR($G134)+1,MONTH($G134)+1,1))&gt;BC$3),$D134*10.56*BC$2*(BC$1/1000-($F134/1000)),0)</f>
        <v>0</v>
      </c>
      <c r="BD134" s="69" t="n">
        <f aca="false">IF(AND($F134&lt;BD$1,$G134&lt;BD$3,(DATE(YEAR($G134)+1,MONTH($G134)+1,1))&gt;BD$3),$D134*10.56*BD$2*(BD$1/1000-($F134/1000)),0)</f>
        <v>0</v>
      </c>
    </row>
    <row r="135" customFormat="false" ht="12.75" hidden="false" customHeight="false" outlineLevel="0" collapsed="false">
      <c r="A135" s="0" t="s">
        <v>1426</v>
      </c>
      <c r="B135" s="3" t="s">
        <v>1328</v>
      </c>
      <c r="C135" s="3" t="s">
        <v>1273</v>
      </c>
      <c r="D135" s="2" t="n">
        <v>49</v>
      </c>
      <c r="E135" s="3" t="s">
        <v>1268</v>
      </c>
      <c r="F135" s="2" t="n">
        <v>9700</v>
      </c>
      <c r="G135" s="70" t="n">
        <v>37056</v>
      </c>
      <c r="H135" s="64" t="s">
        <v>1260</v>
      </c>
      <c r="I135" s="69" t="n">
        <f aca="false">IF(AND($F135&lt;I$1,$G135&lt;I$3,(DATE(YEAR($G135)+1,MONTH($G135)+1,1))&gt;I$3),$D135*10.56*I$2*(I$1/1000-($F135/1000)),0)</f>
        <v>0</v>
      </c>
      <c r="J135" s="69" t="n">
        <f aca="false">IF(AND($F135&lt;J$1,$G135&lt;J$3,(DATE(YEAR($G135)+1,MONTH($G135)+1,1))&gt;J$3),$D135*10.56*J$2*(J$1/1000-($F135/1000)),0)</f>
        <v>0</v>
      </c>
      <c r="K135" s="69" t="n">
        <f aca="false">IF(AND($F135&lt;K$1,$G135&lt;K$3,(DATE(YEAR($G135)+1,MONTH($G135)+1,1))&gt;K$3),$D135*10.56*K$2*(K$1/1000-($F135/1000)),0)</f>
        <v>0</v>
      </c>
      <c r="L135" s="69" t="n">
        <f aca="false">IF(AND($F135&lt;L$1,$G135&lt;L$3,(DATE(YEAR($G135)+1,MONTH($G135)+1,1))&gt;L$3),$D135*10.56*L$2*(L$1/1000-($F135/1000)),0)</f>
        <v>0</v>
      </c>
      <c r="M135" s="69" t="n">
        <f aca="false">IF(AND($F135&lt;M$1,$G135&lt;M$3,(DATE(YEAR($G135)+1,MONTH($G135)+1,1))&gt;M$3),$D135*10.56*M$2*(M$1/1000-($F135/1000)),0)</f>
        <v>0</v>
      </c>
      <c r="N135" s="69" t="n">
        <f aca="false">IF(AND($F135&lt;N$1,$G135&lt;N$3,(DATE(YEAR($G135)+1,MONTH($G135)+1,1))&gt;N$3),$D135*10.56*N$2*(N$1/1000-($F135/1000)),0)</f>
        <v>0</v>
      </c>
      <c r="O135" s="69" t="n">
        <f aca="false">IF(AND($F135&lt;O$1,$G135&lt;O$3,(DATE(YEAR($G135)+1,MONTH($G135)+1,1))&gt;O$3),$D135*10.56*O$2*(O$1/1000-($F135/1000)),0)</f>
        <v>62.0928000000002</v>
      </c>
      <c r="P135" s="69" t="n">
        <f aca="false">IF(AND($F135&lt;P$1,$G135&lt;P$3,(DATE(YEAR($G135)+1,MONTH($G135)+1,1))&gt;P$3),$D135*10.56*P$2*(P$1/1000-($F135/1000)),0)</f>
        <v>62.0928000000002</v>
      </c>
      <c r="Q135" s="69" t="n">
        <f aca="false">IF(AND($F135&lt;Q$1,$G135&lt;Q$3,(DATE(YEAR($G135)+1,MONTH($G135)+1,1))&gt;Q$3),$D135*10.56*Q$2*(Q$1/1000-($F135/1000)),0)</f>
        <v>62.0928000000002</v>
      </c>
      <c r="R135" s="69" t="n">
        <f aca="false">IF(AND($F135&lt;R$1,$G135&lt;R$3,(DATE(YEAR($G135)+1,MONTH($G135)+1,1))&gt;R$3),$D135*10.56*R$2*(R$1/1000-($F135/1000)),0)</f>
        <v>62.0928000000002</v>
      </c>
      <c r="S135" s="69" t="n">
        <f aca="false">IF(AND($F135&lt;S$1,$G135&lt;S$3,(DATE(YEAR($G135)+1,MONTH($G135)+1,1))&gt;S$3),$D135*10.56*S$2*(S$1/1000-($F135/1000)),0)</f>
        <v>62.0928000000002</v>
      </c>
      <c r="T135" s="69" t="n">
        <f aca="false">IF(AND($F135&lt;T$1,$G135&lt;T$3,(DATE(YEAR($G135)+1,MONTH($G135)+1,1))&gt;T$3),$D135*10.56*T$2*(T$1/1000-($F135/1000)),0)</f>
        <v>62.0928000000002</v>
      </c>
      <c r="U135" s="69" t="n">
        <f aca="false">IF(AND($F135&lt;U$1,$G135&lt;U$3,(DATE(YEAR($G135)+1,MONTH($G135)+1,1))&gt;U$3),$D135*10.56*U$2*(U$1/1000-($F135/1000)),0)</f>
        <v>62.0928000000002</v>
      </c>
      <c r="V135" s="69" t="n">
        <f aca="false">IF(AND($F135&lt;V$1,$G135&lt;V$3,(DATE(YEAR($G135)+1,MONTH($G135)+1,1))&gt;V$3),$D135*10.56*V$2*(V$1/1000-($F135/1000)),0)</f>
        <v>62.0928000000002</v>
      </c>
      <c r="W135" s="69" t="n">
        <f aca="false">IF(AND($F135&lt;W$1,$G135&lt;W$3,(DATE(YEAR($G135)+1,MONTH($G135)+1,1))&gt;W$3),$D135*10.56*W$2*(W$1/1000-($F135/1000)),0)</f>
        <v>62.0928000000002</v>
      </c>
      <c r="X135" s="69" t="n">
        <f aca="false">IF(AND($F135&lt;X$1,$G135&lt;X$3,(DATE(YEAR($G135)+1,MONTH($G135)+1,1))&gt;X$3),$D135*10.56*X$2*(X$1/1000-($F135/1000)),0)</f>
        <v>62.0928000000002</v>
      </c>
      <c r="Y135" s="69" t="n">
        <f aca="false">IF(AND($F135&lt;Y$1,$G135&lt;Y$3,(DATE(YEAR($G135)+1,MONTH($G135)+1,1))&gt;Y$3),$D135*10.56*Y$2*(Y$1/1000-($F135/1000)),0)</f>
        <v>62.0928000000002</v>
      </c>
      <c r="Z135" s="69" t="n">
        <f aca="false">IF(AND($F135&lt;Z$1,$G135&lt;Z$3,(DATE(YEAR($G135)+1,MONTH($G135)+1,1))&gt;Z$3),$D135*10.56*Z$2*(Z$1/1000-($F135/1000)),0)</f>
        <v>62.0928000000002</v>
      </c>
      <c r="AA135" s="69" t="n">
        <f aca="false">IF(AND($F135&lt;AA$1,$G135&lt;AA$3,(DATE(YEAR($G135)+1,MONTH($G135)+1,1))&gt;AA$3),$D135*10.56*AA$2*(AA$1/1000-($F135/1000)),0)</f>
        <v>0</v>
      </c>
      <c r="AB135" s="69" t="n">
        <f aca="false">IF(AND($F135&lt;AB$1,$G135&lt;AB$3,(DATE(YEAR($G135)+1,MONTH($G135)+1,1))&gt;AB$3),$D135*10.56*AB$2*(AB$1/1000-($F135/1000)),0)</f>
        <v>0</v>
      </c>
      <c r="AC135" s="69" t="n">
        <f aca="false">IF(AND($F135&lt;AC$1,$G135&lt;AC$3,(DATE(YEAR($G135)+1,MONTH($G135)+1,1))&gt;AC$3),$D135*10.56*AC$2*(AC$1/1000-($F135/1000)),0)</f>
        <v>0</v>
      </c>
      <c r="AD135" s="69" t="n">
        <f aca="false">IF(AND($F135&lt;AD$1,$G135&lt;AD$3,(DATE(YEAR($G135)+1,MONTH($G135)+1,1))&gt;AD$3),$D135*10.56*AD$2*(AD$1/1000-($F135/1000)),0)</f>
        <v>0</v>
      </c>
      <c r="AE135" s="69" t="n">
        <f aca="false">IF(AND($F135&lt;AE$1,$G135&lt;AE$3,(DATE(YEAR($G135)+1,MONTH($G135)+1,1))&gt;AE$3),$D135*10.56*AE$2*(AE$1/1000-($F135/1000)),0)</f>
        <v>0</v>
      </c>
      <c r="AF135" s="69" t="n">
        <f aca="false">IF(AND($F135&lt;AF$1,$G135&lt;AF$3,(DATE(YEAR($G135)+1,MONTH($G135)+1,1))&gt;AF$3),$D135*10.56*AF$2*(AF$1/1000-($F135/1000)),0)</f>
        <v>0</v>
      </c>
      <c r="AG135" s="69" t="n">
        <f aca="false">IF(AND($F135&lt;AG$1,$G135&lt;AG$3,(DATE(YEAR($G135)+1,MONTH($G135)+1,1))&gt;AG$3),$D135*10.56*AG$2*(AG$1/1000-($F135/1000)),0)</f>
        <v>0</v>
      </c>
      <c r="AH135" s="69" t="n">
        <f aca="false">IF(AND($F135&lt;AH$1,$G135&lt;AH$3,(DATE(YEAR($G135)+1,MONTH($G135)+1,1))&gt;AH$3),$D135*10.56*AH$2*(AH$1/1000-($F135/1000)),0)</f>
        <v>0</v>
      </c>
      <c r="AI135" s="69" t="n">
        <f aca="false">IF(AND($F135&lt;AI$1,$G135&lt;AI$3,(DATE(YEAR($G135)+1,MONTH($G135)+1,1))&gt;AI$3),$D135*10.56*AI$2*(AI$1/1000-($F135/1000)),0)</f>
        <v>0</v>
      </c>
      <c r="AJ135" s="69" t="n">
        <f aca="false">IF(AND($F135&lt;AJ$1,$G135&lt;AJ$3,(DATE(YEAR($G135)+1,MONTH($G135)+1,1))&gt;AJ$3),$D135*10.56*AJ$2*(AJ$1/1000-($F135/1000)),0)</f>
        <v>0</v>
      </c>
      <c r="AK135" s="69" t="n">
        <f aca="false">IF(AND($F135&lt;AK$1,$G135&lt;AK$3,(DATE(YEAR($G135)+1,MONTH($G135)+1,1))&gt;AK$3),$D135*10.56*AK$2*(AK$1/1000-($F135/1000)),0)</f>
        <v>0</v>
      </c>
      <c r="AL135" s="69" t="n">
        <f aca="false">IF(AND($F135&lt;AL$1,$G135&lt;AL$3,(DATE(YEAR($G135)+1,MONTH($G135)+1,1))&gt;AL$3),$D135*10.56*AL$2*(AL$1/1000-($F135/1000)),0)</f>
        <v>0</v>
      </c>
      <c r="AM135" s="69" t="n">
        <f aca="false">IF(AND($F135&lt;AM$1,$G135&lt;AM$3,(DATE(YEAR($G135)+1,MONTH($G135)+1,1))&gt;AM$3),$D135*10.56*AM$2*(AM$1/1000-($F135/1000)),0)</f>
        <v>0</v>
      </c>
      <c r="AN135" s="69" t="n">
        <f aca="false">IF(AND($F135&lt;AN$1,$G135&lt;AN$3,(DATE(YEAR($G135)+1,MONTH($G135)+1,1))&gt;AN$3),$D135*10.56*AN$2*(AN$1/1000-($F135/1000)),0)</f>
        <v>0</v>
      </c>
      <c r="AO135" s="69" t="n">
        <f aca="false">IF(AND($F135&lt;AO$1,$G135&lt;AO$3,(DATE(YEAR($G135)+1,MONTH($G135)+1,1))&gt;AO$3),$D135*10.56*AO$2*(AO$1/1000-($F135/1000)),0)</f>
        <v>0</v>
      </c>
      <c r="AP135" s="69" t="n">
        <f aca="false">IF(AND($F135&lt;AP$1,$G135&lt;AP$3,(DATE(YEAR($G135)+1,MONTH($G135)+1,1))&gt;AP$3),$D135*10.56*AP$2*(AP$1/1000-($F135/1000)),0)</f>
        <v>0</v>
      </c>
      <c r="AQ135" s="69" t="n">
        <f aca="false">IF(AND($F135&lt;AQ$1,$G135&lt;AQ$3,(DATE(YEAR($G135)+1,MONTH($G135)+1,1))&gt;AQ$3),$D135*10.56*AQ$2*(AQ$1/1000-($F135/1000)),0)</f>
        <v>0</v>
      </c>
      <c r="AR135" s="69" t="n">
        <f aca="false">IF(AND($F135&lt;AR$1,$G135&lt;AR$3,(DATE(YEAR($G135)+1,MONTH($G135)+1,1))&gt;AR$3),$D135*10.56*AR$2*(AR$1/1000-($F135/1000)),0)</f>
        <v>0</v>
      </c>
      <c r="AS135" s="69" t="n">
        <f aca="false">IF(AND($F135&lt;AS$1,$G135&lt;AS$3,(DATE(YEAR($G135)+1,MONTH($G135)+1,1))&gt;AS$3),$D135*10.56*AS$2*(AS$1/1000-($F135/1000)),0)</f>
        <v>0</v>
      </c>
      <c r="AT135" s="69" t="n">
        <f aca="false">IF(AND($F135&lt;AT$1,$G135&lt;AT$3,(DATE(YEAR($G135)+1,MONTH($G135)+1,1))&gt;AT$3),$D135*10.56*AT$2*(AT$1/1000-($F135/1000)),0)</f>
        <v>0</v>
      </c>
      <c r="AU135" s="69" t="n">
        <f aca="false">IF(AND($F135&lt;AU$1,$G135&lt;AU$3,(DATE(YEAR($G135)+1,MONTH($G135)+1,1))&gt;AU$3),$D135*10.56*AU$2*(AU$1/1000-($F135/1000)),0)</f>
        <v>0</v>
      </c>
      <c r="AV135" s="69" t="n">
        <f aca="false">IF(AND($F135&lt;AV$1,$G135&lt;AV$3,(DATE(YEAR($G135)+1,MONTH($G135)+1,1))&gt;AV$3),$D135*10.56*AV$2*(AV$1/1000-($F135/1000)),0)</f>
        <v>0</v>
      </c>
      <c r="AW135" s="69" t="n">
        <f aca="false">IF(AND($F135&lt;AW$1,$G135&lt;AW$3,(DATE(YEAR($G135)+1,MONTH($G135)+1,1))&gt;AW$3),$D135*10.56*AW$2*(AW$1/1000-($F135/1000)),0)</f>
        <v>0</v>
      </c>
      <c r="AX135" s="69" t="n">
        <f aca="false">IF(AND($F135&lt;AX$1,$G135&lt;AX$3,(DATE(YEAR($G135)+1,MONTH($G135)+1,1))&gt;AX$3),$D135*10.56*AX$2*(AX$1/1000-($F135/1000)),0)</f>
        <v>0</v>
      </c>
      <c r="AY135" s="69" t="n">
        <f aca="false">IF(AND($F135&lt;AY$1,$G135&lt;AY$3,(DATE(YEAR($G135)+1,MONTH($G135)+1,1))&gt;AY$3),$D135*10.56*AY$2*(AY$1/1000-($F135/1000)),0)</f>
        <v>0</v>
      </c>
      <c r="AZ135" s="69" t="n">
        <f aca="false">IF(AND($F135&lt;AZ$1,$G135&lt;AZ$3,(DATE(YEAR($G135)+1,MONTH($G135)+1,1))&gt;AZ$3),$D135*10.56*AZ$2*(AZ$1/1000-($F135/1000)),0)</f>
        <v>0</v>
      </c>
      <c r="BA135" s="69" t="n">
        <f aca="false">IF(AND($F135&lt;BA$1,$G135&lt;BA$3,(DATE(YEAR($G135)+1,MONTH($G135)+1,1))&gt;BA$3),$D135*10.56*BA$2*(BA$1/1000-($F135/1000)),0)</f>
        <v>0</v>
      </c>
      <c r="BB135" s="69" t="n">
        <f aca="false">IF(AND($F135&lt;BB$1,$G135&lt;BB$3,(DATE(YEAR($G135)+1,MONTH($G135)+1,1))&gt;BB$3),$D135*10.56*BB$2*(BB$1/1000-($F135/1000)),0)</f>
        <v>0</v>
      </c>
      <c r="BC135" s="69" t="n">
        <f aca="false">IF(AND($F135&lt;BC$1,$G135&lt;BC$3,(DATE(YEAR($G135)+1,MONTH($G135)+1,1))&gt;BC$3),$D135*10.56*BC$2*(BC$1/1000-($F135/1000)),0)</f>
        <v>0</v>
      </c>
      <c r="BD135" s="69" t="n">
        <f aca="false">IF(AND($F135&lt;BD$1,$G135&lt;BD$3,(DATE(YEAR($G135)+1,MONTH($G135)+1,1))&gt;BD$3),$D135*10.56*BD$2*(BD$1/1000-($F135/1000)),0)</f>
        <v>0</v>
      </c>
    </row>
    <row r="136" customFormat="false" ht="12.75" hidden="false" customHeight="false" outlineLevel="0" collapsed="false">
      <c r="A136" s="66" t="s">
        <v>1427</v>
      </c>
      <c r="B136" s="3" t="s">
        <v>1328</v>
      </c>
      <c r="C136" s="3" t="s">
        <v>1273</v>
      </c>
      <c r="D136" s="66" t="n">
        <v>95</v>
      </c>
      <c r="E136" s="3" t="s">
        <v>1268</v>
      </c>
      <c r="F136" s="2" t="n">
        <v>9700</v>
      </c>
      <c r="G136" s="70" t="n">
        <v>37137</v>
      </c>
      <c r="H136" s="64" t="s">
        <v>1260</v>
      </c>
      <c r="I136" s="69" t="n">
        <f aca="false">IF(AND($F136&lt;I$1,$G136&lt;I$3,(DATE(YEAR($G136)+1,MONTH($G136)+1,1))&gt;I$3),$D136*10.56*I$2*(I$1/1000-($F136/1000)),0)</f>
        <v>0</v>
      </c>
      <c r="J136" s="69" t="n">
        <f aca="false">IF(AND($F136&lt;J$1,$G136&lt;J$3,(DATE(YEAR($G136)+1,MONTH($G136)+1,1))&gt;J$3),$D136*10.56*J$2*(J$1/1000-($F136/1000)),0)</f>
        <v>0</v>
      </c>
      <c r="K136" s="69" t="n">
        <f aca="false">IF(AND($F136&lt;K$1,$G136&lt;K$3,(DATE(YEAR($G136)+1,MONTH($G136)+1,1))&gt;K$3),$D136*10.56*K$2*(K$1/1000-($F136/1000)),0)</f>
        <v>0</v>
      </c>
      <c r="L136" s="69" t="n">
        <f aca="false">IF(AND($F136&lt;L$1,$G136&lt;L$3,(DATE(YEAR($G136)+1,MONTH($G136)+1,1))&gt;L$3),$D136*10.56*L$2*(L$1/1000-($F136/1000)),0)</f>
        <v>0</v>
      </c>
      <c r="M136" s="69" t="n">
        <f aca="false">IF(AND($F136&lt;M$1,$G136&lt;M$3,(DATE(YEAR($G136)+1,MONTH($G136)+1,1))&gt;M$3),$D136*10.56*M$2*(M$1/1000-($F136/1000)),0)</f>
        <v>0</v>
      </c>
      <c r="N136" s="69" t="n">
        <f aca="false">IF(AND($F136&lt;N$1,$G136&lt;N$3,(DATE(YEAR($G136)+1,MONTH($G136)+1,1))&gt;N$3),$D136*10.56*N$2*(N$1/1000-($F136/1000)),0)</f>
        <v>0</v>
      </c>
      <c r="O136" s="69" t="n">
        <f aca="false">IF(AND($F136&lt;O$1,$G136&lt;O$3,(DATE(YEAR($G136)+1,MONTH($G136)+1,1))&gt;O$3),$D136*10.56*O$2*(O$1/1000-($F136/1000)),0)</f>
        <v>0</v>
      </c>
      <c r="P136" s="69" t="n">
        <f aca="false">IF(AND($F136&lt;P$1,$G136&lt;P$3,(DATE(YEAR($G136)+1,MONTH($G136)+1,1))&gt;P$3),$D136*10.56*P$2*(P$1/1000-($F136/1000)),0)</f>
        <v>0</v>
      </c>
      <c r="Q136" s="69" t="n">
        <f aca="false">IF(AND($F136&lt;Q$1,$G136&lt;Q$3,(DATE(YEAR($G136)+1,MONTH($G136)+1,1))&gt;Q$3),$D136*10.56*Q$2*(Q$1/1000-($F136/1000)),0)</f>
        <v>0</v>
      </c>
      <c r="R136" s="69" t="n">
        <f aca="false">IF(AND($F136&lt;R$1,$G136&lt;R$3,(DATE(YEAR($G136)+1,MONTH($G136)+1,1))&gt;R$3),$D136*10.56*R$2*(R$1/1000-($F136/1000)),0)</f>
        <v>120.384</v>
      </c>
      <c r="S136" s="69" t="n">
        <f aca="false">IF(AND($F136&lt;S$1,$G136&lt;S$3,(DATE(YEAR($G136)+1,MONTH($G136)+1,1))&gt;S$3),$D136*10.56*S$2*(S$1/1000-($F136/1000)),0)</f>
        <v>120.384</v>
      </c>
      <c r="T136" s="69" t="n">
        <f aca="false">IF(AND($F136&lt;T$1,$G136&lt;T$3,(DATE(YEAR($G136)+1,MONTH($G136)+1,1))&gt;T$3),$D136*10.56*T$2*(T$1/1000-($F136/1000)),0)</f>
        <v>120.384</v>
      </c>
      <c r="U136" s="69" t="n">
        <f aca="false">IF(AND($F136&lt;U$1,$G136&lt;U$3,(DATE(YEAR($G136)+1,MONTH($G136)+1,1))&gt;U$3),$D136*10.56*U$2*(U$1/1000-($F136/1000)),0)</f>
        <v>120.384</v>
      </c>
      <c r="V136" s="69" t="n">
        <f aca="false">IF(AND($F136&lt;V$1,$G136&lt;V$3,(DATE(YEAR($G136)+1,MONTH($G136)+1,1))&gt;V$3),$D136*10.56*V$2*(V$1/1000-($F136/1000)),0)</f>
        <v>120.384</v>
      </c>
      <c r="W136" s="69" t="n">
        <f aca="false">IF(AND($F136&lt;W$1,$G136&lt;W$3,(DATE(YEAR($G136)+1,MONTH($G136)+1,1))&gt;W$3),$D136*10.56*W$2*(W$1/1000-($F136/1000)),0)</f>
        <v>120.384</v>
      </c>
      <c r="X136" s="69" t="n">
        <f aca="false">IF(AND($F136&lt;X$1,$G136&lt;X$3,(DATE(YEAR($G136)+1,MONTH($G136)+1,1))&gt;X$3),$D136*10.56*X$2*(X$1/1000-($F136/1000)),0)</f>
        <v>120.384</v>
      </c>
      <c r="Y136" s="69" t="n">
        <f aca="false">IF(AND($F136&lt;Y$1,$G136&lt;Y$3,(DATE(YEAR($G136)+1,MONTH($G136)+1,1))&gt;Y$3),$D136*10.56*Y$2*(Y$1/1000-($F136/1000)),0)</f>
        <v>120.384</v>
      </c>
      <c r="Z136" s="69" t="n">
        <f aca="false">IF(AND($F136&lt;Z$1,$G136&lt;Z$3,(DATE(YEAR($G136)+1,MONTH($G136)+1,1))&gt;Z$3),$D136*10.56*Z$2*(Z$1/1000-($F136/1000)),0)</f>
        <v>120.384</v>
      </c>
      <c r="AA136" s="69" t="n">
        <f aca="false">IF(AND($F136&lt;AA$1,$G136&lt;AA$3,(DATE(YEAR($G136)+1,MONTH($G136)+1,1))&gt;AA$3),$D136*10.56*AA$2*(AA$1/1000-($F136/1000)),0)</f>
        <v>120.384</v>
      </c>
      <c r="AB136" s="69" t="n">
        <f aca="false">IF(AND($F136&lt;AB$1,$G136&lt;AB$3,(DATE(YEAR($G136)+1,MONTH($G136)+1,1))&gt;AB$3),$D136*10.56*AB$2*(AB$1/1000-($F136/1000)),0)</f>
        <v>120.384</v>
      </c>
      <c r="AC136" s="69" t="n">
        <f aca="false">IF(AND($F136&lt;AC$1,$G136&lt;AC$3,(DATE(YEAR($G136)+1,MONTH($G136)+1,1))&gt;AC$3),$D136*10.56*AC$2*(AC$1/1000-($F136/1000)),0)</f>
        <v>120.384</v>
      </c>
      <c r="AD136" s="69" t="n">
        <f aca="false">IF(AND($F136&lt;AD$1,$G136&lt;AD$3,(DATE(YEAR($G136)+1,MONTH($G136)+1,1))&gt;AD$3),$D136*10.56*AD$2*(AD$1/1000-($F136/1000)),0)</f>
        <v>0</v>
      </c>
      <c r="AE136" s="69" t="n">
        <f aca="false">IF(AND($F136&lt;AE$1,$G136&lt;AE$3,(DATE(YEAR($G136)+1,MONTH($G136)+1,1))&gt;AE$3),$D136*10.56*AE$2*(AE$1/1000-($F136/1000)),0)</f>
        <v>0</v>
      </c>
      <c r="AF136" s="69" t="n">
        <f aca="false">IF(AND($F136&lt;AF$1,$G136&lt;AF$3,(DATE(YEAR($G136)+1,MONTH($G136)+1,1))&gt;AF$3),$D136*10.56*AF$2*(AF$1/1000-($F136/1000)),0)</f>
        <v>0</v>
      </c>
      <c r="AG136" s="69" t="n">
        <f aca="false">IF(AND($F136&lt;AG$1,$G136&lt;AG$3,(DATE(YEAR($G136)+1,MONTH($G136)+1,1))&gt;AG$3),$D136*10.56*AG$2*(AG$1/1000-($F136/1000)),0)</f>
        <v>0</v>
      </c>
      <c r="AH136" s="69" t="n">
        <f aca="false">IF(AND($F136&lt;AH$1,$G136&lt;AH$3,(DATE(YEAR($G136)+1,MONTH($G136)+1,1))&gt;AH$3),$D136*10.56*AH$2*(AH$1/1000-($F136/1000)),0)</f>
        <v>0</v>
      </c>
      <c r="AI136" s="69" t="n">
        <f aca="false">IF(AND($F136&lt;AI$1,$G136&lt;AI$3,(DATE(YEAR($G136)+1,MONTH($G136)+1,1))&gt;AI$3),$D136*10.56*AI$2*(AI$1/1000-($F136/1000)),0)</f>
        <v>0</v>
      </c>
      <c r="AJ136" s="69" t="n">
        <f aca="false">IF(AND($F136&lt;AJ$1,$G136&lt;AJ$3,(DATE(YEAR($G136)+1,MONTH($G136)+1,1))&gt;AJ$3),$D136*10.56*AJ$2*(AJ$1/1000-($F136/1000)),0)</f>
        <v>0</v>
      </c>
      <c r="AK136" s="69" t="n">
        <f aca="false">IF(AND($F136&lt;AK$1,$G136&lt;AK$3,(DATE(YEAR($G136)+1,MONTH($G136)+1,1))&gt;AK$3),$D136*10.56*AK$2*(AK$1/1000-($F136/1000)),0)</f>
        <v>0</v>
      </c>
      <c r="AL136" s="69" t="n">
        <f aca="false">IF(AND($F136&lt;AL$1,$G136&lt;AL$3,(DATE(YEAR($G136)+1,MONTH($G136)+1,1))&gt;AL$3),$D136*10.56*AL$2*(AL$1/1000-($F136/1000)),0)</f>
        <v>0</v>
      </c>
      <c r="AM136" s="69" t="n">
        <f aca="false">IF(AND($F136&lt;AM$1,$G136&lt;AM$3,(DATE(YEAR($G136)+1,MONTH($G136)+1,1))&gt;AM$3),$D136*10.56*AM$2*(AM$1/1000-($F136/1000)),0)</f>
        <v>0</v>
      </c>
      <c r="AN136" s="69" t="n">
        <f aca="false">IF(AND($F136&lt;AN$1,$G136&lt;AN$3,(DATE(YEAR($G136)+1,MONTH($G136)+1,1))&gt;AN$3),$D136*10.56*AN$2*(AN$1/1000-($F136/1000)),0)</f>
        <v>0</v>
      </c>
      <c r="AO136" s="69" t="n">
        <f aca="false">IF(AND($F136&lt;AO$1,$G136&lt;AO$3,(DATE(YEAR($G136)+1,MONTH($G136)+1,1))&gt;AO$3),$D136*10.56*AO$2*(AO$1/1000-($F136/1000)),0)</f>
        <v>0</v>
      </c>
      <c r="AP136" s="69" t="n">
        <f aca="false">IF(AND($F136&lt;AP$1,$G136&lt;AP$3,(DATE(YEAR($G136)+1,MONTH($G136)+1,1))&gt;AP$3),$D136*10.56*AP$2*(AP$1/1000-($F136/1000)),0)</f>
        <v>0</v>
      </c>
      <c r="AQ136" s="69" t="n">
        <f aca="false">IF(AND($F136&lt;AQ$1,$G136&lt;AQ$3,(DATE(YEAR($G136)+1,MONTH($G136)+1,1))&gt;AQ$3),$D136*10.56*AQ$2*(AQ$1/1000-($F136/1000)),0)</f>
        <v>0</v>
      </c>
      <c r="AR136" s="69" t="n">
        <f aca="false">IF(AND($F136&lt;AR$1,$G136&lt;AR$3,(DATE(YEAR($G136)+1,MONTH($G136)+1,1))&gt;AR$3),$D136*10.56*AR$2*(AR$1/1000-($F136/1000)),0)</f>
        <v>0</v>
      </c>
      <c r="AS136" s="69" t="n">
        <f aca="false">IF(AND($F136&lt;AS$1,$G136&lt;AS$3,(DATE(YEAR($G136)+1,MONTH($G136)+1,1))&gt;AS$3),$D136*10.56*AS$2*(AS$1/1000-($F136/1000)),0)</f>
        <v>0</v>
      </c>
      <c r="AT136" s="69" t="n">
        <f aca="false">IF(AND($F136&lt;AT$1,$G136&lt;AT$3,(DATE(YEAR($G136)+1,MONTH($G136)+1,1))&gt;AT$3),$D136*10.56*AT$2*(AT$1/1000-($F136/1000)),0)</f>
        <v>0</v>
      </c>
      <c r="AU136" s="69" t="n">
        <f aca="false">IF(AND($F136&lt;AU$1,$G136&lt;AU$3,(DATE(YEAR($G136)+1,MONTH($G136)+1,1))&gt;AU$3),$D136*10.56*AU$2*(AU$1/1000-($F136/1000)),0)</f>
        <v>0</v>
      </c>
      <c r="AV136" s="69" t="n">
        <f aca="false">IF(AND($F136&lt;AV$1,$G136&lt;AV$3,(DATE(YEAR($G136)+1,MONTH($G136)+1,1))&gt;AV$3),$D136*10.56*AV$2*(AV$1/1000-($F136/1000)),0)</f>
        <v>0</v>
      </c>
      <c r="AW136" s="69" t="n">
        <f aca="false">IF(AND($F136&lt;AW$1,$G136&lt;AW$3,(DATE(YEAR($G136)+1,MONTH($G136)+1,1))&gt;AW$3),$D136*10.56*AW$2*(AW$1/1000-($F136/1000)),0)</f>
        <v>0</v>
      </c>
      <c r="AX136" s="69" t="n">
        <f aca="false">IF(AND($F136&lt;AX$1,$G136&lt;AX$3,(DATE(YEAR($G136)+1,MONTH($G136)+1,1))&gt;AX$3),$D136*10.56*AX$2*(AX$1/1000-($F136/1000)),0)</f>
        <v>0</v>
      </c>
      <c r="AY136" s="69" t="n">
        <f aca="false">IF(AND($F136&lt;AY$1,$G136&lt;AY$3,(DATE(YEAR($G136)+1,MONTH($G136)+1,1))&gt;AY$3),$D136*10.56*AY$2*(AY$1/1000-($F136/1000)),0)</f>
        <v>0</v>
      </c>
      <c r="AZ136" s="69" t="n">
        <f aca="false">IF(AND($F136&lt;AZ$1,$G136&lt;AZ$3,(DATE(YEAR($G136)+1,MONTH($G136)+1,1))&gt;AZ$3),$D136*10.56*AZ$2*(AZ$1/1000-($F136/1000)),0)</f>
        <v>0</v>
      </c>
      <c r="BA136" s="69" t="n">
        <f aca="false">IF(AND($F136&lt;BA$1,$G136&lt;BA$3,(DATE(YEAR($G136)+1,MONTH($G136)+1,1))&gt;BA$3),$D136*10.56*BA$2*(BA$1/1000-($F136/1000)),0)</f>
        <v>0</v>
      </c>
      <c r="BB136" s="69" t="n">
        <f aca="false">IF(AND($F136&lt;BB$1,$G136&lt;BB$3,(DATE(YEAR($G136)+1,MONTH($G136)+1,1))&gt;BB$3),$D136*10.56*BB$2*(BB$1/1000-($F136/1000)),0)</f>
        <v>0</v>
      </c>
      <c r="BC136" s="69" t="n">
        <f aca="false">IF(AND($F136&lt;BC$1,$G136&lt;BC$3,(DATE(YEAR($G136)+1,MONTH($G136)+1,1))&gt;BC$3),$D136*10.56*BC$2*(BC$1/1000-($F136/1000)),0)</f>
        <v>0</v>
      </c>
      <c r="BD136" s="69" t="n">
        <f aca="false">IF(AND($F136&lt;BD$1,$G136&lt;BD$3,(DATE(YEAR($G136)+1,MONTH($G136)+1,1))&gt;BD$3),$D136*10.56*BD$2*(BD$1/1000-($F136/1000)),0)</f>
        <v>0</v>
      </c>
    </row>
    <row r="137" customFormat="false" ht="12.75" hidden="false" customHeight="false" outlineLevel="0" collapsed="false">
      <c r="A137" s="66" t="s">
        <v>1428</v>
      </c>
      <c r="B137" s="3" t="s">
        <v>1328</v>
      </c>
      <c r="C137" s="3" t="s">
        <v>1273</v>
      </c>
      <c r="D137" s="66" t="n">
        <v>50</v>
      </c>
      <c r="E137" s="3" t="s">
        <v>1268</v>
      </c>
      <c r="F137" s="2" t="n">
        <v>9700</v>
      </c>
      <c r="G137" s="70" t="n">
        <v>37270</v>
      </c>
      <c r="H137" s="64" t="s">
        <v>1260</v>
      </c>
      <c r="I137" s="69" t="n">
        <f aca="false">IF(AND($F137&lt;I$1,$G137&lt;I$3,(DATE(YEAR($G137)+1,MONTH($G137)+1,1))&gt;I$3),$D137*10.56*I$2*(I$1/1000-($F137/1000)),0)</f>
        <v>0</v>
      </c>
      <c r="J137" s="69" t="n">
        <f aca="false">IF(AND($F137&lt;J$1,$G137&lt;J$3,(DATE(YEAR($G137)+1,MONTH($G137)+1,1))&gt;J$3),$D137*10.56*J$2*(J$1/1000-($F137/1000)),0)</f>
        <v>0</v>
      </c>
      <c r="K137" s="69" t="n">
        <f aca="false">IF(AND($F137&lt;K$1,$G137&lt;K$3,(DATE(YEAR($G137)+1,MONTH($G137)+1,1))&gt;K$3),$D137*10.56*K$2*(K$1/1000-($F137/1000)),0)</f>
        <v>0</v>
      </c>
      <c r="L137" s="69" t="n">
        <f aca="false">IF(AND($F137&lt;L$1,$G137&lt;L$3,(DATE(YEAR($G137)+1,MONTH($G137)+1,1))&gt;L$3),$D137*10.56*L$2*(L$1/1000-($F137/1000)),0)</f>
        <v>0</v>
      </c>
      <c r="M137" s="69" t="n">
        <f aca="false">IF(AND($F137&lt;M$1,$G137&lt;M$3,(DATE(YEAR($G137)+1,MONTH($G137)+1,1))&gt;M$3),$D137*10.56*M$2*(M$1/1000-($F137/1000)),0)</f>
        <v>0</v>
      </c>
      <c r="N137" s="69" t="n">
        <f aca="false">IF(AND($F137&lt;N$1,$G137&lt;N$3,(DATE(YEAR($G137)+1,MONTH($G137)+1,1))&gt;N$3),$D137*10.56*N$2*(N$1/1000-($F137/1000)),0)</f>
        <v>0</v>
      </c>
      <c r="O137" s="69" t="n">
        <f aca="false">IF(AND($F137&lt;O$1,$G137&lt;O$3,(DATE(YEAR($G137)+1,MONTH($G137)+1,1))&gt;O$3),$D137*10.56*O$2*(O$1/1000-($F137/1000)),0)</f>
        <v>0</v>
      </c>
      <c r="P137" s="69" t="n">
        <f aca="false">IF(AND($F137&lt;P$1,$G137&lt;P$3,(DATE(YEAR($G137)+1,MONTH($G137)+1,1))&gt;P$3),$D137*10.56*P$2*(P$1/1000-($F137/1000)),0)</f>
        <v>0</v>
      </c>
      <c r="Q137" s="69" t="n">
        <f aca="false">IF(AND($F137&lt;Q$1,$G137&lt;Q$3,(DATE(YEAR($G137)+1,MONTH($G137)+1,1))&gt;Q$3),$D137*10.56*Q$2*(Q$1/1000-($F137/1000)),0)</f>
        <v>0</v>
      </c>
      <c r="R137" s="69" t="n">
        <f aca="false">IF(AND($F137&lt;R$1,$G137&lt;R$3,(DATE(YEAR($G137)+1,MONTH($G137)+1,1))&gt;R$3),$D137*10.56*R$2*(R$1/1000-($F137/1000)),0)</f>
        <v>0</v>
      </c>
      <c r="S137" s="69" t="n">
        <f aca="false">IF(AND($F137&lt;S$1,$G137&lt;S$3,(DATE(YEAR($G137)+1,MONTH($G137)+1,1))&gt;S$3),$D137*10.56*S$2*(S$1/1000-($F137/1000)),0)</f>
        <v>0</v>
      </c>
      <c r="T137" s="69" t="n">
        <f aca="false">IF(AND($F137&lt;T$1,$G137&lt;T$3,(DATE(YEAR($G137)+1,MONTH($G137)+1,1))&gt;T$3),$D137*10.56*T$2*(T$1/1000-($F137/1000)),0)</f>
        <v>0</v>
      </c>
      <c r="U137" s="69" t="n">
        <f aca="false">IF(AND($F137&lt;U$1,$G137&lt;U$3,(DATE(YEAR($G137)+1,MONTH($G137)+1,1))&gt;U$3),$D137*10.56*U$2*(U$1/1000-($F137/1000)),0)</f>
        <v>0</v>
      </c>
      <c r="V137" s="69" t="n">
        <f aca="false">IF(AND($F137&lt;V$1,$G137&lt;V$3,(DATE(YEAR($G137)+1,MONTH($G137)+1,1))&gt;V$3),$D137*10.56*V$2*(V$1/1000-($F137/1000)),0)</f>
        <v>63.3600000000002</v>
      </c>
      <c r="W137" s="69" t="n">
        <f aca="false">IF(AND($F137&lt;W$1,$G137&lt;W$3,(DATE(YEAR($G137)+1,MONTH($G137)+1,1))&gt;W$3),$D137*10.56*W$2*(W$1/1000-($F137/1000)),0)</f>
        <v>63.3600000000002</v>
      </c>
      <c r="X137" s="69" t="n">
        <f aca="false">IF(AND($F137&lt;X$1,$G137&lt;X$3,(DATE(YEAR($G137)+1,MONTH($G137)+1,1))&gt;X$3),$D137*10.56*X$2*(X$1/1000-($F137/1000)),0)</f>
        <v>63.3600000000002</v>
      </c>
      <c r="Y137" s="69" t="n">
        <f aca="false">IF(AND($F137&lt;Y$1,$G137&lt;Y$3,(DATE(YEAR($G137)+1,MONTH($G137)+1,1))&gt;Y$3),$D137*10.56*Y$2*(Y$1/1000-($F137/1000)),0)</f>
        <v>63.3600000000002</v>
      </c>
      <c r="Z137" s="69" t="n">
        <f aca="false">IF(AND($F137&lt;Z$1,$G137&lt;Z$3,(DATE(YEAR($G137)+1,MONTH($G137)+1,1))&gt;Z$3),$D137*10.56*Z$2*(Z$1/1000-($F137/1000)),0)</f>
        <v>63.3600000000002</v>
      </c>
      <c r="AA137" s="69" t="n">
        <f aca="false">IF(AND($F137&lt;AA$1,$G137&lt;AA$3,(DATE(YEAR($G137)+1,MONTH($G137)+1,1))&gt;AA$3),$D137*10.56*AA$2*(AA$1/1000-($F137/1000)),0)</f>
        <v>63.3600000000002</v>
      </c>
      <c r="AB137" s="69" t="n">
        <f aca="false">IF(AND($F137&lt;AB$1,$G137&lt;AB$3,(DATE(YEAR($G137)+1,MONTH($G137)+1,1))&gt;AB$3),$D137*10.56*AB$2*(AB$1/1000-($F137/1000)),0)</f>
        <v>63.3600000000002</v>
      </c>
      <c r="AC137" s="69" t="n">
        <f aca="false">IF(AND($F137&lt;AC$1,$G137&lt;AC$3,(DATE(YEAR($G137)+1,MONTH($G137)+1,1))&gt;AC$3),$D137*10.56*AC$2*(AC$1/1000-($F137/1000)),0)</f>
        <v>63.3600000000002</v>
      </c>
      <c r="AD137" s="69" t="n">
        <f aca="false">IF(AND($F137&lt;AD$1,$G137&lt;AD$3,(DATE(YEAR($G137)+1,MONTH($G137)+1,1))&gt;AD$3),$D137*10.56*AD$2*(AD$1/1000-($F137/1000)),0)</f>
        <v>63.3600000000002</v>
      </c>
      <c r="AE137" s="69" t="n">
        <f aca="false">IF(AND($F137&lt;AE$1,$G137&lt;AE$3,(DATE(YEAR($G137)+1,MONTH($G137)+1,1))&gt;AE$3),$D137*10.56*AE$2*(AE$1/1000-($F137/1000)),0)</f>
        <v>63.3600000000002</v>
      </c>
      <c r="AF137" s="69" t="n">
        <f aca="false">IF(AND($F137&lt;AF$1,$G137&lt;AF$3,(DATE(YEAR($G137)+1,MONTH($G137)+1,1))&gt;AF$3),$D137*10.56*AF$2*(AF$1/1000-($F137/1000)),0)</f>
        <v>63.3600000000002</v>
      </c>
      <c r="AG137" s="69" t="n">
        <f aca="false">IF(AND($F137&lt;AG$1,$G137&lt;AG$3,(DATE(YEAR($G137)+1,MONTH($G137)+1,1))&gt;AG$3),$D137*10.56*AG$2*(AG$1/1000-($F137/1000)),0)</f>
        <v>63.3600000000002</v>
      </c>
      <c r="AH137" s="69" t="n">
        <f aca="false">IF(AND($F137&lt;AH$1,$G137&lt;AH$3,(DATE(YEAR($G137)+1,MONTH($G137)+1,1))&gt;AH$3),$D137*10.56*AH$2*(AH$1/1000-($F137/1000)),0)</f>
        <v>0</v>
      </c>
      <c r="AI137" s="69" t="n">
        <f aca="false">IF(AND($F137&lt;AI$1,$G137&lt;AI$3,(DATE(YEAR($G137)+1,MONTH($G137)+1,1))&gt;AI$3),$D137*10.56*AI$2*(AI$1/1000-($F137/1000)),0)</f>
        <v>0</v>
      </c>
      <c r="AJ137" s="69" t="n">
        <f aca="false">IF(AND($F137&lt;AJ$1,$G137&lt;AJ$3,(DATE(YEAR($G137)+1,MONTH($G137)+1,1))&gt;AJ$3),$D137*10.56*AJ$2*(AJ$1/1000-($F137/1000)),0)</f>
        <v>0</v>
      </c>
      <c r="AK137" s="69" t="n">
        <f aca="false">IF(AND($F137&lt;AK$1,$G137&lt;AK$3,(DATE(YEAR($G137)+1,MONTH($G137)+1,1))&gt;AK$3),$D137*10.56*AK$2*(AK$1/1000-($F137/1000)),0)</f>
        <v>0</v>
      </c>
      <c r="AL137" s="69" t="n">
        <f aca="false">IF(AND($F137&lt;AL$1,$G137&lt;AL$3,(DATE(YEAR($G137)+1,MONTH($G137)+1,1))&gt;AL$3),$D137*10.56*AL$2*(AL$1/1000-($F137/1000)),0)</f>
        <v>0</v>
      </c>
      <c r="AM137" s="69" t="n">
        <f aca="false">IF(AND($F137&lt;AM$1,$G137&lt;AM$3,(DATE(YEAR($G137)+1,MONTH($G137)+1,1))&gt;AM$3),$D137*10.56*AM$2*(AM$1/1000-($F137/1000)),0)</f>
        <v>0</v>
      </c>
      <c r="AN137" s="69" t="n">
        <f aca="false">IF(AND($F137&lt;AN$1,$G137&lt;AN$3,(DATE(YEAR($G137)+1,MONTH($G137)+1,1))&gt;AN$3),$D137*10.56*AN$2*(AN$1/1000-($F137/1000)),0)</f>
        <v>0</v>
      </c>
      <c r="AO137" s="69" t="n">
        <f aca="false">IF(AND($F137&lt;AO$1,$G137&lt;AO$3,(DATE(YEAR($G137)+1,MONTH($G137)+1,1))&gt;AO$3),$D137*10.56*AO$2*(AO$1/1000-($F137/1000)),0)</f>
        <v>0</v>
      </c>
      <c r="AP137" s="69" t="n">
        <f aca="false">IF(AND($F137&lt;AP$1,$G137&lt;AP$3,(DATE(YEAR($G137)+1,MONTH($G137)+1,1))&gt;AP$3),$D137*10.56*AP$2*(AP$1/1000-($F137/1000)),0)</f>
        <v>0</v>
      </c>
      <c r="AQ137" s="69" t="n">
        <f aca="false">IF(AND($F137&lt;AQ$1,$G137&lt;AQ$3,(DATE(YEAR($G137)+1,MONTH($G137)+1,1))&gt;AQ$3),$D137*10.56*AQ$2*(AQ$1/1000-($F137/1000)),0)</f>
        <v>0</v>
      </c>
      <c r="AR137" s="69" t="n">
        <f aca="false">IF(AND($F137&lt;AR$1,$G137&lt;AR$3,(DATE(YEAR($G137)+1,MONTH($G137)+1,1))&gt;AR$3),$D137*10.56*AR$2*(AR$1/1000-($F137/1000)),0)</f>
        <v>0</v>
      </c>
      <c r="AS137" s="69" t="n">
        <f aca="false">IF(AND($F137&lt;AS$1,$G137&lt;AS$3,(DATE(YEAR($G137)+1,MONTH($G137)+1,1))&gt;AS$3),$D137*10.56*AS$2*(AS$1/1000-($F137/1000)),0)</f>
        <v>0</v>
      </c>
      <c r="AT137" s="69" t="n">
        <f aca="false">IF(AND($F137&lt;AT$1,$G137&lt;AT$3,(DATE(YEAR($G137)+1,MONTH($G137)+1,1))&gt;AT$3),$D137*10.56*AT$2*(AT$1/1000-($F137/1000)),0)</f>
        <v>0</v>
      </c>
      <c r="AU137" s="69" t="n">
        <f aca="false">IF(AND($F137&lt;AU$1,$G137&lt;AU$3,(DATE(YEAR($G137)+1,MONTH($G137)+1,1))&gt;AU$3),$D137*10.56*AU$2*(AU$1/1000-($F137/1000)),0)</f>
        <v>0</v>
      </c>
      <c r="AV137" s="69" t="n">
        <f aca="false">IF(AND($F137&lt;AV$1,$G137&lt;AV$3,(DATE(YEAR($G137)+1,MONTH($G137)+1,1))&gt;AV$3),$D137*10.56*AV$2*(AV$1/1000-($F137/1000)),0)</f>
        <v>0</v>
      </c>
      <c r="AW137" s="69" t="n">
        <f aca="false">IF(AND($F137&lt;AW$1,$G137&lt;AW$3,(DATE(YEAR($G137)+1,MONTH($G137)+1,1))&gt;AW$3),$D137*10.56*AW$2*(AW$1/1000-($F137/1000)),0)</f>
        <v>0</v>
      </c>
      <c r="AX137" s="69" t="n">
        <f aca="false">IF(AND($F137&lt;AX$1,$G137&lt;AX$3,(DATE(YEAR($G137)+1,MONTH($G137)+1,1))&gt;AX$3),$D137*10.56*AX$2*(AX$1/1000-($F137/1000)),0)</f>
        <v>0</v>
      </c>
      <c r="AY137" s="69" t="n">
        <f aca="false">IF(AND($F137&lt;AY$1,$G137&lt;AY$3,(DATE(YEAR($G137)+1,MONTH($G137)+1,1))&gt;AY$3),$D137*10.56*AY$2*(AY$1/1000-($F137/1000)),0)</f>
        <v>0</v>
      </c>
      <c r="AZ137" s="69" t="n">
        <f aca="false">IF(AND($F137&lt;AZ$1,$G137&lt;AZ$3,(DATE(YEAR($G137)+1,MONTH($G137)+1,1))&gt;AZ$3),$D137*10.56*AZ$2*(AZ$1/1000-($F137/1000)),0)</f>
        <v>0</v>
      </c>
      <c r="BA137" s="69" t="n">
        <f aca="false">IF(AND($F137&lt;BA$1,$G137&lt;BA$3,(DATE(YEAR($G137)+1,MONTH($G137)+1,1))&gt;BA$3),$D137*10.56*BA$2*(BA$1/1000-($F137/1000)),0)</f>
        <v>0</v>
      </c>
      <c r="BB137" s="69" t="n">
        <f aca="false">IF(AND($F137&lt;BB$1,$G137&lt;BB$3,(DATE(YEAR($G137)+1,MONTH($G137)+1,1))&gt;BB$3),$D137*10.56*BB$2*(BB$1/1000-($F137/1000)),0)</f>
        <v>0</v>
      </c>
      <c r="BC137" s="69" t="n">
        <f aca="false">IF(AND($F137&lt;BC$1,$G137&lt;BC$3,(DATE(YEAR($G137)+1,MONTH($G137)+1,1))&gt;BC$3),$D137*10.56*BC$2*(BC$1/1000-($F137/1000)),0)</f>
        <v>0</v>
      </c>
      <c r="BD137" s="69" t="n">
        <f aca="false">IF(AND($F137&lt;BD$1,$G137&lt;BD$3,(DATE(YEAR($G137)+1,MONTH($G137)+1,1))&gt;BD$3),$D137*10.56*BD$2*(BD$1/1000-($F137/1000)),0)</f>
        <v>0</v>
      </c>
    </row>
    <row r="138" customFormat="false" ht="13.5" hidden="false" customHeight="false" outlineLevel="0" collapsed="false">
      <c r="A138" s="45" t="s">
        <v>1858</v>
      </c>
      <c r="D138" s="74" t="n">
        <f aca="false">SUM(D4:D137)</f>
        <v>30164.9</v>
      </c>
      <c r="H138" s="45" t="s">
        <v>1858</v>
      </c>
      <c r="I138" s="74" t="n">
        <f aca="false">SUM(I4:I137)</f>
        <v>0</v>
      </c>
      <c r="J138" s="74" t="n">
        <f aca="false">SUM(J4:J137)</f>
        <v>2143.68</v>
      </c>
      <c r="K138" s="74" t="n">
        <f aca="false">SUM(K4:K137)</f>
        <v>2143.68</v>
      </c>
      <c r="L138" s="74" t="n">
        <f aca="false">SUM(L4:L137)</f>
        <v>2477.7984</v>
      </c>
      <c r="M138" s="74" t="n">
        <f aca="false">SUM(M4:M137)</f>
        <v>2592.2147328</v>
      </c>
      <c r="N138" s="74" t="n">
        <f aca="false">SUM(N4:N137)</f>
        <v>2754.4163328</v>
      </c>
      <c r="O138" s="74" t="n">
        <f aca="false">SUM(O4:O137)</f>
        <v>21569.7385728</v>
      </c>
      <c r="P138" s="74" t="n">
        <f aca="false">SUM(P4:P137)</f>
        <v>41189.3737728</v>
      </c>
      <c r="Q138" s="74" t="n">
        <f aca="false">SUM(Q4:Q137)</f>
        <v>49083.9875328</v>
      </c>
      <c r="R138" s="74" t="n">
        <f aca="false">SUM(R4:R137)</f>
        <v>55334.3805696</v>
      </c>
      <c r="S138" s="74" t="n">
        <f aca="false">SUM(S4:S137)</f>
        <v>56094.9117696</v>
      </c>
      <c r="T138" s="74" t="n">
        <f aca="false">SUM(T4:T137)</f>
        <v>60459.1409664</v>
      </c>
      <c r="U138" s="74" t="n">
        <f aca="false">SUM(U4:U137)</f>
        <v>66185.1277824</v>
      </c>
      <c r="V138" s="74" t="n">
        <f aca="false">SUM(V4:V137)</f>
        <v>64735.4509824</v>
      </c>
      <c r="W138" s="74" t="n">
        <f aca="false">SUM(W4:W137)</f>
        <v>64769.6653824</v>
      </c>
      <c r="X138" s="74" t="n">
        <f aca="false">SUM(X4:X137)</f>
        <v>64435.5469824</v>
      </c>
      <c r="Y138" s="74" t="n">
        <f aca="false">SUM(Y4:Y137)</f>
        <v>74865.2906496</v>
      </c>
      <c r="Z138" s="74" t="n">
        <f aca="false">SUM(Z4:Z137)</f>
        <v>74715.3386496</v>
      </c>
      <c r="AA138" s="74" t="n">
        <f aca="false">SUM(AA4:AA137)</f>
        <v>85343.9342976</v>
      </c>
      <c r="AB138" s="74" t="n">
        <f aca="false">SUM(AB4:AB137)</f>
        <v>99860.9943936</v>
      </c>
      <c r="AC138" s="74" t="n">
        <f aca="false">SUM(AC4:AC137)</f>
        <v>102680.3031936</v>
      </c>
      <c r="AD138" s="74" t="n">
        <f aca="false">SUM(AD4:AD137)</f>
        <v>99198.3197568</v>
      </c>
      <c r="AE138" s="74" t="n">
        <f aca="false">SUM(AE4:AE137)</f>
        <v>106077.3149568</v>
      </c>
      <c r="AF138" s="74" t="n">
        <f aca="false">SUM(AF4:AF137)</f>
        <v>102815.54976</v>
      </c>
      <c r="AG138" s="74" t="n">
        <f aca="false">SUM(AG4:AG137)</f>
        <v>97089.562944</v>
      </c>
      <c r="AH138" s="74" t="n">
        <f aca="false">SUM(AH4:AH137)</f>
        <v>109355.214144</v>
      </c>
      <c r="AI138" s="74" t="n">
        <f aca="false">SUM(AI4:AI137)</f>
        <v>109320.999744</v>
      </c>
      <c r="AJ138" s="74" t="n">
        <f aca="false">SUM(AJ4:AJ137)</f>
        <v>130314.279744</v>
      </c>
      <c r="AK138" s="74" t="n">
        <f aca="false">SUM(AK4:AK137)</f>
        <v>133962.759744</v>
      </c>
      <c r="AL138" s="74" t="n">
        <f aca="false">SUM(AL4:AL137)</f>
        <v>148754.257344</v>
      </c>
      <c r="AM138" s="74" t="n">
        <f aca="false">SUM(AM4:AM137)</f>
        <v>180266.558208</v>
      </c>
      <c r="AN138" s="74" t="n">
        <f aca="false">SUM(AN4:AN137)</f>
        <v>163908.678912</v>
      </c>
      <c r="AO138" s="74" t="n">
        <f aca="false">SUM(AO4:AO137)</f>
        <v>164550.874752</v>
      </c>
      <c r="AP138" s="74" t="n">
        <f aca="false">SUM(AP4:AP137)</f>
        <v>162517.441152</v>
      </c>
      <c r="AQ138" s="74" t="n">
        <f aca="false">SUM(AQ4:AQ137)</f>
        <v>169845.553152</v>
      </c>
      <c r="AR138" s="74" t="n">
        <f aca="false">SUM(AR4:AR137)</f>
        <v>175332.529152</v>
      </c>
      <c r="AS138" s="74" t="n">
        <f aca="false">SUM(AS4:AS137)</f>
        <v>175332.529152</v>
      </c>
      <c r="AT138" s="74" t="n">
        <f aca="false">SUM(AT4:AT137)</f>
        <v>170556.874752</v>
      </c>
      <c r="AU138" s="74" t="n">
        <f aca="false">SUM(AU4:AU137)</f>
        <v>170556.874752</v>
      </c>
      <c r="AV138" s="74" t="n">
        <f aca="false">SUM(AV4:AV137)</f>
        <v>149563.594752</v>
      </c>
      <c r="AW138" s="74" t="n">
        <f aca="false">SUM(AW4:AW137)</f>
        <v>135370.954752</v>
      </c>
      <c r="AX138" s="74" t="n">
        <f aca="false">SUM(AX4:AX137)</f>
        <v>120567.207552</v>
      </c>
      <c r="AY138" s="74" t="n">
        <f aca="false">SUM(AY4:AY137)</f>
        <v>59610.9888</v>
      </c>
      <c r="AZ138" s="74" t="n">
        <f aca="false">SUM(AZ4:AZ137)</f>
        <v>41832.1728</v>
      </c>
      <c r="BA138" s="74" t="n">
        <f aca="false">SUM(BA4:BA137)</f>
        <v>30476.0544</v>
      </c>
      <c r="BB138" s="74" t="n">
        <f aca="false">SUM(BB4:BB137)</f>
        <v>29741.0784</v>
      </c>
      <c r="BC138" s="74" t="n">
        <f aca="false">SUM(BC4:BC137)</f>
        <v>14773.44</v>
      </c>
      <c r="BD138" s="74" t="n">
        <f aca="false">SUM(BD4:BD137)</f>
        <v>8184</v>
      </c>
    </row>
    <row r="139" customFormat="false" ht="13.5" hidden="false" customHeight="false" outlineLevel="0" collapsed="false">
      <c r="A139" s="45"/>
      <c r="H139" s="45"/>
      <c r="U139" s="6"/>
      <c r="V139" s="6"/>
      <c r="W139" s="6"/>
      <c r="X139" s="6"/>
      <c r="Y139" s="6"/>
      <c r="Z139" s="6"/>
      <c r="AA139" s="6"/>
      <c r="AB139" s="6"/>
      <c r="AC139" s="6"/>
    </row>
    <row r="140" customFormat="false" ht="12.75" hidden="false" customHeight="false" outlineLevel="0" collapsed="false">
      <c r="A140" s="75" t="s">
        <v>1292</v>
      </c>
      <c r="D140" s="69" t="n">
        <f aca="false">SUMIF($B$4:$B$137,$H140,D$4:D$137)</f>
        <v>1426.9</v>
      </c>
      <c r="H140" s="75" t="s">
        <v>1292</v>
      </c>
      <c r="I140" s="69" t="n">
        <f aca="false">SUMIF($B$4:$B$137,$H140,I$4:I$137)</f>
        <v>0</v>
      </c>
      <c r="J140" s="69" t="n">
        <f aca="false">SUMIF($B$4:$B$137,$H140,J$4:J$137)</f>
        <v>2143.68</v>
      </c>
      <c r="K140" s="69" t="n">
        <f aca="false">SUMIF($B$4:$B$137,$H140,K$4:K$137)</f>
        <v>2143.68</v>
      </c>
      <c r="L140" s="69" t="n">
        <f aca="false">SUMIF($B$4:$B$137,$H140,L$4:L$137)</f>
        <v>2449.92</v>
      </c>
      <c r="M140" s="69" t="n">
        <f aca="false">SUMIF($B$4:$B$137,$H140,M$4:M$137)</f>
        <v>2509.056</v>
      </c>
      <c r="N140" s="69" t="n">
        <f aca="false">SUMIF($B$4:$B$137,$H140,N$4:N$137)</f>
        <v>2509.056</v>
      </c>
      <c r="O140" s="69" t="n">
        <f aca="false">SUMIF($B$4:$B$137,$H140,O$4:O$137)</f>
        <v>5448.96</v>
      </c>
      <c r="P140" s="69" t="n">
        <f aca="false">SUMIF($B$4:$B$137,$H140,P$4:P$137)</f>
        <v>5448.96</v>
      </c>
      <c r="Q140" s="69" t="n">
        <f aca="false">SUMIF($B$4:$B$137,$H140,Q$4:Q$137)</f>
        <v>5702.4</v>
      </c>
      <c r="R140" s="69" t="n">
        <f aca="false">SUMIF($B$4:$B$137,$H140,R$4:R$137)</f>
        <v>6682.368</v>
      </c>
      <c r="S140" s="69" t="n">
        <f aca="false">SUMIF($B$4:$B$137,$H140,S$4:S$137)</f>
        <v>6809.088</v>
      </c>
      <c r="T140" s="69" t="n">
        <f aca="false">SUMIF($B$4:$B$137,$H140,T$4:T$137)</f>
        <v>7536.62976</v>
      </c>
      <c r="U140" s="69" t="n">
        <f aca="false">SUMIF($B$4:$B$137,$H140,U$4:U$137)</f>
        <v>9142.653696</v>
      </c>
      <c r="V140" s="69" t="n">
        <f aca="false">SUMIF($B$4:$B$137,$H140,V$4:V$137)</f>
        <v>6998.973696</v>
      </c>
      <c r="W140" s="69" t="n">
        <f aca="false">SUMIF($B$4:$B$137,$H140,W$4:W$137)</f>
        <v>6998.973696</v>
      </c>
      <c r="X140" s="69" t="n">
        <f aca="false">SUMIF($B$4:$B$137,$H140,X$4:X$137)</f>
        <v>6692.733696</v>
      </c>
      <c r="Y140" s="69" t="n">
        <f aca="false">SUMIF($B$4:$B$137,$H140,Y$4:Y$137)</f>
        <v>6633.597696</v>
      </c>
      <c r="Z140" s="69" t="n">
        <f aca="false">SUMIF($B$4:$B$137,$H140,Z$4:Z$137)</f>
        <v>6633.597696</v>
      </c>
      <c r="AA140" s="69" t="n">
        <f aca="false">SUMIF($B$4:$B$137,$H140,AA$4:AA$137)</f>
        <v>3693.693696</v>
      </c>
      <c r="AB140" s="69" t="n">
        <f aca="false">SUMIF($B$4:$B$137,$H140,AB$4:AB$137)</f>
        <v>3693.693696</v>
      </c>
      <c r="AC140" s="69" t="n">
        <f aca="false">SUMIF($B$4:$B$137,$H140,AC$4:AC$137)</f>
        <v>6048.573696</v>
      </c>
      <c r="AD140" s="69" t="n">
        <f aca="false">SUMIF($B$4:$B$137,$H140,AD$4:AD$137)</f>
        <v>5068.605696</v>
      </c>
      <c r="AE140" s="69" t="n">
        <f aca="false">SUMIF($B$4:$B$137,$H140,AE$4:AE$137)</f>
        <v>5554.365696</v>
      </c>
      <c r="AF140" s="69" t="n">
        <f aca="false">SUMIF($B$4:$B$137,$H140,AF$4:AF$137)</f>
        <v>4826.823936</v>
      </c>
      <c r="AG140" s="69" t="n">
        <f aca="false">SUMIF($B$4:$B$137,$H140,AG$4:AG$137)</f>
        <v>3220.8</v>
      </c>
      <c r="AH140" s="69" t="n">
        <f aca="false">SUMIF($B$4:$B$137,$H140,AH$4:AH$137)</f>
        <v>6676.4544</v>
      </c>
      <c r="AI140" s="69" t="n">
        <f aca="false">SUMIF($B$4:$B$137,$H140,AI$4:AI$137)</f>
        <v>6676.4544</v>
      </c>
      <c r="AJ140" s="69" t="n">
        <f aca="false">SUMIF($B$4:$B$137,$H140,AJ$4:AJ$137)</f>
        <v>6676.4544</v>
      </c>
      <c r="AK140" s="69" t="n">
        <f aca="false">SUMIF($B$4:$B$137,$H140,AK$4:AK$137)</f>
        <v>6676.4544</v>
      </c>
      <c r="AL140" s="69" t="n">
        <f aca="false">SUMIF($B$4:$B$137,$H140,AL$4:AL$137)</f>
        <v>6676.4544</v>
      </c>
      <c r="AM140" s="69" t="n">
        <f aca="false">SUMIF($B$4:$B$137,$H140,AM$4:AM$137)</f>
        <v>6676.4544</v>
      </c>
      <c r="AN140" s="69" t="n">
        <f aca="false">SUMIF($B$4:$B$137,$H140,AN$4:AN$137)</f>
        <v>6676.4544</v>
      </c>
      <c r="AO140" s="69" t="n">
        <f aca="false">SUMIF($B$4:$B$137,$H140,AO$4:AO$137)</f>
        <v>4068.1344</v>
      </c>
      <c r="AP140" s="69" t="n">
        <f aca="false">SUMIF($B$4:$B$137,$H140,AP$4:AP$137)</f>
        <v>4803.1104</v>
      </c>
      <c r="AQ140" s="69" t="n">
        <f aca="false">SUMIF($B$4:$B$137,$H140,AQ$4:AQ$137)</f>
        <v>4190.6304</v>
      </c>
      <c r="AR140" s="69" t="n">
        <f aca="false">SUMIF($B$4:$B$137,$H140,AR$4:AR$137)</f>
        <v>4190.6304</v>
      </c>
      <c r="AS140" s="69" t="n">
        <f aca="false">SUMIF($B$4:$B$137,$H140,AS$4:AS$137)</f>
        <v>4190.6304</v>
      </c>
      <c r="AT140" s="69" t="n">
        <f aca="false">SUMIF($B$4:$B$137,$H140,AT$4:AT$137)</f>
        <v>734.976</v>
      </c>
      <c r="AU140" s="69" t="n">
        <f aca="false">SUMIF($B$4:$B$137,$H140,AU$4:AU$137)</f>
        <v>734.976</v>
      </c>
      <c r="AV140" s="69" t="n">
        <f aca="false">SUMIF($B$4:$B$137,$H140,AV$4:AV$137)</f>
        <v>734.976</v>
      </c>
      <c r="AW140" s="69" t="n">
        <f aca="false">SUMIF($B$4:$B$137,$H140,AW$4:AW$137)</f>
        <v>734.976</v>
      </c>
      <c r="AX140" s="69" t="n">
        <f aca="false">SUMIF($B$4:$B$137,$H140,AX$4:AX$137)</f>
        <v>734.976</v>
      </c>
      <c r="AY140" s="69" t="n">
        <f aca="false">SUMIF($B$4:$B$137,$H140,AY$4:AY$137)</f>
        <v>734.976</v>
      </c>
      <c r="AZ140" s="69" t="n">
        <f aca="false">SUMIF($B$4:$B$137,$H140,AZ$4:AZ$137)</f>
        <v>734.976</v>
      </c>
      <c r="BA140" s="69" t="n">
        <f aca="false">SUMIF($B$4:$B$137,$H140,BA$4:BA$137)</f>
        <v>734.976</v>
      </c>
      <c r="BB140" s="69" t="n">
        <f aca="false">SUMIF($B$4:$B$137,$H140,BB$4:BB$137)</f>
        <v>0</v>
      </c>
      <c r="BC140" s="69" t="n">
        <f aca="false">SUMIF($B$4:$B$137,$H140,BC$4:BC$137)</f>
        <v>0</v>
      </c>
      <c r="BD140" s="69" t="n">
        <f aca="false">SUMIF($B$4:$B$137,$H140,BD$4:BD$137)</f>
        <v>0</v>
      </c>
    </row>
    <row r="141" customFormat="false" ht="12.75" hidden="false" customHeight="false" outlineLevel="0" collapsed="false">
      <c r="A141" s="75" t="s">
        <v>61</v>
      </c>
      <c r="D141" s="69" t="n">
        <f aca="false">SUMIF($B$4:$B$137,$H141,D$4:D$137)</f>
        <v>11956</v>
      </c>
      <c r="H141" s="75" t="s">
        <v>61</v>
      </c>
      <c r="I141" s="69" t="n">
        <f aca="false">SUMIF($B$4:$B$137,$H141,I$4:I$137)</f>
        <v>0</v>
      </c>
      <c r="J141" s="69" t="n">
        <f aca="false">SUMIF($B$4:$B$137,$H141,J$4:J$137)</f>
        <v>0</v>
      </c>
      <c r="K141" s="69" t="n">
        <f aca="false">SUMIF($B$4:$B$137,$H141,K$4:K$137)</f>
        <v>0</v>
      </c>
      <c r="L141" s="69" t="n">
        <f aca="false">SUMIF($B$4:$B$137,$H141,L$4:L$137)</f>
        <v>0</v>
      </c>
      <c r="M141" s="69" t="n">
        <f aca="false">SUMIF($B$4:$B$137,$H141,M$4:M$137)</f>
        <v>0</v>
      </c>
      <c r="N141" s="69" t="n">
        <f aca="false">SUMIF($B$4:$B$137,$H141,N$4:N$137)</f>
        <v>0</v>
      </c>
      <c r="O141" s="69" t="n">
        <f aca="false">SUMIF($B$4:$B$137,$H141,O$4:O$137)</f>
        <v>14236.08384</v>
      </c>
      <c r="P141" s="69" t="n">
        <f aca="false">SUMIF($B$4:$B$137,$H141,P$4:P$137)</f>
        <v>14236.08384</v>
      </c>
      <c r="Q141" s="69" t="n">
        <f aca="false">SUMIF($B$4:$B$137,$H141,Q$4:Q$137)</f>
        <v>21401.04384</v>
      </c>
      <c r="R141" s="69" t="n">
        <f aca="false">SUMIF($B$4:$B$137,$H141,R$4:R$137)</f>
        <v>21401.04384</v>
      </c>
      <c r="S141" s="69" t="n">
        <f aca="false">SUMIF($B$4:$B$137,$H141,S$4:S$137)</f>
        <v>21401.04384</v>
      </c>
      <c r="T141" s="69" t="n">
        <f aca="false">SUMIF($B$4:$B$137,$H141,T$4:T$137)</f>
        <v>21401.04384</v>
      </c>
      <c r="U141" s="69" t="n">
        <f aca="false">SUMIF($B$4:$B$137,$H141,U$4:U$137)</f>
        <v>21401.04384</v>
      </c>
      <c r="V141" s="69" t="n">
        <f aca="false">SUMIF($B$4:$B$137,$H141,V$4:V$137)</f>
        <v>21401.04384</v>
      </c>
      <c r="W141" s="69" t="n">
        <f aca="false">SUMIF($B$4:$B$137,$H141,W$4:W$137)</f>
        <v>21401.04384</v>
      </c>
      <c r="X141" s="69" t="n">
        <f aca="false">SUMIF($B$4:$B$137,$H141,X$4:X$137)</f>
        <v>21401.04384</v>
      </c>
      <c r="Y141" s="69" t="n">
        <f aca="false">SUMIF($B$4:$B$137,$H141,Y$4:Y$137)</f>
        <v>21401.04384</v>
      </c>
      <c r="Z141" s="69" t="n">
        <f aca="false">SUMIF($B$4:$B$137,$H141,Z$4:Z$137)</f>
        <v>21401.04384</v>
      </c>
      <c r="AA141" s="69" t="n">
        <f aca="false">SUMIF($B$4:$B$137,$H141,AA$4:AA$137)</f>
        <v>18928.8</v>
      </c>
      <c r="AB141" s="69" t="n">
        <f aca="false">SUMIF($B$4:$B$137,$H141,AB$4:AB$137)</f>
        <v>26165.01888</v>
      </c>
      <c r="AC141" s="69" t="n">
        <f aca="false">SUMIF($B$4:$B$137,$H141,AC$4:AC$137)</f>
        <v>27067.64544</v>
      </c>
      <c r="AD141" s="69" t="n">
        <f aca="false">SUMIF($B$4:$B$137,$H141,AD$4:AD$137)</f>
        <v>29836.05504</v>
      </c>
      <c r="AE141" s="69" t="n">
        <f aca="false">SUMIF($B$4:$B$137,$H141,AE$4:AE$137)</f>
        <v>29836.05504</v>
      </c>
      <c r="AF141" s="69" t="n">
        <f aca="false">SUMIF($B$4:$B$137,$H141,AF$4:AF$137)</f>
        <v>30938.51904</v>
      </c>
      <c r="AG141" s="69" t="n">
        <f aca="false">SUMIF($B$4:$B$137,$H141,AG$4:AG$137)</f>
        <v>30938.51904</v>
      </c>
      <c r="AH141" s="69" t="n">
        <f aca="false">SUMIF($B$4:$B$137,$H141,AH$4:AH$137)</f>
        <v>30938.51904</v>
      </c>
      <c r="AI141" s="69" t="n">
        <f aca="false">SUMIF($B$4:$B$137,$H141,AI$4:AI$137)</f>
        <v>30938.51904</v>
      </c>
      <c r="AJ141" s="69" t="n">
        <f aca="false">SUMIF($B$4:$B$137,$H141,AJ$4:AJ$137)</f>
        <v>45194.51904</v>
      </c>
      <c r="AK141" s="69" t="n">
        <f aca="false">SUMIF($B$4:$B$137,$H141,AK$4:AK$137)</f>
        <v>52797.71904</v>
      </c>
      <c r="AL141" s="69" t="n">
        <f aca="false">SUMIF($B$4:$B$137,$H141,AL$4:AL$137)</f>
        <v>60795.75744</v>
      </c>
      <c r="AM141" s="69" t="n">
        <f aca="false">SUMIF($B$4:$B$137,$H141,AM$4:AM$137)</f>
        <v>85841.01504</v>
      </c>
      <c r="AN141" s="69" t="n">
        <f aca="false">SUMIF($B$4:$B$137,$H141,AN$4:AN$137)</f>
        <v>78604.79616</v>
      </c>
      <c r="AO141" s="69" t="n">
        <f aca="false">SUMIF($B$4:$B$137,$H141,AO$4:AO$137)</f>
        <v>78535.248</v>
      </c>
      <c r="AP141" s="69" t="n">
        <f aca="false">SUMIF($B$4:$B$137,$H141,AP$4:AP$137)</f>
        <v>75766.8384</v>
      </c>
      <c r="AQ141" s="69" t="n">
        <f aca="false">SUMIF($B$4:$B$137,$H141,AQ$4:AQ$137)</f>
        <v>90734.4768</v>
      </c>
      <c r="AR141" s="69" t="n">
        <f aca="false">SUMIF($B$4:$B$137,$H141,AR$4:AR$137)</f>
        <v>89632.0128</v>
      </c>
      <c r="AS141" s="69" t="n">
        <f aca="false">SUMIF($B$4:$B$137,$H141,AS$4:AS$137)</f>
        <v>89632.0128</v>
      </c>
      <c r="AT141" s="69" t="n">
        <f aca="false">SUMIF($B$4:$B$137,$H141,AT$4:AT$137)</f>
        <v>97816.0128</v>
      </c>
      <c r="AU141" s="69" t="n">
        <f aca="false">SUMIF($B$4:$B$137,$H141,AU$4:AU$137)</f>
        <v>97816.0128</v>
      </c>
      <c r="AV141" s="69" t="n">
        <f aca="false">SUMIF($B$4:$B$137,$H141,AV$4:AV$137)</f>
        <v>83560.0128</v>
      </c>
      <c r="AW141" s="69" t="n">
        <f aca="false">SUMIF($B$4:$B$137,$H141,AW$4:AW$137)</f>
        <v>75956.8128</v>
      </c>
      <c r="AX141" s="69" t="n">
        <f aca="false">SUMIF($B$4:$B$137,$H141,AX$4:AX$137)</f>
        <v>67958.7744</v>
      </c>
      <c r="AY141" s="69" t="n">
        <f aca="false">SUMIF($B$4:$B$137,$H141,AY$4:AY$137)</f>
        <v>31149.6768</v>
      </c>
      <c r="AZ141" s="69" t="n">
        <f aca="false">SUMIF($B$4:$B$137,$H141,AZ$4:AZ$137)</f>
        <v>31149.6768</v>
      </c>
      <c r="BA141" s="69" t="n">
        <f aca="false">SUMIF($B$4:$B$137,$H141,BA$4:BA$137)</f>
        <v>23151.6384</v>
      </c>
      <c r="BB141" s="69" t="n">
        <f aca="false">SUMIF($B$4:$B$137,$H141,BB$4:BB$137)</f>
        <v>23151.6384</v>
      </c>
      <c r="BC141" s="69" t="n">
        <f aca="false">SUMIF($B$4:$B$137,$H141,BC$4:BC$137)</f>
        <v>8184</v>
      </c>
      <c r="BD141" s="69" t="n">
        <f aca="false">SUMIF($B$4:$B$137,$H141,BD$4:BD$137)</f>
        <v>8184</v>
      </c>
    </row>
    <row r="142" customFormat="false" ht="12.75" hidden="false" customHeight="false" outlineLevel="0" collapsed="false">
      <c r="A142" s="75" t="s">
        <v>20</v>
      </c>
      <c r="D142" s="69" t="n">
        <f aca="false">SUMIF($B$4:$B$137,$H142,D$4:D$137)</f>
        <v>4044.9</v>
      </c>
      <c r="H142" s="75" t="s">
        <v>20</v>
      </c>
      <c r="I142" s="69" t="n">
        <f aca="false">SUMIF($B$4:$B$137,$H142,I$4:I$137)</f>
        <v>0</v>
      </c>
      <c r="J142" s="69" t="n">
        <f aca="false">SUMIF($B$4:$B$137,$H142,J$4:J$137)</f>
        <v>0</v>
      </c>
      <c r="K142" s="69" t="n">
        <f aca="false">SUMIF($B$4:$B$137,$H142,K$4:K$137)</f>
        <v>0</v>
      </c>
      <c r="L142" s="69" t="n">
        <f aca="false">SUMIF($B$4:$B$137,$H142,L$4:L$137)</f>
        <v>27.8784000000001</v>
      </c>
      <c r="M142" s="69" t="n">
        <f aca="false">SUMIF($B$4:$B$137,$H142,M$4:M$137)</f>
        <v>27.8784000000001</v>
      </c>
      <c r="N142" s="69" t="n">
        <f aca="false">SUMIF($B$4:$B$137,$H142,N$4:N$137)</f>
        <v>83.6352000000002</v>
      </c>
      <c r="O142" s="69" t="n">
        <f aca="false">SUMIF($B$4:$B$137,$H142,O$4:O$137)</f>
        <v>83.6352000000002</v>
      </c>
      <c r="P142" s="69" t="n">
        <f aca="false">SUMIF($B$4:$B$137,$H142,P$4:P$137)</f>
        <v>12847.7184</v>
      </c>
      <c r="Q142" s="69" t="n">
        <f aca="false">SUMIF($B$4:$B$137,$H142,Q$4:Q$137)</f>
        <v>12874.70976</v>
      </c>
      <c r="R142" s="69" t="n">
        <f aca="false">SUMIF($B$4:$B$137,$H142,R$4:R$137)</f>
        <v>12982.573824</v>
      </c>
      <c r="S142" s="69" t="n">
        <f aca="false">SUMIF($B$4:$B$137,$H142,S$4:S$137)</f>
        <v>12982.573824</v>
      </c>
      <c r="T142" s="69" t="n">
        <f aca="false">SUMIF($B$4:$B$137,$H142,T$4:T$137)</f>
        <v>12982.573824</v>
      </c>
      <c r="U142" s="69" t="n">
        <f aca="false">SUMIF($B$4:$B$137,$H142,U$4:U$137)</f>
        <v>13169.992704</v>
      </c>
      <c r="V142" s="69" t="n">
        <f aca="false">SUMIF($B$4:$B$137,$H142,V$4:V$137)</f>
        <v>13169.992704</v>
      </c>
      <c r="W142" s="69" t="n">
        <f aca="false">SUMIF($B$4:$B$137,$H142,W$4:W$137)</f>
        <v>13169.992704</v>
      </c>
      <c r="X142" s="69" t="n">
        <f aca="false">SUMIF($B$4:$B$137,$H142,X$4:X$137)</f>
        <v>13142.114304</v>
      </c>
      <c r="Y142" s="69" t="n">
        <f aca="false">SUMIF($B$4:$B$137,$H142,Y$4:Y$137)</f>
        <v>23676.770304</v>
      </c>
      <c r="Z142" s="69" t="n">
        <f aca="false">SUMIF($B$4:$B$137,$H142,Z$4:Z$137)</f>
        <v>23621.013504</v>
      </c>
      <c r="AA142" s="69" t="n">
        <f aca="false">SUMIF($B$4:$B$137,$H142,AA$4:AA$137)</f>
        <v>24114.418944</v>
      </c>
      <c r="AB142" s="69" t="n">
        <f aca="false">SUMIF($B$4:$B$137,$H142,AB$4:AB$137)</f>
        <v>24788.146944</v>
      </c>
      <c r="AC142" s="69" t="n">
        <f aca="false">SUMIF($B$4:$B$137,$H142,AC$4:AC$137)</f>
        <v>24761.155584</v>
      </c>
      <c r="AD142" s="69" t="n">
        <f aca="false">SUMIF($B$4:$B$137,$H142,AD$4:AD$137)</f>
        <v>24653.29152</v>
      </c>
      <c r="AE142" s="69" t="n">
        <f aca="false">SUMIF($B$4:$B$137,$H142,AE$4:AE$137)</f>
        <v>24653.29152</v>
      </c>
      <c r="AF142" s="69" t="n">
        <f aca="false">SUMIF($B$4:$B$137,$H142,AF$4:AF$137)</f>
        <v>24653.29152</v>
      </c>
      <c r="AG142" s="69" t="n">
        <f aca="false">SUMIF($B$4:$B$137,$H142,AG$4:AG$137)</f>
        <v>24465.87264</v>
      </c>
      <c r="AH142" s="69" t="n">
        <f aca="false">SUMIF($B$4:$B$137,$H142,AH$4:AH$137)</f>
        <v>24465.87264</v>
      </c>
      <c r="AI142" s="69" t="n">
        <f aca="false">SUMIF($B$4:$B$137,$H142,AI$4:AI$137)</f>
        <v>24465.87264</v>
      </c>
      <c r="AJ142" s="69" t="n">
        <f aca="false">SUMIF($B$4:$B$137,$H142,AJ$4:AJ$137)</f>
        <v>24465.87264</v>
      </c>
      <c r="AK142" s="69" t="n">
        <f aca="false">SUMIF($B$4:$B$137,$H142,AK$4:AK$137)</f>
        <v>13931.21664</v>
      </c>
      <c r="AL142" s="69" t="n">
        <f aca="false">SUMIF($B$4:$B$137,$H142,AL$4:AL$137)</f>
        <v>13931.21664</v>
      </c>
      <c r="AM142" s="69" t="n">
        <f aca="false">SUMIF($B$4:$B$137,$H142,AM$4:AM$137)</f>
        <v>13437.8112</v>
      </c>
      <c r="AN142" s="69" t="n">
        <f aca="false">SUMIF($B$4:$B$137,$H142,AN$4:AN$137)</f>
        <v>0</v>
      </c>
      <c r="AO142" s="69" t="n">
        <f aca="false">SUMIF($B$4:$B$137,$H142,AO$4:AO$137)</f>
        <v>0</v>
      </c>
      <c r="AP142" s="69" t="n">
        <f aca="false">SUMIF($B$4:$B$137,$H142,AP$4:AP$137)</f>
        <v>0</v>
      </c>
      <c r="AQ142" s="69" t="n">
        <f aca="false">SUMIF($B$4:$B$137,$H142,AQ$4:AQ$137)</f>
        <v>0</v>
      </c>
      <c r="AR142" s="69" t="n">
        <f aca="false">SUMIF($B$4:$B$137,$H142,AR$4:AR$137)</f>
        <v>0</v>
      </c>
      <c r="AS142" s="69" t="n">
        <f aca="false">SUMIF($B$4:$B$137,$H142,AS$4:AS$137)</f>
        <v>0</v>
      </c>
      <c r="AT142" s="69" t="n">
        <f aca="false">SUMIF($B$4:$B$137,$H142,AT$4:AT$137)</f>
        <v>0</v>
      </c>
      <c r="AU142" s="69" t="n">
        <f aca="false">SUMIF($B$4:$B$137,$H142,AU$4:AU$137)</f>
        <v>0</v>
      </c>
      <c r="AV142" s="69" t="n">
        <f aca="false">SUMIF($B$4:$B$137,$H142,AV$4:AV$137)</f>
        <v>0</v>
      </c>
      <c r="AW142" s="69" t="n">
        <f aca="false">SUMIF($B$4:$B$137,$H142,AW$4:AW$137)</f>
        <v>0</v>
      </c>
      <c r="AX142" s="69" t="n">
        <f aca="false">SUMIF($B$4:$B$137,$H142,AX$4:AX$137)</f>
        <v>0</v>
      </c>
      <c r="AY142" s="69" t="n">
        <f aca="false">SUMIF($B$4:$B$137,$H142,AY$4:AY$137)</f>
        <v>0</v>
      </c>
      <c r="AZ142" s="69" t="n">
        <f aca="false">SUMIF($B$4:$B$137,$H142,AZ$4:AZ$137)</f>
        <v>0</v>
      </c>
      <c r="BA142" s="69" t="n">
        <f aca="false">SUMIF($B$4:$B$137,$H142,BA$4:BA$137)</f>
        <v>0</v>
      </c>
      <c r="BB142" s="69" t="n">
        <f aca="false">SUMIF($B$4:$B$137,$H142,BB$4:BB$137)</f>
        <v>0</v>
      </c>
      <c r="BC142" s="69" t="n">
        <f aca="false">SUMIF($B$4:$B$137,$H142,BC$4:BC$137)</f>
        <v>0</v>
      </c>
      <c r="BD142" s="69" t="n">
        <f aca="false">SUMIF($B$4:$B$137,$H142,BD$4:BD$137)</f>
        <v>0</v>
      </c>
    </row>
    <row r="143" customFormat="false" ht="12.75" hidden="false" customHeight="false" outlineLevel="0" collapsed="false">
      <c r="A143" s="75" t="s">
        <v>27</v>
      </c>
      <c r="D143" s="69" t="n">
        <f aca="false">SUMIF($B$4:$B$137,$H143,D$4:D$137)</f>
        <v>5107.5</v>
      </c>
      <c r="H143" s="75" t="s">
        <v>27</v>
      </c>
      <c r="I143" s="69" t="n">
        <f aca="false">SUMIF($B$4:$B$137,$H143,I$4:I$137)</f>
        <v>0</v>
      </c>
      <c r="J143" s="69" t="n">
        <f aca="false">SUMIF($B$4:$B$137,$H143,J$4:J$137)</f>
        <v>0</v>
      </c>
      <c r="K143" s="69" t="n">
        <f aca="false">SUMIF($B$4:$B$137,$H143,K$4:K$137)</f>
        <v>0</v>
      </c>
      <c r="L143" s="69" t="n">
        <f aca="false">SUMIF($B$4:$B$137,$H143,L$4:L$137)</f>
        <v>0</v>
      </c>
      <c r="M143" s="69" t="n">
        <f aca="false">SUMIF($B$4:$B$137,$H143,M$4:M$137)</f>
        <v>55.2803328</v>
      </c>
      <c r="N143" s="69" t="n">
        <f aca="false">SUMIF($B$4:$B$137,$H143,N$4:N$137)</f>
        <v>105.9683328</v>
      </c>
      <c r="O143" s="69" t="n">
        <f aca="false">SUMIF($B$4:$B$137,$H143,O$4:O$137)</f>
        <v>118.6403328</v>
      </c>
      <c r="P143" s="69" t="n">
        <f aca="false">SUMIF($B$4:$B$137,$H143,P$4:P$137)</f>
        <v>6378.6083328</v>
      </c>
      <c r="Q143" s="69" t="n">
        <f aca="false">SUMIF($B$4:$B$137,$H143,Q$4:Q$137)</f>
        <v>6410.2883328</v>
      </c>
      <c r="R143" s="69" t="n">
        <f aca="false">SUMIF($B$4:$B$137,$H143,R$4:R$137)</f>
        <v>10419.8240256</v>
      </c>
      <c r="S143" s="69" t="n">
        <f aca="false">SUMIF($B$4:$B$137,$H143,S$4:S$137)</f>
        <v>10614.9728256</v>
      </c>
      <c r="T143" s="69" t="n">
        <f aca="false">SUMIF($B$4:$B$137,$H143,T$4:T$137)</f>
        <v>11142.9728256</v>
      </c>
      <c r="U143" s="69" t="n">
        <f aca="false">SUMIF($B$4:$B$137,$H143,U$4:U$137)</f>
        <v>15075.5168256</v>
      </c>
      <c r="V143" s="69" t="n">
        <f aca="false">SUMIF($B$4:$B$137,$H143,V$4:V$137)</f>
        <v>15706.1600256</v>
      </c>
      <c r="W143" s="69" t="n">
        <f aca="false">SUMIF($B$4:$B$137,$H143,W$4:W$137)</f>
        <v>15740.3744256</v>
      </c>
      <c r="X143" s="69" t="n">
        <f aca="false">SUMIF($B$4:$B$137,$H143,X$4:X$137)</f>
        <v>15740.3744256</v>
      </c>
      <c r="Y143" s="69" t="n">
        <f aca="false">SUMIF($B$4:$B$137,$H143,Y$4:Y$137)</f>
        <v>15694.5980928</v>
      </c>
      <c r="Z143" s="69" t="n">
        <f aca="false">SUMIF($B$4:$B$137,$H143,Z$4:Z$137)</f>
        <v>15643.9100928</v>
      </c>
      <c r="AA143" s="69" t="n">
        <f aca="false">SUMIF($B$4:$B$137,$H143,AA$4:AA$137)</f>
        <v>31150.2753408</v>
      </c>
      <c r="AB143" s="69" t="n">
        <f aca="false">SUMIF($B$4:$B$137,$H143,AB$4:AB$137)</f>
        <v>31934.1821568</v>
      </c>
      <c r="AC143" s="69" t="n">
        <f aca="false">SUMIF($B$4:$B$137,$H143,AC$4:AC$137)</f>
        <v>31940.5181568</v>
      </c>
      <c r="AD143" s="69" t="n">
        <f aca="false">SUMIF($B$4:$B$137,$H143,AD$4:AD$137)</f>
        <v>27930.982464</v>
      </c>
      <c r="AE143" s="69" t="n">
        <f aca="false">SUMIF($B$4:$B$137,$H143,AE$4:AE$137)</f>
        <v>28344.089664</v>
      </c>
      <c r="AF143" s="69" t="n">
        <f aca="false">SUMIF($B$4:$B$137,$H143,AF$4:AF$137)</f>
        <v>27816.089664</v>
      </c>
      <c r="AG143" s="69" t="n">
        <f aca="false">SUMIF($B$4:$B$137,$H143,AG$4:AG$137)</f>
        <v>23883.545664</v>
      </c>
      <c r="AH143" s="69" t="n">
        <f aca="false">SUMIF($B$4:$B$137,$H143,AH$4:AH$137)</f>
        <v>23252.902464</v>
      </c>
      <c r="AI143" s="69" t="n">
        <f aca="false">SUMIF($B$4:$B$137,$H143,AI$4:AI$137)</f>
        <v>23218.688064</v>
      </c>
      <c r="AJ143" s="69" t="n">
        <f aca="false">SUMIF($B$4:$B$137,$H143,AJ$4:AJ$137)</f>
        <v>23218.688064</v>
      </c>
      <c r="AK143" s="69" t="n">
        <f aca="false">SUMIF($B$4:$B$137,$H143,AK$4:AK$137)</f>
        <v>23209.184064</v>
      </c>
      <c r="AL143" s="69" t="n">
        <f aca="false">SUMIF($B$4:$B$137,$H143,AL$4:AL$137)</f>
        <v>23209.184064</v>
      </c>
      <c r="AM143" s="69" t="n">
        <f aca="false">SUMIF($B$4:$B$137,$H143,AM$4:AM$137)</f>
        <v>17927.635968</v>
      </c>
      <c r="AN143" s="69" t="n">
        <f aca="false">SUMIF($B$4:$B$137,$H143,AN$4:AN$137)</f>
        <v>11863.729152</v>
      </c>
      <c r="AO143" s="69" t="n">
        <f aca="false">SUMIF($B$4:$B$137,$H143,AO$4:AO$137)</f>
        <v>11825.713152</v>
      </c>
      <c r="AP143" s="69" t="n">
        <f aca="false">SUMIF($B$4:$B$137,$H143,AP$4:AP$137)</f>
        <v>11825.713152</v>
      </c>
      <c r="AQ143" s="69" t="n">
        <f aca="false">SUMIF($B$4:$B$137,$H143,AQ$4:AQ$137)</f>
        <v>11217.457152</v>
      </c>
      <c r="AR143" s="69" t="n">
        <f aca="false">SUMIF($B$4:$B$137,$H143,AR$4:AR$137)</f>
        <v>17806.897152</v>
      </c>
      <c r="AS143" s="69" t="n">
        <f aca="false">SUMIF($B$4:$B$137,$H143,AS$4:AS$137)</f>
        <v>17806.897152</v>
      </c>
      <c r="AT143" s="69" t="n">
        <f aca="false">SUMIF($B$4:$B$137,$H143,AT$4:AT$137)</f>
        <v>17806.897152</v>
      </c>
      <c r="AU143" s="69" t="n">
        <f aca="false">SUMIF($B$4:$B$137,$H143,AU$4:AU$137)</f>
        <v>17806.897152</v>
      </c>
      <c r="AV143" s="69" t="n">
        <f aca="false">SUMIF($B$4:$B$137,$H143,AV$4:AV$137)</f>
        <v>17806.897152</v>
      </c>
      <c r="AW143" s="69" t="n">
        <f aca="false">SUMIF($B$4:$B$137,$H143,AW$4:AW$137)</f>
        <v>17806.897152</v>
      </c>
      <c r="AX143" s="69" t="n">
        <f aca="false">SUMIF($B$4:$B$137,$H143,AX$4:AX$137)</f>
        <v>17806.897152</v>
      </c>
      <c r="AY143" s="69" t="n">
        <f aca="false">SUMIF($B$4:$B$137,$H143,AY$4:AY$137)</f>
        <v>7569.408</v>
      </c>
      <c r="AZ143" s="69" t="n">
        <f aca="false">SUMIF($B$4:$B$137,$H143,AZ$4:AZ$137)</f>
        <v>6589.44</v>
      </c>
      <c r="BA143" s="69" t="n">
        <f aca="false">SUMIF($B$4:$B$137,$H143,BA$4:BA$137)</f>
        <v>6589.44</v>
      </c>
      <c r="BB143" s="69" t="n">
        <f aca="false">SUMIF($B$4:$B$137,$H143,BB$4:BB$137)</f>
        <v>6589.44</v>
      </c>
      <c r="BC143" s="69" t="n">
        <f aca="false">SUMIF($B$4:$B$137,$H143,BC$4:BC$137)</f>
        <v>6589.44</v>
      </c>
      <c r="BD143" s="69" t="n">
        <f aca="false">SUMIF($B$4:$B$137,$H143,BD$4:BD$137)</f>
        <v>0</v>
      </c>
    </row>
    <row r="144" customFormat="false" ht="12.75" hidden="false" customHeight="false" outlineLevel="0" collapsed="false">
      <c r="A144" s="75" t="s">
        <v>38</v>
      </c>
      <c r="D144" s="69" t="n">
        <f aca="false">SUMIF($B$4:$B$137,$H144,D$4:D$137)</f>
        <v>1000.9</v>
      </c>
      <c r="H144" s="75" t="s">
        <v>38</v>
      </c>
      <c r="I144" s="69" t="n">
        <f aca="false">SUMIF($B$4:$B$137,$H144,I$4:I$137)</f>
        <v>0</v>
      </c>
      <c r="J144" s="69" t="n">
        <f aca="false">SUMIF($B$4:$B$137,$H144,J$4:J$137)</f>
        <v>0</v>
      </c>
      <c r="K144" s="69" t="n">
        <f aca="false">SUMIF($B$4:$B$137,$H144,K$4:K$137)</f>
        <v>0</v>
      </c>
      <c r="L144" s="69" t="n">
        <f aca="false">SUMIF($B$4:$B$137,$H144,L$4:L$137)</f>
        <v>0</v>
      </c>
      <c r="M144" s="69" t="n">
        <f aca="false">SUMIF($B$4:$B$137,$H144,M$4:M$137)</f>
        <v>0</v>
      </c>
      <c r="N144" s="69" t="n">
        <f aca="false">SUMIF($B$4:$B$137,$H144,N$4:N$137)</f>
        <v>0</v>
      </c>
      <c r="O144" s="69" t="n">
        <f aca="false">SUMIF($B$4:$B$137,$H144,O$4:O$137)</f>
        <v>1564.5696</v>
      </c>
      <c r="P144" s="69" t="n">
        <f aca="false">SUMIF($B$4:$B$137,$H144,P$4:P$137)</f>
        <v>1564.5696</v>
      </c>
      <c r="Q144" s="69" t="n">
        <f aca="false">SUMIF($B$4:$B$137,$H144,Q$4:Q$137)</f>
        <v>1868.6976</v>
      </c>
      <c r="R144" s="69" t="n">
        <f aca="false">SUMIF($B$4:$B$137,$H144,R$4:R$137)</f>
        <v>1868.6976</v>
      </c>
      <c r="S144" s="69" t="n">
        <f aca="false">SUMIF($B$4:$B$137,$H144,S$4:S$137)</f>
        <v>2244.6336</v>
      </c>
      <c r="T144" s="69" t="n">
        <f aca="false">SUMIF($B$4:$B$137,$H144,T$4:T$137)</f>
        <v>2244.6336</v>
      </c>
      <c r="U144" s="69" t="n">
        <f aca="false">SUMIF($B$4:$B$137,$H144,U$4:U$137)</f>
        <v>2244.6336</v>
      </c>
      <c r="V144" s="69" t="n">
        <f aca="false">SUMIF($B$4:$B$137,$H144,V$4:V$137)</f>
        <v>2244.6336</v>
      </c>
      <c r="W144" s="69" t="n">
        <f aca="false">SUMIF($B$4:$B$137,$H144,W$4:W$137)</f>
        <v>2244.6336</v>
      </c>
      <c r="X144" s="69" t="n">
        <f aca="false">SUMIF($B$4:$B$137,$H144,X$4:X$137)</f>
        <v>2244.6336</v>
      </c>
      <c r="Y144" s="69" t="n">
        <f aca="false">SUMIF($B$4:$B$137,$H144,Y$4:Y$137)</f>
        <v>2244.6336</v>
      </c>
      <c r="Z144" s="69" t="n">
        <f aca="false">SUMIF($B$4:$B$137,$H144,Z$4:Z$137)</f>
        <v>2244.6336</v>
      </c>
      <c r="AA144" s="69" t="n">
        <f aca="false">SUMIF($B$4:$B$137,$H144,AA$4:AA$137)</f>
        <v>2297.0112</v>
      </c>
      <c r="AB144" s="69" t="n">
        <f aca="false">SUMIF($B$4:$B$137,$H144,AB$4:AB$137)</f>
        <v>2297.0112</v>
      </c>
      <c r="AC144" s="69" t="n">
        <f aca="false">SUMIF($B$4:$B$137,$H144,AC$4:AC$137)</f>
        <v>1992.8832</v>
      </c>
      <c r="AD144" s="69" t="n">
        <f aca="false">SUMIF($B$4:$B$137,$H144,AD$4:AD$137)</f>
        <v>1992.8832</v>
      </c>
      <c r="AE144" s="69" t="n">
        <f aca="false">SUMIF($B$4:$B$137,$H144,AE$4:AE$137)</f>
        <v>1616.9472</v>
      </c>
      <c r="AF144" s="69" t="n">
        <f aca="false">SUMIF($B$4:$B$137,$H144,AF$4:AF$137)</f>
        <v>1616.9472</v>
      </c>
      <c r="AG144" s="69" t="n">
        <f aca="false">SUMIF($B$4:$B$137,$H144,AG$4:AG$137)</f>
        <v>1616.9472</v>
      </c>
      <c r="AH144" s="69" t="n">
        <f aca="false">SUMIF($B$4:$B$137,$H144,AH$4:AH$137)</f>
        <v>1616.9472</v>
      </c>
      <c r="AI144" s="69" t="n">
        <f aca="false">SUMIF($B$4:$B$137,$H144,AI$4:AI$137)</f>
        <v>1616.9472</v>
      </c>
      <c r="AJ144" s="69" t="n">
        <f aca="false">SUMIF($B$4:$B$137,$H144,AJ$4:AJ$137)</f>
        <v>1616.9472</v>
      </c>
      <c r="AK144" s="69" t="n">
        <f aca="false">SUMIF($B$4:$B$137,$H144,AK$4:AK$137)</f>
        <v>1616.9472</v>
      </c>
      <c r="AL144" s="69" t="n">
        <f aca="false">SUMIF($B$4:$B$137,$H144,AL$4:AL$137)</f>
        <v>7699.5072</v>
      </c>
      <c r="AM144" s="69" t="n">
        <f aca="false">SUMIF($B$4:$B$137,$H144,AM$4:AM$137)</f>
        <v>6082.56</v>
      </c>
      <c r="AN144" s="69" t="n">
        <f aca="false">SUMIF($B$4:$B$137,$H144,AN$4:AN$137)</f>
        <v>6082.56</v>
      </c>
      <c r="AO144" s="69" t="n">
        <f aca="false">SUMIF($B$4:$B$137,$H144,AO$4:AO$137)</f>
        <v>6082.56</v>
      </c>
      <c r="AP144" s="69" t="n">
        <f aca="false">SUMIF($B$4:$B$137,$H144,AP$4:AP$137)</f>
        <v>6082.56</v>
      </c>
      <c r="AQ144" s="69" t="n">
        <f aca="false">SUMIF($B$4:$B$137,$H144,AQ$4:AQ$137)</f>
        <v>6082.56</v>
      </c>
      <c r="AR144" s="69" t="n">
        <f aca="false">SUMIF($B$4:$B$137,$H144,AR$4:AR$137)</f>
        <v>6082.56</v>
      </c>
      <c r="AS144" s="69" t="n">
        <f aca="false">SUMIF($B$4:$B$137,$H144,AS$4:AS$137)</f>
        <v>6082.56</v>
      </c>
      <c r="AT144" s="69" t="n">
        <f aca="false">SUMIF($B$4:$B$137,$H144,AT$4:AT$137)</f>
        <v>6082.56</v>
      </c>
      <c r="AU144" s="69" t="n">
        <f aca="false">SUMIF($B$4:$B$137,$H144,AU$4:AU$137)</f>
        <v>6082.56</v>
      </c>
      <c r="AV144" s="69" t="n">
        <f aca="false">SUMIF($B$4:$B$137,$H144,AV$4:AV$137)</f>
        <v>6082.56</v>
      </c>
      <c r="AW144" s="69" t="n">
        <f aca="false">SUMIF($B$4:$B$137,$H144,AW$4:AW$137)</f>
        <v>6082.56</v>
      </c>
      <c r="AX144" s="69" t="n">
        <f aca="false">SUMIF($B$4:$B$137,$H144,AX$4:AX$137)</f>
        <v>0</v>
      </c>
      <c r="AY144" s="69" t="n">
        <f aca="false">SUMIF($B$4:$B$137,$H144,AY$4:AY$137)</f>
        <v>0</v>
      </c>
      <c r="AZ144" s="69" t="n">
        <f aca="false">SUMIF($B$4:$B$137,$H144,AZ$4:AZ$137)</f>
        <v>0</v>
      </c>
      <c r="BA144" s="69" t="n">
        <f aca="false">SUMIF($B$4:$B$137,$H144,BA$4:BA$137)</f>
        <v>0</v>
      </c>
      <c r="BB144" s="69" t="n">
        <f aca="false">SUMIF($B$4:$B$137,$H144,BB$4:BB$137)</f>
        <v>0</v>
      </c>
      <c r="BC144" s="69" t="n">
        <f aca="false">SUMIF($B$4:$B$137,$H144,BC$4:BC$137)</f>
        <v>0</v>
      </c>
      <c r="BD144" s="69" t="n">
        <f aca="false">SUMIF($B$4:$B$137,$H144,BD$4:BD$137)</f>
        <v>0</v>
      </c>
    </row>
    <row r="145" customFormat="false" ht="12.75" hidden="false" customHeight="false" outlineLevel="0" collapsed="false">
      <c r="A145" s="75" t="s">
        <v>31</v>
      </c>
      <c r="D145" s="69" t="n">
        <f aca="false">SUMIF($B$4:$B$137,$H145,D$4:D$137)</f>
        <v>4571.7</v>
      </c>
      <c r="H145" s="75" t="s">
        <v>31</v>
      </c>
      <c r="I145" s="69" t="n">
        <f aca="false">SUMIF($B$4:$B$137,$H145,I$4:I$137)</f>
        <v>0</v>
      </c>
      <c r="J145" s="69" t="n">
        <f aca="false">SUMIF($B$4:$B$137,$H145,J$4:J$137)</f>
        <v>0</v>
      </c>
      <c r="K145" s="69" t="n">
        <f aca="false">SUMIF($B$4:$B$137,$H145,K$4:K$137)</f>
        <v>0</v>
      </c>
      <c r="L145" s="69" t="n">
        <f aca="false">SUMIF($B$4:$B$137,$H145,L$4:L$137)</f>
        <v>0</v>
      </c>
      <c r="M145" s="69" t="n">
        <f aca="false">SUMIF($B$4:$B$137,$H145,M$4:M$137)</f>
        <v>0</v>
      </c>
      <c r="N145" s="69" t="n">
        <f aca="false">SUMIF($B$4:$B$137,$H145,N$4:N$137)</f>
        <v>55.7568000000001</v>
      </c>
      <c r="O145" s="69" t="n">
        <f aca="false">SUMIF($B$4:$B$137,$H145,O$4:O$137)</f>
        <v>55.7568000000001</v>
      </c>
      <c r="P145" s="69" t="n">
        <f aca="false">SUMIF($B$4:$B$137,$H145,P$4:P$137)</f>
        <v>651.340800000001</v>
      </c>
      <c r="Q145" s="69" t="n">
        <f aca="false">SUMIF($B$4:$B$137,$H145,Q$4:Q$137)</f>
        <v>764.755200000001</v>
      </c>
      <c r="R145" s="69" t="n">
        <f aca="false">SUMIF($B$4:$B$137,$H145,R$4:R$137)</f>
        <v>1797.39648</v>
      </c>
      <c r="S145" s="69" t="n">
        <f aca="false">SUMIF($B$4:$B$137,$H145,S$4:S$137)</f>
        <v>1860.12288</v>
      </c>
      <c r="T145" s="69" t="n">
        <f aca="false">SUMIF($B$4:$B$137,$H145,T$4:T$137)</f>
        <v>4968.8103168</v>
      </c>
      <c r="U145" s="69" t="n">
        <f aca="false">SUMIF($B$4:$B$137,$H145,U$4:U$137)</f>
        <v>4968.8103168</v>
      </c>
      <c r="V145" s="69" t="n">
        <f aca="false">SUMIF($B$4:$B$137,$H145,V$4:V$137)</f>
        <v>4968.8103168</v>
      </c>
      <c r="W145" s="69" t="n">
        <f aca="false">SUMIF($B$4:$B$137,$H145,W$4:W$137)</f>
        <v>4968.8103168</v>
      </c>
      <c r="X145" s="69" t="n">
        <f aca="false">SUMIF($B$4:$B$137,$H145,X$4:X$137)</f>
        <v>4968.8103168</v>
      </c>
      <c r="Y145" s="69" t="n">
        <f aca="false">SUMIF($B$4:$B$137,$H145,Y$4:Y$137)</f>
        <v>4968.8103168</v>
      </c>
      <c r="Z145" s="69" t="n">
        <f aca="false">SUMIF($B$4:$B$137,$H145,Z$4:Z$137)</f>
        <v>4925.3031168</v>
      </c>
      <c r="AA145" s="69" t="n">
        <f aca="false">SUMIF($B$4:$B$137,$H145,AA$4:AA$137)</f>
        <v>4975.9911168</v>
      </c>
      <c r="AB145" s="69" t="n">
        <f aca="false">SUMIF($B$4:$B$137,$H145,AB$4:AB$137)</f>
        <v>4380.4071168</v>
      </c>
      <c r="AC145" s="69" t="n">
        <f aca="false">SUMIF($B$4:$B$137,$H145,AC$4:AC$137)</f>
        <v>4266.9927168</v>
      </c>
      <c r="AD145" s="69" t="n">
        <f aca="false">SUMIF($B$4:$B$137,$H145,AD$4:AD$137)</f>
        <v>3234.3514368</v>
      </c>
      <c r="AE145" s="69" t="n">
        <f aca="false">SUMIF($B$4:$B$137,$H145,AE$4:AE$137)</f>
        <v>3171.6250368</v>
      </c>
      <c r="AF145" s="69" t="n">
        <f aca="false">SUMIF($B$4:$B$137,$H145,AF$4:AF$137)</f>
        <v>62.9376000000001</v>
      </c>
      <c r="AG145" s="69" t="n">
        <f aca="false">SUMIF($B$4:$B$137,$H145,AG$4:AG$137)</f>
        <v>62.9376000000001</v>
      </c>
      <c r="AH145" s="69" t="n">
        <f aca="false">SUMIF($B$4:$B$137,$H145,AH$4:AH$137)</f>
        <v>9566.9376</v>
      </c>
      <c r="AI145" s="69" t="n">
        <f aca="false">SUMIF($B$4:$B$137,$H145,AI$4:AI$137)</f>
        <v>9566.9376</v>
      </c>
      <c r="AJ145" s="69" t="n">
        <f aca="false">SUMIF($B$4:$B$137,$H145,AJ$4:AJ$137)</f>
        <v>9566.9376</v>
      </c>
      <c r="AK145" s="69" t="n">
        <f aca="false">SUMIF($B$4:$B$137,$H145,AK$4:AK$137)</f>
        <v>16156.3776</v>
      </c>
      <c r="AL145" s="69" t="n">
        <f aca="false">SUMIF($B$4:$B$137,$H145,AL$4:AL$137)</f>
        <v>16867.2768</v>
      </c>
      <c r="AM145" s="69" t="n">
        <f aca="false">SUMIF($B$4:$B$137,$H145,AM$4:AM$137)</f>
        <v>30726.2208</v>
      </c>
      <c r="AN145" s="69" t="n">
        <f aca="false">SUMIF($B$4:$B$137,$H145,AN$4:AN$137)</f>
        <v>47525.0688</v>
      </c>
      <c r="AO145" s="69" t="n">
        <f aca="false">SUMIF($B$4:$B$137,$H145,AO$4:AO$137)</f>
        <v>47525.0688</v>
      </c>
      <c r="AP145" s="69" t="n">
        <f aca="false">SUMIF($B$4:$B$137,$H145,AP$4:AP$137)</f>
        <v>47525.0688</v>
      </c>
      <c r="AQ145" s="69" t="n">
        <f aca="false">SUMIF($B$4:$B$137,$H145,AQ$4:AQ$137)</f>
        <v>47525.0688</v>
      </c>
      <c r="AR145" s="69" t="n">
        <f aca="false">SUMIF($B$4:$B$137,$H145,AR$4:AR$137)</f>
        <v>47525.0688</v>
      </c>
      <c r="AS145" s="69" t="n">
        <f aca="false">SUMIF($B$4:$B$137,$H145,AS$4:AS$137)</f>
        <v>47525.0688</v>
      </c>
      <c r="AT145" s="69" t="n">
        <f aca="false">SUMIF($B$4:$B$137,$H145,AT$4:AT$137)</f>
        <v>38021.0688</v>
      </c>
      <c r="AU145" s="69" t="n">
        <f aca="false">SUMIF($B$4:$B$137,$H145,AU$4:AU$137)</f>
        <v>38021.0688</v>
      </c>
      <c r="AV145" s="69" t="n">
        <f aca="false">SUMIF($B$4:$B$137,$H145,AV$4:AV$137)</f>
        <v>38021.0688</v>
      </c>
      <c r="AW145" s="69" t="n">
        <f aca="false">SUMIF($B$4:$B$137,$H145,AW$4:AW$137)</f>
        <v>31431.6288</v>
      </c>
      <c r="AX145" s="69" t="n">
        <f aca="false">SUMIF($B$4:$B$137,$H145,AX$4:AX$137)</f>
        <v>30708.48</v>
      </c>
      <c r="AY145" s="69" t="n">
        <f aca="false">SUMIF($B$4:$B$137,$H145,AY$4:AY$137)</f>
        <v>16798.848</v>
      </c>
      <c r="AZ145" s="69" t="n">
        <f aca="false">SUMIF($B$4:$B$137,$H145,AZ$4:AZ$137)</f>
        <v>0</v>
      </c>
      <c r="BA145" s="69" t="n">
        <f aca="false">SUMIF($B$4:$B$137,$H145,BA$4:BA$137)</f>
        <v>0</v>
      </c>
      <c r="BB145" s="69" t="n">
        <f aca="false">SUMIF($B$4:$B$137,$H145,BB$4:BB$137)</f>
        <v>0</v>
      </c>
      <c r="BC145" s="69" t="n">
        <f aca="false">SUMIF($B$4:$B$137,$H145,BC$4:BC$137)</f>
        <v>0</v>
      </c>
      <c r="BD145" s="69" t="n">
        <f aca="false">SUMIF($B$4:$B$137,$H145,BD$4:BD$137)</f>
        <v>0</v>
      </c>
    </row>
    <row r="146" customFormat="false" ht="12.75" hidden="false" customHeight="false" outlineLevel="0" collapsed="false">
      <c r="A146" s="75" t="s">
        <v>117</v>
      </c>
      <c r="D146" s="69" t="n">
        <f aca="false">SUMIF($B$4:$B$137,$H146,D$4:D$137)</f>
        <v>2057</v>
      </c>
      <c r="H146" s="75" t="s">
        <v>117</v>
      </c>
      <c r="I146" s="69" t="n">
        <f aca="false">SUMIF($B$4:$B$137,$H146,I$4:I$137)</f>
        <v>0</v>
      </c>
      <c r="J146" s="69" t="n">
        <f aca="false">SUMIF($B$4:$B$137,$H146,J$4:J$137)</f>
        <v>0</v>
      </c>
      <c r="K146" s="69" t="n">
        <f aca="false">SUMIF($B$4:$B$137,$H146,K$4:K$137)</f>
        <v>0</v>
      </c>
      <c r="L146" s="69" t="n">
        <f aca="false">SUMIF($B$4:$B$137,$H146,L$4:L$137)</f>
        <v>0</v>
      </c>
      <c r="M146" s="69" t="n">
        <f aca="false">SUMIF($B$4:$B$137,$H146,M$4:M$137)</f>
        <v>0</v>
      </c>
      <c r="N146" s="69" t="n">
        <f aca="false">SUMIF($B$4:$B$137,$H146,N$4:N$137)</f>
        <v>0</v>
      </c>
      <c r="O146" s="69" t="n">
        <f aca="false">SUMIF($B$4:$B$137,$H146,O$4:O$137)</f>
        <v>62.0928000000002</v>
      </c>
      <c r="P146" s="69" t="n">
        <f aca="false">SUMIF($B$4:$B$137,$H146,P$4:P$137)</f>
        <v>62.0928000000002</v>
      </c>
      <c r="Q146" s="69" t="n">
        <f aca="false">SUMIF($B$4:$B$137,$H146,Q$4:Q$137)</f>
        <v>62.0928000000002</v>
      </c>
      <c r="R146" s="69" t="n">
        <f aca="false">SUMIF($B$4:$B$137,$H146,R$4:R$137)</f>
        <v>182.4768</v>
      </c>
      <c r="S146" s="69" t="n">
        <f aca="false">SUMIF($B$4:$B$137,$H146,S$4:S$137)</f>
        <v>182.4768</v>
      </c>
      <c r="T146" s="69" t="n">
        <f aca="false">SUMIF($B$4:$B$137,$H146,T$4:T$137)</f>
        <v>182.4768</v>
      </c>
      <c r="U146" s="69" t="n">
        <f aca="false">SUMIF($B$4:$B$137,$H146,U$4:U$137)</f>
        <v>182.4768</v>
      </c>
      <c r="V146" s="69" t="n">
        <f aca="false">SUMIF($B$4:$B$137,$H146,V$4:V$137)</f>
        <v>245.836800000001</v>
      </c>
      <c r="W146" s="69" t="n">
        <f aca="false">SUMIF($B$4:$B$137,$H146,W$4:W$137)</f>
        <v>245.836800000001</v>
      </c>
      <c r="X146" s="69" t="n">
        <f aca="false">SUMIF($B$4:$B$137,$H146,X$4:X$137)</f>
        <v>245.836800000001</v>
      </c>
      <c r="Y146" s="69" t="n">
        <f aca="false">SUMIF($B$4:$B$137,$H146,Y$4:Y$137)</f>
        <v>245.836800000001</v>
      </c>
      <c r="Z146" s="69" t="n">
        <f aca="false">SUMIF($B$4:$B$137,$H146,Z$4:Z$137)</f>
        <v>245.836800000001</v>
      </c>
      <c r="AA146" s="69" t="n">
        <f aca="false">SUMIF($B$4:$B$137,$H146,AA$4:AA$137)</f>
        <v>183.744</v>
      </c>
      <c r="AB146" s="69" t="n">
        <f aca="false">SUMIF($B$4:$B$137,$H146,AB$4:AB$137)</f>
        <v>6602.5344</v>
      </c>
      <c r="AC146" s="69" t="n">
        <f aca="false">SUMIF($B$4:$B$137,$H146,AC$4:AC$137)</f>
        <v>6602.5344</v>
      </c>
      <c r="AD146" s="69" t="n">
        <f aca="false">SUMIF($B$4:$B$137,$H146,AD$4:AD$137)</f>
        <v>6482.1504</v>
      </c>
      <c r="AE146" s="69" t="n">
        <f aca="false">SUMIF($B$4:$B$137,$H146,AE$4:AE$137)</f>
        <v>12900.9408</v>
      </c>
      <c r="AF146" s="69" t="n">
        <f aca="false">SUMIF($B$4:$B$137,$H146,AF$4:AF$137)</f>
        <v>12900.9408</v>
      </c>
      <c r="AG146" s="69" t="n">
        <f aca="false">SUMIF($B$4:$B$137,$H146,AG$4:AG$137)</f>
        <v>12900.9408</v>
      </c>
      <c r="AH146" s="69" t="n">
        <f aca="false">SUMIF($B$4:$B$137,$H146,AH$4:AH$137)</f>
        <v>12837.5808</v>
      </c>
      <c r="AI146" s="69" t="n">
        <f aca="false">SUMIF($B$4:$B$137,$H146,AI$4:AI$137)</f>
        <v>12837.5808</v>
      </c>
      <c r="AJ146" s="69" t="n">
        <f aca="false">SUMIF($B$4:$B$137,$H146,AJ$4:AJ$137)</f>
        <v>19574.8608</v>
      </c>
      <c r="AK146" s="69" t="n">
        <f aca="false">SUMIF($B$4:$B$137,$H146,AK$4:AK$137)</f>
        <v>19574.8608</v>
      </c>
      <c r="AL146" s="69" t="n">
        <f aca="false">SUMIF($B$4:$B$137,$H146,AL$4:AL$137)</f>
        <v>19574.8608</v>
      </c>
      <c r="AM146" s="69" t="n">
        <f aca="false">SUMIF($B$4:$B$137,$H146,AM$4:AM$137)</f>
        <v>19574.8608</v>
      </c>
      <c r="AN146" s="69" t="n">
        <f aca="false">SUMIF($B$4:$B$137,$H146,AN$4:AN$137)</f>
        <v>13156.0704</v>
      </c>
      <c r="AO146" s="69" t="n">
        <f aca="false">SUMIF($B$4:$B$137,$H146,AO$4:AO$137)</f>
        <v>16514.1504</v>
      </c>
      <c r="AP146" s="69" t="n">
        <f aca="false">SUMIF($B$4:$B$137,$H146,AP$4:AP$137)</f>
        <v>16514.1504</v>
      </c>
      <c r="AQ146" s="69" t="n">
        <f aca="false">SUMIF($B$4:$B$137,$H146,AQ$4:AQ$137)</f>
        <v>10095.36</v>
      </c>
      <c r="AR146" s="69" t="n">
        <f aca="false">SUMIF($B$4:$B$137,$H146,AR$4:AR$137)</f>
        <v>10095.36</v>
      </c>
      <c r="AS146" s="69" t="n">
        <f aca="false">SUMIF($B$4:$B$137,$H146,AS$4:AS$137)</f>
        <v>10095.36</v>
      </c>
      <c r="AT146" s="69" t="n">
        <f aca="false">SUMIF($B$4:$B$137,$H146,AT$4:AT$137)</f>
        <v>10095.36</v>
      </c>
      <c r="AU146" s="69" t="n">
        <f aca="false">SUMIF($B$4:$B$137,$H146,AU$4:AU$137)</f>
        <v>10095.36</v>
      </c>
      <c r="AV146" s="69" t="n">
        <f aca="false">SUMIF($B$4:$B$137,$H146,AV$4:AV$137)</f>
        <v>3358.08</v>
      </c>
      <c r="AW146" s="69" t="n">
        <f aca="false">SUMIF($B$4:$B$137,$H146,AW$4:AW$137)</f>
        <v>3358.08</v>
      </c>
      <c r="AX146" s="69" t="n">
        <f aca="false">SUMIF($B$4:$B$137,$H146,AX$4:AX$137)</f>
        <v>3358.08</v>
      </c>
      <c r="AY146" s="69" t="n">
        <f aca="false">SUMIF($B$4:$B$137,$H146,AY$4:AY$137)</f>
        <v>3358.08</v>
      </c>
      <c r="AZ146" s="69" t="n">
        <f aca="false">SUMIF($B$4:$B$137,$H146,AZ$4:AZ$137)</f>
        <v>3358.08</v>
      </c>
      <c r="BA146" s="69" t="n">
        <f aca="false">SUMIF($B$4:$B$137,$H146,BA$4:BA$137)</f>
        <v>0</v>
      </c>
      <c r="BB146" s="69" t="n">
        <f aca="false">SUMIF($B$4:$B$137,$H146,BB$4:BB$137)</f>
        <v>0</v>
      </c>
      <c r="BC146" s="69" t="n">
        <f aca="false">SUMIF($B$4:$B$137,$H146,BC$4:BC$137)</f>
        <v>0</v>
      </c>
      <c r="BD146" s="69" t="n">
        <f aca="false">SUMIF($B$4:$B$137,$H146,BD$4:BD$137)</f>
        <v>0</v>
      </c>
    </row>
    <row r="147" customFormat="false" ht="13.5" hidden="false" customHeight="false" outlineLevel="0" collapsed="false">
      <c r="A147" s="75" t="s">
        <v>1318</v>
      </c>
      <c r="D147" s="76" t="n">
        <f aca="false">SUM(D140:D146)</f>
        <v>30164.9</v>
      </c>
      <c r="H147" s="75" t="s">
        <v>1318</v>
      </c>
      <c r="I147" s="77" t="n">
        <f aca="false">SUM(I140:I146)</f>
        <v>0</v>
      </c>
      <c r="J147" s="77" t="n">
        <f aca="false">SUM(J140:J146)</f>
        <v>2143.68</v>
      </c>
      <c r="K147" s="77" t="n">
        <f aca="false">SUM(K140:K146)</f>
        <v>2143.68</v>
      </c>
      <c r="L147" s="77" t="n">
        <f aca="false">SUM(L140:L146)</f>
        <v>2477.7984</v>
      </c>
      <c r="M147" s="77" t="n">
        <f aca="false">SUM(M140:M146)</f>
        <v>2592.2147328</v>
      </c>
      <c r="N147" s="77" t="n">
        <f aca="false">SUM(N140:N146)</f>
        <v>2754.4163328</v>
      </c>
      <c r="O147" s="77" t="n">
        <f aca="false">SUM(O140:O146)</f>
        <v>21569.7385728</v>
      </c>
      <c r="P147" s="77" t="n">
        <f aca="false">SUM(P140:P146)</f>
        <v>41189.3737728</v>
      </c>
      <c r="Q147" s="77" t="n">
        <f aca="false">SUM(Q140:Q146)</f>
        <v>49083.9875328</v>
      </c>
      <c r="R147" s="77" t="n">
        <f aca="false">SUM(R140:R146)</f>
        <v>55334.3805696</v>
      </c>
      <c r="S147" s="77" t="n">
        <f aca="false">SUM(S140:S146)</f>
        <v>56094.9117696</v>
      </c>
      <c r="T147" s="77" t="n">
        <f aca="false">SUM(T140:T146)</f>
        <v>60459.1409664</v>
      </c>
      <c r="U147" s="77" t="n">
        <f aca="false">SUM(U140:U146)</f>
        <v>66185.1277824</v>
      </c>
      <c r="V147" s="77" t="n">
        <f aca="false">SUM(V140:V146)</f>
        <v>64735.4509824</v>
      </c>
      <c r="W147" s="77" t="n">
        <f aca="false">SUM(W140:W146)</f>
        <v>64769.6653824</v>
      </c>
      <c r="X147" s="77" t="n">
        <f aca="false">SUM(X140:X146)</f>
        <v>64435.5469824</v>
      </c>
      <c r="Y147" s="77" t="n">
        <f aca="false">SUM(Y140:Y146)</f>
        <v>74865.2906496</v>
      </c>
      <c r="Z147" s="77" t="n">
        <f aca="false">SUM(Z140:Z146)</f>
        <v>74715.3386496</v>
      </c>
      <c r="AA147" s="77" t="n">
        <f aca="false">SUM(AA140:AA146)</f>
        <v>85343.9342976</v>
      </c>
      <c r="AB147" s="77" t="n">
        <f aca="false">SUM(AB140:AB146)</f>
        <v>99860.9943936</v>
      </c>
      <c r="AC147" s="77" t="n">
        <f aca="false">SUM(AC140:AC146)</f>
        <v>102680.3031936</v>
      </c>
      <c r="AD147" s="77" t="n">
        <f aca="false">SUM(AD140:AD146)</f>
        <v>99198.3197568</v>
      </c>
      <c r="AE147" s="77" t="n">
        <f aca="false">SUM(AE140:AE146)</f>
        <v>106077.3149568</v>
      </c>
      <c r="AF147" s="77" t="n">
        <f aca="false">SUM(AF140:AF146)</f>
        <v>102815.54976</v>
      </c>
      <c r="AG147" s="77" t="n">
        <f aca="false">SUM(AG140:AG146)</f>
        <v>97089.562944</v>
      </c>
      <c r="AH147" s="77" t="n">
        <f aca="false">SUM(AH140:AH146)</f>
        <v>109355.214144</v>
      </c>
      <c r="AI147" s="77" t="n">
        <f aca="false">SUM(AI140:AI146)</f>
        <v>109320.999744</v>
      </c>
      <c r="AJ147" s="77" t="n">
        <f aca="false">SUM(AJ140:AJ146)</f>
        <v>130314.279744</v>
      </c>
      <c r="AK147" s="77" t="n">
        <f aca="false">SUM(AK140:AK146)</f>
        <v>133962.759744</v>
      </c>
      <c r="AL147" s="77" t="n">
        <f aca="false">SUM(AL140:AL146)</f>
        <v>148754.257344</v>
      </c>
      <c r="AM147" s="77" t="n">
        <f aca="false">SUM(AM140:AM146)</f>
        <v>180266.558208</v>
      </c>
      <c r="AN147" s="77" t="n">
        <f aca="false">SUM(AN140:AN146)</f>
        <v>163908.678912</v>
      </c>
      <c r="AO147" s="77" t="n">
        <f aca="false">SUM(AO140:AO146)</f>
        <v>164550.874752</v>
      </c>
      <c r="AP147" s="77" t="n">
        <f aca="false">SUM(AP140:AP146)</f>
        <v>162517.441152</v>
      </c>
      <c r="AQ147" s="77" t="n">
        <f aca="false">SUM(AQ140:AQ146)</f>
        <v>169845.553152</v>
      </c>
      <c r="AR147" s="77" t="n">
        <f aca="false">SUM(AR140:AR146)</f>
        <v>175332.529152</v>
      </c>
      <c r="AS147" s="77" t="n">
        <f aca="false">SUM(AS140:AS146)</f>
        <v>175332.529152</v>
      </c>
      <c r="AT147" s="77" t="n">
        <f aca="false">SUM(AT140:AT146)</f>
        <v>170556.874752</v>
      </c>
      <c r="AU147" s="77" t="n">
        <f aca="false">SUM(AU140:AU146)</f>
        <v>170556.874752</v>
      </c>
      <c r="AV147" s="77" t="n">
        <f aca="false">SUM(AV140:AV146)</f>
        <v>149563.594752</v>
      </c>
      <c r="AW147" s="77" t="n">
        <f aca="false">SUM(AW140:AW146)</f>
        <v>135370.954752</v>
      </c>
      <c r="AX147" s="77" t="n">
        <f aca="false">SUM(AX140:AX146)</f>
        <v>120567.207552</v>
      </c>
      <c r="AY147" s="77" t="n">
        <f aca="false">SUM(AY140:AY146)</f>
        <v>59610.9888</v>
      </c>
      <c r="AZ147" s="77" t="n">
        <f aca="false">SUM(AZ140:AZ146)</f>
        <v>41832.1728</v>
      </c>
      <c r="BA147" s="77" t="n">
        <f aca="false">SUM(BA140:BA146)</f>
        <v>30476.0544</v>
      </c>
      <c r="BB147" s="77" t="n">
        <f aca="false">SUM(BB140:BB146)</f>
        <v>29741.0784</v>
      </c>
      <c r="BC147" s="77" t="n">
        <f aca="false">SUM(BC140:BC146)</f>
        <v>14773.44</v>
      </c>
      <c r="BD147" s="77" t="n">
        <f aca="false">SUM(BD140:BD146)</f>
        <v>8184</v>
      </c>
    </row>
    <row r="148" customFormat="false" ht="13.5" hidden="false" customHeight="false" outlineLevel="0" collapsed="false">
      <c r="H148" s="78"/>
      <c r="I148" s="71"/>
      <c r="J148" s="71"/>
      <c r="K148" s="71"/>
      <c r="L148" s="71"/>
      <c r="M148" s="71"/>
      <c r="N148" s="71"/>
      <c r="O148" s="71"/>
      <c r="P148" s="71"/>
    </row>
    <row r="149" customFormat="false" ht="12.75" hidden="false" customHeight="false" outlineLevel="0" collapsed="false">
      <c r="H149" s="45"/>
    </row>
    <row r="150" customFormat="false" ht="12.75" hidden="false" customHeight="false" outlineLevel="0" collapsed="false">
      <c r="H150" s="45"/>
    </row>
    <row r="151" customFormat="false" ht="12.75" hidden="false" customHeight="false" outlineLevel="0" collapsed="false">
      <c r="H151" s="45"/>
    </row>
    <row r="152" customFormat="false" ht="12.75" hidden="false" customHeight="false" outlineLevel="0" collapsed="false">
      <c r="H152" s="45"/>
    </row>
    <row r="153" customFormat="false" ht="12.75" hidden="false" customHeight="false" outlineLevel="0" collapsed="false">
      <c r="H153" s="45"/>
    </row>
    <row r="154" customFormat="false" ht="12.75" hidden="false" customHeight="false" outlineLevel="0" collapsed="false">
      <c r="H154" s="45"/>
    </row>
    <row r="155" customFormat="false" ht="12.75" hidden="false" customHeight="false" outlineLevel="0" collapsed="false">
      <c r="H155" s="45"/>
    </row>
    <row r="156" customFormat="false" ht="12.75" hidden="false" customHeight="false" outlineLevel="0" collapsed="false">
      <c r="H156" s="45"/>
    </row>
    <row r="157" customFormat="false" ht="12.75" hidden="false" customHeight="false" outlineLevel="0" collapsed="false">
      <c r="H157" s="45"/>
    </row>
    <row r="158" customFormat="false" ht="12.75" hidden="false" customHeight="false" outlineLevel="0" collapsed="false">
      <c r="H158" s="45"/>
    </row>
    <row r="159" customFormat="false" ht="12.75" hidden="false" customHeight="false" outlineLevel="0" collapsed="false">
      <c r="H159" s="45"/>
    </row>
    <row r="160" customFormat="false" ht="12.75" hidden="false" customHeight="false" outlineLevel="0" collapsed="false">
      <c r="H160" s="45"/>
    </row>
    <row r="161" customFormat="false" ht="12.75" hidden="false" customHeight="false" outlineLevel="0" collapsed="false">
      <c r="H161" s="45"/>
    </row>
    <row r="162" customFormat="false" ht="12.75" hidden="false" customHeight="false" outlineLevel="0" collapsed="false">
      <c r="H162" s="45"/>
    </row>
    <row r="163" customFormat="false" ht="12.75" hidden="false" customHeight="false" outlineLevel="0" collapsed="false">
      <c r="H163" s="45"/>
    </row>
    <row r="164" customFormat="false" ht="12.75" hidden="false" customHeight="false" outlineLevel="0" collapsed="false">
      <c r="H164" s="45"/>
    </row>
    <row r="165" customFormat="false" ht="12.75" hidden="false" customHeight="false" outlineLevel="0" collapsed="false">
      <c r="H165" s="45"/>
    </row>
    <row r="166" customFormat="false" ht="12.75" hidden="false" customHeight="false" outlineLevel="0" collapsed="false">
      <c r="H166" s="45"/>
    </row>
    <row r="167" customFormat="false" ht="12.75" hidden="false" customHeight="false" outlineLevel="0" collapsed="false">
      <c r="H167" s="45"/>
    </row>
    <row r="168" customFormat="false" ht="12.75" hidden="false" customHeight="false" outlineLevel="0" collapsed="false">
      <c r="H168" s="45"/>
    </row>
    <row r="169" customFormat="false" ht="12.75" hidden="false" customHeight="false" outlineLevel="0" collapsed="false">
      <c r="H169" s="45"/>
    </row>
    <row r="170" customFormat="false" ht="12.75" hidden="false" customHeight="false" outlineLevel="0" collapsed="false">
      <c r="H170" s="45"/>
    </row>
    <row r="171" customFormat="false" ht="12.75" hidden="false" customHeight="false" outlineLevel="0" collapsed="false">
      <c r="H171" s="45"/>
    </row>
    <row r="172" customFormat="false" ht="12.75" hidden="false" customHeight="false" outlineLevel="0" collapsed="false">
      <c r="H172" s="45"/>
    </row>
    <row r="173" customFormat="false" ht="12.75" hidden="false" customHeight="false" outlineLevel="0" collapsed="false">
      <c r="H173" s="45"/>
    </row>
    <row r="174" customFormat="false" ht="12.75" hidden="false" customHeight="false" outlineLevel="0" collapsed="false">
      <c r="H174" s="45"/>
    </row>
    <row r="175" customFormat="false" ht="12.75" hidden="false" customHeight="false" outlineLevel="0" collapsed="false">
      <c r="H175" s="45"/>
    </row>
    <row r="176" customFormat="false" ht="12.75" hidden="false" customHeight="false" outlineLevel="0" collapsed="false">
      <c r="H176" s="45"/>
    </row>
    <row r="177" customFormat="false" ht="12.75" hidden="false" customHeight="false" outlineLevel="0" collapsed="false">
      <c r="H177" s="45"/>
    </row>
    <row r="178" customFormat="false" ht="12.75" hidden="false" customHeight="false" outlineLevel="0" collapsed="false">
      <c r="H178" s="45"/>
    </row>
    <row r="179" customFormat="false" ht="12.75" hidden="false" customHeight="false" outlineLevel="0" collapsed="false">
      <c r="H179" s="45"/>
    </row>
    <row r="180" customFormat="false" ht="12.75" hidden="false" customHeight="false" outlineLevel="0" collapsed="false">
      <c r="H180" s="45"/>
    </row>
    <row r="181" customFormat="false" ht="12.75" hidden="false" customHeight="false" outlineLevel="0" collapsed="false">
      <c r="H181" s="45"/>
    </row>
    <row r="182" customFormat="false" ht="12.75" hidden="false" customHeight="false" outlineLevel="0" collapsed="false">
      <c r="H182" s="45"/>
    </row>
    <row r="183" customFormat="false" ht="12.75" hidden="false" customHeight="false" outlineLevel="0" collapsed="false">
      <c r="H183" s="45"/>
    </row>
    <row r="184" customFormat="false" ht="12.75" hidden="false" customHeight="false" outlineLevel="0" collapsed="false">
      <c r="H184" s="45"/>
    </row>
    <row r="185" customFormat="false" ht="12.75" hidden="false" customHeight="false" outlineLevel="0" collapsed="false">
      <c r="H185" s="45"/>
    </row>
    <row r="186" customFormat="false" ht="12.75" hidden="false" customHeight="false" outlineLevel="0" collapsed="false">
      <c r="H186" s="45"/>
    </row>
    <row r="187" customFormat="false" ht="12.75" hidden="false" customHeight="false" outlineLevel="0" collapsed="false">
      <c r="H187" s="45"/>
    </row>
    <row r="188" customFormat="false" ht="12.75" hidden="false" customHeight="false" outlineLevel="0" collapsed="false">
      <c r="H188" s="45"/>
    </row>
    <row r="189" customFormat="false" ht="12.75" hidden="false" customHeight="false" outlineLevel="0" collapsed="false">
      <c r="H189" s="45"/>
    </row>
    <row r="190" customFormat="false" ht="12.75" hidden="false" customHeight="false" outlineLevel="0" collapsed="false">
      <c r="H190" s="45"/>
    </row>
    <row r="191" customFormat="false" ht="12.75" hidden="false" customHeight="false" outlineLevel="0" collapsed="false">
      <c r="H191" s="45"/>
    </row>
    <row r="192" customFormat="false" ht="12.75" hidden="false" customHeight="false" outlineLevel="0" collapsed="false">
      <c r="H192" s="45"/>
    </row>
    <row r="193" customFormat="false" ht="12.75" hidden="false" customHeight="false" outlineLevel="0" collapsed="false">
      <c r="H193" s="45"/>
    </row>
    <row r="194" customFormat="false" ht="12.75" hidden="false" customHeight="false" outlineLevel="0" collapsed="false">
      <c r="H194" s="45"/>
    </row>
    <row r="195" customFormat="false" ht="12.75" hidden="false" customHeight="false" outlineLevel="0" collapsed="false">
      <c r="H195" s="45"/>
    </row>
    <row r="196" customFormat="false" ht="12.75" hidden="false" customHeight="false" outlineLevel="0" collapsed="false">
      <c r="H196" s="45"/>
    </row>
    <row r="197" customFormat="false" ht="12.75" hidden="false" customHeight="false" outlineLevel="0" collapsed="false">
      <c r="H197" s="45"/>
    </row>
    <row r="198" customFormat="false" ht="12.75" hidden="false" customHeight="false" outlineLevel="0" collapsed="false">
      <c r="H198" s="45"/>
    </row>
    <row r="199" customFormat="false" ht="12.75" hidden="false" customHeight="false" outlineLevel="0" collapsed="false">
      <c r="H199" s="45"/>
    </row>
    <row r="200" customFormat="false" ht="12.75" hidden="false" customHeight="false" outlineLevel="0" collapsed="false">
      <c r="H200" s="45"/>
    </row>
    <row r="201" customFormat="false" ht="12.75" hidden="false" customHeight="false" outlineLevel="0" collapsed="false">
      <c r="H201" s="45"/>
    </row>
    <row r="202" customFormat="false" ht="12.75" hidden="false" customHeight="false" outlineLevel="0" collapsed="false">
      <c r="H202" s="45"/>
    </row>
    <row r="203" customFormat="false" ht="12.75" hidden="false" customHeight="false" outlineLevel="0" collapsed="false">
      <c r="H203" s="45"/>
    </row>
    <row r="204" customFormat="false" ht="12.75" hidden="false" customHeight="false" outlineLevel="0" collapsed="false">
      <c r="H204" s="45"/>
    </row>
    <row r="205" customFormat="false" ht="12.75" hidden="false" customHeight="false" outlineLevel="0" collapsed="false">
      <c r="H205" s="45"/>
    </row>
    <row r="206" customFormat="false" ht="12.75" hidden="false" customHeight="false" outlineLevel="0" collapsed="false">
      <c r="H206" s="45"/>
    </row>
    <row r="207" customFormat="false" ht="12.75" hidden="false" customHeight="false" outlineLevel="0" collapsed="false">
      <c r="H207" s="45"/>
    </row>
    <row r="208" customFormat="false" ht="12.75" hidden="false" customHeight="false" outlineLevel="0" collapsed="false">
      <c r="H208" s="45"/>
    </row>
    <row r="209" customFormat="false" ht="12.75" hidden="false" customHeight="false" outlineLevel="0" collapsed="false">
      <c r="H209" s="45"/>
    </row>
    <row r="210" customFormat="false" ht="12.75" hidden="false" customHeight="false" outlineLevel="0" collapsed="false">
      <c r="H210" s="45"/>
    </row>
    <row r="211" customFormat="false" ht="12.75" hidden="false" customHeight="false" outlineLevel="0" collapsed="false">
      <c r="H211" s="45"/>
    </row>
    <row r="212" customFormat="false" ht="12.75" hidden="false" customHeight="false" outlineLevel="0" collapsed="false">
      <c r="H212" s="45"/>
    </row>
    <row r="213" customFormat="false" ht="12.75" hidden="false" customHeight="false" outlineLevel="0" collapsed="false">
      <c r="H213" s="45"/>
    </row>
    <row r="214" customFormat="false" ht="12.75" hidden="false" customHeight="false" outlineLevel="0" collapsed="false">
      <c r="H214" s="45"/>
    </row>
    <row r="215" customFormat="false" ht="12.75" hidden="false" customHeight="false" outlineLevel="0" collapsed="false">
      <c r="H215" s="45"/>
    </row>
    <row r="216" customFormat="false" ht="12.75" hidden="false" customHeight="false" outlineLevel="0" collapsed="false">
      <c r="H216" s="45"/>
    </row>
    <row r="217" customFormat="false" ht="12.75" hidden="false" customHeight="false" outlineLevel="0" collapsed="false">
      <c r="H217" s="45"/>
    </row>
    <row r="218" customFormat="false" ht="12.75" hidden="false" customHeight="false" outlineLevel="0" collapsed="false">
      <c r="H218" s="45"/>
    </row>
    <row r="219" customFormat="false" ht="12.75" hidden="false" customHeight="false" outlineLevel="0" collapsed="false">
      <c r="H219" s="45"/>
    </row>
    <row r="220" customFormat="false" ht="12.75" hidden="false" customHeight="false" outlineLevel="0" collapsed="false">
      <c r="H220" s="45"/>
    </row>
    <row r="221" customFormat="false" ht="12.75" hidden="false" customHeight="false" outlineLevel="0" collapsed="false">
      <c r="H221" s="45"/>
    </row>
    <row r="222" customFormat="false" ht="12.75" hidden="false" customHeight="false" outlineLevel="0" collapsed="false">
      <c r="H222" s="45"/>
    </row>
    <row r="223" customFormat="false" ht="12.75" hidden="false" customHeight="false" outlineLevel="0" collapsed="false">
      <c r="H223" s="45"/>
    </row>
    <row r="224" customFormat="false" ht="12.75" hidden="false" customHeight="false" outlineLevel="0" collapsed="false">
      <c r="H224" s="45"/>
    </row>
    <row r="225" customFormat="false" ht="12.75" hidden="false" customHeight="false" outlineLevel="0" collapsed="false">
      <c r="H225" s="45"/>
    </row>
    <row r="226" customFormat="false" ht="12.75" hidden="false" customHeight="false" outlineLevel="0" collapsed="false">
      <c r="H226" s="45"/>
    </row>
    <row r="227" customFormat="false" ht="12.75" hidden="false" customHeight="false" outlineLevel="0" collapsed="false">
      <c r="H227" s="45"/>
    </row>
    <row r="228" customFormat="false" ht="12.75" hidden="false" customHeight="false" outlineLevel="0" collapsed="false">
      <c r="H228" s="45"/>
    </row>
    <row r="229" customFormat="false" ht="12.75" hidden="false" customHeight="false" outlineLevel="0" collapsed="false">
      <c r="H229" s="45"/>
    </row>
    <row r="230" customFormat="false" ht="12.75" hidden="false" customHeight="false" outlineLevel="0" collapsed="false">
      <c r="H230" s="45"/>
    </row>
    <row r="231" customFormat="false" ht="12.75" hidden="false" customHeight="false" outlineLevel="0" collapsed="false">
      <c r="H231" s="45"/>
    </row>
    <row r="232" customFormat="false" ht="12.75" hidden="false" customHeight="false" outlineLevel="0" collapsed="false">
      <c r="H232" s="45"/>
    </row>
    <row r="233" customFormat="false" ht="12.75" hidden="false" customHeight="false" outlineLevel="0" collapsed="false">
      <c r="H233" s="45"/>
    </row>
    <row r="234" customFormat="false" ht="12.75" hidden="false" customHeight="false" outlineLevel="0" collapsed="false">
      <c r="H234" s="45"/>
    </row>
    <row r="235" customFormat="false" ht="12.75" hidden="false" customHeight="false" outlineLevel="0" collapsed="false">
      <c r="H235" s="45"/>
    </row>
    <row r="236" customFormat="false" ht="12.75" hidden="false" customHeight="false" outlineLevel="0" collapsed="false">
      <c r="H236" s="45"/>
    </row>
    <row r="237" customFormat="false" ht="12.75" hidden="false" customHeight="false" outlineLevel="0" collapsed="false">
      <c r="H237" s="45"/>
    </row>
    <row r="238" customFormat="false" ht="12.75" hidden="false" customHeight="false" outlineLevel="0" collapsed="false">
      <c r="H238" s="45"/>
    </row>
    <row r="239" customFormat="false" ht="12.75" hidden="false" customHeight="false" outlineLevel="0" collapsed="false">
      <c r="H239" s="45"/>
    </row>
    <row r="240" customFormat="false" ht="12.75" hidden="false" customHeight="false" outlineLevel="0" collapsed="false">
      <c r="H240" s="45"/>
    </row>
    <row r="241" customFormat="false" ht="12.75" hidden="false" customHeight="false" outlineLevel="0" collapsed="false">
      <c r="H241" s="45"/>
    </row>
    <row r="242" customFormat="false" ht="12.75" hidden="false" customHeight="false" outlineLevel="0" collapsed="false">
      <c r="H242" s="45"/>
    </row>
    <row r="243" customFormat="false" ht="12.75" hidden="false" customHeight="false" outlineLevel="0" collapsed="false">
      <c r="H243" s="45"/>
    </row>
    <row r="244" customFormat="false" ht="12.75" hidden="false" customHeight="false" outlineLevel="0" collapsed="false">
      <c r="H244" s="45"/>
    </row>
    <row r="245" customFormat="false" ht="12.75" hidden="false" customHeight="false" outlineLevel="0" collapsed="false">
      <c r="H245" s="45"/>
    </row>
    <row r="246" customFormat="false" ht="12.75" hidden="false" customHeight="false" outlineLevel="0" collapsed="false">
      <c r="H246" s="45"/>
    </row>
    <row r="247" customFormat="false" ht="12.75" hidden="false" customHeight="false" outlineLevel="0" collapsed="false">
      <c r="H247" s="45"/>
    </row>
    <row r="248" customFormat="false" ht="12.75" hidden="false" customHeight="false" outlineLevel="0" collapsed="false">
      <c r="H248" s="45"/>
    </row>
    <row r="249" customFormat="false" ht="12.75" hidden="false" customHeight="false" outlineLevel="0" collapsed="false">
      <c r="H249" s="45"/>
    </row>
    <row r="250" customFormat="false" ht="12.75" hidden="false" customHeight="false" outlineLevel="0" collapsed="false">
      <c r="H250" s="45"/>
    </row>
    <row r="251" customFormat="false" ht="12.75" hidden="false" customHeight="false" outlineLevel="0" collapsed="false">
      <c r="H251" s="45"/>
    </row>
    <row r="252" customFormat="false" ht="12.75" hidden="false" customHeight="false" outlineLevel="0" collapsed="false">
      <c r="H252" s="45"/>
    </row>
    <row r="253" customFormat="false" ht="12.75" hidden="false" customHeight="false" outlineLevel="0" collapsed="false">
      <c r="H253" s="45"/>
    </row>
    <row r="254" customFormat="false" ht="12.75" hidden="false" customHeight="false" outlineLevel="0" collapsed="false">
      <c r="H254" s="45"/>
    </row>
    <row r="255" customFormat="false" ht="12.75" hidden="false" customHeight="false" outlineLevel="0" collapsed="false">
      <c r="H255" s="45"/>
    </row>
    <row r="256" customFormat="false" ht="12.75" hidden="false" customHeight="false" outlineLevel="0" collapsed="false">
      <c r="H256" s="45"/>
    </row>
    <row r="257" customFormat="false" ht="12.75" hidden="false" customHeight="false" outlineLevel="0" collapsed="false">
      <c r="H257" s="45"/>
    </row>
    <row r="258" customFormat="false" ht="12.75" hidden="false" customHeight="false" outlineLevel="0" collapsed="false">
      <c r="H258" s="45"/>
    </row>
    <row r="259" customFormat="false" ht="12.75" hidden="false" customHeight="false" outlineLevel="0" collapsed="false">
      <c r="H259" s="45"/>
    </row>
    <row r="260" customFormat="false" ht="12.75" hidden="false" customHeight="false" outlineLevel="0" collapsed="false">
      <c r="H260" s="45"/>
    </row>
    <row r="261" customFormat="false" ht="12.75" hidden="false" customHeight="false" outlineLevel="0" collapsed="false">
      <c r="H261" s="45"/>
    </row>
    <row r="262" customFormat="false" ht="12.75" hidden="false" customHeight="false" outlineLevel="0" collapsed="false">
      <c r="H262" s="45"/>
    </row>
    <row r="263" customFormat="false" ht="12.75" hidden="false" customHeight="false" outlineLevel="0" collapsed="false">
      <c r="H263" s="45"/>
    </row>
    <row r="264" customFormat="false" ht="12.75" hidden="false" customHeight="false" outlineLevel="0" collapsed="false">
      <c r="H264" s="45"/>
    </row>
    <row r="265" customFormat="false" ht="12.75" hidden="false" customHeight="false" outlineLevel="0" collapsed="false">
      <c r="H265" s="45"/>
    </row>
    <row r="266" customFormat="false" ht="12.75" hidden="false" customHeight="false" outlineLevel="0" collapsed="false">
      <c r="H266" s="45"/>
    </row>
    <row r="267" customFormat="false" ht="12.75" hidden="false" customHeight="false" outlineLevel="0" collapsed="false">
      <c r="H267" s="45"/>
    </row>
    <row r="268" customFormat="false" ht="12.75" hidden="false" customHeight="false" outlineLevel="0" collapsed="false">
      <c r="H268" s="45"/>
    </row>
    <row r="269" customFormat="false" ht="12.75" hidden="false" customHeight="false" outlineLevel="0" collapsed="false">
      <c r="H269" s="45"/>
    </row>
    <row r="270" customFormat="false" ht="12.75" hidden="false" customHeight="false" outlineLevel="0" collapsed="false">
      <c r="H270" s="45"/>
    </row>
    <row r="271" customFormat="false" ht="12.75" hidden="false" customHeight="false" outlineLevel="0" collapsed="false">
      <c r="H271" s="45"/>
    </row>
    <row r="272" customFormat="false" ht="12.75" hidden="false" customHeight="false" outlineLevel="0" collapsed="false">
      <c r="H272" s="45"/>
    </row>
    <row r="273" customFormat="false" ht="12.75" hidden="false" customHeight="false" outlineLevel="0" collapsed="false">
      <c r="H273" s="45"/>
    </row>
    <row r="274" customFormat="false" ht="12.75" hidden="false" customHeight="false" outlineLevel="0" collapsed="false">
      <c r="H274" s="45"/>
    </row>
    <row r="275" customFormat="false" ht="12.75" hidden="false" customHeight="false" outlineLevel="0" collapsed="false">
      <c r="H275" s="45"/>
    </row>
    <row r="276" customFormat="false" ht="12.75" hidden="false" customHeight="false" outlineLevel="0" collapsed="false">
      <c r="H276" s="45"/>
    </row>
    <row r="277" customFormat="false" ht="12.75" hidden="false" customHeight="false" outlineLevel="0" collapsed="false">
      <c r="H277" s="45"/>
    </row>
    <row r="278" customFormat="false" ht="12.75" hidden="false" customHeight="false" outlineLevel="0" collapsed="false">
      <c r="H278" s="45"/>
    </row>
    <row r="279" customFormat="false" ht="12.75" hidden="false" customHeight="false" outlineLevel="0" collapsed="false">
      <c r="H279" s="45"/>
    </row>
    <row r="280" customFormat="false" ht="12.75" hidden="false" customHeight="false" outlineLevel="0" collapsed="false">
      <c r="H280" s="45"/>
    </row>
    <row r="281" customFormat="false" ht="12.75" hidden="false" customHeight="false" outlineLevel="0" collapsed="false">
      <c r="H281" s="45"/>
    </row>
    <row r="282" customFormat="false" ht="12.75" hidden="false" customHeight="false" outlineLevel="0" collapsed="false">
      <c r="H282" s="45"/>
    </row>
    <row r="283" customFormat="false" ht="12.75" hidden="false" customHeight="false" outlineLevel="0" collapsed="false">
      <c r="H283" s="45"/>
    </row>
    <row r="284" customFormat="false" ht="12.75" hidden="false" customHeight="false" outlineLevel="0" collapsed="false">
      <c r="H284" s="45"/>
    </row>
    <row r="285" customFormat="false" ht="12.75" hidden="false" customHeight="false" outlineLevel="0" collapsed="false">
      <c r="H285" s="45"/>
    </row>
    <row r="286" customFormat="false" ht="12.75" hidden="false" customHeight="false" outlineLevel="0" collapsed="false">
      <c r="H286" s="45"/>
    </row>
    <row r="287" customFormat="false" ht="12.75" hidden="false" customHeight="false" outlineLevel="0" collapsed="false">
      <c r="H287" s="45"/>
    </row>
    <row r="288" customFormat="false" ht="12.75" hidden="false" customHeight="false" outlineLevel="0" collapsed="false">
      <c r="H288" s="45"/>
    </row>
    <row r="289" customFormat="false" ht="12.75" hidden="false" customHeight="false" outlineLevel="0" collapsed="false">
      <c r="H289" s="45"/>
    </row>
    <row r="290" customFormat="false" ht="12.75" hidden="false" customHeight="false" outlineLevel="0" collapsed="false">
      <c r="H290" s="45"/>
    </row>
    <row r="291" customFormat="false" ht="12.75" hidden="false" customHeight="false" outlineLevel="0" collapsed="false">
      <c r="H291" s="45"/>
    </row>
    <row r="292" customFormat="false" ht="12.75" hidden="false" customHeight="false" outlineLevel="0" collapsed="false">
      <c r="H292" s="45"/>
    </row>
    <row r="293" customFormat="false" ht="12.75" hidden="false" customHeight="false" outlineLevel="0" collapsed="false">
      <c r="H293" s="45"/>
    </row>
    <row r="294" customFormat="false" ht="12.75" hidden="false" customHeight="false" outlineLevel="0" collapsed="false">
      <c r="H294" s="45"/>
    </row>
    <row r="295" customFormat="false" ht="12.75" hidden="false" customHeight="false" outlineLevel="0" collapsed="false">
      <c r="H295" s="45"/>
    </row>
    <row r="296" customFormat="false" ht="12.75" hidden="false" customHeight="false" outlineLevel="0" collapsed="false">
      <c r="H296" s="45"/>
    </row>
    <row r="297" customFormat="false" ht="12.75" hidden="false" customHeight="false" outlineLevel="0" collapsed="false">
      <c r="H297" s="45"/>
    </row>
    <row r="298" customFormat="false" ht="12.75" hidden="false" customHeight="false" outlineLevel="0" collapsed="false">
      <c r="H298" s="45"/>
    </row>
    <row r="299" customFormat="false" ht="12.75" hidden="false" customHeight="false" outlineLevel="0" collapsed="false">
      <c r="H299" s="45"/>
    </row>
    <row r="300" customFormat="false" ht="12.75" hidden="false" customHeight="false" outlineLevel="0" collapsed="false">
      <c r="H300" s="45"/>
    </row>
    <row r="301" customFormat="false" ht="12.75" hidden="false" customHeight="false" outlineLevel="0" collapsed="false">
      <c r="H301" s="45"/>
    </row>
    <row r="302" customFormat="false" ht="12.75" hidden="false" customHeight="false" outlineLevel="0" collapsed="false">
      <c r="H302" s="45"/>
    </row>
    <row r="303" customFormat="false" ht="12.75" hidden="false" customHeight="false" outlineLevel="0" collapsed="false">
      <c r="H303" s="45"/>
    </row>
    <row r="304" customFormat="false" ht="12.75" hidden="false" customHeight="false" outlineLevel="0" collapsed="false">
      <c r="H304" s="45"/>
    </row>
    <row r="305" customFormat="false" ht="12.75" hidden="false" customHeight="false" outlineLevel="0" collapsed="false">
      <c r="H305" s="45"/>
    </row>
    <row r="306" customFormat="false" ht="12.75" hidden="false" customHeight="false" outlineLevel="0" collapsed="false">
      <c r="H306" s="45"/>
    </row>
    <row r="307" customFormat="false" ht="12.75" hidden="false" customHeight="false" outlineLevel="0" collapsed="false">
      <c r="H307" s="45"/>
    </row>
    <row r="308" customFormat="false" ht="12.75" hidden="false" customHeight="false" outlineLevel="0" collapsed="false">
      <c r="H308" s="45"/>
    </row>
    <row r="309" customFormat="false" ht="12.75" hidden="false" customHeight="false" outlineLevel="0" collapsed="false">
      <c r="H309" s="45"/>
    </row>
    <row r="310" customFormat="false" ht="12.75" hidden="false" customHeight="false" outlineLevel="0" collapsed="false">
      <c r="H310" s="45"/>
    </row>
    <row r="311" customFormat="false" ht="12.75" hidden="false" customHeight="false" outlineLevel="0" collapsed="false">
      <c r="H311" s="45"/>
    </row>
    <row r="312" customFormat="false" ht="12.75" hidden="false" customHeight="false" outlineLevel="0" collapsed="false">
      <c r="H312" s="45"/>
    </row>
    <row r="313" customFormat="false" ht="12.75" hidden="false" customHeight="false" outlineLevel="0" collapsed="false">
      <c r="H313" s="45"/>
    </row>
    <row r="314" customFormat="false" ht="12.75" hidden="false" customHeight="false" outlineLevel="0" collapsed="false">
      <c r="H314" s="45"/>
    </row>
    <row r="315" customFormat="false" ht="12.75" hidden="false" customHeight="false" outlineLevel="0" collapsed="false">
      <c r="H315" s="45"/>
    </row>
    <row r="316" customFormat="false" ht="12.75" hidden="false" customHeight="false" outlineLevel="0" collapsed="false">
      <c r="H316" s="45"/>
    </row>
    <row r="317" customFormat="false" ht="12.75" hidden="false" customHeight="false" outlineLevel="0" collapsed="false">
      <c r="H317" s="45"/>
    </row>
    <row r="318" customFormat="false" ht="12.75" hidden="false" customHeight="false" outlineLevel="0" collapsed="false">
      <c r="H318" s="45"/>
    </row>
    <row r="319" customFormat="false" ht="12.75" hidden="false" customHeight="false" outlineLevel="0" collapsed="false">
      <c r="H319" s="45"/>
    </row>
    <row r="320" customFormat="false" ht="12.75" hidden="false" customHeight="false" outlineLevel="0" collapsed="false">
      <c r="H320" s="45"/>
    </row>
    <row r="321" customFormat="false" ht="12.75" hidden="false" customHeight="false" outlineLevel="0" collapsed="false">
      <c r="H321" s="45"/>
    </row>
    <row r="322" customFormat="false" ht="12.75" hidden="false" customHeight="false" outlineLevel="0" collapsed="false">
      <c r="H322" s="45"/>
    </row>
    <row r="323" customFormat="false" ht="12.75" hidden="false" customHeight="false" outlineLevel="0" collapsed="false">
      <c r="H323" s="45"/>
    </row>
    <row r="324" customFormat="false" ht="12.75" hidden="false" customHeight="false" outlineLevel="0" collapsed="false">
      <c r="H324" s="45"/>
    </row>
    <row r="325" customFormat="false" ht="12.75" hidden="false" customHeight="false" outlineLevel="0" collapsed="false">
      <c r="H325" s="45"/>
    </row>
    <row r="326" customFormat="false" ht="12.75" hidden="false" customHeight="false" outlineLevel="0" collapsed="false">
      <c r="H326" s="45"/>
    </row>
    <row r="327" customFormat="false" ht="12.75" hidden="false" customHeight="false" outlineLevel="0" collapsed="false">
      <c r="H327" s="45"/>
    </row>
    <row r="328" customFormat="false" ht="12.75" hidden="false" customHeight="false" outlineLevel="0" collapsed="false">
      <c r="H328" s="45"/>
    </row>
    <row r="329" customFormat="false" ht="12.75" hidden="false" customHeight="false" outlineLevel="0" collapsed="false">
      <c r="H329" s="45"/>
    </row>
    <row r="330" customFormat="false" ht="12.75" hidden="false" customHeight="false" outlineLevel="0" collapsed="false">
      <c r="H330" s="45"/>
    </row>
    <row r="331" customFormat="false" ht="12.75" hidden="false" customHeight="false" outlineLevel="0" collapsed="false">
      <c r="H331" s="45"/>
    </row>
    <row r="332" customFormat="false" ht="12.75" hidden="false" customHeight="false" outlineLevel="0" collapsed="false">
      <c r="H332" s="45"/>
    </row>
    <row r="333" customFormat="false" ht="12.75" hidden="false" customHeight="false" outlineLevel="0" collapsed="false">
      <c r="H333" s="45"/>
    </row>
    <row r="334" customFormat="false" ht="12.75" hidden="false" customHeight="false" outlineLevel="0" collapsed="false">
      <c r="H334" s="45"/>
    </row>
    <row r="335" customFormat="false" ht="12.75" hidden="false" customHeight="false" outlineLevel="0" collapsed="false">
      <c r="H335" s="45"/>
    </row>
    <row r="336" customFormat="false" ht="12.75" hidden="false" customHeight="false" outlineLevel="0" collapsed="false">
      <c r="H336" s="45"/>
    </row>
    <row r="337" customFormat="false" ht="12.75" hidden="false" customHeight="false" outlineLevel="0" collapsed="false">
      <c r="H337" s="45"/>
    </row>
    <row r="338" customFormat="false" ht="12.75" hidden="false" customHeight="false" outlineLevel="0" collapsed="false">
      <c r="H338" s="45"/>
    </row>
    <row r="339" customFormat="false" ht="12.75" hidden="false" customHeight="false" outlineLevel="0" collapsed="false">
      <c r="H339" s="45"/>
    </row>
    <row r="340" customFormat="false" ht="12.75" hidden="false" customHeight="false" outlineLevel="0" collapsed="false">
      <c r="H340" s="45"/>
    </row>
    <row r="341" customFormat="false" ht="12.75" hidden="false" customHeight="false" outlineLevel="0" collapsed="false">
      <c r="H341" s="45"/>
    </row>
    <row r="342" customFormat="false" ht="12.75" hidden="false" customHeight="false" outlineLevel="0" collapsed="false">
      <c r="H342" s="45"/>
    </row>
    <row r="343" customFormat="false" ht="12.75" hidden="false" customHeight="false" outlineLevel="0" collapsed="false">
      <c r="H343" s="45"/>
    </row>
    <row r="344" customFormat="false" ht="12.75" hidden="false" customHeight="false" outlineLevel="0" collapsed="false">
      <c r="H344" s="45"/>
    </row>
    <row r="345" customFormat="false" ht="12.75" hidden="false" customHeight="false" outlineLevel="0" collapsed="false">
      <c r="H345" s="45"/>
    </row>
    <row r="346" customFormat="false" ht="12.75" hidden="false" customHeight="false" outlineLevel="0" collapsed="false">
      <c r="H346" s="45"/>
    </row>
    <row r="347" customFormat="false" ht="12.75" hidden="false" customHeight="false" outlineLevel="0" collapsed="false">
      <c r="H347" s="45"/>
    </row>
    <row r="348" customFormat="false" ht="12.75" hidden="false" customHeight="false" outlineLevel="0" collapsed="false">
      <c r="H348" s="45"/>
    </row>
    <row r="349" customFormat="false" ht="12.75" hidden="false" customHeight="false" outlineLevel="0" collapsed="false">
      <c r="H349" s="45"/>
    </row>
    <row r="350" customFormat="false" ht="12.75" hidden="false" customHeight="false" outlineLevel="0" collapsed="false">
      <c r="H350" s="45"/>
    </row>
    <row r="351" customFormat="false" ht="12.75" hidden="false" customHeight="false" outlineLevel="0" collapsed="false">
      <c r="H351" s="45"/>
    </row>
    <row r="352" customFormat="false" ht="12.75" hidden="false" customHeight="false" outlineLevel="0" collapsed="false">
      <c r="H352" s="45"/>
    </row>
    <row r="353" customFormat="false" ht="12.75" hidden="false" customHeight="false" outlineLevel="0" collapsed="false">
      <c r="H353" s="45"/>
    </row>
    <row r="354" customFormat="false" ht="12.75" hidden="false" customHeight="false" outlineLevel="0" collapsed="false">
      <c r="H354" s="45"/>
    </row>
    <row r="355" customFormat="false" ht="12.75" hidden="false" customHeight="false" outlineLevel="0" collapsed="false">
      <c r="H355" s="45"/>
    </row>
    <row r="356" customFormat="false" ht="12.75" hidden="false" customHeight="false" outlineLevel="0" collapsed="false">
      <c r="H356" s="45"/>
    </row>
    <row r="357" customFormat="false" ht="12.75" hidden="false" customHeight="false" outlineLevel="0" collapsed="false">
      <c r="H357" s="45"/>
    </row>
    <row r="358" customFormat="false" ht="12.75" hidden="false" customHeight="false" outlineLevel="0" collapsed="false">
      <c r="H358" s="45"/>
    </row>
    <row r="359" customFormat="false" ht="12.75" hidden="false" customHeight="false" outlineLevel="0" collapsed="false">
      <c r="H359" s="45"/>
    </row>
    <row r="360" customFormat="false" ht="12.75" hidden="false" customHeight="false" outlineLevel="0" collapsed="false">
      <c r="H360" s="45"/>
    </row>
    <row r="361" customFormat="false" ht="12.75" hidden="false" customHeight="false" outlineLevel="0" collapsed="false">
      <c r="H361" s="45"/>
    </row>
    <row r="362" customFormat="false" ht="12.75" hidden="false" customHeight="false" outlineLevel="0" collapsed="false">
      <c r="H362" s="45"/>
    </row>
    <row r="363" customFormat="false" ht="12.75" hidden="false" customHeight="false" outlineLevel="0" collapsed="false">
      <c r="H363" s="45"/>
    </row>
    <row r="364" customFormat="false" ht="12.75" hidden="false" customHeight="false" outlineLevel="0" collapsed="false">
      <c r="H364" s="45"/>
    </row>
    <row r="365" customFormat="false" ht="12.75" hidden="false" customHeight="false" outlineLevel="0" collapsed="false">
      <c r="H365" s="45"/>
    </row>
    <row r="366" customFormat="false" ht="12.75" hidden="false" customHeight="false" outlineLevel="0" collapsed="false">
      <c r="H366" s="45"/>
    </row>
    <row r="367" customFormat="false" ht="12.75" hidden="false" customHeight="false" outlineLevel="0" collapsed="false">
      <c r="H367" s="45"/>
    </row>
    <row r="368" customFormat="false" ht="12.75" hidden="false" customHeight="false" outlineLevel="0" collapsed="false">
      <c r="H368" s="45"/>
    </row>
    <row r="369" customFormat="false" ht="12.75" hidden="false" customHeight="false" outlineLevel="0" collapsed="false">
      <c r="H369" s="45"/>
    </row>
    <row r="370" customFormat="false" ht="12.75" hidden="false" customHeight="false" outlineLevel="0" collapsed="false">
      <c r="H370" s="45"/>
    </row>
    <row r="371" customFormat="false" ht="12.75" hidden="false" customHeight="false" outlineLevel="0" collapsed="false">
      <c r="H371" s="45"/>
    </row>
    <row r="372" customFormat="false" ht="12.75" hidden="false" customHeight="false" outlineLevel="0" collapsed="false">
      <c r="H372" s="45"/>
    </row>
    <row r="373" customFormat="false" ht="12.75" hidden="false" customHeight="false" outlineLevel="0" collapsed="false">
      <c r="H373" s="45"/>
    </row>
    <row r="374" customFormat="false" ht="12.75" hidden="false" customHeight="false" outlineLevel="0" collapsed="false">
      <c r="H374" s="45"/>
    </row>
    <row r="375" customFormat="false" ht="12.75" hidden="false" customHeight="false" outlineLevel="0" collapsed="false">
      <c r="H375" s="45"/>
    </row>
    <row r="376" customFormat="false" ht="12.75" hidden="false" customHeight="false" outlineLevel="0" collapsed="false">
      <c r="H376" s="45"/>
    </row>
    <row r="377" customFormat="false" ht="12.75" hidden="false" customHeight="false" outlineLevel="0" collapsed="false">
      <c r="H377" s="45"/>
    </row>
    <row r="378" customFormat="false" ht="12.75" hidden="false" customHeight="false" outlineLevel="0" collapsed="false">
      <c r="H378" s="45"/>
    </row>
    <row r="379" customFormat="false" ht="12.75" hidden="false" customHeight="false" outlineLevel="0" collapsed="false">
      <c r="H379" s="45"/>
    </row>
    <row r="380" customFormat="false" ht="12.75" hidden="false" customHeight="false" outlineLevel="0" collapsed="false">
      <c r="H380" s="45"/>
    </row>
    <row r="381" customFormat="false" ht="12.75" hidden="false" customHeight="false" outlineLevel="0" collapsed="false">
      <c r="H381" s="45"/>
    </row>
    <row r="382" customFormat="false" ht="12.75" hidden="false" customHeight="false" outlineLevel="0" collapsed="false">
      <c r="H382" s="45"/>
    </row>
    <row r="383" customFormat="false" ht="12.75" hidden="false" customHeight="false" outlineLevel="0" collapsed="false">
      <c r="H383" s="45"/>
    </row>
    <row r="384" customFormat="false" ht="12.75" hidden="false" customHeight="false" outlineLevel="0" collapsed="false">
      <c r="H384" s="45"/>
    </row>
    <row r="385" customFormat="false" ht="12.75" hidden="false" customHeight="false" outlineLevel="0" collapsed="false">
      <c r="H385" s="45"/>
    </row>
    <row r="386" customFormat="false" ht="12.75" hidden="false" customHeight="false" outlineLevel="0" collapsed="false">
      <c r="H386" s="45"/>
    </row>
    <row r="387" customFormat="false" ht="12.75" hidden="false" customHeight="false" outlineLevel="0" collapsed="false">
      <c r="H387" s="45"/>
    </row>
    <row r="388" customFormat="false" ht="12.75" hidden="false" customHeight="false" outlineLevel="0" collapsed="false">
      <c r="H388" s="45"/>
    </row>
    <row r="389" customFormat="false" ht="12.75" hidden="false" customHeight="false" outlineLevel="0" collapsed="false">
      <c r="H389" s="45"/>
    </row>
    <row r="390" customFormat="false" ht="12.75" hidden="false" customHeight="false" outlineLevel="0" collapsed="false">
      <c r="H390" s="45"/>
    </row>
    <row r="391" customFormat="false" ht="12.75" hidden="false" customHeight="false" outlineLevel="0" collapsed="false">
      <c r="H391" s="45"/>
    </row>
    <row r="392" customFormat="false" ht="12.75" hidden="false" customHeight="false" outlineLevel="0" collapsed="false">
      <c r="H392" s="45"/>
    </row>
    <row r="393" customFormat="false" ht="12.75" hidden="false" customHeight="false" outlineLevel="0" collapsed="false">
      <c r="H393" s="45"/>
    </row>
    <row r="394" customFormat="false" ht="12.75" hidden="false" customHeight="false" outlineLevel="0" collapsed="false">
      <c r="H394" s="45"/>
    </row>
    <row r="395" customFormat="false" ht="12.75" hidden="false" customHeight="false" outlineLevel="0" collapsed="false">
      <c r="H395" s="45"/>
    </row>
    <row r="396" customFormat="false" ht="12.75" hidden="false" customHeight="false" outlineLevel="0" collapsed="false">
      <c r="H396" s="45"/>
    </row>
    <row r="397" customFormat="false" ht="12.75" hidden="false" customHeight="false" outlineLevel="0" collapsed="false">
      <c r="H397" s="45"/>
    </row>
    <row r="398" customFormat="false" ht="12.75" hidden="false" customHeight="false" outlineLevel="0" collapsed="false">
      <c r="H398" s="45"/>
    </row>
    <row r="399" customFormat="false" ht="12.75" hidden="false" customHeight="false" outlineLevel="0" collapsed="false">
      <c r="H399" s="45"/>
    </row>
    <row r="400" customFormat="false" ht="12.75" hidden="false" customHeight="false" outlineLevel="0" collapsed="false">
      <c r="H400" s="45"/>
    </row>
    <row r="401" customFormat="false" ht="12.75" hidden="false" customHeight="false" outlineLevel="0" collapsed="false">
      <c r="H401" s="45"/>
    </row>
    <row r="402" customFormat="false" ht="12.75" hidden="false" customHeight="false" outlineLevel="0" collapsed="false">
      <c r="H402" s="45"/>
    </row>
    <row r="403" customFormat="false" ht="12.75" hidden="false" customHeight="false" outlineLevel="0" collapsed="false">
      <c r="H403" s="45"/>
    </row>
    <row r="404" customFormat="false" ht="12.75" hidden="false" customHeight="false" outlineLevel="0" collapsed="false">
      <c r="H404" s="45"/>
    </row>
    <row r="405" customFormat="false" ht="12.75" hidden="false" customHeight="false" outlineLevel="0" collapsed="false">
      <c r="H405" s="45"/>
    </row>
    <row r="406" customFormat="false" ht="12.75" hidden="false" customHeight="false" outlineLevel="0" collapsed="false">
      <c r="H406" s="45"/>
    </row>
    <row r="407" customFormat="false" ht="12.75" hidden="false" customHeight="false" outlineLevel="0" collapsed="false">
      <c r="H407" s="45"/>
    </row>
    <row r="408" customFormat="false" ht="12.75" hidden="false" customHeight="false" outlineLevel="0" collapsed="false">
      <c r="H408" s="45"/>
    </row>
    <row r="409" customFormat="false" ht="12.75" hidden="false" customHeight="false" outlineLevel="0" collapsed="false">
      <c r="H409" s="45"/>
    </row>
    <row r="410" customFormat="false" ht="12.75" hidden="false" customHeight="false" outlineLevel="0" collapsed="false">
      <c r="H410" s="45"/>
    </row>
    <row r="411" customFormat="false" ht="12.75" hidden="false" customHeight="false" outlineLevel="0" collapsed="false">
      <c r="H411" s="45"/>
    </row>
    <row r="412" customFormat="false" ht="12.75" hidden="false" customHeight="false" outlineLevel="0" collapsed="false">
      <c r="H412" s="45"/>
    </row>
    <row r="413" customFormat="false" ht="12.75" hidden="false" customHeight="false" outlineLevel="0" collapsed="false">
      <c r="H413" s="45"/>
    </row>
    <row r="414" customFormat="false" ht="12.75" hidden="false" customHeight="false" outlineLevel="0" collapsed="false">
      <c r="H414" s="45"/>
    </row>
    <row r="415" customFormat="false" ht="12.75" hidden="false" customHeight="false" outlineLevel="0" collapsed="false">
      <c r="H415" s="45"/>
    </row>
    <row r="416" customFormat="false" ht="12.75" hidden="false" customHeight="false" outlineLevel="0" collapsed="false">
      <c r="H416" s="45"/>
    </row>
    <row r="417" customFormat="false" ht="12.75" hidden="false" customHeight="false" outlineLevel="0" collapsed="false">
      <c r="H417" s="45"/>
    </row>
    <row r="418" customFormat="false" ht="12.75" hidden="false" customHeight="false" outlineLevel="0" collapsed="false">
      <c r="H418" s="45"/>
    </row>
    <row r="419" customFormat="false" ht="12.75" hidden="false" customHeight="false" outlineLevel="0" collapsed="false">
      <c r="H419" s="45"/>
    </row>
    <row r="420" customFormat="false" ht="12.75" hidden="false" customHeight="false" outlineLevel="0" collapsed="false">
      <c r="H420" s="45"/>
    </row>
    <row r="421" customFormat="false" ht="12.75" hidden="false" customHeight="false" outlineLevel="0" collapsed="false">
      <c r="H421" s="45"/>
    </row>
    <row r="422" customFormat="false" ht="12.75" hidden="false" customHeight="false" outlineLevel="0" collapsed="false">
      <c r="H422" s="45"/>
    </row>
    <row r="423" customFormat="false" ht="12.75" hidden="false" customHeight="false" outlineLevel="0" collapsed="false">
      <c r="H423" s="45"/>
    </row>
    <row r="424" customFormat="false" ht="12.75" hidden="false" customHeight="false" outlineLevel="0" collapsed="false">
      <c r="H424" s="45"/>
    </row>
    <row r="425" customFormat="false" ht="12.75" hidden="false" customHeight="false" outlineLevel="0" collapsed="false">
      <c r="H425" s="45"/>
    </row>
    <row r="426" customFormat="false" ht="12.75" hidden="false" customHeight="false" outlineLevel="0" collapsed="false">
      <c r="H426" s="45"/>
    </row>
    <row r="427" customFormat="false" ht="12.75" hidden="false" customHeight="false" outlineLevel="0" collapsed="false">
      <c r="H427" s="45"/>
    </row>
    <row r="428" customFormat="false" ht="12.75" hidden="false" customHeight="false" outlineLevel="0" collapsed="false">
      <c r="H428" s="45"/>
    </row>
    <row r="429" customFormat="false" ht="12.75" hidden="false" customHeight="false" outlineLevel="0" collapsed="false">
      <c r="H429" s="45"/>
    </row>
    <row r="430" customFormat="false" ht="12.75" hidden="false" customHeight="false" outlineLevel="0" collapsed="false">
      <c r="H430" s="45"/>
    </row>
    <row r="431" customFormat="false" ht="12.75" hidden="false" customHeight="false" outlineLevel="0" collapsed="false">
      <c r="H431" s="45"/>
    </row>
    <row r="432" customFormat="false" ht="12.75" hidden="false" customHeight="false" outlineLevel="0" collapsed="false">
      <c r="H432" s="45"/>
    </row>
    <row r="433" customFormat="false" ht="12.75" hidden="false" customHeight="false" outlineLevel="0" collapsed="false">
      <c r="H433" s="45"/>
    </row>
    <row r="434" customFormat="false" ht="12.75" hidden="false" customHeight="false" outlineLevel="0" collapsed="false">
      <c r="H434" s="45"/>
    </row>
    <row r="435" customFormat="false" ht="12.75" hidden="false" customHeight="false" outlineLevel="0" collapsed="false">
      <c r="H435" s="45"/>
    </row>
    <row r="436" customFormat="false" ht="12.75" hidden="false" customHeight="false" outlineLevel="0" collapsed="false">
      <c r="H436" s="45"/>
    </row>
    <row r="437" customFormat="false" ht="12.75" hidden="false" customHeight="false" outlineLevel="0" collapsed="false">
      <c r="H437" s="45"/>
    </row>
    <row r="438" customFormat="false" ht="12.75" hidden="false" customHeight="false" outlineLevel="0" collapsed="false">
      <c r="H438" s="45"/>
    </row>
    <row r="439" customFormat="false" ht="12.75" hidden="false" customHeight="false" outlineLevel="0" collapsed="false">
      <c r="H439" s="45"/>
    </row>
    <row r="440" customFormat="false" ht="12.75" hidden="false" customHeight="false" outlineLevel="0" collapsed="false">
      <c r="H440" s="45"/>
    </row>
    <row r="441" customFormat="false" ht="12.75" hidden="false" customHeight="false" outlineLevel="0" collapsed="false">
      <c r="H441" s="45"/>
    </row>
    <row r="442" customFormat="false" ht="12.75" hidden="false" customHeight="false" outlineLevel="0" collapsed="false">
      <c r="H442" s="45"/>
    </row>
    <row r="443" customFormat="false" ht="12.75" hidden="false" customHeight="false" outlineLevel="0" collapsed="false">
      <c r="H443" s="45"/>
    </row>
    <row r="444" customFormat="false" ht="12.75" hidden="false" customHeight="false" outlineLevel="0" collapsed="false">
      <c r="H444" s="45"/>
    </row>
    <row r="445" customFormat="false" ht="12.75" hidden="false" customHeight="false" outlineLevel="0" collapsed="false">
      <c r="H445" s="45"/>
    </row>
    <row r="446" customFormat="false" ht="12.75" hidden="false" customHeight="false" outlineLevel="0" collapsed="false">
      <c r="H446" s="45"/>
    </row>
    <row r="447" customFormat="false" ht="12.75" hidden="false" customHeight="false" outlineLevel="0" collapsed="false">
      <c r="H447" s="45"/>
    </row>
    <row r="448" customFormat="false" ht="12.75" hidden="false" customHeight="false" outlineLevel="0" collapsed="false">
      <c r="H448" s="45"/>
    </row>
    <row r="449" customFormat="false" ht="12.75" hidden="false" customHeight="false" outlineLevel="0" collapsed="false">
      <c r="H449" s="45"/>
    </row>
    <row r="450" customFormat="false" ht="12.75" hidden="false" customHeight="false" outlineLevel="0" collapsed="false">
      <c r="H450" s="45"/>
    </row>
    <row r="451" customFormat="false" ht="12.75" hidden="false" customHeight="false" outlineLevel="0" collapsed="false">
      <c r="H451" s="45"/>
    </row>
    <row r="452" customFormat="false" ht="12.75" hidden="false" customHeight="false" outlineLevel="0" collapsed="false">
      <c r="H452" s="45"/>
    </row>
    <row r="453" customFormat="false" ht="12.75" hidden="false" customHeight="false" outlineLevel="0" collapsed="false">
      <c r="H453" s="45"/>
    </row>
    <row r="454" customFormat="false" ht="12.75" hidden="false" customHeight="false" outlineLevel="0" collapsed="false">
      <c r="H454" s="45"/>
    </row>
    <row r="455" customFormat="false" ht="12.75" hidden="false" customHeight="false" outlineLevel="0" collapsed="false">
      <c r="H455" s="45"/>
    </row>
    <row r="456" customFormat="false" ht="12.75" hidden="false" customHeight="false" outlineLevel="0" collapsed="false">
      <c r="H456" s="45"/>
    </row>
    <row r="457" customFormat="false" ht="12.75" hidden="false" customHeight="false" outlineLevel="0" collapsed="false">
      <c r="H457" s="45"/>
    </row>
    <row r="458" customFormat="false" ht="12.75" hidden="false" customHeight="false" outlineLevel="0" collapsed="false">
      <c r="H458" s="45"/>
    </row>
    <row r="459" customFormat="false" ht="12.75" hidden="false" customHeight="false" outlineLevel="0" collapsed="false">
      <c r="H459" s="45"/>
    </row>
    <row r="460" customFormat="false" ht="12.75" hidden="false" customHeight="false" outlineLevel="0" collapsed="false">
      <c r="H460" s="45"/>
    </row>
    <row r="461" customFormat="false" ht="12.75" hidden="false" customHeight="false" outlineLevel="0" collapsed="false">
      <c r="H461" s="45"/>
    </row>
    <row r="462" customFormat="false" ht="12.75" hidden="false" customHeight="false" outlineLevel="0" collapsed="false">
      <c r="H462" s="45"/>
    </row>
    <row r="463" customFormat="false" ht="12.75" hidden="false" customHeight="false" outlineLevel="0" collapsed="false">
      <c r="H463" s="45"/>
    </row>
    <row r="464" customFormat="false" ht="12.75" hidden="false" customHeight="false" outlineLevel="0" collapsed="false">
      <c r="H464" s="45"/>
    </row>
    <row r="465" customFormat="false" ht="12.75" hidden="false" customHeight="false" outlineLevel="0" collapsed="false">
      <c r="H465" s="45"/>
    </row>
    <row r="466" customFormat="false" ht="12.75" hidden="false" customHeight="false" outlineLevel="0" collapsed="false">
      <c r="H466" s="45"/>
    </row>
    <row r="467" customFormat="false" ht="12.75" hidden="false" customHeight="false" outlineLevel="0" collapsed="false">
      <c r="H467" s="45"/>
    </row>
    <row r="468" customFormat="false" ht="12.75" hidden="false" customHeight="false" outlineLevel="0" collapsed="false">
      <c r="H468" s="45"/>
    </row>
    <row r="469" customFormat="false" ht="12.75" hidden="false" customHeight="false" outlineLevel="0" collapsed="false">
      <c r="H469" s="45"/>
    </row>
    <row r="470" customFormat="false" ht="12.75" hidden="false" customHeight="false" outlineLevel="0" collapsed="false">
      <c r="H470" s="45"/>
    </row>
    <row r="471" customFormat="false" ht="12.75" hidden="false" customHeight="false" outlineLevel="0" collapsed="false">
      <c r="H471" s="45"/>
    </row>
    <row r="472" customFormat="false" ht="12.75" hidden="false" customHeight="false" outlineLevel="0" collapsed="false">
      <c r="H472" s="45"/>
    </row>
    <row r="473" customFormat="false" ht="12.75" hidden="false" customHeight="false" outlineLevel="0" collapsed="false">
      <c r="H473" s="45"/>
    </row>
    <row r="474" customFormat="false" ht="12.75" hidden="false" customHeight="false" outlineLevel="0" collapsed="false">
      <c r="H474" s="45"/>
    </row>
    <row r="475" customFormat="false" ht="12.75" hidden="false" customHeight="false" outlineLevel="0" collapsed="false">
      <c r="H475" s="45"/>
    </row>
    <row r="476" customFormat="false" ht="12.75" hidden="false" customHeight="false" outlineLevel="0" collapsed="false">
      <c r="H476" s="45"/>
    </row>
    <row r="477" customFormat="false" ht="12.75" hidden="false" customHeight="false" outlineLevel="0" collapsed="false">
      <c r="H477" s="45"/>
    </row>
    <row r="478" customFormat="false" ht="12.75" hidden="false" customHeight="false" outlineLevel="0" collapsed="false">
      <c r="H478" s="45"/>
    </row>
    <row r="479" customFormat="false" ht="12.75" hidden="false" customHeight="false" outlineLevel="0" collapsed="false">
      <c r="H479" s="45"/>
    </row>
    <row r="480" customFormat="false" ht="12.75" hidden="false" customHeight="false" outlineLevel="0" collapsed="false">
      <c r="H480" s="45"/>
    </row>
    <row r="481" customFormat="false" ht="12.75" hidden="false" customHeight="false" outlineLevel="0" collapsed="false">
      <c r="H481" s="45"/>
    </row>
    <row r="482" customFormat="false" ht="12.75" hidden="false" customHeight="false" outlineLevel="0" collapsed="false">
      <c r="H482" s="45"/>
    </row>
    <row r="483" customFormat="false" ht="12.75" hidden="false" customHeight="false" outlineLevel="0" collapsed="false">
      <c r="H483" s="45"/>
    </row>
    <row r="484" customFormat="false" ht="12.75" hidden="false" customHeight="false" outlineLevel="0" collapsed="false">
      <c r="H484" s="45"/>
    </row>
    <row r="485" customFormat="false" ht="12.75" hidden="false" customHeight="false" outlineLevel="0" collapsed="false">
      <c r="H485" s="45"/>
    </row>
    <row r="486" customFormat="false" ht="12.75" hidden="false" customHeight="false" outlineLevel="0" collapsed="false">
      <c r="H486" s="45"/>
    </row>
    <row r="487" customFormat="false" ht="12.75" hidden="false" customHeight="false" outlineLevel="0" collapsed="false">
      <c r="H487" s="45"/>
    </row>
    <row r="488" customFormat="false" ht="12.75" hidden="false" customHeight="false" outlineLevel="0" collapsed="false">
      <c r="H488" s="45"/>
    </row>
    <row r="489" customFormat="false" ht="12.75" hidden="false" customHeight="false" outlineLevel="0" collapsed="false">
      <c r="H489" s="45"/>
    </row>
    <row r="490" customFormat="false" ht="12.75" hidden="false" customHeight="false" outlineLevel="0" collapsed="false">
      <c r="H490" s="45"/>
    </row>
    <row r="491" customFormat="false" ht="12.75" hidden="false" customHeight="false" outlineLevel="0" collapsed="false">
      <c r="H491" s="45"/>
    </row>
    <row r="492" customFormat="false" ht="12.75" hidden="false" customHeight="false" outlineLevel="0" collapsed="false">
      <c r="H492" s="45"/>
    </row>
    <row r="493" customFormat="false" ht="12.75" hidden="false" customHeight="false" outlineLevel="0" collapsed="false">
      <c r="H493" s="45"/>
    </row>
    <row r="494" customFormat="false" ht="12.75" hidden="false" customHeight="false" outlineLevel="0" collapsed="false">
      <c r="H494" s="45"/>
    </row>
    <row r="495" customFormat="false" ht="12.75" hidden="false" customHeight="false" outlineLevel="0" collapsed="false">
      <c r="H495" s="45"/>
    </row>
    <row r="496" customFormat="false" ht="12.75" hidden="false" customHeight="false" outlineLevel="0" collapsed="false">
      <c r="H496" s="45"/>
    </row>
    <row r="497" customFormat="false" ht="12.75" hidden="false" customHeight="false" outlineLevel="0" collapsed="false">
      <c r="H497" s="45"/>
    </row>
    <row r="498" customFormat="false" ht="12.75" hidden="false" customHeight="false" outlineLevel="0" collapsed="false">
      <c r="H498" s="45"/>
    </row>
    <row r="499" customFormat="false" ht="12.75" hidden="false" customHeight="false" outlineLevel="0" collapsed="false">
      <c r="H499" s="45"/>
    </row>
    <row r="500" customFormat="false" ht="12.75" hidden="false" customHeight="false" outlineLevel="0" collapsed="false">
      <c r="H500" s="45"/>
    </row>
    <row r="501" customFormat="false" ht="12.75" hidden="false" customHeight="false" outlineLevel="0" collapsed="false">
      <c r="H501" s="45"/>
    </row>
    <row r="502" customFormat="false" ht="12.75" hidden="false" customHeight="false" outlineLevel="0" collapsed="false">
      <c r="H502" s="45"/>
    </row>
    <row r="503" customFormat="false" ht="12.75" hidden="false" customHeight="false" outlineLevel="0" collapsed="false">
      <c r="H503" s="45"/>
    </row>
    <row r="504" customFormat="false" ht="12.75" hidden="false" customHeight="false" outlineLevel="0" collapsed="false">
      <c r="H504" s="45"/>
    </row>
    <row r="505" customFormat="false" ht="12.75" hidden="false" customHeight="false" outlineLevel="0" collapsed="false">
      <c r="H505" s="45"/>
    </row>
    <row r="506" customFormat="false" ht="12.75" hidden="false" customHeight="false" outlineLevel="0" collapsed="false">
      <c r="H506" s="45"/>
    </row>
    <row r="507" customFormat="false" ht="12.75" hidden="false" customHeight="false" outlineLevel="0" collapsed="false">
      <c r="H507" s="45"/>
    </row>
    <row r="508" customFormat="false" ht="12.75" hidden="false" customHeight="false" outlineLevel="0" collapsed="false">
      <c r="H508" s="45"/>
    </row>
    <row r="509" customFormat="false" ht="12.75" hidden="false" customHeight="false" outlineLevel="0" collapsed="false">
      <c r="H509" s="45"/>
    </row>
    <row r="510" customFormat="false" ht="12.75" hidden="false" customHeight="false" outlineLevel="0" collapsed="false">
      <c r="H510" s="45"/>
    </row>
    <row r="511" customFormat="false" ht="12.75" hidden="false" customHeight="false" outlineLevel="0" collapsed="false">
      <c r="H511" s="45"/>
    </row>
    <row r="512" customFormat="false" ht="12.75" hidden="false" customHeight="false" outlineLevel="0" collapsed="false">
      <c r="H512" s="45"/>
    </row>
    <row r="513" customFormat="false" ht="12.75" hidden="false" customHeight="false" outlineLevel="0" collapsed="false">
      <c r="H513" s="45"/>
    </row>
    <row r="514" customFormat="false" ht="12.75" hidden="false" customHeight="false" outlineLevel="0" collapsed="false">
      <c r="H514" s="45"/>
    </row>
    <row r="515" customFormat="false" ht="12.75" hidden="false" customHeight="false" outlineLevel="0" collapsed="false">
      <c r="H515" s="45"/>
    </row>
    <row r="516" customFormat="false" ht="12.75" hidden="false" customHeight="false" outlineLevel="0" collapsed="false">
      <c r="H516" s="45"/>
    </row>
    <row r="517" customFormat="false" ht="12.75" hidden="false" customHeight="false" outlineLevel="0" collapsed="false">
      <c r="H517" s="45"/>
    </row>
    <row r="518" customFormat="false" ht="12.75" hidden="false" customHeight="false" outlineLevel="0" collapsed="false">
      <c r="H518" s="45"/>
    </row>
    <row r="519" customFormat="false" ht="12.75" hidden="false" customHeight="false" outlineLevel="0" collapsed="false">
      <c r="H519" s="45"/>
    </row>
    <row r="520" customFormat="false" ht="12.75" hidden="false" customHeight="false" outlineLevel="0" collapsed="false">
      <c r="H520" s="45"/>
    </row>
    <row r="521" customFormat="false" ht="12.75" hidden="false" customHeight="false" outlineLevel="0" collapsed="false">
      <c r="H521" s="45"/>
    </row>
    <row r="522" customFormat="false" ht="12.75" hidden="false" customHeight="false" outlineLevel="0" collapsed="false">
      <c r="H522" s="45"/>
    </row>
    <row r="523" customFormat="false" ht="12.75" hidden="false" customHeight="false" outlineLevel="0" collapsed="false">
      <c r="H523" s="45"/>
    </row>
    <row r="524" customFormat="false" ht="12.75" hidden="false" customHeight="false" outlineLevel="0" collapsed="false">
      <c r="H524" s="45"/>
    </row>
    <row r="525" customFormat="false" ht="12.75" hidden="false" customHeight="false" outlineLevel="0" collapsed="false">
      <c r="H525" s="45"/>
    </row>
    <row r="526" customFormat="false" ht="12.75" hidden="false" customHeight="false" outlineLevel="0" collapsed="false">
      <c r="H526" s="45"/>
    </row>
    <row r="527" customFormat="false" ht="12.75" hidden="false" customHeight="false" outlineLevel="0" collapsed="false">
      <c r="H527" s="45"/>
    </row>
    <row r="528" customFormat="false" ht="12.75" hidden="false" customHeight="false" outlineLevel="0" collapsed="false">
      <c r="H528" s="45"/>
    </row>
    <row r="529" customFormat="false" ht="12.75" hidden="false" customHeight="false" outlineLevel="0" collapsed="false">
      <c r="H529" s="45"/>
    </row>
    <row r="530" customFormat="false" ht="12.75" hidden="false" customHeight="false" outlineLevel="0" collapsed="false">
      <c r="H530" s="45"/>
    </row>
    <row r="531" customFormat="false" ht="12.75" hidden="false" customHeight="false" outlineLevel="0" collapsed="false">
      <c r="H531" s="45"/>
    </row>
    <row r="532" customFormat="false" ht="12.75" hidden="false" customHeight="false" outlineLevel="0" collapsed="false">
      <c r="H532" s="45"/>
    </row>
    <row r="533" customFormat="false" ht="12.75" hidden="false" customHeight="false" outlineLevel="0" collapsed="false">
      <c r="H533" s="45"/>
    </row>
    <row r="534" customFormat="false" ht="12.75" hidden="false" customHeight="false" outlineLevel="0" collapsed="false">
      <c r="H534" s="45"/>
    </row>
    <row r="535" customFormat="false" ht="12.75" hidden="false" customHeight="false" outlineLevel="0" collapsed="false">
      <c r="H535" s="45"/>
    </row>
    <row r="536" customFormat="false" ht="12.75" hidden="false" customHeight="false" outlineLevel="0" collapsed="false">
      <c r="H536" s="45"/>
    </row>
    <row r="537" customFormat="false" ht="12.75" hidden="false" customHeight="false" outlineLevel="0" collapsed="false">
      <c r="H537" s="45"/>
    </row>
    <row r="538" customFormat="false" ht="12.75" hidden="false" customHeight="false" outlineLevel="0" collapsed="false">
      <c r="H538" s="45"/>
    </row>
    <row r="539" customFormat="false" ht="12.75" hidden="false" customHeight="false" outlineLevel="0" collapsed="false">
      <c r="H539" s="45"/>
    </row>
    <row r="540" customFormat="false" ht="12.75" hidden="false" customHeight="false" outlineLevel="0" collapsed="false">
      <c r="H540" s="45"/>
    </row>
    <row r="541" customFormat="false" ht="12.75" hidden="false" customHeight="false" outlineLevel="0" collapsed="false">
      <c r="H541" s="45"/>
    </row>
    <row r="542" customFormat="false" ht="12.75" hidden="false" customHeight="false" outlineLevel="0" collapsed="false">
      <c r="H542" s="45"/>
    </row>
    <row r="543" customFormat="false" ht="12.75" hidden="false" customHeight="false" outlineLevel="0" collapsed="false">
      <c r="H543" s="45"/>
    </row>
    <row r="544" customFormat="false" ht="12.75" hidden="false" customHeight="false" outlineLevel="0" collapsed="false">
      <c r="H544" s="45"/>
    </row>
    <row r="545" customFormat="false" ht="12.75" hidden="false" customHeight="false" outlineLevel="0" collapsed="false">
      <c r="H545" s="45"/>
    </row>
    <row r="546" customFormat="false" ht="12.75" hidden="false" customHeight="false" outlineLevel="0" collapsed="false">
      <c r="H546" s="45"/>
    </row>
    <row r="547" customFormat="false" ht="12.75" hidden="false" customHeight="false" outlineLevel="0" collapsed="false">
      <c r="H547" s="45"/>
    </row>
    <row r="548" customFormat="false" ht="12.75" hidden="false" customHeight="false" outlineLevel="0" collapsed="false">
      <c r="H548" s="45"/>
    </row>
    <row r="549" customFormat="false" ht="12.75" hidden="false" customHeight="false" outlineLevel="0" collapsed="false">
      <c r="H549" s="45"/>
    </row>
    <row r="550" customFormat="false" ht="12.75" hidden="false" customHeight="false" outlineLevel="0" collapsed="false">
      <c r="H550" s="45"/>
    </row>
    <row r="551" customFormat="false" ht="12.75" hidden="false" customHeight="false" outlineLevel="0" collapsed="false">
      <c r="H551" s="45"/>
    </row>
    <row r="552" customFormat="false" ht="12.75" hidden="false" customHeight="false" outlineLevel="0" collapsed="false">
      <c r="H552" s="45"/>
    </row>
    <row r="553" customFormat="false" ht="12.75" hidden="false" customHeight="false" outlineLevel="0" collapsed="false">
      <c r="H553" s="45"/>
    </row>
    <row r="554" customFormat="false" ht="12.75" hidden="false" customHeight="false" outlineLevel="0" collapsed="false">
      <c r="H554" s="45"/>
    </row>
    <row r="555" customFormat="false" ht="12.75" hidden="false" customHeight="false" outlineLevel="0" collapsed="false">
      <c r="H555" s="45"/>
    </row>
    <row r="556" customFormat="false" ht="12.75" hidden="false" customHeight="false" outlineLevel="0" collapsed="false">
      <c r="H556" s="45"/>
    </row>
    <row r="557" customFormat="false" ht="12.75" hidden="false" customHeight="false" outlineLevel="0" collapsed="false">
      <c r="H557" s="45"/>
    </row>
    <row r="558" customFormat="false" ht="12.75" hidden="false" customHeight="false" outlineLevel="0" collapsed="false">
      <c r="H558" s="45"/>
    </row>
    <row r="559" customFormat="false" ht="12.75" hidden="false" customHeight="false" outlineLevel="0" collapsed="false">
      <c r="H559" s="45"/>
    </row>
    <row r="560" customFormat="false" ht="12.75" hidden="false" customHeight="false" outlineLevel="0" collapsed="false">
      <c r="H560" s="45"/>
    </row>
    <row r="561" customFormat="false" ht="12.75" hidden="false" customHeight="false" outlineLevel="0" collapsed="false">
      <c r="H561" s="45"/>
    </row>
    <row r="562" customFormat="false" ht="12.75" hidden="false" customHeight="false" outlineLevel="0" collapsed="false">
      <c r="H562" s="45"/>
    </row>
    <row r="563" customFormat="false" ht="12.75" hidden="false" customHeight="false" outlineLevel="0" collapsed="false">
      <c r="H563" s="45"/>
    </row>
    <row r="564" customFormat="false" ht="12.75" hidden="false" customHeight="false" outlineLevel="0" collapsed="false">
      <c r="H564" s="45"/>
    </row>
    <row r="565" customFormat="false" ht="12.75" hidden="false" customHeight="false" outlineLevel="0" collapsed="false">
      <c r="H565" s="45"/>
    </row>
    <row r="566" customFormat="false" ht="12.75" hidden="false" customHeight="false" outlineLevel="0" collapsed="false">
      <c r="H566" s="45"/>
    </row>
    <row r="567" customFormat="false" ht="12.75" hidden="false" customHeight="false" outlineLevel="0" collapsed="false">
      <c r="H567" s="45"/>
    </row>
    <row r="568" customFormat="false" ht="12.75" hidden="false" customHeight="false" outlineLevel="0" collapsed="false">
      <c r="H568" s="45"/>
    </row>
    <row r="569" customFormat="false" ht="12.75" hidden="false" customHeight="false" outlineLevel="0" collapsed="false">
      <c r="H569" s="45"/>
    </row>
    <row r="570" customFormat="false" ht="12.75" hidden="false" customHeight="false" outlineLevel="0" collapsed="false">
      <c r="H570" s="45"/>
    </row>
    <row r="571" customFormat="false" ht="12.75" hidden="false" customHeight="false" outlineLevel="0" collapsed="false">
      <c r="H571" s="45"/>
    </row>
    <row r="572" customFormat="false" ht="12.75" hidden="false" customHeight="false" outlineLevel="0" collapsed="false">
      <c r="H572" s="45"/>
    </row>
    <row r="573" customFormat="false" ht="12.75" hidden="false" customHeight="false" outlineLevel="0" collapsed="false">
      <c r="H573" s="45"/>
    </row>
    <row r="574" customFormat="false" ht="12.75" hidden="false" customHeight="false" outlineLevel="0" collapsed="false">
      <c r="H574" s="45"/>
    </row>
    <row r="575" customFormat="false" ht="12.75" hidden="false" customHeight="false" outlineLevel="0" collapsed="false">
      <c r="H575" s="45"/>
    </row>
    <row r="576" customFormat="false" ht="12.75" hidden="false" customHeight="false" outlineLevel="0" collapsed="false">
      <c r="H576" s="45"/>
    </row>
    <row r="577" customFormat="false" ht="12.75" hidden="false" customHeight="false" outlineLevel="0" collapsed="false">
      <c r="H577" s="45"/>
    </row>
    <row r="578" customFormat="false" ht="12.75" hidden="false" customHeight="false" outlineLevel="0" collapsed="false">
      <c r="H578" s="45"/>
    </row>
    <row r="579" customFormat="false" ht="12.75" hidden="false" customHeight="false" outlineLevel="0" collapsed="false">
      <c r="H579" s="45"/>
    </row>
    <row r="580" customFormat="false" ht="12.75" hidden="false" customHeight="false" outlineLevel="0" collapsed="false">
      <c r="H580" s="45"/>
    </row>
    <row r="581" customFormat="false" ht="12.75" hidden="false" customHeight="false" outlineLevel="0" collapsed="false">
      <c r="H581" s="45"/>
    </row>
    <row r="582" customFormat="false" ht="12.75" hidden="false" customHeight="false" outlineLevel="0" collapsed="false">
      <c r="H582" s="45"/>
    </row>
    <row r="583" customFormat="false" ht="12.75" hidden="false" customHeight="false" outlineLevel="0" collapsed="false">
      <c r="H583" s="45"/>
    </row>
    <row r="584" customFormat="false" ht="12.75" hidden="false" customHeight="false" outlineLevel="0" collapsed="false">
      <c r="H584" s="45"/>
    </row>
    <row r="585" customFormat="false" ht="12.75" hidden="false" customHeight="false" outlineLevel="0" collapsed="false">
      <c r="H585" s="45"/>
    </row>
    <row r="586" customFormat="false" ht="12.75" hidden="false" customHeight="false" outlineLevel="0" collapsed="false">
      <c r="H586" s="45"/>
    </row>
    <row r="587" customFormat="false" ht="12.75" hidden="false" customHeight="false" outlineLevel="0" collapsed="false">
      <c r="H587" s="45"/>
    </row>
    <row r="588" customFormat="false" ht="12.75" hidden="false" customHeight="false" outlineLevel="0" collapsed="false">
      <c r="H588" s="45"/>
    </row>
    <row r="589" customFormat="false" ht="12.75" hidden="false" customHeight="false" outlineLevel="0" collapsed="false">
      <c r="H589" s="45"/>
    </row>
    <row r="590" customFormat="false" ht="12.75" hidden="false" customHeight="false" outlineLevel="0" collapsed="false">
      <c r="H590" s="45"/>
    </row>
    <row r="591" customFormat="false" ht="12.75" hidden="false" customHeight="false" outlineLevel="0" collapsed="false">
      <c r="H591" s="45"/>
    </row>
    <row r="592" customFormat="false" ht="12.75" hidden="false" customHeight="false" outlineLevel="0" collapsed="false">
      <c r="H592" s="45"/>
    </row>
    <row r="593" customFormat="false" ht="12.75" hidden="false" customHeight="false" outlineLevel="0" collapsed="false">
      <c r="H593" s="45"/>
    </row>
    <row r="594" customFormat="false" ht="12.75" hidden="false" customHeight="false" outlineLevel="0" collapsed="false">
      <c r="H594" s="45"/>
    </row>
    <row r="595" customFormat="false" ht="12.75" hidden="false" customHeight="false" outlineLevel="0" collapsed="false">
      <c r="H595" s="45"/>
    </row>
    <row r="596" customFormat="false" ht="12.75" hidden="false" customHeight="false" outlineLevel="0" collapsed="false">
      <c r="H596" s="45"/>
    </row>
    <row r="597" customFormat="false" ht="12.75" hidden="false" customHeight="false" outlineLevel="0" collapsed="false">
      <c r="H597" s="45"/>
    </row>
    <row r="598" customFormat="false" ht="12.75" hidden="false" customHeight="false" outlineLevel="0" collapsed="false">
      <c r="H598" s="45"/>
    </row>
    <row r="599" customFormat="false" ht="12.75" hidden="false" customHeight="false" outlineLevel="0" collapsed="false">
      <c r="H599" s="45"/>
    </row>
    <row r="600" customFormat="false" ht="12.75" hidden="false" customHeight="false" outlineLevel="0" collapsed="false">
      <c r="H600" s="45"/>
    </row>
  </sheetData>
  <printOptions headings="false" gridLines="false" gridLinesSet="true" horizontalCentered="false" verticalCentered="false"/>
  <pageMargins left="0.170138888888889" right="0.179861111111111" top="0.490277777777778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18" min="18" style="0" width="10.41"/>
    <col collapsed="false" customWidth="true" hidden="false" outlineLevel="0" max="50" min="50" style="0" width="10.56"/>
  </cols>
  <sheetData>
    <row r="1" customFormat="false" ht="12.75" hidden="false" customHeight="false" outlineLevel="0" collapsed="false">
      <c r="A1" s="0" t="s">
        <v>1859</v>
      </c>
    </row>
    <row r="2" customFormat="false" ht="12.75" hidden="false" customHeight="false" outlineLevel="0" collapsed="false">
      <c r="A2" s="0" t="s">
        <v>1860</v>
      </c>
    </row>
    <row r="3" customFormat="false" ht="12.75" hidden="false" customHeight="false" outlineLevel="0" collapsed="false">
      <c r="A3" s="0" t="s">
        <v>1861</v>
      </c>
      <c r="B3" s="0" t="s">
        <v>1862</v>
      </c>
    </row>
    <row r="4" customFormat="false" ht="12.75" hidden="false" customHeight="false" outlineLevel="0" collapsed="false">
      <c r="A4" s="0" t="s">
        <v>1863</v>
      </c>
      <c r="B4" s="0" t="s">
        <v>1864</v>
      </c>
    </row>
    <row r="5" customFormat="false" ht="12.75" hidden="false" customHeight="false" outlineLevel="0" collapsed="false">
      <c r="A5" s="0" t="s">
        <v>1865</v>
      </c>
      <c r="B5" s="0" t="s">
        <v>1866</v>
      </c>
    </row>
    <row r="7" customFormat="false" ht="12.75" hidden="false" customHeight="false" outlineLevel="0" collapsed="false">
      <c r="A7" s="1" t="s">
        <v>1867</v>
      </c>
      <c r="B7" s="65" t="n">
        <v>36892</v>
      </c>
      <c r="C7" s="65" t="n">
        <v>36923</v>
      </c>
      <c r="D7" s="65" t="n">
        <v>36951</v>
      </c>
      <c r="E7" s="65" t="n">
        <v>36982</v>
      </c>
      <c r="F7" s="65" t="n">
        <v>37012</v>
      </c>
      <c r="G7" s="65" t="n">
        <v>37043</v>
      </c>
      <c r="H7" s="65" t="n">
        <v>37073</v>
      </c>
      <c r="I7" s="65" t="n">
        <v>37104</v>
      </c>
      <c r="J7" s="65" t="n">
        <v>37135</v>
      </c>
      <c r="K7" s="65" t="n">
        <v>37165</v>
      </c>
      <c r="L7" s="65" t="n">
        <v>37196</v>
      </c>
      <c r="M7" s="65" t="n">
        <v>37226</v>
      </c>
      <c r="N7" s="65" t="n">
        <v>37257</v>
      </c>
      <c r="O7" s="65" t="n">
        <v>37288</v>
      </c>
      <c r="P7" s="65" t="n">
        <v>37316</v>
      </c>
      <c r="Q7" s="65" t="n">
        <v>37347</v>
      </c>
      <c r="R7" s="65" t="n">
        <v>37377</v>
      </c>
      <c r="S7" s="65" t="n">
        <v>37408</v>
      </c>
      <c r="T7" s="65" t="n">
        <v>37438</v>
      </c>
      <c r="U7" s="65" t="n">
        <v>37469</v>
      </c>
      <c r="V7" s="65" t="n">
        <v>37500</v>
      </c>
      <c r="W7" s="65" t="n">
        <v>37530</v>
      </c>
      <c r="X7" s="65" t="n">
        <v>37561</v>
      </c>
      <c r="Y7" s="65" t="n">
        <v>37591</v>
      </c>
      <c r="Z7" s="65" t="n">
        <v>37622</v>
      </c>
      <c r="AA7" s="65" t="n">
        <v>37653</v>
      </c>
      <c r="AB7" s="65" t="n">
        <v>37681</v>
      </c>
      <c r="AC7" s="65" t="n">
        <v>37712</v>
      </c>
      <c r="AD7" s="65" t="n">
        <v>37742</v>
      </c>
      <c r="AE7" s="65" t="n">
        <v>37773</v>
      </c>
      <c r="AF7" s="65" t="n">
        <v>37803</v>
      </c>
      <c r="AG7" s="65" t="n">
        <v>37834</v>
      </c>
      <c r="AH7" s="65" t="n">
        <v>37865</v>
      </c>
      <c r="AI7" s="65" t="n">
        <v>37895</v>
      </c>
      <c r="AJ7" s="65" t="n">
        <v>37926</v>
      </c>
      <c r="AK7" s="65" t="n">
        <v>37956</v>
      </c>
      <c r="AL7" s="65" t="n">
        <v>37987</v>
      </c>
      <c r="AM7" s="65" t="n">
        <v>38018</v>
      </c>
      <c r="AN7" s="65" t="n">
        <v>38047</v>
      </c>
      <c r="AO7" s="65" t="n">
        <v>38078</v>
      </c>
      <c r="AP7" s="65" t="n">
        <v>38108</v>
      </c>
      <c r="AQ7" s="65" t="n">
        <v>38139</v>
      </c>
      <c r="AR7" s="65" t="n">
        <v>38169</v>
      </c>
      <c r="AS7" s="65" t="n">
        <v>38200</v>
      </c>
      <c r="AT7" s="65" t="n">
        <v>38231</v>
      </c>
      <c r="AU7" s="65" t="n">
        <v>38261</v>
      </c>
      <c r="AV7" s="65" t="n">
        <v>38292</v>
      </c>
      <c r="AW7" s="65" t="n">
        <v>38322</v>
      </c>
      <c r="AX7" s="0" t="s">
        <v>1318</v>
      </c>
    </row>
    <row r="8" customFormat="false" ht="12.75" hidden="false" customHeight="false" outlineLevel="0" collapsed="false">
      <c r="A8" s="0" t="s">
        <v>1238</v>
      </c>
      <c r="B8" s="69" t="n">
        <f aca="false">NonGas!I24</f>
        <v>0</v>
      </c>
      <c r="C8" s="69" t="n">
        <f aca="false">NonGas!J24</f>
        <v>0</v>
      </c>
      <c r="D8" s="69" t="n">
        <f aca="false">NonGas!K24</f>
        <v>0</v>
      </c>
      <c r="E8" s="69" t="n">
        <f aca="false">NonGas!L24</f>
        <v>0</v>
      </c>
      <c r="F8" s="69" t="n">
        <f aca="false">NonGas!M24</f>
        <v>336</v>
      </c>
      <c r="G8" s="69" t="n">
        <f aca="false">NonGas!N24</f>
        <v>336</v>
      </c>
      <c r="H8" s="69" t="n">
        <f aca="false">NonGas!O24</f>
        <v>1056</v>
      </c>
      <c r="I8" s="69" t="n">
        <f aca="false">NonGas!P24</f>
        <v>1056</v>
      </c>
      <c r="J8" s="69" t="n">
        <f aca="false">NonGas!Q24</f>
        <v>1920</v>
      </c>
      <c r="K8" s="69" t="n">
        <f aca="false">NonGas!R24</f>
        <v>6816</v>
      </c>
      <c r="L8" s="69" t="n">
        <f aca="false">NonGas!S24</f>
        <v>9672</v>
      </c>
      <c r="M8" s="69" t="n">
        <f aca="false">NonGas!T24</f>
        <v>13047.36</v>
      </c>
      <c r="N8" s="69" t="n">
        <f aca="false">NonGas!U24</f>
        <v>35511.36</v>
      </c>
      <c r="O8" s="69" t="n">
        <f aca="false">NonGas!V24</f>
        <v>39015.36</v>
      </c>
      <c r="P8" s="69" t="n">
        <f aca="false">NonGas!W24</f>
        <v>39015.36</v>
      </c>
      <c r="Q8" s="69" t="n">
        <f aca="false">NonGas!X24</f>
        <v>39015.36</v>
      </c>
      <c r="R8" s="69" t="n">
        <f aca="false">NonGas!Y24</f>
        <v>38679.36</v>
      </c>
      <c r="S8" s="69" t="n">
        <f aca="false">NonGas!Z24</f>
        <v>38748.96</v>
      </c>
      <c r="T8" s="69" t="n">
        <f aca="false">NonGas!AA24</f>
        <v>45180.96</v>
      </c>
      <c r="U8" s="69" t="n">
        <f aca="false">NonGas!AB24</f>
        <v>45180.96</v>
      </c>
      <c r="V8" s="69" t="n">
        <f aca="false">NonGas!AC24</f>
        <v>53220.96</v>
      </c>
      <c r="W8" s="69" t="n">
        <f aca="false">NonGas!AD24</f>
        <v>48324.96</v>
      </c>
      <c r="X8" s="69" t="n">
        <f aca="false">NonGas!AE24</f>
        <v>48924.96</v>
      </c>
      <c r="Y8" s="69" t="n">
        <f aca="false">NonGas!AF24</f>
        <v>45549.6</v>
      </c>
      <c r="Z8" s="69" t="n">
        <f aca="false">NonGas!AG24</f>
        <v>23085.6</v>
      </c>
      <c r="AA8" s="69" t="n">
        <f aca="false">NonGas!AH24</f>
        <v>19581.6</v>
      </c>
      <c r="AB8" s="69" t="n">
        <f aca="false">NonGas!AI24</f>
        <v>19581.6</v>
      </c>
      <c r="AC8" s="69" t="n">
        <f aca="false">NonGas!AJ24</f>
        <v>19581.6</v>
      </c>
      <c r="AD8" s="69" t="n">
        <f aca="false">NonGas!AK24</f>
        <v>19581.6</v>
      </c>
      <c r="AE8" s="69" t="n">
        <f aca="false">NonGas!AL24</f>
        <v>19512</v>
      </c>
      <c r="AF8" s="69" t="n">
        <f aca="false">NonGas!AM24</f>
        <v>12360</v>
      </c>
      <c r="AG8" s="69" t="n">
        <f aca="false">NonGas!AN24</f>
        <v>12360</v>
      </c>
      <c r="AH8" s="69" t="n">
        <f aca="false">NonGas!AO24</f>
        <v>3456</v>
      </c>
      <c r="AI8" s="69" t="n">
        <f aca="false">NonGas!AP24</f>
        <v>3456</v>
      </c>
      <c r="AJ8" s="69" t="n">
        <f aca="false">NonGas!AQ24</f>
        <v>0</v>
      </c>
      <c r="AK8" s="69" t="n">
        <f aca="false">NonGas!AR24</f>
        <v>0</v>
      </c>
      <c r="AL8" s="69" t="n">
        <f aca="false">NonGas!AS24</f>
        <v>0</v>
      </c>
      <c r="AM8" s="69" t="n">
        <f aca="false">NonGas!AT24</f>
        <v>0</v>
      </c>
      <c r="AN8" s="69" t="n">
        <f aca="false">NonGas!AU24</f>
        <v>0</v>
      </c>
      <c r="AO8" s="69" t="n">
        <f aca="false">NonGas!AV24</f>
        <v>0</v>
      </c>
      <c r="AP8" s="69" t="n">
        <f aca="false">NonGas!AW24</f>
        <v>0</v>
      </c>
      <c r="AQ8" s="69" t="n">
        <f aca="false">NonGas!AX24</f>
        <v>0</v>
      </c>
      <c r="AR8" s="69" t="n">
        <f aca="false">NonGas!AY24</f>
        <v>0</v>
      </c>
      <c r="AS8" s="69" t="n">
        <f aca="false">NonGas!AZ24</f>
        <v>0</v>
      </c>
      <c r="AT8" s="69" t="n">
        <f aca="false">NonGas!BA24</f>
        <v>0</v>
      </c>
      <c r="AU8" s="69" t="n">
        <f aca="false">NonGas!BB24</f>
        <v>0</v>
      </c>
      <c r="AV8" s="69" t="n">
        <f aca="false">NonGas!BC24</f>
        <v>0</v>
      </c>
      <c r="AW8" s="69" t="n">
        <f aca="false">NonGas!BD24</f>
        <v>0</v>
      </c>
      <c r="AX8" s="69" t="n">
        <f aca="false">SUM(B8:AW8)</f>
        <v>703163.52</v>
      </c>
    </row>
    <row r="9" customFormat="false" ht="12.75" hidden="false" customHeight="false" outlineLevel="0" collapsed="false">
      <c r="A9" s="0" t="s">
        <v>1868</v>
      </c>
      <c r="B9" s="69" t="n">
        <f aca="false">Gas!I71</f>
        <v>0</v>
      </c>
      <c r="C9" s="69" t="n">
        <f aca="false">Gas!J71</f>
        <v>8623.44</v>
      </c>
      <c r="D9" s="69" t="n">
        <f aca="false">Gas!K71</f>
        <v>8623.44</v>
      </c>
      <c r="E9" s="69" t="n">
        <f aca="false">Gas!L71</f>
        <v>9855.36</v>
      </c>
      <c r="F9" s="69" t="n">
        <f aca="false">Gas!M71</f>
        <v>9855.36</v>
      </c>
      <c r="G9" s="69" t="n">
        <f aca="false">Gas!N71</f>
        <v>9855.36</v>
      </c>
      <c r="H9" s="69" t="n">
        <f aca="false">Gas!O71</f>
        <v>84545.14032</v>
      </c>
      <c r="I9" s="69" t="n">
        <f aca="false">Gas!P71</f>
        <v>162042.25392</v>
      </c>
      <c r="J9" s="69" t="n">
        <f aca="false">Gas!Q71</f>
        <v>190864.93392</v>
      </c>
      <c r="K9" s="69" t="n">
        <f aca="false">Gas!R71</f>
        <v>210477.5625024</v>
      </c>
      <c r="L9" s="69" t="n">
        <f aca="false">Gas!S71</f>
        <v>210477.5625024</v>
      </c>
      <c r="M9" s="69" t="n">
        <f aca="false">Gas!T71</f>
        <v>224964.9417024</v>
      </c>
      <c r="N9" s="69" t="n">
        <f aca="false">Gas!U71</f>
        <v>230188.2825024</v>
      </c>
      <c r="O9" s="69" t="n">
        <f aca="false">Gas!V71</f>
        <v>221564.8425024</v>
      </c>
      <c r="P9" s="69" t="n">
        <f aca="false">Gas!W71</f>
        <v>221564.8425024</v>
      </c>
      <c r="Q9" s="69" t="n">
        <f aca="false">Gas!X71</f>
        <v>220332.9225024</v>
      </c>
      <c r="R9" s="69" t="n">
        <f aca="false">Gas!Y71</f>
        <v>262710.9705024</v>
      </c>
      <c r="S9" s="69" t="n">
        <f aca="false">Gas!Z71</f>
        <v>262710.9705024</v>
      </c>
      <c r="T9" s="69" t="n">
        <f aca="false">Gas!AA71</f>
        <v>293538.3581664</v>
      </c>
      <c r="U9" s="69" t="n">
        <f aca="false">Gas!AB71</f>
        <v>352835.0686944</v>
      </c>
      <c r="V9" s="69" t="n">
        <f aca="false">Gas!AC71</f>
        <v>360654.6171744</v>
      </c>
      <c r="W9" s="69" t="n">
        <f aca="false">Gas!AD71</f>
        <v>352178.545392</v>
      </c>
      <c r="X9" s="69" t="n">
        <f aca="false">Gas!AE71</f>
        <v>380463.428592</v>
      </c>
      <c r="Y9" s="69" t="n">
        <f aca="false">Gas!AF71</f>
        <v>370410.961392</v>
      </c>
      <c r="Z9" s="69" t="n">
        <f aca="false">Gas!AG71</f>
        <v>365187.620592</v>
      </c>
      <c r="AA9" s="69" t="n">
        <f aca="false">Gas!AH71</f>
        <v>417320.775792</v>
      </c>
      <c r="AB9" s="69" t="n">
        <f aca="false">Gas!AI71</f>
        <v>417320.775792</v>
      </c>
      <c r="AC9" s="69" t="n">
        <f aca="false">Gas!AJ71</f>
        <v>501771.015792</v>
      </c>
      <c r="AD9" s="69" t="n">
        <f aca="false">Gas!AK71</f>
        <v>516486.087792</v>
      </c>
      <c r="AE9" s="69" t="n">
        <f aca="false">Gas!AL71</f>
        <v>576037.525392</v>
      </c>
      <c r="AF9" s="69" t="n">
        <f aca="false">Gas!AM71</f>
        <v>715730.601024</v>
      </c>
      <c r="AG9" s="69" t="n">
        <f aca="false">Gas!AN71</f>
        <v>650456.104896</v>
      </c>
      <c r="AH9" s="69" t="n">
        <f aca="false">Gas!AO71</f>
        <v>659496.443616</v>
      </c>
      <c r="AI9" s="69" t="n">
        <f aca="false">Gas!AP71</f>
        <v>651316.494816</v>
      </c>
      <c r="AJ9" s="69" t="n">
        <f aca="false">Gas!AQ71</f>
        <v>683242.338816</v>
      </c>
      <c r="AK9" s="69" t="n">
        <f aca="false">Gas!AR71</f>
        <v>705314.946816</v>
      </c>
      <c r="AL9" s="69" t="n">
        <f aca="false">Gas!AS71</f>
        <v>705314.946816</v>
      </c>
      <c r="AM9" s="69" t="n">
        <f aca="false">Gas!AT71</f>
        <v>686103.791616</v>
      </c>
      <c r="AN9" s="69" t="n">
        <f aca="false">Gas!AU71</f>
        <v>686103.791616</v>
      </c>
      <c r="AO9" s="69" t="n">
        <f aca="false">Gas!AV71</f>
        <v>601653.551616</v>
      </c>
      <c r="AP9" s="69" t="n">
        <f aca="false">Gas!AW71</f>
        <v>544560.431616</v>
      </c>
      <c r="AQ9" s="69" t="n">
        <f aca="false">Gas!AX71</f>
        <v>485008.994016</v>
      </c>
      <c r="AR9" s="69" t="n">
        <f aca="false">Gas!AY71</f>
        <v>239798.7504</v>
      </c>
      <c r="AS9" s="69" t="n">
        <f aca="false">Gas!AZ71</f>
        <v>168279.4224</v>
      </c>
      <c r="AT9" s="69" t="n">
        <f aca="false">Gas!BA71</f>
        <v>122596.8552</v>
      </c>
      <c r="AU9" s="69" t="n">
        <f aca="false">Gas!BB71</f>
        <v>119640.2472</v>
      </c>
      <c r="AV9" s="69" t="n">
        <f aca="false">Gas!BC71</f>
        <v>59429.52</v>
      </c>
      <c r="AW9" s="69" t="n">
        <f aca="false">Gas!BD71</f>
        <v>32922</v>
      </c>
      <c r="AX9" s="69" t="n">
        <f aca="false">SUM(B9:AW9)</f>
        <v>15970432.1989248</v>
      </c>
    </row>
    <row r="10" customFormat="false" ht="12.75" hidden="false" customHeight="false" outlineLevel="0" collapsed="false">
      <c r="A10" s="0" t="s">
        <v>1869</v>
      </c>
      <c r="B10" s="69" t="n">
        <f aca="false">Gas!I128</f>
        <v>0</v>
      </c>
      <c r="C10" s="69" t="n">
        <f aca="false">Gas!J128</f>
        <v>0</v>
      </c>
      <c r="D10" s="69" t="n">
        <f aca="false">Gas!K128</f>
        <v>0</v>
      </c>
      <c r="E10" s="69" t="n">
        <f aca="false">Gas!L128</f>
        <v>22.1760000000001</v>
      </c>
      <c r="F10" s="69" t="n">
        <f aca="false">Gas!M128</f>
        <v>66.1489920000001</v>
      </c>
      <c r="G10" s="69" t="n">
        <f aca="false">Gas!N128</f>
        <v>195.172992</v>
      </c>
      <c r="H10" s="69" t="n">
        <f aca="false">Gas!O128</f>
        <v>291.940992000001</v>
      </c>
      <c r="I10" s="69" t="n">
        <f aca="false">Gas!P128</f>
        <v>574.180992000001</v>
      </c>
      <c r="J10" s="69" t="n">
        <f aca="false">Gas!Q128</f>
        <v>1033.627392</v>
      </c>
      <c r="K10" s="69" t="n">
        <f aca="false">Gas!R128</f>
        <v>1441.887552</v>
      </c>
      <c r="L10" s="69" t="n">
        <f aca="false">Gas!S128</f>
        <v>1647.015552</v>
      </c>
      <c r="M10" s="69" t="n">
        <f aca="false">Gas!T128</f>
        <v>1781.275104</v>
      </c>
      <c r="N10" s="69" t="n">
        <f aca="false">Gas!U128</f>
        <v>2158.213344</v>
      </c>
      <c r="O10" s="69" t="n">
        <f aca="false">Gas!V128</f>
        <v>2219.701344</v>
      </c>
      <c r="P10" s="69" t="n">
        <f aca="false">Gas!W128</f>
        <v>2246.917344</v>
      </c>
      <c r="Q10" s="69" t="n">
        <f aca="false">Gas!X128</f>
        <v>2224.741344</v>
      </c>
      <c r="R10" s="69" t="n">
        <f aca="false">Gas!Y128</f>
        <v>2188.328352</v>
      </c>
      <c r="S10" s="69" t="n">
        <f aca="false">Gas!Z128</f>
        <v>2059.304352</v>
      </c>
      <c r="T10" s="69" t="n">
        <f aca="false">Gas!AA128</f>
        <v>3517.577952</v>
      </c>
      <c r="U10" s="69" t="n">
        <f aca="false">Gas!AB128</f>
        <v>3339.901152</v>
      </c>
      <c r="V10" s="69" t="n">
        <f aca="false">Gas!AC128</f>
        <v>2910.694752</v>
      </c>
      <c r="W10" s="69" t="n">
        <f aca="false">Gas!AD128</f>
        <v>2502.434592</v>
      </c>
      <c r="X10" s="69" t="n">
        <f aca="false">Gas!AE128</f>
        <v>2297.306592</v>
      </c>
      <c r="Y10" s="69" t="n">
        <f aca="false">Gas!AF128</f>
        <v>2163.04704</v>
      </c>
      <c r="Z10" s="69" t="n">
        <f aca="false">Gas!AG128</f>
        <v>1786.1088</v>
      </c>
      <c r="AA10" s="69" t="n">
        <f aca="false">Gas!AH128</f>
        <v>1724.6208</v>
      </c>
      <c r="AB10" s="69" t="n">
        <f aca="false">Gas!AI128</f>
        <v>1697.4048</v>
      </c>
      <c r="AC10" s="69" t="n">
        <f aca="false">Gas!AJ128</f>
        <v>1697.4048</v>
      </c>
      <c r="AD10" s="69" t="n">
        <f aca="false">Gas!AK128</f>
        <v>1689.8448</v>
      </c>
      <c r="AE10" s="69" t="n">
        <f aca="false">Gas!AL128</f>
        <v>1689.8448</v>
      </c>
      <c r="AF10" s="69" t="n">
        <f aca="false">Gas!AM128</f>
        <v>134.8032</v>
      </c>
      <c r="AG10" s="69" t="n">
        <f aca="false">Gas!AN128</f>
        <v>30.2400000000001</v>
      </c>
      <c r="AH10" s="69" t="n">
        <f aca="false">Gas!AO128</f>
        <v>0</v>
      </c>
      <c r="AI10" s="69" t="n">
        <f aca="false">Gas!AP128</f>
        <v>0</v>
      </c>
      <c r="AJ10" s="69" t="n">
        <f aca="false">Gas!AQ128</f>
        <v>0</v>
      </c>
      <c r="AK10" s="69" t="n">
        <f aca="false">Gas!AR128</f>
        <v>0</v>
      </c>
      <c r="AL10" s="69" t="n">
        <f aca="false">Gas!AS128</f>
        <v>0</v>
      </c>
      <c r="AM10" s="69" t="n">
        <f aca="false">Gas!AT128</f>
        <v>0</v>
      </c>
      <c r="AN10" s="69" t="n">
        <f aca="false">Gas!AU128</f>
        <v>0</v>
      </c>
      <c r="AO10" s="69" t="n">
        <f aca="false">Gas!AV128</f>
        <v>0</v>
      </c>
      <c r="AP10" s="69" t="n">
        <f aca="false">Gas!AW128</f>
        <v>0</v>
      </c>
      <c r="AQ10" s="69" t="n">
        <f aca="false">Gas!AX128</f>
        <v>0</v>
      </c>
      <c r="AR10" s="69" t="n">
        <f aca="false">Gas!AY128</f>
        <v>0</v>
      </c>
      <c r="AS10" s="69" t="n">
        <f aca="false">Gas!AZ128</f>
        <v>0</v>
      </c>
      <c r="AT10" s="69" t="n">
        <f aca="false">Gas!BA128</f>
        <v>0</v>
      </c>
      <c r="AU10" s="69" t="n">
        <f aca="false">Gas!BB128</f>
        <v>0</v>
      </c>
      <c r="AV10" s="69" t="n">
        <f aca="false">Gas!BC128</f>
        <v>0</v>
      </c>
      <c r="AW10" s="69" t="n">
        <f aca="false">Gas!BD128</f>
        <v>0</v>
      </c>
      <c r="AX10" s="69" t="n">
        <f aca="false">SUM(B10:AW10)</f>
        <v>47331.8657280001</v>
      </c>
    </row>
    <row r="11" customFormat="false" ht="12.75" hidden="false" customHeight="false" outlineLevel="0" collapsed="false">
      <c r="AX11" s="69" t="n">
        <f aca="false">SUM(AX8:AX10)</f>
        <v>16720927.5846528</v>
      </c>
    </row>
    <row r="16" customFormat="false" ht="12.75" hidden="false" customHeight="false" outlineLevel="0" collapsed="false">
      <c r="A16" s="1" t="s">
        <v>1867</v>
      </c>
      <c r="B16" s="0" t="s">
        <v>1870</v>
      </c>
      <c r="C16" s="0" t="s">
        <v>1871</v>
      </c>
      <c r="D16" s="0" t="s">
        <v>1872</v>
      </c>
      <c r="E16" s="0" t="s">
        <v>1873</v>
      </c>
      <c r="F16" s="0" t="s">
        <v>1874</v>
      </c>
      <c r="G16" s="0" t="s">
        <v>1875</v>
      </c>
      <c r="H16" s="0" t="s">
        <v>1876</v>
      </c>
      <c r="I16" s="0" t="s">
        <v>1877</v>
      </c>
      <c r="J16" s="0" t="s">
        <v>1878</v>
      </c>
      <c r="K16" s="0" t="s">
        <v>1879</v>
      </c>
      <c r="L16" s="0" t="s">
        <v>1880</v>
      </c>
      <c r="M16" s="0" t="s">
        <v>1881</v>
      </c>
      <c r="N16" s="79" t="s">
        <v>1882</v>
      </c>
      <c r="O16" s="79" t="s">
        <v>1883</v>
      </c>
      <c r="P16" s="79" t="s">
        <v>1884</v>
      </c>
      <c r="Q16" s="79" t="s">
        <v>1885</v>
      </c>
      <c r="R16" s="0" t="s">
        <v>1318</v>
      </c>
    </row>
    <row r="17" customFormat="false" ht="12.75" hidden="false" customHeight="false" outlineLevel="0" collapsed="false">
      <c r="A17" s="0" t="s">
        <v>1238</v>
      </c>
      <c r="B17" s="69" t="n">
        <f aca="false">AVERAGE(B8:D8)</f>
        <v>0</v>
      </c>
      <c r="C17" s="69" t="n">
        <f aca="false">AVERAGE(E8:G8)</f>
        <v>224</v>
      </c>
      <c r="D17" s="69" t="n">
        <f aca="false">AVERAGE(H8:J8)</f>
        <v>1344</v>
      </c>
      <c r="E17" s="69" t="n">
        <f aca="false">AVERAGE(K8:M8)</f>
        <v>9845.12</v>
      </c>
      <c r="F17" s="69" t="n">
        <f aca="false">AVERAGE(N8:P8)</f>
        <v>37847.36</v>
      </c>
      <c r="G17" s="69" t="n">
        <f aca="false">AVERAGE(Q8:S8)</f>
        <v>38814.56</v>
      </c>
      <c r="H17" s="69" t="n">
        <f aca="false">AVERAGE(T8:V8)</f>
        <v>47860.96</v>
      </c>
      <c r="I17" s="69" t="n">
        <f aca="false">AVERAGE(W8:Y8)</f>
        <v>47599.84</v>
      </c>
      <c r="J17" s="69" t="n">
        <f aca="false">AVERAGE(Z8:AB8)</f>
        <v>20749.6</v>
      </c>
      <c r="K17" s="69" t="n">
        <f aca="false">AVERAGE(AC8:AE8)</f>
        <v>19558.4</v>
      </c>
      <c r="L17" s="69" t="n">
        <f aca="false">AVERAGE(AF8:AH8)</f>
        <v>9392</v>
      </c>
      <c r="M17" s="69" t="n">
        <f aca="false">AVERAGE(AI8:AK8)</f>
        <v>1152</v>
      </c>
      <c r="N17" s="69" t="n">
        <f aca="false">AVERAGE(AL8:AN8)</f>
        <v>0</v>
      </c>
      <c r="O17" s="69" t="n">
        <f aca="false">AVERAGE(AO8:AQ8)</f>
        <v>0</v>
      </c>
      <c r="P17" s="69" t="n">
        <f aca="false">AVERAGE(AQ8:AS8)</f>
        <v>0</v>
      </c>
      <c r="Q17" s="69" t="n">
        <f aca="false">AVERAGE(AU8:AW8)</f>
        <v>0</v>
      </c>
      <c r="R17" s="69" t="n">
        <f aca="false">SUM(B17:Q17)</f>
        <v>234387.84</v>
      </c>
    </row>
    <row r="18" customFormat="false" ht="12.75" hidden="false" customHeight="false" outlineLevel="0" collapsed="false">
      <c r="A18" s="0" t="s">
        <v>1868</v>
      </c>
      <c r="B18" s="69" t="n">
        <f aca="false">AVERAGE(B9:D9)</f>
        <v>5748.96</v>
      </c>
      <c r="C18" s="69" t="n">
        <f aca="false">AVERAGE(E9:G9)</f>
        <v>9855.36</v>
      </c>
      <c r="D18" s="69" t="n">
        <f aca="false">AVERAGE(H9:J9)</f>
        <v>145817.44272</v>
      </c>
      <c r="E18" s="69" t="n">
        <f aca="false">AVERAGE(K9:M9)</f>
        <v>215306.6889024</v>
      </c>
      <c r="F18" s="69" t="n">
        <f aca="false">AVERAGE(N9:P9)</f>
        <v>224439.3225024</v>
      </c>
      <c r="G18" s="69" t="n">
        <f aca="false">AVERAGE(Q9:S9)</f>
        <v>248584.9545024</v>
      </c>
      <c r="H18" s="69" t="n">
        <f aca="false">AVERAGE(T9:V9)</f>
        <v>335676.0146784</v>
      </c>
      <c r="I18" s="69" t="n">
        <f aca="false">AVERAGE(W9:Y9)</f>
        <v>367684.311792</v>
      </c>
      <c r="J18" s="69" t="n">
        <f aca="false">AVERAGE(Z9:AB9)</f>
        <v>399943.057392</v>
      </c>
      <c r="K18" s="69" t="n">
        <f aca="false">AVERAGE(AC9:AE9)</f>
        <v>531431.542992</v>
      </c>
      <c r="L18" s="69" t="n">
        <f aca="false">AVERAGE(AF9:AH9)</f>
        <v>675227.716512</v>
      </c>
      <c r="M18" s="69" t="n">
        <f aca="false">AVERAGE(AI9:AK9)</f>
        <v>679957.926816</v>
      </c>
      <c r="N18" s="69" t="n">
        <f aca="false">AVERAGE(AL9:AN9)</f>
        <v>692507.510016</v>
      </c>
      <c r="O18" s="69" t="n">
        <f aca="false">AVERAGE(AO9:AQ9)</f>
        <v>543740.992416</v>
      </c>
      <c r="P18" s="69" t="n">
        <f aca="false">AVERAGE(AQ9:AS9)</f>
        <v>297695.722272</v>
      </c>
      <c r="Q18" s="69" t="n">
        <f aca="false">AVERAGE(AU9:AW9)</f>
        <v>70663.9224</v>
      </c>
      <c r="R18" s="69" t="n">
        <f aca="false">SUM(B18:Q18)</f>
        <v>5444281.4459136</v>
      </c>
    </row>
    <row r="19" customFormat="false" ht="12.75" hidden="false" customHeight="false" outlineLevel="0" collapsed="false">
      <c r="A19" s="0" t="s">
        <v>1869</v>
      </c>
      <c r="B19" s="69" t="n">
        <f aca="false">AVERAGE(B10:D10)</f>
        <v>0</v>
      </c>
      <c r="C19" s="69" t="n">
        <f aca="false">AVERAGE(E10:G10)</f>
        <v>94.4993280000002</v>
      </c>
      <c r="D19" s="69" t="n">
        <f aca="false">AVERAGE(H10:J10)</f>
        <v>633.249792000001</v>
      </c>
      <c r="E19" s="69" t="n">
        <f aca="false">AVERAGE(K10:M10)</f>
        <v>1623.392736</v>
      </c>
      <c r="F19" s="69" t="n">
        <f aca="false">AVERAGE(N10:P10)</f>
        <v>2208.277344</v>
      </c>
      <c r="G19" s="69" t="n">
        <f aca="false">AVERAGE(Q10:S10)</f>
        <v>2157.458016</v>
      </c>
      <c r="H19" s="69" t="n">
        <f aca="false">AVERAGE(T10:V10)</f>
        <v>3256.057952</v>
      </c>
      <c r="I19" s="69" t="n">
        <f aca="false">AVERAGE(W10:Y10)</f>
        <v>2320.929408</v>
      </c>
      <c r="J19" s="69" t="n">
        <f aca="false">AVERAGE(Z10:AB10)</f>
        <v>1736.0448</v>
      </c>
      <c r="K19" s="69" t="n">
        <f aca="false">AVERAGE(AC10:AE10)</f>
        <v>1692.3648</v>
      </c>
      <c r="L19" s="69" t="n">
        <f aca="false">AVERAGE(AF10:AH10)</f>
        <v>55.0144</v>
      </c>
      <c r="M19" s="69" t="n">
        <f aca="false">AVERAGE(AI10:AK10)</f>
        <v>0</v>
      </c>
      <c r="N19" s="69" t="n">
        <f aca="false">AVERAGE(AL10:AN10)</f>
        <v>0</v>
      </c>
      <c r="O19" s="69" t="n">
        <f aca="false">AVERAGE(AO10:AQ10)</f>
        <v>0</v>
      </c>
      <c r="P19" s="69" t="n">
        <f aca="false">AVERAGE(AQ10:AS10)</f>
        <v>0</v>
      </c>
      <c r="Q19" s="69" t="n">
        <f aca="false">AVERAGE(AU10:AW10)</f>
        <v>0</v>
      </c>
      <c r="R19" s="69" t="n">
        <f aca="false">SUM(B19:Q19)</f>
        <v>15777.288576</v>
      </c>
    </row>
    <row r="20" customFormat="false" ht="12.75" hidden="false" customHeight="false" outlineLevel="0" collapsed="false">
      <c r="R20" s="69" t="n">
        <f aca="false">SUM(R17:R19)</f>
        <v>5694446.5744896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6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BR5" activePane="bottomRight" state="frozen"/>
      <selection pane="topLeft" activeCell="A1" activeCellId="0" sqref="A1"/>
      <selection pane="topRight" activeCell="BR1" activeCellId="0" sqref="BR1"/>
      <selection pane="bottomLeft" activeCell="A5" activeCellId="0" sqref="A5"/>
      <selection pane="bottomRight" activeCell="BF4" activeCellId="0" sqref="BF4:BU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5.41"/>
    <col collapsed="false" customWidth="true" hidden="false" outlineLevel="0" max="4" min="4" style="0" width="8.14"/>
    <col collapsed="false" customWidth="true" hidden="false" outlineLevel="0" max="5" min="5" style="0" width="6.56"/>
    <col collapsed="false" customWidth="true" hidden="false" outlineLevel="0" max="6" min="6" style="0" width="8.56"/>
    <col collapsed="false" customWidth="true" hidden="false" outlineLevel="0" max="7" min="7" style="0" width="10.56"/>
    <col collapsed="false" customWidth="true" hidden="true" outlineLevel="0" max="8" min="8" style="0" width="10.28"/>
    <col collapsed="false" customWidth="true" hidden="true" outlineLevel="0" max="16" min="9" style="0" width="10.56"/>
    <col collapsed="false" customWidth="false" hidden="true" outlineLevel="0" max="38" min="17" style="0" width="9.06"/>
    <col collapsed="false" customWidth="true" hidden="true" outlineLevel="0" max="39" min="39" style="0" width="9.85"/>
    <col collapsed="false" customWidth="false" hidden="true" outlineLevel="0" max="55" min="40" style="0" width="9.06"/>
    <col collapsed="false" customWidth="false" hidden="true" outlineLevel="0" max="56" min="56" style="18" width="9.06"/>
    <col collapsed="false" customWidth="false" hidden="true" outlineLevel="0" max="57" min="57" style="0" width="9.06"/>
  </cols>
  <sheetData>
    <row r="1" customFormat="false" ht="12.75" hidden="false" customHeight="false" outlineLevel="0" collapsed="false">
      <c r="A1" s="59" t="s">
        <v>1834</v>
      </c>
    </row>
    <row r="2" customFormat="false" ht="12.75" hidden="false" customHeight="false" outlineLevel="0" collapsed="false">
      <c r="H2" s="60" t="s">
        <v>1245</v>
      </c>
      <c r="I2" s="61" t="n">
        <v>10000</v>
      </c>
      <c r="J2" s="61" t="n">
        <v>10000</v>
      </c>
      <c r="K2" s="61" t="n">
        <v>10000</v>
      </c>
      <c r="L2" s="61" t="n">
        <v>10000</v>
      </c>
      <c r="M2" s="61" t="n">
        <v>10000</v>
      </c>
      <c r="N2" s="61" t="n">
        <v>10000</v>
      </c>
      <c r="O2" s="61" t="n">
        <v>10000</v>
      </c>
      <c r="P2" s="61" t="n">
        <v>10000</v>
      </c>
      <c r="Q2" s="61" t="n">
        <v>10000</v>
      </c>
      <c r="R2" s="61" t="n">
        <v>10000</v>
      </c>
      <c r="S2" s="61" t="n">
        <v>10000</v>
      </c>
      <c r="T2" s="61" t="n">
        <v>10000</v>
      </c>
      <c r="U2" s="61" t="n">
        <v>10000</v>
      </c>
      <c r="V2" s="61" t="n">
        <v>10000</v>
      </c>
      <c r="W2" s="61" t="n">
        <v>10000</v>
      </c>
      <c r="X2" s="61" t="n">
        <v>10000</v>
      </c>
      <c r="Y2" s="61" t="n">
        <v>10000</v>
      </c>
      <c r="Z2" s="61" t="n">
        <v>10000</v>
      </c>
      <c r="AA2" s="61" t="n">
        <v>10000</v>
      </c>
      <c r="AB2" s="61" t="n">
        <v>10000</v>
      </c>
      <c r="AC2" s="61" t="n">
        <v>10000</v>
      </c>
      <c r="AD2" s="61" t="n">
        <v>10000</v>
      </c>
      <c r="AE2" s="61" t="n">
        <v>10000</v>
      </c>
      <c r="AF2" s="61" t="n">
        <v>10000</v>
      </c>
      <c r="AG2" s="61" t="n">
        <v>10000</v>
      </c>
      <c r="AH2" s="61" t="n">
        <v>10000</v>
      </c>
      <c r="AI2" s="61" t="n">
        <v>10000</v>
      </c>
      <c r="AJ2" s="61" t="n">
        <v>10000</v>
      </c>
      <c r="AK2" s="61" t="n">
        <v>10000</v>
      </c>
      <c r="AL2" s="61" t="n">
        <v>10000</v>
      </c>
      <c r="AM2" s="61" t="n">
        <v>10000</v>
      </c>
      <c r="AN2" s="61" t="n">
        <v>10000</v>
      </c>
      <c r="AO2" s="61" t="n">
        <v>10000</v>
      </c>
      <c r="AP2" s="61" t="n">
        <v>10000</v>
      </c>
      <c r="AQ2" s="61" t="n">
        <v>10000</v>
      </c>
      <c r="AR2" s="61" t="n">
        <v>10000</v>
      </c>
      <c r="AS2" s="61" t="n">
        <v>10000</v>
      </c>
      <c r="AT2" s="61" t="n">
        <v>10000</v>
      </c>
      <c r="AU2" s="61" t="n">
        <v>10000</v>
      </c>
      <c r="AV2" s="61" t="n">
        <v>10000</v>
      </c>
      <c r="AW2" s="61" t="n">
        <v>10000</v>
      </c>
      <c r="AX2" s="61" t="n">
        <v>10000</v>
      </c>
      <c r="AY2" s="61" t="n">
        <v>10000</v>
      </c>
      <c r="AZ2" s="61" t="n">
        <v>10000</v>
      </c>
      <c r="BA2" s="61" t="n">
        <v>10000</v>
      </c>
      <c r="BB2" s="61" t="n">
        <v>10000</v>
      </c>
      <c r="BC2" s="61" t="n">
        <v>10000</v>
      </c>
      <c r="BD2" s="80" t="n">
        <v>10000</v>
      </c>
    </row>
    <row r="3" customFormat="false" ht="12.75" hidden="false" customHeight="false" outlineLevel="0" collapsed="false">
      <c r="H3" s="60" t="s">
        <v>1836</v>
      </c>
      <c r="I3" s="62" t="n">
        <v>1</v>
      </c>
      <c r="J3" s="62" t="n">
        <v>1</v>
      </c>
      <c r="K3" s="62" t="n">
        <v>0.8</v>
      </c>
      <c r="L3" s="62" t="n">
        <v>0.7</v>
      </c>
      <c r="M3" s="62" t="n">
        <v>0.6</v>
      </c>
      <c r="N3" s="62" t="n">
        <v>0.8</v>
      </c>
      <c r="O3" s="62" t="n">
        <v>1</v>
      </c>
      <c r="P3" s="62" t="n">
        <v>1</v>
      </c>
      <c r="Q3" s="62" t="n">
        <v>1</v>
      </c>
      <c r="R3" s="62" t="n">
        <v>0.8</v>
      </c>
      <c r="S3" s="62" t="n">
        <v>0.9</v>
      </c>
      <c r="T3" s="62" t="n">
        <v>1</v>
      </c>
      <c r="U3" s="62" t="n">
        <v>1</v>
      </c>
      <c r="V3" s="62" t="n">
        <v>1</v>
      </c>
      <c r="W3" s="62" t="n">
        <v>1</v>
      </c>
      <c r="X3" s="62" t="n">
        <v>1</v>
      </c>
      <c r="Y3" s="62" t="n">
        <v>1</v>
      </c>
      <c r="Z3" s="62" t="n">
        <v>1</v>
      </c>
      <c r="AA3" s="62" t="n">
        <v>1</v>
      </c>
      <c r="AB3" s="62" t="n">
        <v>1</v>
      </c>
      <c r="AC3" s="62" t="n">
        <v>1</v>
      </c>
      <c r="AD3" s="62" t="n">
        <v>1</v>
      </c>
      <c r="AE3" s="62" t="n">
        <v>1</v>
      </c>
      <c r="AF3" s="62" t="n">
        <v>1</v>
      </c>
      <c r="AG3" s="62" t="n">
        <v>1</v>
      </c>
      <c r="AH3" s="62" t="n">
        <v>1</v>
      </c>
      <c r="AI3" s="62" t="n">
        <v>1</v>
      </c>
      <c r="AJ3" s="62" t="n">
        <v>1</v>
      </c>
      <c r="AK3" s="62" t="n">
        <v>1</v>
      </c>
      <c r="AL3" s="62" t="n">
        <v>1</v>
      </c>
      <c r="AM3" s="62" t="n">
        <v>1</v>
      </c>
      <c r="AN3" s="62" t="n">
        <v>1</v>
      </c>
      <c r="AO3" s="62" t="n">
        <v>1</v>
      </c>
      <c r="AP3" s="62" t="n">
        <v>1</v>
      </c>
      <c r="AQ3" s="62" t="n">
        <v>1</v>
      </c>
      <c r="AR3" s="62" t="n">
        <v>1</v>
      </c>
      <c r="AS3" s="62" t="n">
        <v>1</v>
      </c>
      <c r="AT3" s="62" t="n">
        <v>1</v>
      </c>
      <c r="AU3" s="62" t="n">
        <v>1</v>
      </c>
      <c r="AV3" s="62" t="n">
        <v>1</v>
      </c>
      <c r="AW3" s="62" t="n">
        <v>1</v>
      </c>
      <c r="AX3" s="62" t="n">
        <v>1</v>
      </c>
      <c r="AY3" s="62" t="n">
        <v>1</v>
      </c>
      <c r="AZ3" s="62" t="n">
        <v>1</v>
      </c>
      <c r="BA3" s="62" t="n">
        <v>1</v>
      </c>
      <c r="BB3" s="62" t="n">
        <v>1</v>
      </c>
      <c r="BC3" s="62" t="n">
        <v>1</v>
      </c>
      <c r="BD3" s="81" t="n">
        <v>1</v>
      </c>
    </row>
    <row r="4" customFormat="false" ht="12.75" hidden="false" customHeight="false" outlineLevel="0" collapsed="false">
      <c r="A4" s="1" t="s">
        <v>1</v>
      </c>
      <c r="B4" s="1" t="s">
        <v>1240</v>
      </c>
      <c r="C4" s="1" t="s">
        <v>5</v>
      </c>
      <c r="D4" s="1" t="s">
        <v>1837</v>
      </c>
      <c r="E4" s="1" t="s">
        <v>1244</v>
      </c>
      <c r="F4" s="1" t="s">
        <v>12</v>
      </c>
      <c r="G4" s="63" t="s">
        <v>16</v>
      </c>
      <c r="H4" s="64"/>
      <c r="I4" s="65" t="n">
        <v>36892</v>
      </c>
      <c r="J4" s="65" t="n">
        <v>36923</v>
      </c>
      <c r="K4" s="65" t="n">
        <v>36951</v>
      </c>
      <c r="L4" s="65" t="n">
        <v>36982</v>
      </c>
      <c r="M4" s="65" t="n">
        <v>37012</v>
      </c>
      <c r="N4" s="65" t="n">
        <v>37043</v>
      </c>
      <c r="O4" s="65" t="n">
        <v>37073</v>
      </c>
      <c r="P4" s="65" t="n">
        <v>37104</v>
      </c>
      <c r="Q4" s="65" t="n">
        <v>37135</v>
      </c>
      <c r="R4" s="65" t="n">
        <v>37165</v>
      </c>
      <c r="S4" s="65" t="n">
        <v>37196</v>
      </c>
      <c r="T4" s="65" t="n">
        <v>37226</v>
      </c>
      <c r="U4" s="65" t="n">
        <v>37257</v>
      </c>
      <c r="V4" s="65" t="n">
        <v>37288</v>
      </c>
      <c r="W4" s="65" t="n">
        <v>37316</v>
      </c>
      <c r="X4" s="65" t="n">
        <v>37347</v>
      </c>
      <c r="Y4" s="65" t="n">
        <v>37377</v>
      </c>
      <c r="Z4" s="65" t="n">
        <v>37408</v>
      </c>
      <c r="AA4" s="65" t="n">
        <v>37438</v>
      </c>
      <c r="AB4" s="65" t="n">
        <v>37469</v>
      </c>
      <c r="AC4" s="65" t="n">
        <v>37500</v>
      </c>
      <c r="AD4" s="65" t="n">
        <v>37530</v>
      </c>
      <c r="AE4" s="65" t="n">
        <v>37561</v>
      </c>
      <c r="AF4" s="65" t="n">
        <v>37591</v>
      </c>
      <c r="AG4" s="65" t="n">
        <v>37622</v>
      </c>
      <c r="AH4" s="65" t="n">
        <v>37653</v>
      </c>
      <c r="AI4" s="65" t="n">
        <v>37681</v>
      </c>
      <c r="AJ4" s="65" t="n">
        <v>37712</v>
      </c>
      <c r="AK4" s="65" t="n">
        <v>37742</v>
      </c>
      <c r="AL4" s="65" t="n">
        <v>37773</v>
      </c>
      <c r="AM4" s="65" t="n">
        <v>37803</v>
      </c>
      <c r="AN4" s="65" t="n">
        <v>37834</v>
      </c>
      <c r="AO4" s="65" t="n">
        <v>37865</v>
      </c>
      <c r="AP4" s="65" t="n">
        <v>37895</v>
      </c>
      <c r="AQ4" s="65" t="n">
        <v>37926</v>
      </c>
      <c r="AR4" s="65" t="n">
        <v>37956</v>
      </c>
      <c r="AS4" s="65" t="n">
        <v>37987</v>
      </c>
      <c r="AT4" s="65" t="n">
        <v>38018</v>
      </c>
      <c r="AU4" s="65" t="n">
        <v>38047</v>
      </c>
      <c r="AV4" s="65" t="n">
        <v>38078</v>
      </c>
      <c r="AW4" s="65" t="n">
        <v>38108</v>
      </c>
      <c r="AX4" s="65" t="n">
        <v>38139</v>
      </c>
      <c r="AY4" s="65" t="n">
        <v>38169</v>
      </c>
      <c r="AZ4" s="65" t="n">
        <v>38200</v>
      </c>
      <c r="BA4" s="65" t="n">
        <v>38231</v>
      </c>
      <c r="BB4" s="65" t="n">
        <v>38261</v>
      </c>
      <c r="BC4" s="65" t="n">
        <v>38292</v>
      </c>
      <c r="BD4" s="82" t="n">
        <v>38322</v>
      </c>
      <c r="BF4" s="0" t="s">
        <v>1870</v>
      </c>
      <c r="BG4" s="0" t="s">
        <v>1871</v>
      </c>
      <c r="BH4" s="0" t="s">
        <v>1872</v>
      </c>
      <c r="BI4" s="0" t="s">
        <v>1873</v>
      </c>
      <c r="BJ4" s="0" t="s">
        <v>1874</v>
      </c>
      <c r="BK4" s="0" t="s">
        <v>1875</v>
      </c>
      <c r="BL4" s="0" t="s">
        <v>1876</v>
      </c>
      <c r="BM4" s="0" t="s">
        <v>1877</v>
      </c>
      <c r="BN4" s="0" t="s">
        <v>1878</v>
      </c>
      <c r="BO4" s="0" t="s">
        <v>1879</v>
      </c>
      <c r="BP4" s="0" t="s">
        <v>1880</v>
      </c>
      <c r="BQ4" s="0" t="s">
        <v>1881</v>
      </c>
      <c r="BR4" s="79" t="s">
        <v>1882</v>
      </c>
      <c r="BS4" s="79" t="s">
        <v>1883</v>
      </c>
      <c r="BT4" s="79" t="s">
        <v>1884</v>
      </c>
      <c r="BU4" s="79" t="s">
        <v>1885</v>
      </c>
    </row>
    <row r="5" customFormat="false" ht="15.75" hidden="false" customHeight="true" outlineLevel="0" collapsed="false">
      <c r="A5" s="66" t="s">
        <v>1368</v>
      </c>
      <c r="B5" s="66" t="s">
        <v>1369</v>
      </c>
      <c r="C5" s="66" t="s">
        <v>1248</v>
      </c>
      <c r="D5" s="66" t="n">
        <v>1.4</v>
      </c>
      <c r="E5" s="66" t="s">
        <v>1256</v>
      </c>
      <c r="F5" s="67" t="n">
        <v>0</v>
      </c>
      <c r="G5" s="68" t="n">
        <v>36997</v>
      </c>
      <c r="H5" s="64" t="s">
        <v>1260</v>
      </c>
      <c r="I5" s="69" t="n">
        <f aca="false">IF(AND($F5&lt;I$2,$G5&lt;I$4,(DATE(YEAR($G5)+1,MONTH($G5)+1,1))&gt;I$4),$D5*24*I$3*(I$2/1000-($F5/1000)),0)</f>
        <v>0</v>
      </c>
      <c r="J5" s="69" t="n">
        <f aca="false">IF(AND($F5&lt;J$2,$G5&lt;J$4,(DATE(YEAR($G5)+1,MONTH($G5)+1,1))&gt;J$4),$D5*24*J$3*(J$2/1000-($F5/1000)),0)</f>
        <v>0</v>
      </c>
      <c r="K5" s="69" t="n">
        <f aca="false">IF(AND($F5&lt;K$2,$G5&lt;K$4,(DATE(YEAR($G5)+1,MONTH($G5)+1,1))&gt;K$4),$D5*24*K$3*(K$2/1000-($F5/1000)),0)</f>
        <v>0</v>
      </c>
      <c r="L5" s="69" t="n">
        <f aca="false">IF(AND($F5&lt;L$2,$G5&lt;L$4,(DATE(YEAR($G5)+1,MONTH($G5)+1,1))&gt;L$4),$D5*24*L$3*(L$2/1000-($F5/1000)),0)</f>
        <v>0</v>
      </c>
      <c r="M5" s="69" t="n">
        <f aca="false">IF(AND($F5&lt;M$2,$G5&lt;M$4,(DATE(YEAR($G5)+1,MONTH($G5)+1,1))&gt;M$4),$D5*24*M$3*(M$2/1000-($F5/1000)),0)</f>
        <v>201.6</v>
      </c>
      <c r="N5" s="69" t="n">
        <f aca="false">IF(AND($F5&lt;N$2,$G5&lt;N$4,(DATE(YEAR($G5)+1,MONTH($G5)+1,1))&gt;N$4),$D5*24*N$3*(N$2/1000-($F5/1000)),0)</f>
        <v>268.8</v>
      </c>
      <c r="O5" s="69" t="n">
        <f aca="false">IF(AND($F5&lt;O$2,$G5&lt;O$4,(DATE(YEAR($G5)+1,MONTH($G5)+1,1))&gt;O$4),$D5*24*O$3*(O$2/1000-($F5/1000)),0)</f>
        <v>336</v>
      </c>
      <c r="P5" s="69" t="n">
        <f aca="false">IF(AND($F5&lt;P$2,$G5&lt;P$4,(DATE(YEAR($G5)+1,MONTH($G5)+1,1))&gt;P$4),$D5*24*P$3*(P$2/1000-($F5/1000)),0)</f>
        <v>336</v>
      </c>
      <c r="Q5" s="69" t="n">
        <f aca="false">IF(AND($F5&lt;Q$2,$G5&lt;Q$4,(DATE(YEAR($G5)+1,MONTH($G5)+1,1))&gt;Q$4),$D5*24*Q$3*(Q$2/1000-($F5/1000)),0)</f>
        <v>336</v>
      </c>
      <c r="R5" s="69" t="n">
        <f aca="false">IF(AND($F5&lt;R$2,$G5&lt;R$4,(DATE(YEAR($G5)+1,MONTH($G5)+1,1))&gt;R$4),$D5*24*R$3*(R$2/1000-($F5/1000)),0)</f>
        <v>268.8</v>
      </c>
      <c r="S5" s="69" t="n">
        <f aca="false">IF(AND($F5&lt;S$2,$G5&lt;S$4,(DATE(YEAR($G5)+1,MONTH($G5)+1,1))&gt;S$4),$D5*24*S$3*(S$2/1000-($F5/1000)),0)</f>
        <v>302.4</v>
      </c>
      <c r="T5" s="69" t="n">
        <f aca="false">IF(AND($F5&lt;T$2,$G5&lt;T$4,(DATE(YEAR($G5)+1,MONTH($G5)+1,1))&gt;T$4),$D5*24*T$3*(T$2/1000-($F5/1000)),0)</f>
        <v>336</v>
      </c>
      <c r="U5" s="69" t="n">
        <f aca="false">IF(AND($F5&lt;U$2,$G5&lt;U$4,(DATE(YEAR($G5)+1,MONTH($G5)+1,1))&gt;U$4),$D5*24*U$3*(U$2/1000-($F5/1000)),0)</f>
        <v>336</v>
      </c>
      <c r="V5" s="69" t="n">
        <f aca="false">IF(AND($F5&lt;V$2,$G5&lt;V$4,(DATE(YEAR($G5)+1,MONTH($G5)+1,1))&gt;V$4),$D5*24*V$3*(V$2/1000-($F5/1000)),0)</f>
        <v>336</v>
      </c>
      <c r="W5" s="69" t="n">
        <f aca="false">IF(AND($F5&lt;W$2,$G5&lt;W$4,(DATE(YEAR($G5)+1,MONTH($G5)+1,1))&gt;W$4),$D5*24*W$3*(W$2/1000-($F5/1000)),0)</f>
        <v>336</v>
      </c>
      <c r="X5" s="69" t="n">
        <f aca="false">IF(AND($F5&lt;X$2,$G5&lt;X$4,(DATE(YEAR($G5)+1,MONTH($G5)+1,1))&gt;X$4),$D5*24*X$3*(X$2/1000-($F5/1000)),0)</f>
        <v>336</v>
      </c>
      <c r="Y5" s="69" t="n">
        <f aca="false">IF(AND($F5&lt;Y$2,$G5&lt;Y$4,(DATE(YEAR($G5)+1,MONTH($G5)+1,1))&gt;Y$4),$D5*24*Y$3*(Y$2/1000-($F5/1000)),0)</f>
        <v>0</v>
      </c>
      <c r="Z5" s="69" t="n">
        <f aca="false">IF(AND($F5&lt;Z$2,$G5&lt;Z$4,(DATE(YEAR($G5)+1,MONTH($G5)+1,1))&gt;Z$4),$D5*24*Z$3*(Z$2/1000-($F5/1000)),0)</f>
        <v>0</v>
      </c>
      <c r="AA5" s="69" t="n">
        <f aca="false">IF(AND($F5&lt;AA$2,$G5&lt;AA$4,(DATE(YEAR($G5)+1,MONTH($G5)+1,1))&gt;AA$4),$D5*24*AA$3*(AA$2/1000-($F5/1000)),0)</f>
        <v>0</v>
      </c>
      <c r="AB5" s="69" t="n">
        <f aca="false">IF(AND($F5&lt;AB$2,$G5&lt;AB$4,(DATE(YEAR($G5)+1,MONTH($G5)+1,1))&gt;AB$4),$D5*24*AB$3*(AB$2/1000-($F5/1000)),0)</f>
        <v>0</v>
      </c>
      <c r="AC5" s="69" t="n">
        <f aca="false">IF(AND($F5&lt;AC$2,$G5&lt;AC$4,(DATE(YEAR($G5)+1,MONTH($G5)+1,1))&gt;AC$4),$D5*24*AC$3*(AC$2/1000-($F5/1000)),0)</f>
        <v>0</v>
      </c>
      <c r="AD5" s="69" t="n">
        <f aca="false">IF(AND($F5&lt;AD$2,$G5&lt;AD$4,(DATE(YEAR($G5)+1,MONTH($G5)+1,1))&gt;AD$4),$D5*24*AD$3*(AD$2/1000-($F5/1000)),0)</f>
        <v>0</v>
      </c>
      <c r="AE5" s="69" t="n">
        <f aca="false">IF(AND($F5&lt;AE$2,$G5&lt;AE$4,(DATE(YEAR($G5)+1,MONTH($G5)+1,1))&gt;AE$4),$D5*24*AE$3*(AE$2/1000-($F5/1000)),0)</f>
        <v>0</v>
      </c>
      <c r="AF5" s="69" t="n">
        <f aca="false">IF(AND($F5&lt;AF$2,$G5&lt;AF$4,(DATE(YEAR($G5)+1,MONTH($G5)+1,1))&gt;AF$4),$D5*24*AF$3*(AF$2/1000-($F5/1000)),0)</f>
        <v>0</v>
      </c>
      <c r="AG5" s="69" t="n">
        <f aca="false">IF(AND($F5&lt;AG$2,$G5&lt;AG$4,(DATE(YEAR($G5)+1,MONTH($G5)+1,1))&gt;AG$4),$D5*24*AG$3*(AG$2/1000-($F5/1000)),0)</f>
        <v>0</v>
      </c>
      <c r="AH5" s="69" t="n">
        <f aca="false">IF(AND($F5&lt;AH$2,$G5&lt;AH$4,(DATE(YEAR($G5)+1,MONTH($G5)+1,1))&gt;AH$4),$D5*24*AH$3*(AH$2/1000-($F5/1000)),0)</f>
        <v>0</v>
      </c>
      <c r="AI5" s="69" t="n">
        <f aca="false">IF(AND($F5&lt;AI$2,$G5&lt;AI$4,(DATE(YEAR($G5)+1,MONTH($G5)+1,1))&gt;AI$4),$D5*24*AI$3*(AI$2/1000-($F5/1000)),0)</f>
        <v>0</v>
      </c>
      <c r="AJ5" s="69" t="n">
        <f aca="false">IF(AND($F5&lt;AJ$2,$G5&lt;AJ$4,(DATE(YEAR($G5)+1,MONTH($G5)+1,1))&gt;AJ$4),$D5*24*AJ$3*(AJ$2/1000-($F5/1000)),0)</f>
        <v>0</v>
      </c>
      <c r="AK5" s="69" t="n">
        <f aca="false">IF(AND($F5&lt;AK$2,$G5&lt;AK$4,(DATE(YEAR($G5)+1,MONTH($G5)+1,1))&gt;AK$4),$D5*24*AK$3*(AK$2/1000-($F5/1000)),0)</f>
        <v>0</v>
      </c>
      <c r="AL5" s="69" t="n">
        <f aca="false">IF(AND($F5&lt;AL$2,$G5&lt;AL$4,(DATE(YEAR($G5)+1,MONTH($G5)+1,1))&gt;AL$4),$D5*24*AL$3*(AL$2/1000-($F5/1000)),0)</f>
        <v>0</v>
      </c>
      <c r="AM5" s="69" t="n">
        <f aca="false">IF(AND($F5&lt;AM$2,$G5&lt;AM$4,(DATE(YEAR($G5)+1,MONTH($G5)+1,1))&gt;AM$4),$D5*24*AM$3*(AM$2/1000-($F5/1000)),0)</f>
        <v>0</v>
      </c>
      <c r="AN5" s="69" t="n">
        <f aca="false">IF(AND($F5&lt;AN$2,$G5&lt;AN$4,(DATE(YEAR($G5)+1,MONTH($G5)+1,1))&gt;AN$4),$D5*24*AN$3*(AN$2/1000-($F5/1000)),0)</f>
        <v>0</v>
      </c>
      <c r="AO5" s="69" t="n">
        <f aca="false">IF(AND($F5&lt;AO$2,$G5&lt;AO$4,(DATE(YEAR($G5)+1,MONTH($G5)+1,1))&gt;AO$4),$D5*24*AO$3*(AO$2/1000-($F5/1000)),0)</f>
        <v>0</v>
      </c>
      <c r="AP5" s="69" t="n">
        <f aca="false">IF(AND($F5&lt;AP$2,$G5&lt;AP$4,(DATE(YEAR($G5)+1,MONTH($G5)+1,1))&gt;AP$4),$D5*24*AP$3*(AP$2/1000-($F5/1000)),0)</f>
        <v>0</v>
      </c>
      <c r="AQ5" s="69" t="n">
        <f aca="false">IF(AND($F5&lt;AQ$2,$G5&lt;AQ$4,(DATE(YEAR($G5)+1,MONTH($G5)+1,1))&gt;AQ$4),$D5*24*AQ$3*(AQ$2/1000-($F5/1000)),0)</f>
        <v>0</v>
      </c>
      <c r="AR5" s="69" t="n">
        <f aca="false">IF(AND($F5&lt;AR$2,$G5&lt;AR$4,(DATE(YEAR($G5)+1,MONTH($G5)+1,1))&gt;AR$4),$D5*24*AR$3*(AR$2/1000-($F5/1000)),0)</f>
        <v>0</v>
      </c>
      <c r="AS5" s="69" t="n">
        <f aca="false">IF(AND($F5&lt;AS$2,$G5&lt;AS$4,(DATE(YEAR($G5)+1,MONTH($G5)+1,1))&gt;AS$4),$D5*24*AS$3*(AS$2/1000-($F5/1000)),0)</f>
        <v>0</v>
      </c>
      <c r="AT5" s="69" t="n">
        <f aca="false">IF(AND($F5&lt;AT$2,$G5&lt;AT$4,(DATE(YEAR($G5)+1,MONTH($G5)+1,1))&gt;AT$4),$D5*24*AT$3*(AT$2/1000-($F5/1000)),0)</f>
        <v>0</v>
      </c>
      <c r="AU5" s="69" t="n">
        <f aca="false">IF(AND($F5&lt;AU$2,$G5&lt;AU$4,(DATE(YEAR($G5)+1,MONTH($G5)+1,1))&gt;AU$4),$D5*24*AU$3*(AU$2/1000-($F5/1000)),0)</f>
        <v>0</v>
      </c>
      <c r="AV5" s="69" t="n">
        <f aca="false">IF(AND($F5&lt;AV$2,$G5&lt;AV$4,(DATE(YEAR($G5)+1,MONTH($G5)+1,1))&gt;AV$4),$D5*24*AV$3*(AV$2/1000-($F5/1000)),0)</f>
        <v>0</v>
      </c>
      <c r="AW5" s="69" t="n">
        <f aca="false">IF(AND($F5&lt;AW$2,$G5&lt;AW$4,(DATE(YEAR($G5)+1,MONTH($G5)+1,1))&gt;AW$4),$D5*24*AW$3*(AW$2/1000-($F5/1000)),0)</f>
        <v>0</v>
      </c>
      <c r="AX5" s="69" t="n">
        <f aca="false">IF(AND($F5&lt;AX$2,$G5&lt;AX$4,(DATE(YEAR($G5)+1,MONTH($G5)+1,1))&gt;AX$4),$D5*24*AX$3*(AX$2/1000-($F5/1000)),0)</f>
        <v>0</v>
      </c>
      <c r="AY5" s="69" t="n">
        <f aca="false">IF(AND($F5&lt;AY$2,$G5&lt;AY$4,(DATE(YEAR($G5)+1,MONTH($G5)+1,1))&gt;AY$4),$D5*24*AY$3*(AY$2/1000-($F5/1000)),0)</f>
        <v>0</v>
      </c>
      <c r="AZ5" s="69" t="n">
        <f aca="false">IF(AND($F5&lt;AZ$2,$G5&lt;AZ$4,(DATE(YEAR($G5)+1,MONTH($G5)+1,1))&gt;AZ$4),$D5*24*AZ$3*(AZ$2/1000-($F5/1000)),0)</f>
        <v>0</v>
      </c>
      <c r="BA5" s="69" t="n">
        <f aca="false">IF(AND($F5&lt;BA$2,$G5&lt;BA$4,(DATE(YEAR($G5)+1,MONTH($G5)+1,1))&gt;BA$4),$D5*24*BA$3*(BA$2/1000-($F5/1000)),0)</f>
        <v>0</v>
      </c>
      <c r="BB5" s="69" t="n">
        <f aca="false">IF(AND($F5&lt;BB$2,$G5&lt;BB$4,(DATE(YEAR($G5)+1,MONTH($G5)+1,1))&gt;BB$4),$D5*24*BB$3*(BB$2/1000-($F5/1000)),0)</f>
        <v>0</v>
      </c>
      <c r="BC5" s="69" t="n">
        <f aca="false">IF(AND($F5&lt;BC$2,$G5&lt;BC$4,(DATE(YEAR($G5)+1,MONTH($G5)+1,1))&gt;BC$4),$D5*24*BC$3*(BC$2/1000-($F5/1000)),0)</f>
        <v>0</v>
      </c>
      <c r="BD5" s="83" t="n">
        <f aca="false">IF(AND($F5&lt;BD$2,$G5&lt;BD$4,(DATE(YEAR($G5)+1,MONTH($G5)+1,1))&gt;BD$4),$D5*24*BD$3*(BD$2/1000-($F5/1000)),0)</f>
        <v>0</v>
      </c>
      <c r="BF5" s="69" t="n">
        <f aca="false">AVERAGE(I5:K5)</f>
        <v>0</v>
      </c>
      <c r="BG5" s="69" t="n">
        <f aca="false">AVERAGE(L5:N5)</f>
        <v>156.8</v>
      </c>
      <c r="BH5" s="69" t="n">
        <f aca="false">AVERAGE(O5:Q5)</f>
        <v>336</v>
      </c>
      <c r="BI5" s="69" t="n">
        <f aca="false">AVERAGE(R5:T5)</f>
        <v>302.4</v>
      </c>
      <c r="BJ5" s="69" t="n">
        <f aca="false">AVERAGE(U5:W5)</f>
        <v>336</v>
      </c>
      <c r="BK5" s="69" t="n">
        <f aca="false">AVERAGE(X5:Z5)</f>
        <v>112</v>
      </c>
      <c r="BL5" s="69" t="n">
        <f aca="false">AVERAGE(AA5:AC5)</f>
        <v>0</v>
      </c>
      <c r="BM5" s="69" t="n">
        <f aca="false">AVERAGE(AD5:AF5)</f>
        <v>0</v>
      </c>
      <c r="BN5" s="69" t="n">
        <f aca="false">AVERAGE(AG5:AI5)</f>
        <v>0</v>
      </c>
      <c r="BO5" s="69" t="n">
        <f aca="false">AVERAGE(AJ5:AL5)</f>
        <v>0</v>
      </c>
      <c r="BP5" s="69" t="n">
        <f aca="false">AVERAGE(AM5:AO5)</f>
        <v>0</v>
      </c>
      <c r="BQ5" s="69" t="n">
        <f aca="false">AVERAGE(AP5:AR5)</f>
        <v>0</v>
      </c>
      <c r="BR5" s="69" t="n">
        <f aca="false">AVERAGE(AS5:AU5)</f>
        <v>0</v>
      </c>
      <c r="BS5" s="69" t="n">
        <f aca="false">AVERAGE(AV5:AX5)</f>
        <v>0</v>
      </c>
      <c r="BT5" s="69" t="n">
        <f aca="false">AVERAGE(AY5:BA5)</f>
        <v>0</v>
      </c>
      <c r="BU5" s="69" t="n">
        <f aca="false">AVERAGE(BB5:BD5)</f>
        <v>0</v>
      </c>
    </row>
    <row r="6" customFormat="false" ht="15.75" hidden="false" customHeight="true" outlineLevel="0" collapsed="false">
      <c r="A6" s="66" t="s">
        <v>1368</v>
      </c>
      <c r="B6" s="66" t="s">
        <v>1369</v>
      </c>
      <c r="C6" s="66" t="s">
        <v>1248</v>
      </c>
      <c r="D6" s="66" t="n">
        <v>3.6</v>
      </c>
      <c r="E6" s="66" t="s">
        <v>1256</v>
      </c>
      <c r="F6" s="67" t="n">
        <v>0</v>
      </c>
      <c r="G6" s="68" t="n">
        <v>37113</v>
      </c>
      <c r="H6" s="64" t="s">
        <v>1260</v>
      </c>
      <c r="I6" s="69" t="n">
        <f aca="false">IF(AND($F6&lt;I$2,$G6&lt;I$4,(DATE(YEAR($G6)+1,MONTH($G6)+1,1))&gt;I$4),$D6*24*I$3*(I$2/1000-($F6/1000)),0)</f>
        <v>0</v>
      </c>
      <c r="J6" s="69" t="n">
        <f aca="false">IF(AND($F6&lt;J$2,$G6&lt;J$4,(DATE(YEAR($G6)+1,MONTH($G6)+1,1))&gt;J$4),$D6*24*J$3*(J$2/1000-($F6/1000)),0)</f>
        <v>0</v>
      </c>
      <c r="K6" s="69" t="n">
        <f aca="false">IF(AND($F6&lt;K$2,$G6&lt;K$4,(DATE(YEAR($G6)+1,MONTH($G6)+1,1))&gt;K$4),$D6*24*K$3*(K$2/1000-($F6/1000)),0)</f>
        <v>0</v>
      </c>
      <c r="L6" s="69" t="n">
        <f aca="false">IF(AND($F6&lt;L$2,$G6&lt;L$4,(DATE(YEAR($G6)+1,MONTH($G6)+1,1))&gt;L$4),$D6*24*L$3*(L$2/1000-($F6/1000)),0)</f>
        <v>0</v>
      </c>
      <c r="M6" s="69" t="n">
        <f aca="false">IF(AND($F6&lt;M$2,$G6&lt;M$4,(DATE(YEAR($G6)+1,MONTH($G6)+1,1))&gt;M$4),$D6*24*M$3*(M$2/1000-($F6/1000)),0)</f>
        <v>0</v>
      </c>
      <c r="N6" s="69" t="n">
        <f aca="false">IF(AND($F6&lt;N$2,$G6&lt;N$4,(DATE(YEAR($G6)+1,MONTH($G6)+1,1))&gt;N$4),$D6*24*N$3*(N$2/1000-($F6/1000)),0)</f>
        <v>0</v>
      </c>
      <c r="O6" s="69" t="n">
        <f aca="false">IF(AND($F6&lt;O$2,$G6&lt;O$4,(DATE(YEAR($G6)+1,MONTH($G6)+1,1))&gt;O$4),$D6*24*O$3*(O$2/1000-($F6/1000)),0)</f>
        <v>0</v>
      </c>
      <c r="P6" s="69" t="n">
        <f aca="false">IF(AND($F6&lt;P$2,$G6&lt;P$4,(DATE(YEAR($G6)+1,MONTH($G6)+1,1))&gt;P$4),$D6*24*P$3*(P$2/1000-($F6/1000)),0)</f>
        <v>0</v>
      </c>
      <c r="Q6" s="69" t="n">
        <f aca="false">IF(AND($F6&lt;Q$2,$G6&lt;Q$4,(DATE(YEAR($G6)+1,MONTH($G6)+1,1))&gt;Q$4),$D6*24*Q$3*(Q$2/1000-($F6/1000)),0)</f>
        <v>864</v>
      </c>
      <c r="R6" s="69" t="n">
        <f aca="false">IF(AND($F6&lt;R$2,$G6&lt;R$4,(DATE(YEAR($G6)+1,MONTH($G6)+1,1))&gt;R$4),$D6*24*R$3*(R$2/1000-($F6/1000)),0)</f>
        <v>691.2</v>
      </c>
      <c r="S6" s="69" t="n">
        <f aca="false">IF(AND($F6&lt;S$2,$G6&lt;S$4,(DATE(YEAR($G6)+1,MONTH($G6)+1,1))&gt;S$4),$D6*24*S$3*(S$2/1000-($F6/1000)),0)</f>
        <v>777.6</v>
      </c>
      <c r="T6" s="69" t="n">
        <f aca="false">IF(AND($F6&lt;T$2,$G6&lt;T$4,(DATE(YEAR($G6)+1,MONTH($G6)+1,1))&gt;T$4),$D6*24*T$3*(T$2/1000-($F6/1000)),0)</f>
        <v>864</v>
      </c>
      <c r="U6" s="69" t="n">
        <f aca="false">IF(AND($F6&lt;U$2,$G6&lt;U$4,(DATE(YEAR($G6)+1,MONTH($G6)+1,1))&gt;U$4),$D6*24*U$3*(U$2/1000-($F6/1000)),0)</f>
        <v>864</v>
      </c>
      <c r="V6" s="69" t="n">
        <f aca="false">IF(AND($F6&lt;V$2,$G6&lt;V$4,(DATE(YEAR($G6)+1,MONTH($G6)+1,1))&gt;V$4),$D6*24*V$3*(V$2/1000-($F6/1000)),0)</f>
        <v>864</v>
      </c>
      <c r="W6" s="69" t="n">
        <f aca="false">IF(AND($F6&lt;W$2,$G6&lt;W$4,(DATE(YEAR($G6)+1,MONTH($G6)+1,1))&gt;W$4),$D6*24*W$3*(W$2/1000-($F6/1000)),0)</f>
        <v>864</v>
      </c>
      <c r="X6" s="69" t="n">
        <f aca="false">IF(AND($F6&lt;X$2,$G6&lt;X$4,(DATE(YEAR($G6)+1,MONTH($G6)+1,1))&gt;X$4),$D6*24*X$3*(X$2/1000-($F6/1000)),0)</f>
        <v>864</v>
      </c>
      <c r="Y6" s="69" t="n">
        <f aca="false">IF(AND($F6&lt;Y$2,$G6&lt;Y$4,(DATE(YEAR($G6)+1,MONTH($G6)+1,1))&gt;Y$4),$D6*24*Y$3*(Y$2/1000-($F6/1000)),0)</f>
        <v>864</v>
      </c>
      <c r="Z6" s="69" t="n">
        <f aca="false">IF(AND($F6&lt;Z$2,$G6&lt;Z$4,(DATE(YEAR($G6)+1,MONTH($G6)+1,1))&gt;Z$4),$D6*24*Z$3*(Z$2/1000-($F6/1000)),0)</f>
        <v>864</v>
      </c>
      <c r="AA6" s="69" t="n">
        <f aca="false">IF(AND($F6&lt;AA$2,$G6&lt;AA$4,(DATE(YEAR($G6)+1,MONTH($G6)+1,1))&gt;AA$4),$D6*24*AA$3*(AA$2/1000-($F6/1000)),0)</f>
        <v>864</v>
      </c>
      <c r="AB6" s="69" t="n">
        <f aca="false">IF(AND($F6&lt;AB$2,$G6&lt;AB$4,(DATE(YEAR($G6)+1,MONTH($G6)+1,1))&gt;AB$4),$D6*24*AB$3*(AB$2/1000-($F6/1000)),0)</f>
        <v>864</v>
      </c>
      <c r="AC6" s="69" t="n">
        <f aca="false">IF(AND($F6&lt;AC$2,$G6&lt;AC$4,(DATE(YEAR($G6)+1,MONTH($G6)+1,1))&gt;AC$4),$D6*24*AC$3*(AC$2/1000-($F6/1000)),0)</f>
        <v>0</v>
      </c>
      <c r="AD6" s="69" t="n">
        <f aca="false">IF(AND($F6&lt;AD$2,$G6&lt;AD$4,(DATE(YEAR($G6)+1,MONTH($G6)+1,1))&gt;AD$4),$D6*24*AD$3*(AD$2/1000-($F6/1000)),0)</f>
        <v>0</v>
      </c>
      <c r="AE6" s="69" t="n">
        <f aca="false">IF(AND($F6&lt;AE$2,$G6&lt;AE$4,(DATE(YEAR($G6)+1,MONTH($G6)+1,1))&gt;AE$4),$D6*24*AE$3*(AE$2/1000-($F6/1000)),0)</f>
        <v>0</v>
      </c>
      <c r="AF6" s="69" t="n">
        <f aca="false">IF(AND($F6&lt;AF$2,$G6&lt;AF$4,(DATE(YEAR($G6)+1,MONTH($G6)+1,1))&gt;AF$4),$D6*24*AF$3*(AF$2/1000-($F6/1000)),0)</f>
        <v>0</v>
      </c>
      <c r="AG6" s="69" t="n">
        <f aca="false">IF(AND($F6&lt;AG$2,$G6&lt;AG$4,(DATE(YEAR($G6)+1,MONTH($G6)+1,1))&gt;AG$4),$D6*24*AG$3*(AG$2/1000-($F6/1000)),0)</f>
        <v>0</v>
      </c>
      <c r="AH6" s="69" t="n">
        <f aca="false">IF(AND($F6&lt;AH$2,$G6&lt;AH$4,(DATE(YEAR($G6)+1,MONTH($G6)+1,1))&gt;AH$4),$D6*24*AH$3*(AH$2/1000-($F6/1000)),0)</f>
        <v>0</v>
      </c>
      <c r="AI6" s="69" t="n">
        <f aca="false">IF(AND($F6&lt;AI$2,$G6&lt;AI$4,(DATE(YEAR($G6)+1,MONTH($G6)+1,1))&gt;AI$4),$D6*24*AI$3*(AI$2/1000-($F6/1000)),0)</f>
        <v>0</v>
      </c>
      <c r="AJ6" s="69" t="n">
        <f aca="false">IF(AND($F6&lt;AJ$2,$G6&lt;AJ$4,(DATE(YEAR($G6)+1,MONTH($G6)+1,1))&gt;AJ$4),$D6*24*AJ$3*(AJ$2/1000-($F6/1000)),0)</f>
        <v>0</v>
      </c>
      <c r="AK6" s="69" t="n">
        <f aca="false">IF(AND($F6&lt;AK$2,$G6&lt;AK$4,(DATE(YEAR($G6)+1,MONTH($G6)+1,1))&gt;AK$4),$D6*24*AK$3*(AK$2/1000-($F6/1000)),0)</f>
        <v>0</v>
      </c>
      <c r="AL6" s="69" t="n">
        <f aca="false">IF(AND($F6&lt;AL$2,$G6&lt;AL$4,(DATE(YEAR($G6)+1,MONTH($G6)+1,1))&gt;AL$4),$D6*24*AL$3*(AL$2/1000-($F6/1000)),0)</f>
        <v>0</v>
      </c>
      <c r="AM6" s="69" t="n">
        <f aca="false">IF(AND($F6&lt;AM$2,$G6&lt;AM$4,(DATE(YEAR($G6)+1,MONTH($G6)+1,1))&gt;AM$4),$D6*24*AM$3*(AM$2/1000-($F6/1000)),0)</f>
        <v>0</v>
      </c>
      <c r="AN6" s="69" t="n">
        <f aca="false">IF(AND($F6&lt;AN$2,$G6&lt;AN$4,(DATE(YEAR($G6)+1,MONTH($G6)+1,1))&gt;AN$4),$D6*24*AN$3*(AN$2/1000-($F6/1000)),0)</f>
        <v>0</v>
      </c>
      <c r="AO6" s="69" t="n">
        <f aca="false">IF(AND($F6&lt;AO$2,$G6&lt;AO$4,(DATE(YEAR($G6)+1,MONTH($G6)+1,1))&gt;AO$4),$D6*24*AO$3*(AO$2/1000-($F6/1000)),0)</f>
        <v>0</v>
      </c>
      <c r="AP6" s="69" t="n">
        <f aca="false">IF(AND($F6&lt;AP$2,$G6&lt;AP$4,(DATE(YEAR($G6)+1,MONTH($G6)+1,1))&gt;AP$4),$D6*24*AP$3*(AP$2/1000-($F6/1000)),0)</f>
        <v>0</v>
      </c>
      <c r="AQ6" s="69" t="n">
        <f aca="false">IF(AND($F6&lt;AQ$2,$G6&lt;AQ$4,(DATE(YEAR($G6)+1,MONTH($G6)+1,1))&gt;AQ$4),$D6*24*AQ$3*(AQ$2/1000-($F6/1000)),0)</f>
        <v>0</v>
      </c>
      <c r="AR6" s="69" t="n">
        <f aca="false">IF(AND($F6&lt;AR$2,$G6&lt;AR$4,(DATE(YEAR($G6)+1,MONTH($G6)+1,1))&gt;AR$4),$D6*24*AR$3*(AR$2/1000-($F6/1000)),0)</f>
        <v>0</v>
      </c>
      <c r="AS6" s="69" t="n">
        <f aca="false">IF(AND($F6&lt;AS$2,$G6&lt;AS$4,(DATE(YEAR($G6)+1,MONTH($G6)+1,1))&gt;AS$4),$D6*24*AS$3*(AS$2/1000-($F6/1000)),0)</f>
        <v>0</v>
      </c>
      <c r="AT6" s="69" t="n">
        <f aca="false">IF(AND($F6&lt;AT$2,$G6&lt;AT$4,(DATE(YEAR($G6)+1,MONTH($G6)+1,1))&gt;AT$4),$D6*24*AT$3*(AT$2/1000-($F6/1000)),0)</f>
        <v>0</v>
      </c>
      <c r="AU6" s="69" t="n">
        <f aca="false">IF(AND($F6&lt;AU$2,$G6&lt;AU$4,(DATE(YEAR($G6)+1,MONTH($G6)+1,1))&gt;AU$4),$D6*24*AU$3*(AU$2/1000-($F6/1000)),0)</f>
        <v>0</v>
      </c>
      <c r="AV6" s="69" t="n">
        <f aca="false">IF(AND($F6&lt;AV$2,$G6&lt;AV$4,(DATE(YEAR($G6)+1,MONTH($G6)+1,1))&gt;AV$4),$D6*24*AV$3*(AV$2/1000-($F6/1000)),0)</f>
        <v>0</v>
      </c>
      <c r="AW6" s="69" t="n">
        <f aca="false">IF(AND($F6&lt;AW$2,$G6&lt;AW$4,(DATE(YEAR($G6)+1,MONTH($G6)+1,1))&gt;AW$4),$D6*24*AW$3*(AW$2/1000-($F6/1000)),0)</f>
        <v>0</v>
      </c>
      <c r="AX6" s="69" t="n">
        <f aca="false">IF(AND($F6&lt;AX$2,$G6&lt;AX$4,(DATE(YEAR($G6)+1,MONTH($G6)+1,1))&gt;AX$4),$D6*24*AX$3*(AX$2/1000-($F6/1000)),0)</f>
        <v>0</v>
      </c>
      <c r="AY6" s="69" t="n">
        <f aca="false">IF(AND($F6&lt;AY$2,$G6&lt;AY$4,(DATE(YEAR($G6)+1,MONTH($G6)+1,1))&gt;AY$4),$D6*24*AY$3*(AY$2/1000-($F6/1000)),0)</f>
        <v>0</v>
      </c>
      <c r="AZ6" s="69" t="n">
        <f aca="false">IF(AND($F6&lt;AZ$2,$G6&lt;AZ$4,(DATE(YEAR($G6)+1,MONTH($G6)+1,1))&gt;AZ$4),$D6*24*AZ$3*(AZ$2/1000-($F6/1000)),0)</f>
        <v>0</v>
      </c>
      <c r="BA6" s="69" t="n">
        <f aca="false">IF(AND($F6&lt;BA$2,$G6&lt;BA$4,(DATE(YEAR($G6)+1,MONTH($G6)+1,1))&gt;BA$4),$D6*24*BA$3*(BA$2/1000-($F6/1000)),0)</f>
        <v>0</v>
      </c>
      <c r="BB6" s="69" t="n">
        <f aca="false">IF(AND($F6&lt;BB$2,$G6&lt;BB$4,(DATE(YEAR($G6)+1,MONTH($G6)+1,1))&gt;BB$4),$D6*24*BB$3*(BB$2/1000-($F6/1000)),0)</f>
        <v>0</v>
      </c>
      <c r="BC6" s="69" t="n">
        <f aca="false">IF(AND($F6&lt;BC$2,$G6&lt;BC$4,(DATE(YEAR($G6)+1,MONTH($G6)+1,1))&gt;BC$4),$D6*24*BC$3*(BC$2/1000-($F6/1000)),0)</f>
        <v>0</v>
      </c>
      <c r="BD6" s="83" t="n">
        <f aca="false">IF(AND($F6&lt;BD$2,$G6&lt;BD$4,(DATE(YEAR($G6)+1,MONTH($G6)+1,1))&gt;BD$4),$D6*24*BD$3*(BD$2/1000-($F6/1000)),0)</f>
        <v>0</v>
      </c>
      <c r="BF6" s="69" t="n">
        <f aca="false">AVERAGE(I6:K6)</f>
        <v>0</v>
      </c>
      <c r="BG6" s="69" t="n">
        <f aca="false">AVERAGE(L6:N6)</f>
        <v>0</v>
      </c>
      <c r="BH6" s="69" t="n">
        <f aca="false">AVERAGE(O6:Q6)</f>
        <v>288</v>
      </c>
      <c r="BI6" s="69" t="n">
        <f aca="false">AVERAGE(R6:T6)</f>
        <v>777.6</v>
      </c>
      <c r="BJ6" s="69" t="n">
        <f aca="false">AVERAGE(U6:W6)</f>
        <v>864</v>
      </c>
      <c r="BK6" s="69" t="n">
        <f aca="false">AVERAGE(X6:Z6)</f>
        <v>864</v>
      </c>
      <c r="BL6" s="69" t="n">
        <f aca="false">AVERAGE(AA6:AC6)</f>
        <v>576</v>
      </c>
      <c r="BM6" s="69" t="n">
        <f aca="false">AVERAGE(AD6:AF6)</f>
        <v>0</v>
      </c>
      <c r="BN6" s="69" t="n">
        <f aca="false">AVERAGE(AG6:AI6)</f>
        <v>0</v>
      </c>
      <c r="BO6" s="69" t="n">
        <f aca="false">AVERAGE(AJ6:AL6)</f>
        <v>0</v>
      </c>
      <c r="BP6" s="69" t="n">
        <f aca="false">AVERAGE(AM6:AO6)</f>
        <v>0</v>
      </c>
      <c r="BQ6" s="69" t="n">
        <f aca="false">AVERAGE(AP6:AR6)</f>
        <v>0</v>
      </c>
      <c r="BR6" s="69" t="n">
        <f aca="false">AVERAGE(AS6:AU6)</f>
        <v>0</v>
      </c>
      <c r="BS6" s="69" t="n">
        <f aca="false">AVERAGE(AV6:AX6)</f>
        <v>0</v>
      </c>
      <c r="BT6" s="69" t="n">
        <f aca="false">AVERAGE(AY6:BA6)</f>
        <v>0</v>
      </c>
      <c r="BU6" s="69" t="n">
        <f aca="false">AVERAGE(BB6:BD6)</f>
        <v>0</v>
      </c>
    </row>
    <row r="7" customFormat="false" ht="14.25" hidden="false" customHeight="true" outlineLevel="0" collapsed="false">
      <c r="A7" s="66" t="s">
        <v>1368</v>
      </c>
      <c r="B7" s="66" t="s">
        <v>1369</v>
      </c>
      <c r="C7" s="66" t="s">
        <v>1248</v>
      </c>
      <c r="D7" s="66" t="n">
        <v>3</v>
      </c>
      <c r="E7" s="66" t="s">
        <v>1256</v>
      </c>
      <c r="F7" s="67" t="n">
        <v>0</v>
      </c>
      <c r="G7" s="68" t="n">
        <v>37165</v>
      </c>
      <c r="H7" s="64" t="s">
        <v>1260</v>
      </c>
      <c r="I7" s="69" t="n">
        <f aca="false">IF(AND($F7&lt;I$2,$G7&lt;I$4,(DATE(YEAR($G7)+1,MONTH($G7)+1,1))&gt;I$4),$D7*24*I$3*(I$2/1000-($F7/1000)),0)</f>
        <v>0</v>
      </c>
      <c r="J7" s="69" t="n">
        <f aca="false">IF(AND($F7&lt;J$2,$G7&lt;J$4,(DATE(YEAR($G7)+1,MONTH($G7)+1,1))&gt;J$4),$D7*24*J$3*(J$2/1000-($F7/1000)),0)</f>
        <v>0</v>
      </c>
      <c r="K7" s="69" t="n">
        <f aca="false">IF(AND($F7&lt;K$2,$G7&lt;K$4,(DATE(YEAR($G7)+1,MONTH($G7)+1,1))&gt;K$4),$D7*24*K$3*(K$2/1000-($F7/1000)),0)</f>
        <v>0</v>
      </c>
      <c r="L7" s="69" t="n">
        <f aca="false">IF(AND($F7&lt;L$2,$G7&lt;L$4,(DATE(YEAR($G7)+1,MONTH($G7)+1,1))&gt;L$4),$D7*24*L$3*(L$2/1000-($F7/1000)),0)</f>
        <v>0</v>
      </c>
      <c r="M7" s="69" t="n">
        <f aca="false">IF(AND($F7&lt;M$2,$G7&lt;M$4,(DATE(YEAR($G7)+1,MONTH($G7)+1,1))&gt;M$4),$D7*24*M$3*(M$2/1000-($F7/1000)),0)</f>
        <v>0</v>
      </c>
      <c r="N7" s="69" t="n">
        <f aca="false">IF(AND($F7&lt;N$2,$G7&lt;N$4,(DATE(YEAR($G7)+1,MONTH($G7)+1,1))&gt;N$4),$D7*24*N$3*(N$2/1000-($F7/1000)),0)</f>
        <v>0</v>
      </c>
      <c r="O7" s="69" t="n">
        <f aca="false">IF(AND($F7&lt;O$2,$G7&lt;O$4,(DATE(YEAR($G7)+1,MONTH($G7)+1,1))&gt;O$4),$D7*24*O$3*(O$2/1000-($F7/1000)),0)</f>
        <v>0</v>
      </c>
      <c r="P7" s="69" t="n">
        <f aca="false">IF(AND($F7&lt;P$2,$G7&lt;P$4,(DATE(YEAR($G7)+1,MONTH($G7)+1,1))&gt;P$4),$D7*24*P$3*(P$2/1000-($F7/1000)),0)</f>
        <v>0</v>
      </c>
      <c r="Q7" s="69" t="n">
        <f aca="false">IF(AND($F7&lt;Q$2,$G7&lt;Q$4,(DATE(YEAR($G7)+1,MONTH($G7)+1,1))&gt;Q$4),$D7*24*Q$3*(Q$2/1000-($F7/1000)),0)</f>
        <v>0</v>
      </c>
      <c r="R7" s="69" t="n">
        <f aca="false">IF(AND($F7&lt;R$2,$G7&lt;R$4,(DATE(YEAR($G7)+1,MONTH($G7)+1,1))&gt;R$4),$D7*24*R$3*(R$2/1000-($F7/1000)),0)</f>
        <v>0</v>
      </c>
      <c r="S7" s="69" t="n">
        <f aca="false">IF(AND($F7&lt;S$2,$G7&lt;S$4,(DATE(YEAR($G7)+1,MONTH($G7)+1,1))&gt;S$4),$D7*24*S$3*(S$2/1000-($F7/1000)),0)</f>
        <v>648</v>
      </c>
      <c r="T7" s="69" t="n">
        <f aca="false">IF(AND($F7&lt;T$2,$G7&lt;T$4,(DATE(YEAR($G7)+1,MONTH($G7)+1,1))&gt;T$4),$D7*24*T$3*(T$2/1000-($F7/1000)),0)</f>
        <v>720</v>
      </c>
      <c r="U7" s="69" t="n">
        <f aca="false">IF(AND($F7&lt;U$2,$G7&lt;U$4,(DATE(YEAR($G7)+1,MONTH($G7)+1,1))&gt;U$4),$D7*24*U$3*(U$2/1000-($F7/1000)),0)</f>
        <v>720</v>
      </c>
      <c r="V7" s="69" t="n">
        <f aca="false">IF(AND($F7&lt;V$2,$G7&lt;V$4,(DATE(YEAR($G7)+1,MONTH($G7)+1,1))&gt;V$4),$D7*24*V$3*(V$2/1000-($F7/1000)),0)</f>
        <v>720</v>
      </c>
      <c r="W7" s="69" t="n">
        <f aca="false">IF(AND($F7&lt;W$2,$G7&lt;W$4,(DATE(YEAR($G7)+1,MONTH($G7)+1,1))&gt;W$4),$D7*24*W$3*(W$2/1000-($F7/1000)),0)</f>
        <v>720</v>
      </c>
      <c r="X7" s="69" t="n">
        <f aca="false">IF(AND($F7&lt;X$2,$G7&lt;X$4,(DATE(YEAR($G7)+1,MONTH($G7)+1,1))&gt;X$4),$D7*24*X$3*(X$2/1000-($F7/1000)),0)</f>
        <v>720</v>
      </c>
      <c r="Y7" s="69" t="n">
        <f aca="false">IF(AND($F7&lt;Y$2,$G7&lt;Y$4,(DATE(YEAR($G7)+1,MONTH($G7)+1,1))&gt;Y$4),$D7*24*Y$3*(Y$2/1000-($F7/1000)),0)</f>
        <v>720</v>
      </c>
      <c r="Z7" s="69" t="n">
        <f aca="false">IF(AND($F7&lt;Z$2,$G7&lt;Z$4,(DATE(YEAR($G7)+1,MONTH($G7)+1,1))&gt;Z$4),$D7*24*Z$3*(Z$2/1000-($F7/1000)),0)</f>
        <v>720</v>
      </c>
      <c r="AA7" s="69" t="n">
        <f aca="false">IF(AND($F7&lt;AA$2,$G7&lt;AA$4,(DATE(YEAR($G7)+1,MONTH($G7)+1,1))&gt;AA$4),$D7*24*AA$3*(AA$2/1000-($F7/1000)),0)</f>
        <v>720</v>
      </c>
      <c r="AB7" s="69" t="n">
        <f aca="false">IF(AND($F7&lt;AB$2,$G7&lt;AB$4,(DATE(YEAR($G7)+1,MONTH($G7)+1,1))&gt;AB$4),$D7*24*AB$3*(AB$2/1000-($F7/1000)),0)</f>
        <v>720</v>
      </c>
      <c r="AC7" s="69" t="n">
        <f aca="false">IF(AND($F7&lt;AC$2,$G7&lt;AC$4,(DATE(YEAR($G7)+1,MONTH($G7)+1,1))&gt;AC$4),$D7*24*AC$3*(AC$2/1000-($F7/1000)),0)</f>
        <v>720</v>
      </c>
      <c r="AD7" s="69" t="n">
        <f aca="false">IF(AND($F7&lt;AD$2,$G7&lt;AD$4,(DATE(YEAR($G7)+1,MONTH($G7)+1,1))&gt;AD$4),$D7*24*AD$3*(AD$2/1000-($F7/1000)),0)</f>
        <v>720</v>
      </c>
      <c r="AE7" s="69" t="n">
        <f aca="false">IF(AND($F7&lt;AE$2,$G7&lt;AE$4,(DATE(YEAR($G7)+1,MONTH($G7)+1,1))&gt;AE$4),$D7*24*AE$3*(AE$2/1000-($F7/1000)),0)</f>
        <v>0</v>
      </c>
      <c r="AF7" s="69" t="n">
        <f aca="false">IF(AND($F7&lt;AF$2,$G7&lt;AF$4,(DATE(YEAR($G7)+1,MONTH($G7)+1,1))&gt;AF$4),$D7*24*AF$3*(AF$2/1000-($F7/1000)),0)</f>
        <v>0</v>
      </c>
      <c r="AG7" s="69" t="n">
        <f aca="false">IF(AND($F7&lt;AG$2,$G7&lt;AG$4,(DATE(YEAR($G7)+1,MONTH($G7)+1,1))&gt;AG$4),$D7*24*AG$3*(AG$2/1000-($F7/1000)),0)</f>
        <v>0</v>
      </c>
      <c r="AH7" s="69" t="n">
        <f aca="false">IF(AND($F7&lt;AH$2,$G7&lt;AH$4,(DATE(YEAR($G7)+1,MONTH($G7)+1,1))&gt;AH$4),$D7*24*AH$3*(AH$2/1000-($F7/1000)),0)</f>
        <v>0</v>
      </c>
      <c r="AI7" s="69" t="n">
        <f aca="false">IF(AND($F7&lt;AI$2,$G7&lt;AI$4,(DATE(YEAR($G7)+1,MONTH($G7)+1,1))&gt;AI$4),$D7*24*AI$3*(AI$2/1000-($F7/1000)),0)</f>
        <v>0</v>
      </c>
      <c r="AJ7" s="69" t="n">
        <f aca="false">IF(AND($F7&lt;AJ$2,$G7&lt;AJ$4,(DATE(YEAR($G7)+1,MONTH($G7)+1,1))&gt;AJ$4),$D7*24*AJ$3*(AJ$2/1000-($F7/1000)),0)</f>
        <v>0</v>
      </c>
      <c r="AK7" s="69" t="n">
        <f aca="false">IF(AND($F7&lt;AK$2,$G7&lt;AK$4,(DATE(YEAR($G7)+1,MONTH($G7)+1,1))&gt;AK$4),$D7*24*AK$3*(AK$2/1000-($F7/1000)),0)</f>
        <v>0</v>
      </c>
      <c r="AL7" s="69" t="n">
        <f aca="false">IF(AND($F7&lt;AL$2,$G7&lt;AL$4,(DATE(YEAR($G7)+1,MONTH($G7)+1,1))&gt;AL$4),$D7*24*AL$3*(AL$2/1000-($F7/1000)),0)</f>
        <v>0</v>
      </c>
      <c r="AM7" s="69" t="n">
        <f aca="false">IF(AND($F7&lt;AM$2,$G7&lt;AM$4,(DATE(YEAR($G7)+1,MONTH($G7)+1,1))&gt;AM$4),$D7*24*AM$3*(AM$2/1000-($F7/1000)),0)</f>
        <v>0</v>
      </c>
      <c r="AN7" s="69" t="n">
        <f aca="false">IF(AND($F7&lt;AN$2,$G7&lt;AN$4,(DATE(YEAR($G7)+1,MONTH($G7)+1,1))&gt;AN$4),$D7*24*AN$3*(AN$2/1000-($F7/1000)),0)</f>
        <v>0</v>
      </c>
      <c r="AO7" s="69" t="n">
        <f aca="false">IF(AND($F7&lt;AO$2,$G7&lt;AO$4,(DATE(YEAR($G7)+1,MONTH($G7)+1,1))&gt;AO$4),$D7*24*AO$3*(AO$2/1000-($F7/1000)),0)</f>
        <v>0</v>
      </c>
      <c r="AP7" s="69" t="n">
        <f aca="false">IF(AND($F7&lt;AP$2,$G7&lt;AP$4,(DATE(YEAR($G7)+1,MONTH($G7)+1,1))&gt;AP$4),$D7*24*AP$3*(AP$2/1000-($F7/1000)),0)</f>
        <v>0</v>
      </c>
      <c r="AQ7" s="69" t="n">
        <f aca="false">IF(AND($F7&lt;AQ$2,$G7&lt;AQ$4,(DATE(YEAR($G7)+1,MONTH($G7)+1,1))&gt;AQ$4),$D7*24*AQ$3*(AQ$2/1000-($F7/1000)),0)</f>
        <v>0</v>
      </c>
      <c r="AR7" s="69" t="n">
        <f aca="false">IF(AND($F7&lt;AR$2,$G7&lt;AR$4,(DATE(YEAR($G7)+1,MONTH($G7)+1,1))&gt;AR$4),$D7*24*AR$3*(AR$2/1000-($F7/1000)),0)</f>
        <v>0</v>
      </c>
      <c r="AS7" s="69" t="n">
        <f aca="false">IF(AND($F7&lt;AS$2,$G7&lt;AS$4,(DATE(YEAR($G7)+1,MONTH($G7)+1,1))&gt;AS$4),$D7*24*AS$3*(AS$2/1000-($F7/1000)),0)</f>
        <v>0</v>
      </c>
      <c r="AT7" s="69" t="n">
        <f aca="false">IF(AND($F7&lt;AT$2,$G7&lt;AT$4,(DATE(YEAR($G7)+1,MONTH($G7)+1,1))&gt;AT$4),$D7*24*AT$3*(AT$2/1000-($F7/1000)),0)</f>
        <v>0</v>
      </c>
      <c r="AU7" s="69" t="n">
        <f aca="false">IF(AND($F7&lt;AU$2,$G7&lt;AU$4,(DATE(YEAR($G7)+1,MONTH($G7)+1,1))&gt;AU$4),$D7*24*AU$3*(AU$2/1000-($F7/1000)),0)</f>
        <v>0</v>
      </c>
      <c r="AV7" s="69" t="n">
        <f aca="false">IF(AND($F7&lt;AV$2,$G7&lt;AV$4,(DATE(YEAR($G7)+1,MONTH($G7)+1,1))&gt;AV$4),$D7*24*AV$3*(AV$2/1000-($F7/1000)),0)</f>
        <v>0</v>
      </c>
      <c r="AW7" s="69" t="n">
        <f aca="false">IF(AND($F7&lt;AW$2,$G7&lt;AW$4,(DATE(YEAR($G7)+1,MONTH($G7)+1,1))&gt;AW$4),$D7*24*AW$3*(AW$2/1000-($F7/1000)),0)</f>
        <v>0</v>
      </c>
      <c r="AX7" s="69" t="n">
        <f aca="false">IF(AND($F7&lt;AX$2,$G7&lt;AX$4,(DATE(YEAR($G7)+1,MONTH($G7)+1,1))&gt;AX$4),$D7*24*AX$3*(AX$2/1000-($F7/1000)),0)</f>
        <v>0</v>
      </c>
      <c r="AY7" s="69" t="n">
        <f aca="false">IF(AND($F7&lt;AY$2,$G7&lt;AY$4,(DATE(YEAR($G7)+1,MONTH($G7)+1,1))&gt;AY$4),$D7*24*AY$3*(AY$2/1000-($F7/1000)),0)</f>
        <v>0</v>
      </c>
      <c r="AZ7" s="69" t="n">
        <f aca="false">IF(AND($F7&lt;AZ$2,$G7&lt;AZ$4,(DATE(YEAR($G7)+1,MONTH($G7)+1,1))&gt;AZ$4),$D7*24*AZ$3*(AZ$2/1000-($F7/1000)),0)</f>
        <v>0</v>
      </c>
      <c r="BA7" s="69" t="n">
        <f aca="false">IF(AND($F7&lt;BA$2,$G7&lt;BA$4,(DATE(YEAR($G7)+1,MONTH($G7)+1,1))&gt;BA$4),$D7*24*BA$3*(BA$2/1000-($F7/1000)),0)</f>
        <v>0</v>
      </c>
      <c r="BB7" s="69" t="n">
        <f aca="false">IF(AND($F7&lt;BB$2,$G7&lt;BB$4,(DATE(YEAR($G7)+1,MONTH($G7)+1,1))&gt;BB$4),$D7*24*BB$3*(BB$2/1000-($F7/1000)),0)</f>
        <v>0</v>
      </c>
      <c r="BC7" s="69" t="n">
        <f aca="false">IF(AND($F7&lt;BC$2,$G7&lt;BC$4,(DATE(YEAR($G7)+1,MONTH($G7)+1,1))&gt;BC$4),$D7*24*BC$3*(BC$2/1000-($F7/1000)),0)</f>
        <v>0</v>
      </c>
      <c r="BD7" s="83" t="n">
        <f aca="false">IF(AND($F7&lt;BD$2,$G7&lt;BD$4,(DATE(YEAR($G7)+1,MONTH($G7)+1,1))&gt;BD$4),$D7*24*BD$3*(BD$2/1000-($F7/1000)),0)</f>
        <v>0</v>
      </c>
      <c r="BF7" s="69" t="n">
        <f aca="false">AVERAGE(I7:K7)</f>
        <v>0</v>
      </c>
      <c r="BG7" s="69" t="n">
        <f aca="false">AVERAGE(L7:N7)</f>
        <v>0</v>
      </c>
      <c r="BH7" s="69" t="n">
        <f aca="false">AVERAGE(O7:Q7)</f>
        <v>0</v>
      </c>
      <c r="BI7" s="69" t="n">
        <f aca="false">AVERAGE(R7:T7)</f>
        <v>456</v>
      </c>
      <c r="BJ7" s="69" t="n">
        <f aca="false">AVERAGE(U7:W7)</f>
        <v>720</v>
      </c>
      <c r="BK7" s="69" t="n">
        <f aca="false">AVERAGE(X7:Z7)</f>
        <v>720</v>
      </c>
      <c r="BL7" s="69" t="n">
        <f aca="false">AVERAGE(AA7:AC7)</f>
        <v>720</v>
      </c>
      <c r="BM7" s="69" t="n">
        <f aca="false">AVERAGE(AD7:AF7)</f>
        <v>240</v>
      </c>
      <c r="BN7" s="69" t="n">
        <f aca="false">AVERAGE(AG7:AI7)</f>
        <v>0</v>
      </c>
      <c r="BO7" s="69" t="n">
        <f aca="false">AVERAGE(AJ7:AL7)</f>
        <v>0</v>
      </c>
      <c r="BP7" s="69" t="n">
        <f aca="false">AVERAGE(AM7:AO7)</f>
        <v>0</v>
      </c>
      <c r="BQ7" s="69" t="n">
        <f aca="false">AVERAGE(AP7:AR7)</f>
        <v>0</v>
      </c>
      <c r="BR7" s="69" t="n">
        <f aca="false">AVERAGE(AS7:AU7)</f>
        <v>0</v>
      </c>
      <c r="BS7" s="69" t="n">
        <f aca="false">AVERAGE(AV7:AX7)</f>
        <v>0</v>
      </c>
      <c r="BT7" s="69" t="n">
        <f aca="false">AVERAGE(AY7:BA7)</f>
        <v>0</v>
      </c>
      <c r="BU7" s="69" t="n">
        <f aca="false">AVERAGE(BB7:BD7)</f>
        <v>0</v>
      </c>
    </row>
    <row r="8" customFormat="false" ht="12.75" hidden="false" customHeight="false" outlineLevel="0" collapsed="false">
      <c r="A8" s="66" t="s">
        <v>1368</v>
      </c>
      <c r="B8" s="66" t="s">
        <v>1369</v>
      </c>
      <c r="C8" s="66" t="s">
        <v>1248</v>
      </c>
      <c r="D8" s="66" t="n">
        <v>0.8</v>
      </c>
      <c r="E8" s="66" t="s">
        <v>1256</v>
      </c>
      <c r="F8" s="67" t="n">
        <v>0</v>
      </c>
      <c r="G8" s="68" t="n">
        <v>37226</v>
      </c>
      <c r="H8" s="64" t="s">
        <v>1260</v>
      </c>
      <c r="I8" s="69" t="n">
        <f aca="false">IF(AND($F8&lt;I$2,$G8&lt;I$4,(DATE(YEAR($G8)+1,MONTH($G8)+1,1))&gt;I$4),$D8*24*I$3*(I$2/1000-($F8/1000)),0)</f>
        <v>0</v>
      </c>
      <c r="J8" s="69" t="n">
        <f aca="false">IF(AND($F8&lt;J$2,$G8&lt;J$4,(DATE(YEAR($G8)+1,MONTH($G8)+1,1))&gt;J$4),$D8*24*J$3*(J$2/1000-($F8/1000)),0)</f>
        <v>0</v>
      </c>
      <c r="K8" s="69" t="n">
        <f aca="false">IF(AND($F8&lt;K$2,$G8&lt;K$4,(DATE(YEAR($G8)+1,MONTH($G8)+1,1))&gt;K$4),$D8*24*K$3*(K$2/1000-($F8/1000)),0)</f>
        <v>0</v>
      </c>
      <c r="L8" s="69" t="n">
        <f aca="false">IF(AND($F8&lt;L$2,$G8&lt;L$4,(DATE(YEAR($G8)+1,MONTH($G8)+1,1))&gt;L$4),$D8*24*L$3*(L$2/1000-($F8/1000)),0)</f>
        <v>0</v>
      </c>
      <c r="M8" s="69" t="n">
        <f aca="false">IF(AND($F8&lt;M$2,$G8&lt;M$4,(DATE(YEAR($G8)+1,MONTH($G8)+1,1))&gt;M$4),$D8*24*M$3*(M$2/1000-($F8/1000)),0)</f>
        <v>0</v>
      </c>
      <c r="N8" s="69" t="n">
        <f aca="false">IF(AND($F8&lt;N$2,$G8&lt;N$4,(DATE(YEAR($G8)+1,MONTH($G8)+1,1))&gt;N$4),$D8*24*N$3*(N$2/1000-($F8/1000)),0)</f>
        <v>0</v>
      </c>
      <c r="O8" s="69" t="n">
        <f aca="false">IF(AND($F8&lt;O$2,$G8&lt;O$4,(DATE(YEAR($G8)+1,MONTH($G8)+1,1))&gt;O$4),$D8*24*O$3*(O$2/1000-($F8/1000)),0)</f>
        <v>0</v>
      </c>
      <c r="P8" s="69" t="n">
        <f aca="false">IF(AND($F8&lt;P$2,$G8&lt;P$4,(DATE(YEAR($G8)+1,MONTH($G8)+1,1))&gt;P$4),$D8*24*P$3*(P$2/1000-($F8/1000)),0)</f>
        <v>0</v>
      </c>
      <c r="Q8" s="69" t="n">
        <f aca="false">IF(AND($F8&lt;Q$2,$G8&lt;Q$4,(DATE(YEAR($G8)+1,MONTH($G8)+1,1))&gt;Q$4),$D8*24*Q$3*(Q$2/1000-($F8/1000)),0)</f>
        <v>0</v>
      </c>
      <c r="R8" s="69" t="n">
        <f aca="false">IF(AND($F8&lt;R$2,$G8&lt;R$4,(DATE(YEAR($G8)+1,MONTH($G8)+1,1))&gt;R$4),$D8*24*R$3*(R$2/1000-($F8/1000)),0)</f>
        <v>0</v>
      </c>
      <c r="S8" s="69" t="n">
        <f aca="false">IF(AND($F8&lt;S$2,$G8&lt;S$4,(DATE(YEAR($G8)+1,MONTH($G8)+1,1))&gt;S$4),$D8*24*S$3*(S$2/1000-($F8/1000)),0)</f>
        <v>0</v>
      </c>
      <c r="T8" s="69" t="n">
        <f aca="false">IF(AND($F8&lt;T$2,$G8&lt;T$4,(DATE(YEAR($G8)+1,MONTH($G8)+1,1))&gt;T$4),$D8*24*T$3*(T$2/1000-($F8/1000)),0)</f>
        <v>0</v>
      </c>
      <c r="U8" s="69" t="n">
        <f aca="false">IF(AND($F8&lt;U$2,$G8&lt;U$4,(DATE(YEAR($G8)+1,MONTH($G8)+1,1))&gt;U$4),$D8*24*U$3*(U$2/1000-($F8/1000)),0)</f>
        <v>192</v>
      </c>
      <c r="V8" s="69" t="n">
        <f aca="false">IF(AND($F8&lt;V$2,$G8&lt;V$4,(DATE(YEAR($G8)+1,MONTH($G8)+1,1))&gt;V$4),$D8*24*V$3*(V$2/1000-($F8/1000)),0)</f>
        <v>192</v>
      </c>
      <c r="W8" s="69" t="n">
        <f aca="false">IF(AND($F8&lt;W$2,$G8&lt;W$4,(DATE(YEAR($G8)+1,MONTH($G8)+1,1))&gt;W$4),$D8*24*W$3*(W$2/1000-($F8/1000)),0)</f>
        <v>192</v>
      </c>
      <c r="X8" s="69" t="n">
        <f aca="false">IF(AND($F8&lt;X$2,$G8&lt;X$4,(DATE(YEAR($G8)+1,MONTH($G8)+1,1))&gt;X$4),$D8*24*X$3*(X$2/1000-($F8/1000)),0)</f>
        <v>192</v>
      </c>
      <c r="Y8" s="69" t="n">
        <f aca="false">IF(AND($F8&lt;Y$2,$G8&lt;Y$4,(DATE(YEAR($G8)+1,MONTH($G8)+1,1))&gt;Y$4),$D8*24*Y$3*(Y$2/1000-($F8/1000)),0)</f>
        <v>192</v>
      </c>
      <c r="Z8" s="69" t="n">
        <f aca="false">IF(AND($F8&lt;Z$2,$G8&lt;Z$4,(DATE(YEAR($G8)+1,MONTH($G8)+1,1))&gt;Z$4),$D8*24*Z$3*(Z$2/1000-($F8/1000)),0)</f>
        <v>192</v>
      </c>
      <c r="AA8" s="69" t="n">
        <f aca="false">IF(AND($F8&lt;AA$2,$G8&lt;AA$4,(DATE(YEAR($G8)+1,MONTH($G8)+1,1))&gt;AA$4),$D8*24*AA$3*(AA$2/1000-($F8/1000)),0)</f>
        <v>192</v>
      </c>
      <c r="AB8" s="69" t="n">
        <f aca="false">IF(AND($F8&lt;AB$2,$G8&lt;AB$4,(DATE(YEAR($G8)+1,MONTH($G8)+1,1))&gt;AB$4),$D8*24*AB$3*(AB$2/1000-($F8/1000)),0)</f>
        <v>192</v>
      </c>
      <c r="AC8" s="69" t="n">
        <f aca="false">IF(AND($F8&lt;AC$2,$G8&lt;AC$4,(DATE(YEAR($G8)+1,MONTH($G8)+1,1))&gt;AC$4),$D8*24*AC$3*(AC$2/1000-($F8/1000)),0)</f>
        <v>192</v>
      </c>
      <c r="AD8" s="69" t="n">
        <f aca="false">IF(AND($F8&lt;AD$2,$G8&lt;AD$4,(DATE(YEAR($G8)+1,MONTH($G8)+1,1))&gt;AD$4),$D8*24*AD$3*(AD$2/1000-($F8/1000)),0)</f>
        <v>192</v>
      </c>
      <c r="AE8" s="69" t="n">
        <f aca="false">IF(AND($F8&lt;AE$2,$G8&lt;AE$4,(DATE(YEAR($G8)+1,MONTH($G8)+1,1))&gt;AE$4),$D8*24*AE$3*(AE$2/1000-($F8/1000)),0)</f>
        <v>192</v>
      </c>
      <c r="AF8" s="69" t="n">
        <f aca="false">IF(AND($F8&lt;AF$2,$G8&lt;AF$4,(DATE(YEAR($G8)+1,MONTH($G8)+1,1))&gt;AF$4),$D8*24*AF$3*(AF$2/1000-($F8/1000)),0)</f>
        <v>192</v>
      </c>
      <c r="AG8" s="69" t="n">
        <f aca="false">IF(AND($F8&lt;AG$2,$G8&lt;AG$4,(DATE(YEAR($G8)+1,MONTH($G8)+1,1))&gt;AG$4),$D8*24*AG$3*(AG$2/1000-($F8/1000)),0)</f>
        <v>0</v>
      </c>
      <c r="AH8" s="69" t="n">
        <f aca="false">IF(AND($F8&lt;AH$2,$G8&lt;AH$4,(DATE(YEAR($G8)+1,MONTH($G8)+1,1))&gt;AH$4),$D8*24*AH$3*(AH$2/1000-($F8/1000)),0)</f>
        <v>0</v>
      </c>
      <c r="AI8" s="69" t="n">
        <f aca="false">IF(AND($F8&lt;AI$2,$G8&lt;AI$4,(DATE(YEAR($G8)+1,MONTH($G8)+1,1))&gt;AI$4),$D8*24*AI$3*(AI$2/1000-($F8/1000)),0)</f>
        <v>0</v>
      </c>
      <c r="AJ8" s="69" t="n">
        <f aca="false">IF(AND($F8&lt;AJ$2,$G8&lt;AJ$4,(DATE(YEAR($G8)+1,MONTH($G8)+1,1))&gt;AJ$4),$D8*24*AJ$3*(AJ$2/1000-($F8/1000)),0)</f>
        <v>0</v>
      </c>
      <c r="AK8" s="69" t="n">
        <f aca="false">IF(AND($F8&lt;AK$2,$G8&lt;AK$4,(DATE(YEAR($G8)+1,MONTH($G8)+1,1))&gt;AK$4),$D8*24*AK$3*(AK$2/1000-($F8/1000)),0)</f>
        <v>0</v>
      </c>
      <c r="AL8" s="69" t="n">
        <f aca="false">IF(AND($F8&lt;AL$2,$G8&lt;AL$4,(DATE(YEAR($G8)+1,MONTH($G8)+1,1))&gt;AL$4),$D8*24*AL$3*(AL$2/1000-($F8/1000)),0)</f>
        <v>0</v>
      </c>
      <c r="AM8" s="69" t="n">
        <f aca="false">IF(AND($F8&lt;AM$2,$G8&lt;AM$4,(DATE(YEAR($G8)+1,MONTH($G8)+1,1))&gt;AM$4),$D8*24*AM$3*(AM$2/1000-($F8/1000)),0)</f>
        <v>0</v>
      </c>
      <c r="AN8" s="69" t="n">
        <f aca="false">IF(AND($F8&lt;AN$2,$G8&lt;AN$4,(DATE(YEAR($G8)+1,MONTH($G8)+1,1))&gt;AN$4),$D8*24*AN$3*(AN$2/1000-($F8/1000)),0)</f>
        <v>0</v>
      </c>
      <c r="AO8" s="69" t="n">
        <f aca="false">IF(AND($F8&lt;AO$2,$G8&lt;AO$4,(DATE(YEAR($G8)+1,MONTH($G8)+1,1))&gt;AO$4),$D8*24*AO$3*(AO$2/1000-($F8/1000)),0)</f>
        <v>0</v>
      </c>
      <c r="AP8" s="69" t="n">
        <f aca="false">IF(AND($F8&lt;AP$2,$G8&lt;AP$4,(DATE(YEAR($G8)+1,MONTH($G8)+1,1))&gt;AP$4),$D8*24*AP$3*(AP$2/1000-($F8/1000)),0)</f>
        <v>0</v>
      </c>
      <c r="AQ8" s="69" t="n">
        <f aca="false">IF(AND($F8&lt;AQ$2,$G8&lt;AQ$4,(DATE(YEAR($G8)+1,MONTH($G8)+1,1))&gt;AQ$4),$D8*24*AQ$3*(AQ$2/1000-($F8/1000)),0)</f>
        <v>0</v>
      </c>
      <c r="AR8" s="69" t="n">
        <f aca="false">IF(AND($F8&lt;AR$2,$G8&lt;AR$4,(DATE(YEAR($G8)+1,MONTH($G8)+1,1))&gt;AR$4),$D8*24*AR$3*(AR$2/1000-($F8/1000)),0)</f>
        <v>0</v>
      </c>
      <c r="AS8" s="69" t="n">
        <f aca="false">IF(AND($F8&lt;AS$2,$G8&lt;AS$4,(DATE(YEAR($G8)+1,MONTH($G8)+1,1))&gt;AS$4),$D8*24*AS$3*(AS$2/1000-($F8/1000)),0)</f>
        <v>0</v>
      </c>
      <c r="AT8" s="69" t="n">
        <f aca="false">IF(AND($F8&lt;AT$2,$G8&lt;AT$4,(DATE(YEAR($G8)+1,MONTH($G8)+1,1))&gt;AT$4),$D8*24*AT$3*(AT$2/1000-($F8/1000)),0)</f>
        <v>0</v>
      </c>
      <c r="AU8" s="69" t="n">
        <f aca="false">IF(AND($F8&lt;AU$2,$G8&lt;AU$4,(DATE(YEAR($G8)+1,MONTH($G8)+1,1))&gt;AU$4),$D8*24*AU$3*(AU$2/1000-($F8/1000)),0)</f>
        <v>0</v>
      </c>
      <c r="AV8" s="69" t="n">
        <f aca="false">IF(AND($F8&lt;AV$2,$G8&lt;AV$4,(DATE(YEAR($G8)+1,MONTH($G8)+1,1))&gt;AV$4),$D8*24*AV$3*(AV$2/1000-($F8/1000)),0)</f>
        <v>0</v>
      </c>
      <c r="AW8" s="69" t="n">
        <f aca="false">IF(AND($F8&lt;AW$2,$G8&lt;AW$4,(DATE(YEAR($G8)+1,MONTH($G8)+1,1))&gt;AW$4),$D8*24*AW$3*(AW$2/1000-($F8/1000)),0)</f>
        <v>0</v>
      </c>
      <c r="AX8" s="69" t="n">
        <f aca="false">IF(AND($F8&lt;AX$2,$G8&lt;AX$4,(DATE(YEAR($G8)+1,MONTH($G8)+1,1))&gt;AX$4),$D8*24*AX$3*(AX$2/1000-($F8/1000)),0)</f>
        <v>0</v>
      </c>
      <c r="AY8" s="69" t="n">
        <f aca="false">IF(AND($F8&lt;AY$2,$G8&lt;AY$4,(DATE(YEAR($G8)+1,MONTH($G8)+1,1))&gt;AY$4),$D8*24*AY$3*(AY$2/1000-($F8/1000)),0)</f>
        <v>0</v>
      </c>
      <c r="AZ8" s="69" t="n">
        <f aca="false">IF(AND($F8&lt;AZ$2,$G8&lt;AZ$4,(DATE(YEAR($G8)+1,MONTH($G8)+1,1))&gt;AZ$4),$D8*24*AZ$3*(AZ$2/1000-($F8/1000)),0)</f>
        <v>0</v>
      </c>
      <c r="BA8" s="69" t="n">
        <f aca="false">IF(AND($F8&lt;BA$2,$G8&lt;BA$4,(DATE(YEAR($G8)+1,MONTH($G8)+1,1))&gt;BA$4),$D8*24*BA$3*(BA$2/1000-($F8/1000)),0)</f>
        <v>0</v>
      </c>
      <c r="BB8" s="69" t="n">
        <f aca="false">IF(AND($F8&lt;BB$2,$G8&lt;BB$4,(DATE(YEAR($G8)+1,MONTH($G8)+1,1))&gt;BB$4),$D8*24*BB$3*(BB$2/1000-($F8/1000)),0)</f>
        <v>0</v>
      </c>
      <c r="BC8" s="69" t="n">
        <f aca="false">IF(AND($F8&lt;BC$2,$G8&lt;BC$4,(DATE(YEAR($G8)+1,MONTH($G8)+1,1))&gt;BC$4),$D8*24*BC$3*(BC$2/1000-($F8/1000)),0)</f>
        <v>0</v>
      </c>
      <c r="BD8" s="83" t="n">
        <f aca="false">IF(AND($F8&lt;BD$2,$G8&lt;BD$4,(DATE(YEAR($G8)+1,MONTH($G8)+1,1))&gt;BD$4),$D8*24*BD$3*(BD$2/1000-($F8/1000)),0)</f>
        <v>0</v>
      </c>
      <c r="BF8" s="69" t="n">
        <f aca="false">AVERAGE(I8:K8)</f>
        <v>0</v>
      </c>
      <c r="BG8" s="69" t="n">
        <f aca="false">AVERAGE(L8:N8)</f>
        <v>0</v>
      </c>
      <c r="BH8" s="69" t="n">
        <f aca="false">AVERAGE(O8:Q8)</f>
        <v>0</v>
      </c>
      <c r="BI8" s="69" t="n">
        <f aca="false">AVERAGE(R8:T8)</f>
        <v>0</v>
      </c>
      <c r="BJ8" s="69" t="n">
        <f aca="false">AVERAGE(U8:W8)</f>
        <v>192</v>
      </c>
      <c r="BK8" s="69" t="n">
        <f aca="false">AVERAGE(X8:Z8)</f>
        <v>192</v>
      </c>
      <c r="BL8" s="69" t="n">
        <f aca="false">AVERAGE(AA8:AC8)</f>
        <v>192</v>
      </c>
      <c r="BM8" s="69" t="n">
        <f aca="false">AVERAGE(AD8:AF8)</f>
        <v>192</v>
      </c>
      <c r="BN8" s="69" t="n">
        <f aca="false">AVERAGE(AG8:AI8)</f>
        <v>0</v>
      </c>
      <c r="BO8" s="69" t="n">
        <f aca="false">AVERAGE(AJ8:AL8)</f>
        <v>0</v>
      </c>
      <c r="BP8" s="69" t="n">
        <f aca="false">AVERAGE(AM8:AO8)</f>
        <v>0</v>
      </c>
      <c r="BQ8" s="69" t="n">
        <f aca="false">AVERAGE(AP8:AR8)</f>
        <v>0</v>
      </c>
      <c r="BR8" s="69" t="n">
        <f aca="false">AVERAGE(AS8:AU8)</f>
        <v>0</v>
      </c>
      <c r="BS8" s="69" t="n">
        <f aca="false">AVERAGE(AV8:AX8)</f>
        <v>0</v>
      </c>
      <c r="BT8" s="69" t="n">
        <f aca="false">AVERAGE(AY8:BA8)</f>
        <v>0</v>
      </c>
      <c r="BU8" s="69" t="n">
        <f aca="false">AVERAGE(BB8:BD8)</f>
        <v>0</v>
      </c>
    </row>
    <row r="9" customFormat="false" ht="12.75" hidden="false" customHeight="false" outlineLevel="0" collapsed="false">
      <c r="A9" s="66" t="s">
        <v>1255</v>
      </c>
      <c r="B9" s="66" t="s">
        <v>1369</v>
      </c>
      <c r="C9" s="66" t="s">
        <v>1248</v>
      </c>
      <c r="D9" s="66" t="n">
        <v>37.1</v>
      </c>
      <c r="E9" s="66" t="s">
        <v>1256</v>
      </c>
      <c r="F9" s="67" t="n">
        <v>0</v>
      </c>
      <c r="G9" s="68" t="n">
        <v>37469</v>
      </c>
      <c r="H9" s="64" t="s">
        <v>1260</v>
      </c>
      <c r="I9" s="69" t="n">
        <f aca="false">IF(AND($F9&lt;I$2,$G9&lt;I$4,(DATE(YEAR($G9)+1,MONTH($G9)+1,1))&gt;I$4),$D9*24*I$3*(I$2/1000-($F9/1000)),0)</f>
        <v>0</v>
      </c>
      <c r="J9" s="69" t="n">
        <f aca="false">IF(AND($F9&lt;J$2,$G9&lt;J$4,(DATE(YEAR($G9)+1,MONTH($G9)+1,1))&gt;J$4),$D9*24*J$3*(J$2/1000-($F9/1000)),0)</f>
        <v>0</v>
      </c>
      <c r="K9" s="69" t="n">
        <f aca="false">IF(AND($F9&lt;K$2,$G9&lt;K$4,(DATE(YEAR($G9)+1,MONTH($G9)+1,1))&gt;K$4),$D9*24*K$3*(K$2/1000-($F9/1000)),0)</f>
        <v>0</v>
      </c>
      <c r="L9" s="69" t="n">
        <f aca="false">IF(AND($F9&lt;L$2,$G9&lt;L$4,(DATE(YEAR($G9)+1,MONTH($G9)+1,1))&gt;L$4),$D9*24*L$3*(L$2/1000-($F9/1000)),0)</f>
        <v>0</v>
      </c>
      <c r="M9" s="69" t="n">
        <f aca="false">IF(AND($F9&lt;M$2,$G9&lt;M$4,(DATE(YEAR($G9)+1,MONTH($G9)+1,1))&gt;M$4),$D9*24*M$3*(M$2/1000-($F9/1000)),0)</f>
        <v>0</v>
      </c>
      <c r="N9" s="69" t="n">
        <f aca="false">IF(AND($F9&lt;N$2,$G9&lt;N$4,(DATE(YEAR($G9)+1,MONTH($G9)+1,1))&gt;N$4),$D9*24*N$3*(N$2/1000-($F9/1000)),0)</f>
        <v>0</v>
      </c>
      <c r="O9" s="69" t="n">
        <f aca="false">IF(AND($F9&lt;O$2,$G9&lt;O$4,(DATE(YEAR($G9)+1,MONTH($G9)+1,1))&gt;O$4),$D9*24*O$3*(O$2/1000-($F9/1000)),0)</f>
        <v>0</v>
      </c>
      <c r="P9" s="69" t="n">
        <f aca="false">IF(AND($F9&lt;P$2,$G9&lt;P$4,(DATE(YEAR($G9)+1,MONTH($G9)+1,1))&gt;P$4),$D9*24*P$3*(P$2/1000-($F9/1000)),0)</f>
        <v>0</v>
      </c>
      <c r="Q9" s="69" t="n">
        <f aca="false">IF(AND($F9&lt;Q$2,$G9&lt;Q$4,(DATE(YEAR($G9)+1,MONTH($G9)+1,1))&gt;Q$4),$D9*24*Q$3*(Q$2/1000-($F9/1000)),0)</f>
        <v>0</v>
      </c>
      <c r="R9" s="69" t="n">
        <f aca="false">IF(AND($F9&lt;R$2,$G9&lt;R$4,(DATE(YEAR($G9)+1,MONTH($G9)+1,1))&gt;R$4),$D9*24*R$3*(R$2/1000-($F9/1000)),0)</f>
        <v>0</v>
      </c>
      <c r="S9" s="69" t="n">
        <f aca="false">IF(AND($F9&lt;S$2,$G9&lt;S$4,(DATE(YEAR($G9)+1,MONTH($G9)+1,1))&gt;S$4),$D9*24*S$3*(S$2/1000-($F9/1000)),0)</f>
        <v>0</v>
      </c>
      <c r="T9" s="69" t="n">
        <f aca="false">IF(AND($F9&lt;T$2,$G9&lt;T$4,(DATE(YEAR($G9)+1,MONTH($G9)+1,1))&gt;T$4),$D9*24*T$3*(T$2/1000-($F9/1000)),0)</f>
        <v>0</v>
      </c>
      <c r="U9" s="69" t="n">
        <f aca="false">IF(AND($F9&lt;U$2,$G9&lt;U$4,(DATE(YEAR($G9)+1,MONTH($G9)+1,1))&gt;U$4),$D9*24*U$3*(U$2/1000-($F9/1000)),0)</f>
        <v>0</v>
      </c>
      <c r="V9" s="69" t="n">
        <f aca="false">IF(AND($F9&lt;V$2,$G9&lt;V$4,(DATE(YEAR($G9)+1,MONTH($G9)+1,1))&gt;V$4),$D9*24*V$3*(V$2/1000-($F9/1000)),0)</f>
        <v>0</v>
      </c>
      <c r="W9" s="69" t="n">
        <f aca="false">IF(AND($F9&lt;W$2,$G9&lt;W$4,(DATE(YEAR($G9)+1,MONTH($G9)+1,1))&gt;W$4),$D9*24*W$3*(W$2/1000-($F9/1000)),0)</f>
        <v>0</v>
      </c>
      <c r="X9" s="69" t="n">
        <f aca="false">IF(AND($F9&lt;X$2,$G9&lt;X$4,(DATE(YEAR($G9)+1,MONTH($G9)+1,1))&gt;X$4),$D9*24*X$3*(X$2/1000-($F9/1000)),0)</f>
        <v>0</v>
      </c>
      <c r="Y9" s="69" t="n">
        <f aca="false">IF(AND($F9&lt;Y$2,$G9&lt;Y$4,(DATE(YEAR($G9)+1,MONTH($G9)+1,1))&gt;Y$4),$D9*24*Y$3*(Y$2/1000-($F9/1000)),0)</f>
        <v>0</v>
      </c>
      <c r="Z9" s="69" t="n">
        <f aca="false">IF(AND($F9&lt;Z$2,$G9&lt;Z$4,(DATE(YEAR($G9)+1,MONTH($G9)+1,1))&gt;Z$4),$D9*24*Z$3*(Z$2/1000-($F9/1000)),0)</f>
        <v>0</v>
      </c>
      <c r="AA9" s="69" t="n">
        <f aca="false">IF(AND($F9&lt;AA$2,$G9&lt;AA$4,(DATE(YEAR($G9)+1,MONTH($G9)+1,1))&gt;AA$4),$D9*24*AA$3*(AA$2/1000-($F9/1000)),0)</f>
        <v>0</v>
      </c>
      <c r="AB9" s="69" t="n">
        <f aca="false">IF(AND($F9&lt;AB$2,$G9&lt;AB$4,(DATE(YEAR($G9)+1,MONTH($G9)+1,1))&gt;AB$4),$D9*24*AB$3*(AB$2/1000-($F9/1000)),0)</f>
        <v>0</v>
      </c>
      <c r="AC9" s="69" t="n">
        <f aca="false">IF(AND($F9&lt;AC$2,$G9&lt;AC$4,(DATE(YEAR($G9)+1,MONTH($G9)+1,1))&gt;AC$4),$D9*24*AC$3*(AC$2/1000-($F9/1000)),0)</f>
        <v>8904</v>
      </c>
      <c r="AD9" s="69" t="n">
        <f aca="false">IF(AND($F9&lt;AD$2,$G9&lt;AD$4,(DATE(YEAR($G9)+1,MONTH($G9)+1,1))&gt;AD$4),$D9*24*AD$3*(AD$2/1000-($F9/1000)),0)</f>
        <v>8904</v>
      </c>
      <c r="AE9" s="69" t="n">
        <f aca="false">IF(AND($F9&lt;AE$2,$G9&lt;AE$4,(DATE(YEAR($G9)+1,MONTH($G9)+1,1))&gt;AE$4),$D9*24*AE$3*(AE$2/1000-($F9/1000)),0)</f>
        <v>8904</v>
      </c>
      <c r="AF9" s="69" t="n">
        <f aca="false">IF(AND($F9&lt;AF$2,$G9&lt;AF$4,(DATE(YEAR($G9)+1,MONTH($G9)+1,1))&gt;AF$4),$D9*24*AF$3*(AF$2/1000-($F9/1000)),0)</f>
        <v>8904</v>
      </c>
      <c r="AG9" s="69" t="n">
        <f aca="false">IF(AND($F9&lt;AG$2,$G9&lt;AG$4,(DATE(YEAR($G9)+1,MONTH($G9)+1,1))&gt;AG$4),$D9*24*AG$3*(AG$2/1000-($F9/1000)),0)</f>
        <v>8904</v>
      </c>
      <c r="AH9" s="69" t="n">
        <f aca="false">IF(AND($F9&lt;AH$2,$G9&lt;AH$4,(DATE(YEAR($G9)+1,MONTH($G9)+1,1))&gt;AH$4),$D9*24*AH$3*(AH$2/1000-($F9/1000)),0)</f>
        <v>8904</v>
      </c>
      <c r="AI9" s="69" t="n">
        <f aca="false">IF(AND($F9&lt;AI$2,$G9&lt;AI$4,(DATE(YEAR($G9)+1,MONTH($G9)+1,1))&gt;AI$4),$D9*24*AI$3*(AI$2/1000-($F9/1000)),0)</f>
        <v>8904</v>
      </c>
      <c r="AJ9" s="69" t="n">
        <f aca="false">IF(AND($F9&lt;AJ$2,$G9&lt;AJ$4,(DATE(YEAR($G9)+1,MONTH($G9)+1,1))&gt;AJ$4),$D9*24*AJ$3*(AJ$2/1000-($F9/1000)),0)</f>
        <v>8904</v>
      </c>
      <c r="AK9" s="69" t="n">
        <f aca="false">IF(AND($F9&lt;AK$2,$G9&lt;AK$4,(DATE(YEAR($G9)+1,MONTH($G9)+1,1))&gt;AK$4),$D9*24*AK$3*(AK$2/1000-($F9/1000)),0)</f>
        <v>8904</v>
      </c>
      <c r="AL9" s="69" t="n">
        <f aca="false">IF(AND($F9&lt;AL$2,$G9&lt;AL$4,(DATE(YEAR($G9)+1,MONTH($G9)+1,1))&gt;AL$4),$D9*24*AL$3*(AL$2/1000-($F9/1000)),0)</f>
        <v>8904</v>
      </c>
      <c r="AM9" s="69" t="n">
        <f aca="false">IF(AND($F9&lt;AM$2,$G9&lt;AM$4,(DATE(YEAR($G9)+1,MONTH($G9)+1,1))&gt;AM$4),$D9*24*AM$3*(AM$2/1000-($F9/1000)),0)</f>
        <v>8904</v>
      </c>
      <c r="AN9" s="69" t="n">
        <f aca="false">IF(AND($F9&lt;AN$2,$G9&lt;AN$4,(DATE(YEAR($G9)+1,MONTH($G9)+1,1))&gt;AN$4),$D9*24*AN$3*(AN$2/1000-($F9/1000)),0)</f>
        <v>8904</v>
      </c>
      <c r="AO9" s="69" t="n">
        <f aca="false">IF(AND($F9&lt;AO$2,$G9&lt;AO$4,(DATE(YEAR($G9)+1,MONTH($G9)+1,1))&gt;AO$4),$D9*24*AO$3*(AO$2/1000-($F9/1000)),0)</f>
        <v>0</v>
      </c>
      <c r="AP9" s="69" t="n">
        <f aca="false">IF(AND($F9&lt;AP$2,$G9&lt;AP$4,(DATE(YEAR($G9)+1,MONTH($G9)+1,1))&gt;AP$4),$D9*24*AP$3*(AP$2/1000-($F9/1000)),0)</f>
        <v>0</v>
      </c>
      <c r="AQ9" s="69" t="n">
        <f aca="false">IF(AND($F9&lt;AQ$2,$G9&lt;AQ$4,(DATE(YEAR($G9)+1,MONTH($G9)+1,1))&gt;AQ$4),$D9*24*AQ$3*(AQ$2/1000-($F9/1000)),0)</f>
        <v>0</v>
      </c>
      <c r="AR9" s="69" t="n">
        <f aca="false">IF(AND($F9&lt;AR$2,$G9&lt;AR$4,(DATE(YEAR($G9)+1,MONTH($G9)+1,1))&gt;AR$4),$D9*24*AR$3*(AR$2/1000-($F9/1000)),0)</f>
        <v>0</v>
      </c>
      <c r="AS9" s="69" t="n">
        <f aca="false">IF(AND($F9&lt;AS$2,$G9&lt;AS$4,(DATE(YEAR($G9)+1,MONTH($G9)+1,1))&gt;AS$4),$D9*24*AS$3*(AS$2/1000-($F9/1000)),0)</f>
        <v>0</v>
      </c>
      <c r="AT9" s="69" t="n">
        <f aca="false">IF(AND($F9&lt;AT$2,$G9&lt;AT$4,(DATE(YEAR($G9)+1,MONTH($G9)+1,1))&gt;AT$4),$D9*24*AT$3*(AT$2/1000-($F9/1000)),0)</f>
        <v>0</v>
      </c>
      <c r="AU9" s="69" t="n">
        <f aca="false">IF(AND($F9&lt;AU$2,$G9&lt;AU$4,(DATE(YEAR($G9)+1,MONTH($G9)+1,1))&gt;AU$4),$D9*24*AU$3*(AU$2/1000-($F9/1000)),0)</f>
        <v>0</v>
      </c>
      <c r="AV9" s="69" t="n">
        <f aca="false">IF(AND($F9&lt;AV$2,$G9&lt;AV$4,(DATE(YEAR($G9)+1,MONTH($G9)+1,1))&gt;AV$4),$D9*24*AV$3*(AV$2/1000-($F9/1000)),0)</f>
        <v>0</v>
      </c>
      <c r="AW9" s="69" t="n">
        <f aca="false">IF(AND($F9&lt;AW$2,$G9&lt;AW$4,(DATE(YEAR($G9)+1,MONTH($G9)+1,1))&gt;AW$4),$D9*24*AW$3*(AW$2/1000-($F9/1000)),0)</f>
        <v>0</v>
      </c>
      <c r="AX9" s="69" t="n">
        <f aca="false">IF(AND($F9&lt;AX$2,$G9&lt;AX$4,(DATE(YEAR($G9)+1,MONTH($G9)+1,1))&gt;AX$4),$D9*24*AX$3*(AX$2/1000-($F9/1000)),0)</f>
        <v>0</v>
      </c>
      <c r="AY9" s="69" t="n">
        <f aca="false">IF(AND($F9&lt;AY$2,$G9&lt;AY$4,(DATE(YEAR($G9)+1,MONTH($G9)+1,1))&gt;AY$4),$D9*24*AY$3*(AY$2/1000-($F9/1000)),0)</f>
        <v>0</v>
      </c>
      <c r="AZ9" s="69" t="n">
        <f aca="false">IF(AND($F9&lt;AZ$2,$G9&lt;AZ$4,(DATE(YEAR($G9)+1,MONTH($G9)+1,1))&gt;AZ$4),$D9*24*AZ$3*(AZ$2/1000-($F9/1000)),0)</f>
        <v>0</v>
      </c>
      <c r="BA9" s="69" t="n">
        <f aca="false">IF(AND($F9&lt;BA$2,$G9&lt;BA$4,(DATE(YEAR($G9)+1,MONTH($G9)+1,1))&gt;BA$4),$D9*24*BA$3*(BA$2/1000-($F9/1000)),0)</f>
        <v>0</v>
      </c>
      <c r="BB9" s="69" t="n">
        <f aca="false">IF(AND($F9&lt;BB$2,$G9&lt;BB$4,(DATE(YEAR($G9)+1,MONTH($G9)+1,1))&gt;BB$4),$D9*24*BB$3*(BB$2/1000-($F9/1000)),0)</f>
        <v>0</v>
      </c>
      <c r="BC9" s="69" t="n">
        <f aca="false">IF(AND($F9&lt;BC$2,$G9&lt;BC$4,(DATE(YEAR($G9)+1,MONTH($G9)+1,1))&gt;BC$4),$D9*24*BC$3*(BC$2/1000-($F9/1000)),0)</f>
        <v>0</v>
      </c>
      <c r="BD9" s="83" t="n">
        <f aca="false">IF(AND($F9&lt;BD$2,$G9&lt;BD$4,(DATE(YEAR($G9)+1,MONTH($G9)+1,1))&gt;BD$4),$D9*24*BD$3*(BD$2/1000-($F9/1000)),0)</f>
        <v>0</v>
      </c>
      <c r="BF9" s="69" t="n">
        <f aca="false">AVERAGE(I9:K9)</f>
        <v>0</v>
      </c>
      <c r="BG9" s="69" t="n">
        <f aca="false">AVERAGE(L9:N9)</f>
        <v>0</v>
      </c>
      <c r="BH9" s="69" t="n">
        <f aca="false">AVERAGE(O9:Q9)</f>
        <v>0</v>
      </c>
      <c r="BI9" s="69" t="n">
        <f aca="false">AVERAGE(R9:T9)</f>
        <v>0</v>
      </c>
      <c r="BJ9" s="69" t="n">
        <f aca="false">AVERAGE(U9:W9)</f>
        <v>0</v>
      </c>
      <c r="BK9" s="69" t="n">
        <f aca="false">AVERAGE(X9:Z9)</f>
        <v>0</v>
      </c>
      <c r="BL9" s="69" t="n">
        <f aca="false">AVERAGE(AA9:AC9)</f>
        <v>2968</v>
      </c>
      <c r="BM9" s="69" t="n">
        <f aca="false">AVERAGE(AD9:AF9)</f>
        <v>8904</v>
      </c>
      <c r="BN9" s="69" t="n">
        <f aca="false">AVERAGE(AG9:AI9)</f>
        <v>8904</v>
      </c>
      <c r="BO9" s="69" t="n">
        <f aca="false">AVERAGE(AJ9:AL9)</f>
        <v>8904</v>
      </c>
      <c r="BP9" s="69" t="n">
        <f aca="false">AVERAGE(AM9:AO9)</f>
        <v>5936</v>
      </c>
      <c r="BQ9" s="69" t="n">
        <f aca="false">AVERAGE(AP9:AR9)</f>
        <v>0</v>
      </c>
      <c r="BR9" s="69" t="n">
        <f aca="false">AVERAGE(AS9:AU9)</f>
        <v>0</v>
      </c>
      <c r="BS9" s="69" t="n">
        <f aca="false">AVERAGE(AV9:AX9)</f>
        <v>0</v>
      </c>
      <c r="BT9" s="69" t="n">
        <f aca="false">AVERAGE(AY9:BA9)</f>
        <v>0</v>
      </c>
      <c r="BU9" s="69" t="n">
        <f aca="false">AVERAGE(BB9:BD9)</f>
        <v>0</v>
      </c>
    </row>
    <row r="10" customFormat="false" ht="12.75" hidden="false" customHeight="false" outlineLevel="0" collapsed="false">
      <c r="A10" s="0" t="s">
        <v>1375</v>
      </c>
      <c r="B10" s="66" t="s">
        <v>1369</v>
      </c>
      <c r="C10" s="0" t="s">
        <v>1248</v>
      </c>
      <c r="D10" s="0" t="n">
        <v>25</v>
      </c>
      <c r="E10" s="3" t="s">
        <v>1268</v>
      </c>
      <c r="F10" s="13" t="n">
        <v>7100</v>
      </c>
      <c r="G10" s="8" t="n">
        <v>36892</v>
      </c>
      <c r="H10" s="64" t="s">
        <v>1260</v>
      </c>
      <c r="I10" s="69" t="n">
        <f aca="false">IF(AND($F10&lt;I$2,$G10&lt;I$4,(DATE(YEAR($G10)+1,MONTH($G10)+1,1))&gt;I$4),$D10*24*I$3*(I$2/1000-($F10/1000)),0)</f>
        <v>0</v>
      </c>
      <c r="J10" s="69" t="n">
        <f aca="false">IF(AND($F10&lt;J$2,$G10&lt;J$4,(DATE(YEAR($G10)+1,MONTH($G10)+1,1))&gt;J$4),$D10*24*J$3*(J$2/1000-($F10/1000)),0)</f>
        <v>1740</v>
      </c>
      <c r="K10" s="69" t="n">
        <f aca="false">IF(AND($F10&lt;K$2,$G10&lt;K$4,(DATE(YEAR($G10)+1,MONTH($G10)+1,1))&gt;K$4),$D10*24*K$3*(K$2/1000-($F10/1000)),0)</f>
        <v>1392</v>
      </c>
      <c r="L10" s="69" t="n">
        <f aca="false">IF(AND($F10&lt;L$2,$G10&lt;L$4,(DATE(YEAR($G10)+1,MONTH($G10)+1,1))&gt;L$4),$D10*24*L$3*(L$2/1000-($F10/1000)),0)</f>
        <v>1218</v>
      </c>
      <c r="M10" s="69" t="n">
        <f aca="false">IF(AND($F10&lt;M$2,$G10&lt;M$4,(DATE(YEAR($G10)+1,MONTH($G10)+1,1))&gt;M$4),$D10*24*M$3*(M$2/1000-($F10/1000)),0)</f>
        <v>1044</v>
      </c>
      <c r="N10" s="69" t="n">
        <f aca="false">IF(AND($F10&lt;N$2,$G10&lt;N$4,(DATE(YEAR($G10)+1,MONTH($G10)+1,1))&gt;N$4),$D10*24*N$3*(N$2/1000-($F10/1000)),0)</f>
        <v>1392</v>
      </c>
      <c r="O10" s="69" t="n">
        <f aca="false">IF(AND($F10&lt;O$2,$G10&lt;O$4,(DATE(YEAR($G10)+1,MONTH($G10)+1,1))&gt;O$4),$D10*24*O$3*(O$2/1000-($F10/1000)),0)</f>
        <v>1740</v>
      </c>
      <c r="P10" s="69" t="n">
        <f aca="false">IF(AND($F10&lt;P$2,$G10&lt;P$4,(DATE(YEAR($G10)+1,MONTH($G10)+1,1))&gt;P$4),$D10*24*P$3*(P$2/1000-($F10/1000)),0)</f>
        <v>1740</v>
      </c>
      <c r="Q10" s="69" t="n">
        <f aca="false">IF(AND($F10&lt;Q$2,$G10&lt;Q$4,(DATE(YEAR($G10)+1,MONTH($G10)+1,1))&gt;Q$4),$D10*24*Q$3*(Q$2/1000-($F10/1000)),0)</f>
        <v>1740</v>
      </c>
      <c r="R10" s="69" t="n">
        <f aca="false">IF(AND($F10&lt;R$2,$G10&lt;R$4,(DATE(YEAR($G10)+1,MONTH($G10)+1,1))&gt;R$4),$D10*24*R$3*(R$2/1000-($F10/1000)),0)</f>
        <v>1392</v>
      </c>
      <c r="S10" s="69" t="n">
        <f aca="false">IF(AND($F10&lt;S$2,$G10&lt;S$4,(DATE(YEAR($G10)+1,MONTH($G10)+1,1))&gt;S$4),$D10*24*S$3*(S$2/1000-($F10/1000)),0)</f>
        <v>1566</v>
      </c>
      <c r="T10" s="69" t="n">
        <f aca="false">IF(AND($F10&lt;T$2,$G10&lt;T$4,(DATE(YEAR($G10)+1,MONTH($G10)+1,1))&gt;T$4),$D10*24*T$3*(T$2/1000-($F10/1000)),0)</f>
        <v>1740</v>
      </c>
      <c r="U10" s="69" t="n">
        <f aca="false">IF(AND($F10&lt;U$2,$G10&lt;U$4,(DATE(YEAR($G10)+1,MONTH($G10)+1,1))&gt;U$4),$D10*24*U$3*(U$2/1000-($F10/1000)),0)</f>
        <v>1740</v>
      </c>
      <c r="V10" s="69" t="n">
        <f aca="false">IF(AND($F10&lt;V$2,$G10&lt;V$4,(DATE(YEAR($G10)+1,MONTH($G10)+1,1))&gt;V$4),$D10*24*V$3*(V$2/1000-($F10/1000)),0)</f>
        <v>0</v>
      </c>
      <c r="W10" s="69" t="n">
        <f aca="false">IF(AND($F10&lt;W$2,$G10&lt;W$4,(DATE(YEAR($G10)+1,MONTH($G10)+1,1))&gt;W$4),$D10*24*W$3*(W$2/1000-($F10/1000)),0)</f>
        <v>0</v>
      </c>
      <c r="X10" s="69" t="n">
        <f aca="false">IF(AND($F10&lt;X$2,$G10&lt;X$4,(DATE(YEAR($G10)+1,MONTH($G10)+1,1))&gt;X$4),$D10*24*X$3*(X$2/1000-($F10/1000)),0)</f>
        <v>0</v>
      </c>
      <c r="Y10" s="69" t="n">
        <f aca="false">IF(AND($F10&lt;Y$2,$G10&lt;Y$4,(DATE(YEAR($G10)+1,MONTH($G10)+1,1))&gt;Y$4),$D10*24*Y$3*(Y$2/1000-($F10/1000)),0)</f>
        <v>0</v>
      </c>
      <c r="Z10" s="69" t="n">
        <f aca="false">IF(AND($F10&lt;Z$2,$G10&lt;Z$4,(DATE(YEAR($G10)+1,MONTH($G10)+1,1))&gt;Z$4),$D10*24*Z$3*(Z$2/1000-($F10/1000)),0)</f>
        <v>0</v>
      </c>
      <c r="AA10" s="69" t="n">
        <f aca="false">IF(AND($F10&lt;AA$2,$G10&lt;AA$4,(DATE(YEAR($G10)+1,MONTH($G10)+1,1))&gt;AA$4),$D10*24*AA$3*(AA$2/1000-($F10/1000)),0)</f>
        <v>0</v>
      </c>
      <c r="AB10" s="69" t="n">
        <f aca="false">IF(AND($F10&lt;AB$2,$G10&lt;AB$4,(DATE(YEAR($G10)+1,MONTH($G10)+1,1))&gt;AB$4),$D10*24*AB$3*(AB$2/1000-($F10/1000)),0)</f>
        <v>0</v>
      </c>
      <c r="AC10" s="69" t="n">
        <f aca="false">IF(AND($F10&lt;AC$2,$G10&lt;AC$4,(DATE(YEAR($G10)+1,MONTH($G10)+1,1))&gt;AC$4),$D10*24*AC$3*(AC$2/1000-($F10/1000)),0)</f>
        <v>0</v>
      </c>
      <c r="AD10" s="69" t="n">
        <f aca="false">IF(AND($F10&lt;AD$2,$G10&lt;AD$4,(DATE(YEAR($G10)+1,MONTH($G10)+1,1))&gt;AD$4),$D10*24*AD$3*(AD$2/1000-($F10/1000)),0)</f>
        <v>0</v>
      </c>
      <c r="AE10" s="69" t="n">
        <f aca="false">IF(AND($F10&lt;AE$2,$G10&lt;AE$4,(DATE(YEAR($G10)+1,MONTH($G10)+1,1))&gt;AE$4),$D10*24*AE$3*(AE$2/1000-($F10/1000)),0)</f>
        <v>0</v>
      </c>
      <c r="AF10" s="69" t="n">
        <f aca="false">IF(AND($F10&lt;AF$2,$G10&lt;AF$4,(DATE(YEAR($G10)+1,MONTH($G10)+1,1))&gt;AF$4),$D10*24*AF$3*(AF$2/1000-($F10/1000)),0)</f>
        <v>0</v>
      </c>
      <c r="AG10" s="69" t="n">
        <f aca="false">IF(AND($F10&lt;AG$2,$G10&lt;AG$4,(DATE(YEAR($G10)+1,MONTH($G10)+1,1))&gt;AG$4),$D10*24*AG$3*(AG$2/1000-($F10/1000)),0)</f>
        <v>0</v>
      </c>
      <c r="AH10" s="69" t="n">
        <f aca="false">IF(AND($F10&lt;AH$2,$G10&lt;AH$4,(DATE(YEAR($G10)+1,MONTH($G10)+1,1))&gt;AH$4),$D10*24*AH$3*(AH$2/1000-($F10/1000)),0)</f>
        <v>0</v>
      </c>
      <c r="AI10" s="69" t="n">
        <f aca="false">IF(AND($F10&lt;AI$2,$G10&lt;AI$4,(DATE(YEAR($G10)+1,MONTH($G10)+1,1))&gt;AI$4),$D10*24*AI$3*(AI$2/1000-($F10/1000)),0)</f>
        <v>0</v>
      </c>
      <c r="AJ10" s="69" t="n">
        <f aca="false">IF(AND($F10&lt;AJ$2,$G10&lt;AJ$4,(DATE(YEAR($G10)+1,MONTH($G10)+1,1))&gt;AJ$4),$D10*24*AJ$3*(AJ$2/1000-($F10/1000)),0)</f>
        <v>0</v>
      </c>
      <c r="AK10" s="69" t="n">
        <f aca="false">IF(AND($F10&lt;AK$2,$G10&lt;AK$4,(DATE(YEAR($G10)+1,MONTH($G10)+1,1))&gt;AK$4),$D10*24*AK$3*(AK$2/1000-($F10/1000)),0)</f>
        <v>0</v>
      </c>
      <c r="AL10" s="69" t="n">
        <f aca="false">IF(AND($F10&lt;AL$2,$G10&lt;AL$4,(DATE(YEAR($G10)+1,MONTH($G10)+1,1))&gt;AL$4),$D10*24*AL$3*(AL$2/1000-($F10/1000)),0)</f>
        <v>0</v>
      </c>
      <c r="AM10" s="69" t="n">
        <f aca="false">IF(AND($F10&lt;AM$2,$G10&lt;AM$4,(DATE(YEAR($G10)+1,MONTH($G10)+1,1))&gt;AM$4),$D10*24*AM$3*(AM$2/1000-($F10/1000)),0)</f>
        <v>0</v>
      </c>
      <c r="AN10" s="69" t="n">
        <f aca="false">IF(AND($F10&lt;AN$2,$G10&lt;AN$4,(DATE(YEAR($G10)+1,MONTH($G10)+1,1))&gt;AN$4),$D10*24*AN$3*(AN$2/1000-($F10/1000)),0)</f>
        <v>0</v>
      </c>
      <c r="AO10" s="69" t="n">
        <f aca="false">IF(AND($F10&lt;AO$2,$G10&lt;AO$4,(DATE(YEAR($G10)+1,MONTH($G10)+1,1))&gt;AO$4),$D10*24*AO$3*(AO$2/1000-($F10/1000)),0)</f>
        <v>0</v>
      </c>
      <c r="AP10" s="69" t="n">
        <f aca="false">IF(AND($F10&lt;AP$2,$G10&lt;AP$4,(DATE(YEAR($G10)+1,MONTH($G10)+1,1))&gt;AP$4),$D10*24*AP$3*(AP$2/1000-($F10/1000)),0)</f>
        <v>0</v>
      </c>
      <c r="AQ10" s="69" t="n">
        <f aca="false">IF(AND($F10&lt;AQ$2,$G10&lt;AQ$4,(DATE(YEAR($G10)+1,MONTH($G10)+1,1))&gt;AQ$4),$D10*24*AQ$3*(AQ$2/1000-($F10/1000)),0)</f>
        <v>0</v>
      </c>
      <c r="AR10" s="69" t="n">
        <f aca="false">IF(AND($F10&lt;AR$2,$G10&lt;AR$4,(DATE(YEAR($G10)+1,MONTH($G10)+1,1))&gt;AR$4),$D10*24*AR$3*(AR$2/1000-($F10/1000)),0)</f>
        <v>0</v>
      </c>
      <c r="AS10" s="69" t="n">
        <f aca="false">IF(AND($F10&lt;AS$2,$G10&lt;AS$4,(DATE(YEAR($G10)+1,MONTH($G10)+1,1))&gt;AS$4),$D10*24*AS$3*(AS$2/1000-($F10/1000)),0)</f>
        <v>0</v>
      </c>
      <c r="AT10" s="69" t="n">
        <f aca="false">IF(AND($F10&lt;AT$2,$G10&lt;AT$4,(DATE(YEAR($G10)+1,MONTH($G10)+1,1))&gt;AT$4),$D10*24*AT$3*(AT$2/1000-($F10/1000)),0)</f>
        <v>0</v>
      </c>
      <c r="AU10" s="69" t="n">
        <f aca="false">IF(AND($F10&lt;AU$2,$G10&lt;AU$4,(DATE(YEAR($G10)+1,MONTH($G10)+1,1))&gt;AU$4),$D10*24*AU$3*(AU$2/1000-($F10/1000)),0)</f>
        <v>0</v>
      </c>
      <c r="AV10" s="69" t="n">
        <f aca="false">IF(AND($F10&lt;AV$2,$G10&lt;AV$4,(DATE(YEAR($G10)+1,MONTH($G10)+1,1))&gt;AV$4),$D10*24*AV$3*(AV$2/1000-($F10/1000)),0)</f>
        <v>0</v>
      </c>
      <c r="AW10" s="69" t="n">
        <f aca="false">IF(AND($F10&lt;AW$2,$G10&lt;AW$4,(DATE(YEAR($G10)+1,MONTH($G10)+1,1))&gt;AW$4),$D10*24*AW$3*(AW$2/1000-($F10/1000)),0)</f>
        <v>0</v>
      </c>
      <c r="AX10" s="69" t="n">
        <f aca="false">IF(AND($F10&lt;AX$2,$G10&lt;AX$4,(DATE(YEAR($G10)+1,MONTH($G10)+1,1))&gt;AX$4),$D10*24*AX$3*(AX$2/1000-($F10/1000)),0)</f>
        <v>0</v>
      </c>
      <c r="AY10" s="69" t="n">
        <f aca="false">IF(AND($F10&lt;AY$2,$G10&lt;AY$4,(DATE(YEAR($G10)+1,MONTH($G10)+1,1))&gt;AY$4),$D10*24*AY$3*(AY$2/1000-($F10/1000)),0)</f>
        <v>0</v>
      </c>
      <c r="AZ10" s="69" t="n">
        <f aca="false">IF(AND($F10&lt;AZ$2,$G10&lt;AZ$4,(DATE(YEAR($G10)+1,MONTH($G10)+1,1))&gt;AZ$4),$D10*24*AZ$3*(AZ$2/1000-($F10/1000)),0)</f>
        <v>0</v>
      </c>
      <c r="BA10" s="69" t="n">
        <f aca="false">IF(AND($F10&lt;BA$2,$G10&lt;BA$4,(DATE(YEAR($G10)+1,MONTH($G10)+1,1))&gt;BA$4),$D10*24*BA$3*(BA$2/1000-($F10/1000)),0)</f>
        <v>0</v>
      </c>
      <c r="BB10" s="69" t="n">
        <f aca="false">IF(AND($F10&lt;BB$2,$G10&lt;BB$4,(DATE(YEAR($G10)+1,MONTH($G10)+1,1))&gt;BB$4),$D10*24*BB$3*(BB$2/1000-($F10/1000)),0)</f>
        <v>0</v>
      </c>
      <c r="BC10" s="69" t="n">
        <f aca="false">IF(AND($F10&lt;BC$2,$G10&lt;BC$4,(DATE(YEAR($G10)+1,MONTH($G10)+1,1))&gt;BC$4),$D10*24*BC$3*(BC$2/1000-($F10/1000)),0)</f>
        <v>0</v>
      </c>
      <c r="BD10" s="83" t="n">
        <f aca="false">IF(AND($F10&lt;BD$2,$G10&lt;BD$4,(DATE(YEAR($G10)+1,MONTH($G10)+1,1))&gt;BD$4),$D10*24*BD$3*(BD$2/1000-($F10/1000)),0)</f>
        <v>0</v>
      </c>
      <c r="BF10" s="69" t="n">
        <f aca="false">AVERAGE(I10:K10)</f>
        <v>1044</v>
      </c>
      <c r="BG10" s="69" t="n">
        <f aca="false">AVERAGE(L10:N10)</f>
        <v>1218</v>
      </c>
      <c r="BH10" s="69" t="n">
        <f aca="false">AVERAGE(O10:Q10)</f>
        <v>1740</v>
      </c>
      <c r="BI10" s="69" t="n">
        <f aca="false">AVERAGE(R10:T10)</f>
        <v>1566</v>
      </c>
      <c r="BJ10" s="69" t="n">
        <f aca="false">AVERAGE(U10:W10)</f>
        <v>580</v>
      </c>
      <c r="BK10" s="69" t="n">
        <f aca="false">AVERAGE(X10:Z10)</f>
        <v>0</v>
      </c>
      <c r="BL10" s="69" t="n">
        <f aca="false">AVERAGE(AA10:AC10)</f>
        <v>0</v>
      </c>
      <c r="BM10" s="69" t="n">
        <f aca="false">AVERAGE(AD10:AF10)</f>
        <v>0</v>
      </c>
      <c r="BN10" s="69" t="n">
        <f aca="false">AVERAGE(AG10:AI10)</f>
        <v>0</v>
      </c>
      <c r="BO10" s="69" t="n">
        <f aca="false">AVERAGE(AJ10:AL10)</f>
        <v>0</v>
      </c>
      <c r="BP10" s="69" t="n">
        <f aca="false">AVERAGE(AM10:AO10)</f>
        <v>0</v>
      </c>
      <c r="BQ10" s="69" t="n">
        <f aca="false">AVERAGE(AP10:AR10)</f>
        <v>0</v>
      </c>
      <c r="BR10" s="69" t="n">
        <f aca="false">AVERAGE(AS10:AU10)</f>
        <v>0</v>
      </c>
      <c r="BS10" s="69" t="n">
        <f aca="false">AVERAGE(AV10:AX10)</f>
        <v>0</v>
      </c>
      <c r="BT10" s="69" t="n">
        <f aca="false">AVERAGE(AY10:BA10)</f>
        <v>0</v>
      </c>
      <c r="BU10" s="69" t="n">
        <f aca="false">AVERAGE(BB10:BD10)</f>
        <v>0</v>
      </c>
    </row>
    <row r="11" customFormat="false" ht="12.75" hidden="false" customHeight="false" outlineLevel="0" collapsed="false">
      <c r="A11" s="0" t="s">
        <v>1376</v>
      </c>
      <c r="B11" s="66" t="s">
        <v>1369</v>
      </c>
      <c r="C11" s="0" t="s">
        <v>1248</v>
      </c>
      <c r="D11" s="0" t="n">
        <v>150</v>
      </c>
      <c r="E11" s="3" t="s">
        <v>1268</v>
      </c>
      <c r="F11" s="13" t="n">
        <v>7100</v>
      </c>
      <c r="G11" s="8" t="n">
        <v>36906</v>
      </c>
      <c r="H11" s="64" t="s">
        <v>1260</v>
      </c>
      <c r="I11" s="69" t="n">
        <f aca="false">IF(AND($F11&lt;I$2,$G11&lt;I$4,(DATE(YEAR($G11)+1,MONTH($G11)+1,1))&gt;I$4),$D11*24*I$3*(I$2/1000-($F11/1000)),0)</f>
        <v>0</v>
      </c>
      <c r="J11" s="69" t="n">
        <f aca="false">IF(AND($F11&lt;J$2,$G11&lt;J$4,(DATE(YEAR($G11)+1,MONTH($G11)+1,1))&gt;J$4),$D11*24*J$3*(J$2/1000-($F11/1000)),0)</f>
        <v>10440</v>
      </c>
      <c r="K11" s="69" t="n">
        <f aca="false">IF(AND($F11&lt;K$2,$G11&lt;K$4,(DATE(YEAR($G11)+1,MONTH($G11)+1,1))&gt;K$4),$D11*24*K$3*(K$2/1000-($F11/1000)),0)</f>
        <v>8352</v>
      </c>
      <c r="L11" s="69" t="n">
        <f aca="false">IF(AND($F11&lt;L$2,$G11&lt;L$4,(DATE(YEAR($G11)+1,MONTH($G11)+1,1))&gt;L$4),$D11*24*L$3*(L$2/1000-($F11/1000)),0)</f>
        <v>7308</v>
      </c>
      <c r="M11" s="69" t="n">
        <f aca="false">IF(AND($F11&lt;M$2,$G11&lt;M$4,(DATE(YEAR($G11)+1,MONTH($G11)+1,1))&gt;M$4),$D11*24*M$3*(M$2/1000-($F11/1000)),0)</f>
        <v>6264</v>
      </c>
      <c r="N11" s="69" t="n">
        <f aca="false">IF(AND($F11&lt;N$2,$G11&lt;N$4,(DATE(YEAR($G11)+1,MONTH($G11)+1,1))&gt;N$4),$D11*24*N$3*(N$2/1000-($F11/1000)),0)</f>
        <v>8352</v>
      </c>
      <c r="O11" s="69" t="n">
        <f aca="false">IF(AND($F11&lt;O$2,$G11&lt;O$4,(DATE(YEAR($G11)+1,MONTH($G11)+1,1))&gt;O$4),$D11*24*O$3*(O$2/1000-($F11/1000)),0)</f>
        <v>10440</v>
      </c>
      <c r="P11" s="69" t="n">
        <f aca="false">IF(AND($F11&lt;P$2,$G11&lt;P$4,(DATE(YEAR($G11)+1,MONTH($G11)+1,1))&gt;P$4),$D11*24*P$3*(P$2/1000-($F11/1000)),0)</f>
        <v>10440</v>
      </c>
      <c r="Q11" s="69" t="n">
        <f aca="false">IF(AND($F11&lt;Q$2,$G11&lt;Q$4,(DATE(YEAR($G11)+1,MONTH($G11)+1,1))&gt;Q$4),$D11*24*Q$3*(Q$2/1000-($F11/1000)),0)</f>
        <v>10440</v>
      </c>
      <c r="R11" s="69" t="n">
        <f aca="false">IF(AND($F11&lt;R$2,$G11&lt;R$4,(DATE(YEAR($G11)+1,MONTH($G11)+1,1))&gt;R$4),$D11*24*R$3*(R$2/1000-($F11/1000)),0)</f>
        <v>8352</v>
      </c>
      <c r="S11" s="69" t="n">
        <f aca="false">IF(AND($F11&lt;S$2,$G11&lt;S$4,(DATE(YEAR($G11)+1,MONTH($G11)+1,1))&gt;S$4),$D11*24*S$3*(S$2/1000-($F11/1000)),0)</f>
        <v>9396</v>
      </c>
      <c r="T11" s="69" t="n">
        <f aca="false">IF(AND($F11&lt;T$2,$G11&lt;T$4,(DATE(YEAR($G11)+1,MONTH($G11)+1,1))&gt;T$4),$D11*24*T$3*(T$2/1000-($F11/1000)),0)</f>
        <v>10440</v>
      </c>
      <c r="U11" s="69" t="n">
        <f aca="false">IF(AND($F11&lt;U$2,$G11&lt;U$4,(DATE(YEAR($G11)+1,MONTH($G11)+1,1))&gt;U$4),$D11*24*U$3*(U$2/1000-($F11/1000)),0)</f>
        <v>10440</v>
      </c>
      <c r="V11" s="69" t="n">
        <f aca="false">IF(AND($F11&lt;V$2,$G11&lt;V$4,(DATE(YEAR($G11)+1,MONTH($G11)+1,1))&gt;V$4),$D11*24*V$3*(V$2/1000-($F11/1000)),0)</f>
        <v>0</v>
      </c>
      <c r="W11" s="69" t="n">
        <f aca="false">IF(AND($F11&lt;W$2,$G11&lt;W$4,(DATE(YEAR($G11)+1,MONTH($G11)+1,1))&gt;W$4),$D11*24*W$3*(W$2/1000-($F11/1000)),0)</f>
        <v>0</v>
      </c>
      <c r="X11" s="69" t="n">
        <f aca="false">IF(AND($F11&lt;X$2,$G11&lt;X$4,(DATE(YEAR($G11)+1,MONTH($G11)+1,1))&gt;X$4),$D11*24*X$3*(X$2/1000-($F11/1000)),0)</f>
        <v>0</v>
      </c>
      <c r="Y11" s="69" t="n">
        <f aca="false">IF(AND($F11&lt;Y$2,$G11&lt;Y$4,(DATE(YEAR($G11)+1,MONTH($G11)+1,1))&gt;Y$4),$D11*24*Y$3*(Y$2/1000-($F11/1000)),0)</f>
        <v>0</v>
      </c>
      <c r="Z11" s="69" t="n">
        <f aca="false">IF(AND($F11&lt;Z$2,$G11&lt;Z$4,(DATE(YEAR($G11)+1,MONTH($G11)+1,1))&gt;Z$4),$D11*24*Z$3*(Z$2/1000-($F11/1000)),0)</f>
        <v>0</v>
      </c>
      <c r="AA11" s="69" t="n">
        <f aca="false">IF(AND($F11&lt;AA$2,$G11&lt;AA$4,(DATE(YEAR($G11)+1,MONTH($G11)+1,1))&gt;AA$4),$D11*24*AA$3*(AA$2/1000-($F11/1000)),0)</f>
        <v>0</v>
      </c>
      <c r="AB11" s="69" t="n">
        <f aca="false">IF(AND($F11&lt;AB$2,$G11&lt;AB$4,(DATE(YEAR($G11)+1,MONTH($G11)+1,1))&gt;AB$4),$D11*24*AB$3*(AB$2/1000-($F11/1000)),0)</f>
        <v>0</v>
      </c>
      <c r="AC11" s="69" t="n">
        <f aca="false">IF(AND($F11&lt;AC$2,$G11&lt;AC$4,(DATE(YEAR($G11)+1,MONTH($G11)+1,1))&gt;AC$4),$D11*24*AC$3*(AC$2/1000-($F11/1000)),0)</f>
        <v>0</v>
      </c>
      <c r="AD11" s="69" t="n">
        <f aca="false">IF(AND($F11&lt;AD$2,$G11&lt;AD$4,(DATE(YEAR($G11)+1,MONTH($G11)+1,1))&gt;AD$4),$D11*24*AD$3*(AD$2/1000-($F11/1000)),0)</f>
        <v>0</v>
      </c>
      <c r="AE11" s="69" t="n">
        <f aca="false">IF(AND($F11&lt;AE$2,$G11&lt;AE$4,(DATE(YEAR($G11)+1,MONTH($G11)+1,1))&gt;AE$4),$D11*24*AE$3*(AE$2/1000-($F11/1000)),0)</f>
        <v>0</v>
      </c>
      <c r="AF11" s="69" t="n">
        <f aca="false">IF(AND($F11&lt;AF$2,$G11&lt;AF$4,(DATE(YEAR($G11)+1,MONTH($G11)+1,1))&gt;AF$4),$D11*24*AF$3*(AF$2/1000-($F11/1000)),0)</f>
        <v>0</v>
      </c>
      <c r="AG11" s="69" t="n">
        <f aca="false">IF(AND($F11&lt;AG$2,$G11&lt;AG$4,(DATE(YEAR($G11)+1,MONTH($G11)+1,1))&gt;AG$4),$D11*24*AG$3*(AG$2/1000-($F11/1000)),0)</f>
        <v>0</v>
      </c>
      <c r="AH11" s="69" t="n">
        <f aca="false">IF(AND($F11&lt;AH$2,$G11&lt;AH$4,(DATE(YEAR($G11)+1,MONTH($G11)+1,1))&gt;AH$4),$D11*24*AH$3*(AH$2/1000-($F11/1000)),0)</f>
        <v>0</v>
      </c>
      <c r="AI11" s="69" t="n">
        <f aca="false">IF(AND($F11&lt;AI$2,$G11&lt;AI$4,(DATE(YEAR($G11)+1,MONTH($G11)+1,1))&gt;AI$4),$D11*24*AI$3*(AI$2/1000-($F11/1000)),0)</f>
        <v>0</v>
      </c>
      <c r="AJ11" s="69" t="n">
        <f aca="false">IF(AND($F11&lt;AJ$2,$G11&lt;AJ$4,(DATE(YEAR($G11)+1,MONTH($G11)+1,1))&gt;AJ$4),$D11*24*AJ$3*(AJ$2/1000-($F11/1000)),0)</f>
        <v>0</v>
      </c>
      <c r="AK11" s="69" t="n">
        <f aca="false">IF(AND($F11&lt;AK$2,$G11&lt;AK$4,(DATE(YEAR($G11)+1,MONTH($G11)+1,1))&gt;AK$4),$D11*24*AK$3*(AK$2/1000-($F11/1000)),0)</f>
        <v>0</v>
      </c>
      <c r="AL11" s="69" t="n">
        <f aca="false">IF(AND($F11&lt;AL$2,$G11&lt;AL$4,(DATE(YEAR($G11)+1,MONTH($G11)+1,1))&gt;AL$4),$D11*24*AL$3*(AL$2/1000-($F11/1000)),0)</f>
        <v>0</v>
      </c>
      <c r="AM11" s="69" t="n">
        <f aca="false">IF(AND($F11&lt;AM$2,$G11&lt;AM$4,(DATE(YEAR($G11)+1,MONTH($G11)+1,1))&gt;AM$4),$D11*24*AM$3*(AM$2/1000-($F11/1000)),0)</f>
        <v>0</v>
      </c>
      <c r="AN11" s="69" t="n">
        <f aca="false">IF(AND($F11&lt;AN$2,$G11&lt;AN$4,(DATE(YEAR($G11)+1,MONTH($G11)+1,1))&gt;AN$4),$D11*24*AN$3*(AN$2/1000-($F11/1000)),0)</f>
        <v>0</v>
      </c>
      <c r="AO11" s="69" t="n">
        <f aca="false">IF(AND($F11&lt;AO$2,$G11&lt;AO$4,(DATE(YEAR($G11)+1,MONTH($G11)+1,1))&gt;AO$4),$D11*24*AO$3*(AO$2/1000-($F11/1000)),0)</f>
        <v>0</v>
      </c>
      <c r="AP11" s="69" t="n">
        <f aca="false">IF(AND($F11&lt;AP$2,$G11&lt;AP$4,(DATE(YEAR($G11)+1,MONTH($G11)+1,1))&gt;AP$4),$D11*24*AP$3*(AP$2/1000-($F11/1000)),0)</f>
        <v>0</v>
      </c>
      <c r="AQ11" s="69" t="n">
        <f aca="false">IF(AND($F11&lt;AQ$2,$G11&lt;AQ$4,(DATE(YEAR($G11)+1,MONTH($G11)+1,1))&gt;AQ$4),$D11*24*AQ$3*(AQ$2/1000-($F11/1000)),0)</f>
        <v>0</v>
      </c>
      <c r="AR11" s="69" t="n">
        <f aca="false">IF(AND($F11&lt;AR$2,$G11&lt;AR$4,(DATE(YEAR($G11)+1,MONTH($G11)+1,1))&gt;AR$4),$D11*24*AR$3*(AR$2/1000-($F11/1000)),0)</f>
        <v>0</v>
      </c>
      <c r="AS11" s="69" t="n">
        <f aca="false">IF(AND($F11&lt;AS$2,$G11&lt;AS$4,(DATE(YEAR($G11)+1,MONTH($G11)+1,1))&gt;AS$4),$D11*24*AS$3*(AS$2/1000-($F11/1000)),0)</f>
        <v>0</v>
      </c>
      <c r="AT11" s="69" t="n">
        <f aca="false">IF(AND($F11&lt;AT$2,$G11&lt;AT$4,(DATE(YEAR($G11)+1,MONTH($G11)+1,1))&gt;AT$4),$D11*24*AT$3*(AT$2/1000-($F11/1000)),0)</f>
        <v>0</v>
      </c>
      <c r="AU11" s="69" t="n">
        <f aca="false">IF(AND($F11&lt;AU$2,$G11&lt;AU$4,(DATE(YEAR($G11)+1,MONTH($G11)+1,1))&gt;AU$4),$D11*24*AU$3*(AU$2/1000-($F11/1000)),0)</f>
        <v>0</v>
      </c>
      <c r="AV11" s="69" t="n">
        <f aca="false">IF(AND($F11&lt;AV$2,$G11&lt;AV$4,(DATE(YEAR($G11)+1,MONTH($G11)+1,1))&gt;AV$4),$D11*24*AV$3*(AV$2/1000-($F11/1000)),0)</f>
        <v>0</v>
      </c>
      <c r="AW11" s="69" t="n">
        <f aca="false">IF(AND($F11&lt;AW$2,$G11&lt;AW$4,(DATE(YEAR($G11)+1,MONTH($G11)+1,1))&gt;AW$4),$D11*24*AW$3*(AW$2/1000-($F11/1000)),0)</f>
        <v>0</v>
      </c>
      <c r="AX11" s="69" t="n">
        <f aca="false">IF(AND($F11&lt;AX$2,$G11&lt;AX$4,(DATE(YEAR($G11)+1,MONTH($G11)+1,1))&gt;AX$4),$D11*24*AX$3*(AX$2/1000-($F11/1000)),0)</f>
        <v>0</v>
      </c>
      <c r="AY11" s="69" t="n">
        <f aca="false">IF(AND($F11&lt;AY$2,$G11&lt;AY$4,(DATE(YEAR($G11)+1,MONTH($G11)+1,1))&gt;AY$4),$D11*24*AY$3*(AY$2/1000-($F11/1000)),0)</f>
        <v>0</v>
      </c>
      <c r="AZ11" s="69" t="n">
        <f aca="false">IF(AND($F11&lt;AZ$2,$G11&lt;AZ$4,(DATE(YEAR($G11)+1,MONTH($G11)+1,1))&gt;AZ$4),$D11*24*AZ$3*(AZ$2/1000-($F11/1000)),0)</f>
        <v>0</v>
      </c>
      <c r="BA11" s="69" t="n">
        <f aca="false">IF(AND($F11&lt;BA$2,$G11&lt;BA$4,(DATE(YEAR($G11)+1,MONTH($G11)+1,1))&gt;BA$4),$D11*24*BA$3*(BA$2/1000-($F11/1000)),0)</f>
        <v>0</v>
      </c>
      <c r="BB11" s="69" t="n">
        <f aca="false">IF(AND($F11&lt;BB$2,$G11&lt;BB$4,(DATE(YEAR($G11)+1,MONTH($G11)+1,1))&gt;BB$4),$D11*24*BB$3*(BB$2/1000-($F11/1000)),0)</f>
        <v>0</v>
      </c>
      <c r="BC11" s="69" t="n">
        <f aca="false">IF(AND($F11&lt;BC$2,$G11&lt;BC$4,(DATE(YEAR($G11)+1,MONTH($G11)+1,1))&gt;BC$4),$D11*24*BC$3*(BC$2/1000-($F11/1000)),0)</f>
        <v>0</v>
      </c>
      <c r="BD11" s="83" t="n">
        <f aca="false">IF(AND($F11&lt;BD$2,$G11&lt;BD$4,(DATE(YEAR($G11)+1,MONTH($G11)+1,1))&gt;BD$4),$D11*24*BD$3*(BD$2/1000-($F11/1000)),0)</f>
        <v>0</v>
      </c>
      <c r="BF11" s="69" t="n">
        <f aca="false">AVERAGE(I11:K11)</f>
        <v>6264</v>
      </c>
      <c r="BG11" s="69" t="n">
        <f aca="false">AVERAGE(L11:N11)</f>
        <v>7308</v>
      </c>
      <c r="BH11" s="69" t="n">
        <f aca="false">AVERAGE(O11:Q11)</f>
        <v>10440</v>
      </c>
      <c r="BI11" s="69" t="n">
        <f aca="false">AVERAGE(R11:T11)</f>
        <v>9396</v>
      </c>
      <c r="BJ11" s="69" t="n">
        <f aca="false">AVERAGE(U11:W11)</f>
        <v>3480</v>
      </c>
      <c r="BK11" s="69" t="n">
        <f aca="false">AVERAGE(X11:Z11)</f>
        <v>0</v>
      </c>
      <c r="BL11" s="69" t="n">
        <f aca="false">AVERAGE(AA11:AC11)</f>
        <v>0</v>
      </c>
      <c r="BM11" s="69" t="n">
        <f aca="false">AVERAGE(AD11:AF11)</f>
        <v>0</v>
      </c>
      <c r="BN11" s="69" t="n">
        <f aca="false">AVERAGE(AG11:AI11)</f>
        <v>0</v>
      </c>
      <c r="BO11" s="69" t="n">
        <f aca="false">AVERAGE(AJ11:AL11)</f>
        <v>0</v>
      </c>
      <c r="BP11" s="69" t="n">
        <f aca="false">AVERAGE(AM11:AO11)</f>
        <v>0</v>
      </c>
      <c r="BQ11" s="69" t="n">
        <f aca="false">AVERAGE(AP11:AR11)</f>
        <v>0</v>
      </c>
      <c r="BR11" s="69" t="n">
        <f aca="false">AVERAGE(AS11:AU11)</f>
        <v>0</v>
      </c>
      <c r="BS11" s="69" t="n">
        <f aca="false">AVERAGE(AV11:AX11)</f>
        <v>0</v>
      </c>
      <c r="BT11" s="69" t="n">
        <f aca="false">AVERAGE(AY11:BA11)</f>
        <v>0</v>
      </c>
      <c r="BU11" s="69" t="n">
        <f aca="false">AVERAGE(BB11:BD11)</f>
        <v>0</v>
      </c>
    </row>
    <row r="12" customFormat="false" ht="12.75" hidden="false" customHeight="false" outlineLevel="0" collapsed="false">
      <c r="A12" s="0" t="s">
        <v>1377</v>
      </c>
      <c r="B12" s="66" t="s">
        <v>1369</v>
      </c>
      <c r="C12" s="0" t="s">
        <v>1248</v>
      </c>
      <c r="D12" s="0" t="n">
        <v>25</v>
      </c>
      <c r="E12" s="3" t="s">
        <v>1268</v>
      </c>
      <c r="F12" s="13" t="n">
        <v>7100</v>
      </c>
      <c r="G12" s="8" t="n">
        <v>36951</v>
      </c>
      <c r="H12" s="64" t="s">
        <v>1260</v>
      </c>
      <c r="I12" s="69" t="n">
        <f aca="false">IF(AND($F12&lt;I$2,$G12&lt;I$4,(DATE(YEAR($G12)+1,MONTH($G12)+1,1))&gt;I$4),$D12*24*I$3*(I$2/1000-($F12/1000)),0)</f>
        <v>0</v>
      </c>
      <c r="J12" s="69" t="n">
        <f aca="false">IF(AND($F12&lt;J$2,$G12&lt;J$4,(DATE(YEAR($G12)+1,MONTH($G12)+1,1))&gt;J$4),$D12*24*J$3*(J$2/1000-($F12/1000)),0)</f>
        <v>0</v>
      </c>
      <c r="K12" s="69" t="n">
        <f aca="false">IF(AND($F12&lt;K$2,$G12&lt;K$4,(DATE(YEAR($G12)+1,MONTH($G12)+1,1))&gt;K$4),$D12*24*K$3*(K$2/1000-($F12/1000)),0)</f>
        <v>0</v>
      </c>
      <c r="L12" s="69" t="n">
        <f aca="false">IF(AND($F12&lt;L$2,$G12&lt;L$4,(DATE(YEAR($G12)+1,MONTH($G12)+1,1))&gt;L$4),$D12*24*L$3*(L$2/1000-($F12/1000)),0)</f>
        <v>1218</v>
      </c>
      <c r="M12" s="69" t="n">
        <f aca="false">IF(AND($F12&lt;M$2,$G12&lt;M$4,(DATE(YEAR($G12)+1,MONTH($G12)+1,1))&gt;M$4),$D12*24*M$3*(M$2/1000-($F12/1000)),0)</f>
        <v>1044</v>
      </c>
      <c r="N12" s="69" t="n">
        <f aca="false">IF(AND($F12&lt;N$2,$G12&lt;N$4,(DATE(YEAR($G12)+1,MONTH($G12)+1,1))&gt;N$4),$D12*24*N$3*(N$2/1000-($F12/1000)),0)</f>
        <v>1392</v>
      </c>
      <c r="O12" s="69" t="n">
        <f aca="false">IF(AND($F12&lt;O$2,$G12&lt;O$4,(DATE(YEAR($G12)+1,MONTH($G12)+1,1))&gt;O$4),$D12*24*O$3*(O$2/1000-($F12/1000)),0)</f>
        <v>1740</v>
      </c>
      <c r="P12" s="69" t="n">
        <f aca="false">IF(AND($F12&lt;P$2,$G12&lt;P$4,(DATE(YEAR($G12)+1,MONTH($G12)+1,1))&gt;P$4),$D12*24*P$3*(P$2/1000-($F12/1000)),0)</f>
        <v>1740</v>
      </c>
      <c r="Q12" s="69" t="n">
        <f aca="false">IF(AND($F12&lt;Q$2,$G12&lt;Q$4,(DATE(YEAR($G12)+1,MONTH($G12)+1,1))&gt;Q$4),$D12*24*Q$3*(Q$2/1000-($F12/1000)),0)</f>
        <v>1740</v>
      </c>
      <c r="R12" s="69" t="n">
        <f aca="false">IF(AND($F12&lt;R$2,$G12&lt;R$4,(DATE(YEAR($G12)+1,MONTH($G12)+1,1))&gt;R$4),$D12*24*R$3*(R$2/1000-($F12/1000)),0)</f>
        <v>1392</v>
      </c>
      <c r="S12" s="69" t="n">
        <f aca="false">IF(AND($F12&lt;S$2,$G12&lt;S$4,(DATE(YEAR($G12)+1,MONTH($G12)+1,1))&gt;S$4),$D12*24*S$3*(S$2/1000-($F12/1000)),0)</f>
        <v>1566</v>
      </c>
      <c r="T12" s="69" t="n">
        <f aca="false">IF(AND($F12&lt;T$2,$G12&lt;T$4,(DATE(YEAR($G12)+1,MONTH($G12)+1,1))&gt;T$4),$D12*24*T$3*(T$2/1000-($F12/1000)),0)</f>
        <v>1740</v>
      </c>
      <c r="U12" s="69" t="n">
        <f aca="false">IF(AND($F12&lt;U$2,$G12&lt;U$4,(DATE(YEAR($G12)+1,MONTH($G12)+1,1))&gt;U$4),$D12*24*U$3*(U$2/1000-($F12/1000)),0)</f>
        <v>1740</v>
      </c>
      <c r="V12" s="69" t="n">
        <f aca="false">IF(AND($F12&lt;V$2,$G12&lt;V$4,(DATE(YEAR($G12)+1,MONTH($G12)+1,1))&gt;V$4),$D12*24*V$3*(V$2/1000-($F12/1000)),0)</f>
        <v>1740</v>
      </c>
      <c r="W12" s="69" t="n">
        <f aca="false">IF(AND($F12&lt;W$2,$G12&lt;W$4,(DATE(YEAR($G12)+1,MONTH($G12)+1,1))&gt;W$4),$D12*24*W$3*(W$2/1000-($F12/1000)),0)</f>
        <v>1740</v>
      </c>
      <c r="X12" s="69" t="n">
        <f aca="false">IF(AND($F12&lt;X$2,$G12&lt;X$4,(DATE(YEAR($G12)+1,MONTH($G12)+1,1))&gt;X$4),$D12*24*X$3*(X$2/1000-($F12/1000)),0)</f>
        <v>0</v>
      </c>
      <c r="Y12" s="69" t="n">
        <f aca="false">IF(AND($F12&lt;Y$2,$G12&lt;Y$4,(DATE(YEAR($G12)+1,MONTH($G12)+1,1))&gt;Y$4),$D12*24*Y$3*(Y$2/1000-($F12/1000)),0)</f>
        <v>0</v>
      </c>
      <c r="Z12" s="69" t="n">
        <f aca="false">IF(AND($F12&lt;Z$2,$G12&lt;Z$4,(DATE(YEAR($G12)+1,MONTH($G12)+1,1))&gt;Z$4),$D12*24*Z$3*(Z$2/1000-($F12/1000)),0)</f>
        <v>0</v>
      </c>
      <c r="AA12" s="69" t="n">
        <f aca="false">IF(AND($F12&lt;AA$2,$G12&lt;AA$4,(DATE(YEAR($G12)+1,MONTH($G12)+1,1))&gt;AA$4),$D12*24*AA$3*(AA$2/1000-($F12/1000)),0)</f>
        <v>0</v>
      </c>
      <c r="AB12" s="69" t="n">
        <f aca="false">IF(AND($F12&lt;AB$2,$G12&lt;AB$4,(DATE(YEAR($G12)+1,MONTH($G12)+1,1))&gt;AB$4),$D12*24*AB$3*(AB$2/1000-($F12/1000)),0)</f>
        <v>0</v>
      </c>
      <c r="AC12" s="69" t="n">
        <f aca="false">IF(AND($F12&lt;AC$2,$G12&lt;AC$4,(DATE(YEAR($G12)+1,MONTH($G12)+1,1))&gt;AC$4),$D12*24*AC$3*(AC$2/1000-($F12/1000)),0)</f>
        <v>0</v>
      </c>
      <c r="AD12" s="69" t="n">
        <f aca="false">IF(AND($F12&lt;AD$2,$G12&lt;AD$4,(DATE(YEAR($G12)+1,MONTH($G12)+1,1))&gt;AD$4),$D12*24*AD$3*(AD$2/1000-($F12/1000)),0)</f>
        <v>0</v>
      </c>
      <c r="AE12" s="69" t="n">
        <f aca="false">IF(AND($F12&lt;AE$2,$G12&lt;AE$4,(DATE(YEAR($G12)+1,MONTH($G12)+1,1))&gt;AE$4),$D12*24*AE$3*(AE$2/1000-($F12/1000)),0)</f>
        <v>0</v>
      </c>
      <c r="AF12" s="69" t="n">
        <f aca="false">IF(AND($F12&lt;AF$2,$G12&lt;AF$4,(DATE(YEAR($G12)+1,MONTH($G12)+1,1))&gt;AF$4),$D12*24*AF$3*(AF$2/1000-($F12/1000)),0)</f>
        <v>0</v>
      </c>
      <c r="AG12" s="69" t="n">
        <f aca="false">IF(AND($F12&lt;AG$2,$G12&lt;AG$4,(DATE(YEAR($G12)+1,MONTH($G12)+1,1))&gt;AG$4),$D12*24*AG$3*(AG$2/1000-($F12/1000)),0)</f>
        <v>0</v>
      </c>
      <c r="AH12" s="69" t="n">
        <f aca="false">IF(AND($F12&lt;AH$2,$G12&lt;AH$4,(DATE(YEAR($G12)+1,MONTH($G12)+1,1))&gt;AH$4),$D12*24*AH$3*(AH$2/1000-($F12/1000)),0)</f>
        <v>0</v>
      </c>
      <c r="AI12" s="69" t="n">
        <f aca="false">IF(AND($F12&lt;AI$2,$G12&lt;AI$4,(DATE(YEAR($G12)+1,MONTH($G12)+1,1))&gt;AI$4),$D12*24*AI$3*(AI$2/1000-($F12/1000)),0)</f>
        <v>0</v>
      </c>
      <c r="AJ12" s="69" t="n">
        <f aca="false">IF(AND($F12&lt;AJ$2,$G12&lt;AJ$4,(DATE(YEAR($G12)+1,MONTH($G12)+1,1))&gt;AJ$4),$D12*24*AJ$3*(AJ$2/1000-($F12/1000)),0)</f>
        <v>0</v>
      </c>
      <c r="AK12" s="69" t="n">
        <f aca="false">IF(AND($F12&lt;AK$2,$G12&lt;AK$4,(DATE(YEAR($G12)+1,MONTH($G12)+1,1))&gt;AK$4),$D12*24*AK$3*(AK$2/1000-($F12/1000)),0)</f>
        <v>0</v>
      </c>
      <c r="AL12" s="69" t="n">
        <f aca="false">IF(AND($F12&lt;AL$2,$G12&lt;AL$4,(DATE(YEAR($G12)+1,MONTH($G12)+1,1))&gt;AL$4),$D12*24*AL$3*(AL$2/1000-($F12/1000)),0)</f>
        <v>0</v>
      </c>
      <c r="AM12" s="69" t="n">
        <f aca="false">IF(AND($F12&lt;AM$2,$G12&lt;AM$4,(DATE(YEAR($G12)+1,MONTH($G12)+1,1))&gt;AM$4),$D12*24*AM$3*(AM$2/1000-($F12/1000)),0)</f>
        <v>0</v>
      </c>
      <c r="AN12" s="69" t="n">
        <f aca="false">IF(AND($F12&lt;AN$2,$G12&lt;AN$4,(DATE(YEAR($G12)+1,MONTH($G12)+1,1))&gt;AN$4),$D12*24*AN$3*(AN$2/1000-($F12/1000)),0)</f>
        <v>0</v>
      </c>
      <c r="AO12" s="69" t="n">
        <f aca="false">IF(AND($F12&lt;AO$2,$G12&lt;AO$4,(DATE(YEAR($G12)+1,MONTH($G12)+1,1))&gt;AO$4),$D12*24*AO$3*(AO$2/1000-($F12/1000)),0)</f>
        <v>0</v>
      </c>
      <c r="AP12" s="69" t="n">
        <f aca="false">IF(AND($F12&lt;AP$2,$G12&lt;AP$4,(DATE(YEAR($G12)+1,MONTH($G12)+1,1))&gt;AP$4),$D12*24*AP$3*(AP$2/1000-($F12/1000)),0)</f>
        <v>0</v>
      </c>
      <c r="AQ12" s="69" t="n">
        <f aca="false">IF(AND($F12&lt;AQ$2,$G12&lt;AQ$4,(DATE(YEAR($G12)+1,MONTH($G12)+1,1))&gt;AQ$4),$D12*24*AQ$3*(AQ$2/1000-($F12/1000)),0)</f>
        <v>0</v>
      </c>
      <c r="AR12" s="69" t="n">
        <f aca="false">IF(AND($F12&lt;AR$2,$G12&lt;AR$4,(DATE(YEAR($G12)+1,MONTH($G12)+1,1))&gt;AR$4),$D12*24*AR$3*(AR$2/1000-($F12/1000)),0)</f>
        <v>0</v>
      </c>
      <c r="AS12" s="69" t="n">
        <f aca="false">IF(AND($F12&lt;AS$2,$G12&lt;AS$4,(DATE(YEAR($G12)+1,MONTH($G12)+1,1))&gt;AS$4),$D12*24*AS$3*(AS$2/1000-($F12/1000)),0)</f>
        <v>0</v>
      </c>
      <c r="AT12" s="69" t="n">
        <f aca="false">IF(AND($F12&lt;AT$2,$G12&lt;AT$4,(DATE(YEAR($G12)+1,MONTH($G12)+1,1))&gt;AT$4),$D12*24*AT$3*(AT$2/1000-($F12/1000)),0)</f>
        <v>0</v>
      </c>
      <c r="AU12" s="69" t="n">
        <f aca="false">IF(AND($F12&lt;AU$2,$G12&lt;AU$4,(DATE(YEAR($G12)+1,MONTH($G12)+1,1))&gt;AU$4),$D12*24*AU$3*(AU$2/1000-($F12/1000)),0)</f>
        <v>0</v>
      </c>
      <c r="AV12" s="69" t="n">
        <f aca="false">IF(AND($F12&lt;AV$2,$G12&lt;AV$4,(DATE(YEAR($G12)+1,MONTH($G12)+1,1))&gt;AV$4),$D12*24*AV$3*(AV$2/1000-($F12/1000)),0)</f>
        <v>0</v>
      </c>
      <c r="AW12" s="69" t="n">
        <f aca="false">IF(AND($F12&lt;AW$2,$G12&lt;AW$4,(DATE(YEAR($G12)+1,MONTH($G12)+1,1))&gt;AW$4),$D12*24*AW$3*(AW$2/1000-($F12/1000)),0)</f>
        <v>0</v>
      </c>
      <c r="AX12" s="69" t="n">
        <f aca="false">IF(AND($F12&lt;AX$2,$G12&lt;AX$4,(DATE(YEAR($G12)+1,MONTH($G12)+1,1))&gt;AX$4),$D12*24*AX$3*(AX$2/1000-($F12/1000)),0)</f>
        <v>0</v>
      </c>
      <c r="AY12" s="69" t="n">
        <f aca="false">IF(AND($F12&lt;AY$2,$G12&lt;AY$4,(DATE(YEAR($G12)+1,MONTH($G12)+1,1))&gt;AY$4),$D12*24*AY$3*(AY$2/1000-($F12/1000)),0)</f>
        <v>0</v>
      </c>
      <c r="AZ12" s="69" t="n">
        <f aca="false">IF(AND($F12&lt;AZ$2,$G12&lt;AZ$4,(DATE(YEAR($G12)+1,MONTH($G12)+1,1))&gt;AZ$4),$D12*24*AZ$3*(AZ$2/1000-($F12/1000)),0)</f>
        <v>0</v>
      </c>
      <c r="BA12" s="69" t="n">
        <f aca="false">IF(AND($F12&lt;BA$2,$G12&lt;BA$4,(DATE(YEAR($G12)+1,MONTH($G12)+1,1))&gt;BA$4),$D12*24*BA$3*(BA$2/1000-($F12/1000)),0)</f>
        <v>0</v>
      </c>
      <c r="BB12" s="69" t="n">
        <f aca="false">IF(AND($F12&lt;BB$2,$G12&lt;BB$4,(DATE(YEAR($G12)+1,MONTH($G12)+1,1))&gt;BB$4),$D12*24*BB$3*(BB$2/1000-($F12/1000)),0)</f>
        <v>0</v>
      </c>
      <c r="BC12" s="69" t="n">
        <f aca="false">IF(AND($F12&lt;BC$2,$G12&lt;BC$4,(DATE(YEAR($G12)+1,MONTH($G12)+1,1))&gt;BC$4),$D12*24*BC$3*(BC$2/1000-($F12/1000)),0)</f>
        <v>0</v>
      </c>
      <c r="BD12" s="83" t="n">
        <f aca="false">IF(AND($F12&lt;BD$2,$G12&lt;BD$4,(DATE(YEAR($G12)+1,MONTH($G12)+1,1))&gt;BD$4),$D12*24*BD$3*(BD$2/1000-($F12/1000)),0)</f>
        <v>0</v>
      </c>
      <c r="BF12" s="69" t="n">
        <f aca="false">AVERAGE(I12:K12)</f>
        <v>0</v>
      </c>
      <c r="BG12" s="69" t="n">
        <f aca="false">AVERAGE(L12:N12)</f>
        <v>1218</v>
      </c>
      <c r="BH12" s="69" t="n">
        <f aca="false">AVERAGE(O12:Q12)</f>
        <v>1740</v>
      </c>
      <c r="BI12" s="69" t="n">
        <f aca="false">AVERAGE(R12:T12)</f>
        <v>1566</v>
      </c>
      <c r="BJ12" s="69" t="n">
        <f aca="false">AVERAGE(U12:W12)</f>
        <v>1740</v>
      </c>
      <c r="BK12" s="69" t="n">
        <f aca="false">AVERAGE(X12:Z12)</f>
        <v>0</v>
      </c>
      <c r="BL12" s="69" t="n">
        <f aca="false">AVERAGE(AA12:AC12)</f>
        <v>0</v>
      </c>
      <c r="BM12" s="69" t="n">
        <f aca="false">AVERAGE(AD12:AF12)</f>
        <v>0</v>
      </c>
      <c r="BN12" s="69" t="n">
        <f aca="false">AVERAGE(AG12:AI12)</f>
        <v>0</v>
      </c>
      <c r="BO12" s="69" t="n">
        <f aca="false">AVERAGE(AJ12:AL12)</f>
        <v>0</v>
      </c>
      <c r="BP12" s="69" t="n">
        <f aca="false">AVERAGE(AM12:AO12)</f>
        <v>0</v>
      </c>
      <c r="BQ12" s="69" t="n">
        <f aca="false">AVERAGE(AP12:AR12)</f>
        <v>0</v>
      </c>
      <c r="BR12" s="69" t="n">
        <f aca="false">AVERAGE(AS12:AU12)</f>
        <v>0</v>
      </c>
      <c r="BS12" s="69" t="n">
        <f aca="false">AVERAGE(AV12:AX12)</f>
        <v>0</v>
      </c>
      <c r="BT12" s="69" t="n">
        <f aca="false">AVERAGE(AY12:BA12)</f>
        <v>0</v>
      </c>
      <c r="BU12" s="69" t="n">
        <f aca="false">AVERAGE(BB12:BD12)</f>
        <v>0</v>
      </c>
    </row>
    <row r="13" customFormat="false" ht="12.75" hidden="false" customHeight="false" outlineLevel="0" collapsed="false">
      <c r="A13" s="0" t="s">
        <v>1384</v>
      </c>
      <c r="B13" s="66" t="s">
        <v>1369</v>
      </c>
      <c r="C13" s="0" t="s">
        <v>1262</v>
      </c>
      <c r="D13" s="0" t="n">
        <v>240</v>
      </c>
      <c r="E13" s="3" t="s">
        <v>1268</v>
      </c>
      <c r="F13" s="13" t="n">
        <v>7100</v>
      </c>
      <c r="G13" s="8" t="n">
        <v>37066</v>
      </c>
      <c r="H13" s="64" t="s">
        <v>1260</v>
      </c>
      <c r="I13" s="69" t="n">
        <f aca="false">IF(AND($F13&lt;I$2,$G13&lt;I$4,(DATE(YEAR($G13)+1,MONTH($G13)+1,1))&gt;I$4),$D13*24*I$3*(I$2/1000-($F13/1000)),0)</f>
        <v>0</v>
      </c>
      <c r="J13" s="69" t="n">
        <f aca="false">IF(AND($F13&lt;J$2,$G13&lt;J$4,(DATE(YEAR($G13)+1,MONTH($G13)+1,1))&gt;J$4),$D13*24*J$3*(J$2/1000-($F13/1000)),0)</f>
        <v>0</v>
      </c>
      <c r="K13" s="69" t="n">
        <f aca="false">IF(AND($F13&lt;K$2,$G13&lt;K$4,(DATE(YEAR($G13)+1,MONTH($G13)+1,1))&gt;K$4),$D13*24*K$3*(K$2/1000-($F13/1000)),0)</f>
        <v>0</v>
      </c>
      <c r="L13" s="69" t="n">
        <f aca="false">IF(AND($F13&lt;L$2,$G13&lt;L$4,(DATE(YEAR($G13)+1,MONTH($G13)+1,1))&gt;L$4),$D13*24*L$3*(L$2/1000-($F13/1000)),0)</f>
        <v>0</v>
      </c>
      <c r="M13" s="69" t="n">
        <f aca="false">IF(AND($F13&lt;M$2,$G13&lt;M$4,(DATE(YEAR($G13)+1,MONTH($G13)+1,1))&gt;M$4),$D13*24*M$3*(M$2/1000-($F13/1000)),0)</f>
        <v>0</v>
      </c>
      <c r="N13" s="69" t="n">
        <f aca="false">IF(AND($F13&lt;N$2,$G13&lt;N$4,(DATE(YEAR($G13)+1,MONTH($G13)+1,1))&gt;N$4),$D13*24*N$3*(N$2/1000-($F13/1000)),0)</f>
        <v>0</v>
      </c>
      <c r="O13" s="69" t="n">
        <f aca="false">IF(AND($F13&lt;O$2,$G13&lt;O$4,(DATE(YEAR($G13)+1,MONTH($G13)+1,1))&gt;O$4),$D13*24*O$3*(O$2/1000-($F13/1000)),0)</f>
        <v>16704</v>
      </c>
      <c r="P13" s="69" t="n">
        <f aca="false">IF(AND($F13&lt;P$2,$G13&lt;P$4,(DATE(YEAR($G13)+1,MONTH($G13)+1,1))&gt;P$4),$D13*24*P$3*(P$2/1000-($F13/1000)),0)</f>
        <v>16704</v>
      </c>
      <c r="Q13" s="69" t="n">
        <f aca="false">IF(AND($F13&lt;Q$2,$G13&lt;Q$4,(DATE(YEAR($G13)+1,MONTH($G13)+1,1))&gt;Q$4),$D13*24*Q$3*(Q$2/1000-($F13/1000)),0)</f>
        <v>16704</v>
      </c>
      <c r="R13" s="69" t="n">
        <f aca="false">IF(AND($F13&lt;R$2,$G13&lt;R$4,(DATE(YEAR($G13)+1,MONTH($G13)+1,1))&gt;R$4),$D13*24*R$3*(R$2/1000-($F13/1000)),0)</f>
        <v>13363.2</v>
      </c>
      <c r="S13" s="69" t="n">
        <f aca="false">IF(AND($F13&lt;S$2,$G13&lt;S$4,(DATE(YEAR($G13)+1,MONTH($G13)+1,1))&gt;S$4),$D13*24*S$3*(S$2/1000-($F13/1000)),0)</f>
        <v>15033.6</v>
      </c>
      <c r="T13" s="69" t="n">
        <f aca="false">IF(AND($F13&lt;T$2,$G13&lt;T$4,(DATE(YEAR($G13)+1,MONTH($G13)+1,1))&gt;T$4),$D13*24*T$3*(T$2/1000-($F13/1000)),0)</f>
        <v>16704</v>
      </c>
      <c r="U13" s="69" t="n">
        <f aca="false">IF(AND($F13&lt;U$2,$G13&lt;U$4,(DATE(YEAR($G13)+1,MONTH($G13)+1,1))&gt;U$4),$D13*24*U$3*(U$2/1000-($F13/1000)),0)</f>
        <v>16704</v>
      </c>
      <c r="V13" s="69" t="n">
        <f aca="false">IF(AND($F13&lt;V$2,$G13&lt;V$4,(DATE(YEAR($G13)+1,MONTH($G13)+1,1))&gt;V$4),$D13*24*V$3*(V$2/1000-($F13/1000)),0)</f>
        <v>16704</v>
      </c>
      <c r="W13" s="69" t="n">
        <f aca="false">IF(AND($F13&lt;W$2,$G13&lt;W$4,(DATE(YEAR($G13)+1,MONTH($G13)+1,1))&gt;W$4),$D13*24*W$3*(W$2/1000-($F13/1000)),0)</f>
        <v>16704</v>
      </c>
      <c r="X13" s="69" t="n">
        <f aca="false">IF(AND($F13&lt;X$2,$G13&lt;X$4,(DATE(YEAR($G13)+1,MONTH($G13)+1,1))&gt;X$4),$D13*24*X$3*(X$2/1000-($F13/1000)),0)</f>
        <v>16704</v>
      </c>
      <c r="Y13" s="69" t="n">
        <f aca="false">IF(AND($F13&lt;Y$2,$G13&lt;Y$4,(DATE(YEAR($G13)+1,MONTH($G13)+1,1))&gt;Y$4),$D13*24*Y$3*(Y$2/1000-($F13/1000)),0)</f>
        <v>16704</v>
      </c>
      <c r="Z13" s="69" t="n">
        <f aca="false">IF(AND($F13&lt;Z$2,$G13&lt;Z$4,(DATE(YEAR($G13)+1,MONTH($G13)+1,1))&gt;Z$4),$D13*24*Z$3*(Z$2/1000-($F13/1000)),0)</f>
        <v>16704</v>
      </c>
      <c r="AA13" s="69" t="n">
        <f aca="false">IF(AND($F13&lt;AA$2,$G13&lt;AA$4,(DATE(YEAR($G13)+1,MONTH($G13)+1,1))&gt;AA$4),$D13*24*AA$3*(AA$2/1000-($F13/1000)),0)</f>
        <v>0</v>
      </c>
      <c r="AB13" s="69" t="n">
        <f aca="false">IF(AND($F13&lt;AB$2,$G13&lt;AB$4,(DATE(YEAR($G13)+1,MONTH($G13)+1,1))&gt;AB$4),$D13*24*AB$3*(AB$2/1000-($F13/1000)),0)</f>
        <v>0</v>
      </c>
      <c r="AC13" s="69" t="n">
        <f aca="false">IF(AND($F13&lt;AC$2,$G13&lt;AC$4,(DATE(YEAR($G13)+1,MONTH($G13)+1,1))&gt;AC$4),$D13*24*AC$3*(AC$2/1000-($F13/1000)),0)</f>
        <v>0</v>
      </c>
      <c r="AD13" s="69" t="n">
        <f aca="false">IF(AND($F13&lt;AD$2,$G13&lt;AD$4,(DATE(YEAR($G13)+1,MONTH($G13)+1,1))&gt;AD$4),$D13*24*AD$3*(AD$2/1000-($F13/1000)),0)</f>
        <v>0</v>
      </c>
      <c r="AE13" s="69" t="n">
        <f aca="false">IF(AND($F13&lt;AE$2,$G13&lt;AE$4,(DATE(YEAR($G13)+1,MONTH($G13)+1,1))&gt;AE$4),$D13*24*AE$3*(AE$2/1000-($F13/1000)),0)</f>
        <v>0</v>
      </c>
      <c r="AF13" s="69" t="n">
        <f aca="false">IF(AND($F13&lt;AF$2,$G13&lt;AF$4,(DATE(YEAR($G13)+1,MONTH($G13)+1,1))&gt;AF$4),$D13*24*AF$3*(AF$2/1000-($F13/1000)),0)</f>
        <v>0</v>
      </c>
      <c r="AG13" s="69" t="n">
        <f aca="false">IF(AND($F13&lt;AG$2,$G13&lt;AG$4,(DATE(YEAR($G13)+1,MONTH($G13)+1,1))&gt;AG$4),$D13*24*AG$3*(AG$2/1000-($F13/1000)),0)</f>
        <v>0</v>
      </c>
      <c r="AH13" s="69" t="n">
        <f aca="false">IF(AND($F13&lt;AH$2,$G13&lt;AH$4,(DATE(YEAR($G13)+1,MONTH($G13)+1,1))&gt;AH$4),$D13*24*AH$3*(AH$2/1000-($F13/1000)),0)</f>
        <v>0</v>
      </c>
      <c r="AI13" s="69" t="n">
        <f aca="false">IF(AND($F13&lt;AI$2,$G13&lt;AI$4,(DATE(YEAR($G13)+1,MONTH($G13)+1,1))&gt;AI$4),$D13*24*AI$3*(AI$2/1000-($F13/1000)),0)</f>
        <v>0</v>
      </c>
      <c r="AJ13" s="69" t="n">
        <f aca="false">IF(AND($F13&lt;AJ$2,$G13&lt;AJ$4,(DATE(YEAR($G13)+1,MONTH($G13)+1,1))&gt;AJ$4),$D13*24*AJ$3*(AJ$2/1000-($F13/1000)),0)</f>
        <v>0</v>
      </c>
      <c r="AK13" s="69" t="n">
        <f aca="false">IF(AND($F13&lt;AK$2,$G13&lt;AK$4,(DATE(YEAR($G13)+1,MONTH($G13)+1,1))&gt;AK$4),$D13*24*AK$3*(AK$2/1000-($F13/1000)),0)</f>
        <v>0</v>
      </c>
      <c r="AL13" s="69" t="n">
        <f aca="false">IF(AND($F13&lt;AL$2,$G13&lt;AL$4,(DATE(YEAR($G13)+1,MONTH($G13)+1,1))&gt;AL$4),$D13*24*AL$3*(AL$2/1000-($F13/1000)),0)</f>
        <v>0</v>
      </c>
      <c r="AM13" s="69" t="n">
        <f aca="false">IF(AND($F13&lt;AM$2,$G13&lt;AM$4,(DATE(YEAR($G13)+1,MONTH($G13)+1,1))&gt;AM$4),$D13*24*AM$3*(AM$2/1000-($F13/1000)),0)</f>
        <v>0</v>
      </c>
      <c r="AN13" s="69" t="n">
        <f aca="false">IF(AND($F13&lt;AN$2,$G13&lt;AN$4,(DATE(YEAR($G13)+1,MONTH($G13)+1,1))&gt;AN$4),$D13*24*AN$3*(AN$2/1000-($F13/1000)),0)</f>
        <v>0</v>
      </c>
      <c r="AO13" s="69" t="n">
        <f aca="false">IF(AND($F13&lt;AO$2,$G13&lt;AO$4,(DATE(YEAR($G13)+1,MONTH($G13)+1,1))&gt;AO$4),$D13*24*AO$3*(AO$2/1000-($F13/1000)),0)</f>
        <v>0</v>
      </c>
      <c r="AP13" s="69" t="n">
        <f aca="false">IF(AND($F13&lt;AP$2,$G13&lt;AP$4,(DATE(YEAR($G13)+1,MONTH($G13)+1,1))&gt;AP$4),$D13*24*AP$3*(AP$2/1000-($F13/1000)),0)</f>
        <v>0</v>
      </c>
      <c r="AQ13" s="69" t="n">
        <f aca="false">IF(AND($F13&lt;AQ$2,$G13&lt;AQ$4,(DATE(YEAR($G13)+1,MONTH($G13)+1,1))&gt;AQ$4),$D13*24*AQ$3*(AQ$2/1000-($F13/1000)),0)</f>
        <v>0</v>
      </c>
      <c r="AR13" s="69" t="n">
        <f aca="false">IF(AND($F13&lt;AR$2,$G13&lt;AR$4,(DATE(YEAR($G13)+1,MONTH($G13)+1,1))&gt;AR$4),$D13*24*AR$3*(AR$2/1000-($F13/1000)),0)</f>
        <v>0</v>
      </c>
      <c r="AS13" s="69" t="n">
        <f aca="false">IF(AND($F13&lt;AS$2,$G13&lt;AS$4,(DATE(YEAR($G13)+1,MONTH($G13)+1,1))&gt;AS$4),$D13*24*AS$3*(AS$2/1000-($F13/1000)),0)</f>
        <v>0</v>
      </c>
      <c r="AT13" s="69" t="n">
        <f aca="false">IF(AND($F13&lt;AT$2,$G13&lt;AT$4,(DATE(YEAR($G13)+1,MONTH($G13)+1,1))&gt;AT$4),$D13*24*AT$3*(AT$2/1000-($F13/1000)),0)</f>
        <v>0</v>
      </c>
      <c r="AU13" s="69" t="n">
        <f aca="false">IF(AND($F13&lt;AU$2,$G13&lt;AU$4,(DATE(YEAR($G13)+1,MONTH($G13)+1,1))&gt;AU$4),$D13*24*AU$3*(AU$2/1000-($F13/1000)),0)</f>
        <v>0</v>
      </c>
      <c r="AV13" s="69" t="n">
        <f aca="false">IF(AND($F13&lt;AV$2,$G13&lt;AV$4,(DATE(YEAR($G13)+1,MONTH($G13)+1,1))&gt;AV$4),$D13*24*AV$3*(AV$2/1000-($F13/1000)),0)</f>
        <v>0</v>
      </c>
      <c r="AW13" s="69" t="n">
        <f aca="false">IF(AND($F13&lt;AW$2,$G13&lt;AW$4,(DATE(YEAR($G13)+1,MONTH($G13)+1,1))&gt;AW$4),$D13*24*AW$3*(AW$2/1000-($F13/1000)),0)</f>
        <v>0</v>
      </c>
      <c r="AX13" s="69" t="n">
        <f aca="false">IF(AND($F13&lt;AX$2,$G13&lt;AX$4,(DATE(YEAR($G13)+1,MONTH($G13)+1,1))&gt;AX$4),$D13*24*AX$3*(AX$2/1000-($F13/1000)),0)</f>
        <v>0</v>
      </c>
      <c r="AY13" s="69" t="n">
        <f aca="false">IF(AND($F13&lt;AY$2,$G13&lt;AY$4,(DATE(YEAR($G13)+1,MONTH($G13)+1,1))&gt;AY$4),$D13*24*AY$3*(AY$2/1000-($F13/1000)),0)</f>
        <v>0</v>
      </c>
      <c r="AZ13" s="69" t="n">
        <f aca="false">IF(AND($F13&lt;AZ$2,$G13&lt;AZ$4,(DATE(YEAR($G13)+1,MONTH($G13)+1,1))&gt;AZ$4),$D13*24*AZ$3*(AZ$2/1000-($F13/1000)),0)</f>
        <v>0</v>
      </c>
      <c r="BA13" s="69" t="n">
        <f aca="false">IF(AND($F13&lt;BA$2,$G13&lt;BA$4,(DATE(YEAR($G13)+1,MONTH($G13)+1,1))&gt;BA$4),$D13*24*BA$3*(BA$2/1000-($F13/1000)),0)</f>
        <v>0</v>
      </c>
      <c r="BB13" s="69" t="n">
        <f aca="false">IF(AND($F13&lt;BB$2,$G13&lt;BB$4,(DATE(YEAR($G13)+1,MONTH($G13)+1,1))&gt;BB$4),$D13*24*BB$3*(BB$2/1000-($F13/1000)),0)</f>
        <v>0</v>
      </c>
      <c r="BC13" s="69" t="n">
        <f aca="false">IF(AND($F13&lt;BC$2,$G13&lt;BC$4,(DATE(YEAR($G13)+1,MONTH($G13)+1,1))&gt;BC$4),$D13*24*BC$3*(BC$2/1000-($F13/1000)),0)</f>
        <v>0</v>
      </c>
      <c r="BD13" s="83" t="n">
        <f aca="false">IF(AND($F13&lt;BD$2,$G13&lt;BD$4,(DATE(YEAR($G13)+1,MONTH($G13)+1,1))&gt;BD$4),$D13*24*BD$3*(BD$2/1000-($F13/1000)),0)</f>
        <v>0</v>
      </c>
      <c r="BF13" s="69" t="n">
        <f aca="false">AVERAGE(I13:K13)</f>
        <v>0</v>
      </c>
      <c r="BG13" s="69" t="n">
        <f aca="false">AVERAGE(L13:N13)</f>
        <v>0</v>
      </c>
      <c r="BH13" s="69" t="n">
        <f aca="false">AVERAGE(O13:Q13)</f>
        <v>16704</v>
      </c>
      <c r="BI13" s="69" t="n">
        <f aca="false">AVERAGE(R13:T13)</f>
        <v>15033.6</v>
      </c>
      <c r="BJ13" s="69" t="n">
        <f aca="false">AVERAGE(U13:W13)</f>
        <v>16704</v>
      </c>
      <c r="BK13" s="69" t="n">
        <f aca="false">AVERAGE(X13:Z13)</f>
        <v>16704</v>
      </c>
      <c r="BL13" s="69" t="n">
        <f aca="false">AVERAGE(AA13:AC13)</f>
        <v>0</v>
      </c>
      <c r="BM13" s="69" t="n">
        <f aca="false">AVERAGE(AD13:AF13)</f>
        <v>0</v>
      </c>
      <c r="BN13" s="69" t="n">
        <f aca="false">AVERAGE(AG13:AI13)</f>
        <v>0</v>
      </c>
      <c r="BO13" s="69" t="n">
        <f aca="false">AVERAGE(AJ13:AL13)</f>
        <v>0</v>
      </c>
      <c r="BP13" s="69" t="n">
        <f aca="false">AVERAGE(AM13:AO13)</f>
        <v>0</v>
      </c>
      <c r="BQ13" s="69" t="n">
        <f aca="false">AVERAGE(AP13:AR13)</f>
        <v>0</v>
      </c>
      <c r="BR13" s="69" t="n">
        <f aca="false">AVERAGE(AS13:AU13)</f>
        <v>0</v>
      </c>
      <c r="BS13" s="69" t="n">
        <f aca="false">AVERAGE(AV13:AX13)</f>
        <v>0</v>
      </c>
      <c r="BT13" s="69" t="n">
        <f aca="false">AVERAGE(AY13:BA13)</f>
        <v>0</v>
      </c>
      <c r="BU13" s="69" t="n">
        <f aca="false">AVERAGE(BB13:BD13)</f>
        <v>0</v>
      </c>
    </row>
    <row r="14" customFormat="false" ht="12.75" hidden="false" customHeight="false" outlineLevel="0" collapsed="false">
      <c r="A14" s="0" t="s">
        <v>1378</v>
      </c>
      <c r="B14" s="66" t="s">
        <v>1369</v>
      </c>
      <c r="C14" s="0" t="s">
        <v>1248</v>
      </c>
      <c r="D14" s="0" t="n">
        <v>80</v>
      </c>
      <c r="E14" s="3" t="s">
        <v>1268</v>
      </c>
      <c r="F14" s="67" t="n">
        <v>7100</v>
      </c>
      <c r="G14" s="8" t="n">
        <v>37159</v>
      </c>
      <c r="H14" s="64" t="s">
        <v>1260</v>
      </c>
      <c r="I14" s="69" t="n">
        <f aca="false">IF(AND($F14&lt;I$2,$G14&lt;I$4,(DATE(YEAR($G14)+1,MONTH($G14)+1,1))&gt;I$4),$D14*24*I$3*(I$2/1000-($F14/1000)),0)</f>
        <v>0</v>
      </c>
      <c r="J14" s="69" t="n">
        <f aca="false">IF(AND($F14&lt;J$2,$G14&lt;J$4,(DATE(YEAR($G14)+1,MONTH($G14)+1,1))&gt;J$4),$D14*24*J$3*(J$2/1000-($F14/1000)),0)</f>
        <v>0</v>
      </c>
      <c r="K14" s="69" t="n">
        <f aca="false">IF(AND($F14&lt;K$2,$G14&lt;K$4,(DATE(YEAR($G14)+1,MONTH($G14)+1,1))&gt;K$4),$D14*24*K$3*(K$2/1000-($F14/1000)),0)</f>
        <v>0</v>
      </c>
      <c r="L14" s="69" t="n">
        <f aca="false">IF(AND($F14&lt;L$2,$G14&lt;L$4,(DATE(YEAR($G14)+1,MONTH($G14)+1,1))&gt;L$4),$D14*24*L$3*(L$2/1000-($F14/1000)),0)</f>
        <v>0</v>
      </c>
      <c r="M14" s="69" t="n">
        <f aca="false">IF(AND($F14&lt;M$2,$G14&lt;M$4,(DATE(YEAR($G14)+1,MONTH($G14)+1,1))&gt;M$4),$D14*24*M$3*(M$2/1000-($F14/1000)),0)</f>
        <v>0</v>
      </c>
      <c r="N14" s="69" t="n">
        <f aca="false">IF(AND($F14&lt;N$2,$G14&lt;N$4,(DATE(YEAR($G14)+1,MONTH($G14)+1,1))&gt;N$4),$D14*24*N$3*(N$2/1000-($F14/1000)),0)</f>
        <v>0</v>
      </c>
      <c r="O14" s="69" t="n">
        <f aca="false">IF(AND($F14&lt;O$2,$G14&lt;O$4,(DATE(YEAR($G14)+1,MONTH($G14)+1,1))&gt;O$4),$D14*24*O$3*(O$2/1000-($F14/1000)),0)</f>
        <v>0</v>
      </c>
      <c r="P14" s="69" t="n">
        <f aca="false">IF(AND($F14&lt;P$2,$G14&lt;P$4,(DATE(YEAR($G14)+1,MONTH($G14)+1,1))&gt;P$4),$D14*24*P$3*(P$2/1000-($F14/1000)),0)</f>
        <v>0</v>
      </c>
      <c r="Q14" s="69" t="n">
        <f aca="false">IF(AND($F14&lt;Q$2,$G14&lt;Q$4,(DATE(YEAR($G14)+1,MONTH($G14)+1,1))&gt;Q$4),$D14*24*Q$3*(Q$2/1000-($F14/1000)),0)</f>
        <v>0</v>
      </c>
      <c r="R14" s="69" t="n">
        <f aca="false">IF(AND($F14&lt;R$2,$G14&lt;R$4,(DATE(YEAR($G14)+1,MONTH($G14)+1,1))&gt;R$4),$D14*24*R$3*(R$2/1000-($F14/1000)),0)</f>
        <v>4454.4</v>
      </c>
      <c r="S14" s="69" t="n">
        <f aca="false">IF(AND($F14&lt;S$2,$G14&lt;S$4,(DATE(YEAR($G14)+1,MONTH($G14)+1,1))&gt;S$4),$D14*24*S$3*(S$2/1000-($F14/1000)),0)</f>
        <v>5011.2</v>
      </c>
      <c r="T14" s="69" t="n">
        <f aca="false">IF(AND($F14&lt;T$2,$G14&lt;T$4,(DATE(YEAR($G14)+1,MONTH($G14)+1,1))&gt;T$4),$D14*24*T$3*(T$2/1000-($F14/1000)),0)</f>
        <v>5568</v>
      </c>
      <c r="U14" s="69" t="n">
        <f aca="false">IF(AND($F14&lt;U$2,$G14&lt;U$4,(DATE(YEAR($G14)+1,MONTH($G14)+1,1))&gt;U$4),$D14*24*U$3*(U$2/1000-($F14/1000)),0)</f>
        <v>5568</v>
      </c>
      <c r="V14" s="69" t="n">
        <f aca="false">IF(AND($F14&lt;V$2,$G14&lt;V$4,(DATE(YEAR($G14)+1,MONTH($G14)+1,1))&gt;V$4),$D14*24*V$3*(V$2/1000-($F14/1000)),0)</f>
        <v>5568</v>
      </c>
      <c r="W14" s="69" t="n">
        <f aca="false">IF(AND($F14&lt;W$2,$G14&lt;W$4,(DATE(YEAR($G14)+1,MONTH($G14)+1,1))&gt;W$4),$D14*24*W$3*(W$2/1000-($F14/1000)),0)</f>
        <v>5568</v>
      </c>
      <c r="X14" s="69" t="n">
        <f aca="false">IF(AND($F14&lt;X$2,$G14&lt;X$4,(DATE(YEAR($G14)+1,MONTH($G14)+1,1))&gt;X$4),$D14*24*X$3*(X$2/1000-($F14/1000)),0)</f>
        <v>5568</v>
      </c>
      <c r="Y14" s="69" t="n">
        <f aca="false">IF(AND($F14&lt;Y$2,$G14&lt;Y$4,(DATE(YEAR($G14)+1,MONTH($G14)+1,1))&gt;Y$4),$D14*24*Y$3*(Y$2/1000-($F14/1000)),0)</f>
        <v>5568</v>
      </c>
      <c r="Z14" s="69" t="n">
        <f aca="false">IF(AND($F14&lt;Z$2,$G14&lt;Z$4,(DATE(YEAR($G14)+1,MONTH($G14)+1,1))&gt;Z$4),$D14*24*Z$3*(Z$2/1000-($F14/1000)),0)</f>
        <v>5568</v>
      </c>
      <c r="AA14" s="69" t="n">
        <f aca="false">IF(AND($F14&lt;AA$2,$G14&lt;AA$4,(DATE(YEAR($G14)+1,MONTH($G14)+1,1))&gt;AA$4),$D14*24*AA$3*(AA$2/1000-($F14/1000)),0)</f>
        <v>5568</v>
      </c>
      <c r="AB14" s="69" t="n">
        <f aca="false">IF(AND($F14&lt;AB$2,$G14&lt;AB$4,(DATE(YEAR($G14)+1,MONTH($G14)+1,1))&gt;AB$4),$D14*24*AB$3*(AB$2/1000-($F14/1000)),0)</f>
        <v>5568</v>
      </c>
      <c r="AC14" s="69" t="n">
        <f aca="false">IF(AND($F14&lt;AC$2,$G14&lt;AC$4,(DATE(YEAR($G14)+1,MONTH($G14)+1,1))&gt;AC$4),$D14*24*AC$3*(AC$2/1000-($F14/1000)),0)</f>
        <v>5568</v>
      </c>
      <c r="AD14" s="69" t="n">
        <f aca="false">IF(AND($F14&lt;AD$2,$G14&lt;AD$4,(DATE(YEAR($G14)+1,MONTH($G14)+1,1))&gt;AD$4),$D14*24*AD$3*(AD$2/1000-($F14/1000)),0)</f>
        <v>0</v>
      </c>
      <c r="AE14" s="69" t="n">
        <f aca="false">IF(AND($F14&lt;AE$2,$G14&lt;AE$4,(DATE(YEAR($G14)+1,MONTH($G14)+1,1))&gt;AE$4),$D14*24*AE$3*(AE$2/1000-($F14/1000)),0)</f>
        <v>0</v>
      </c>
      <c r="AF14" s="69" t="n">
        <f aca="false">IF(AND($F14&lt;AF$2,$G14&lt;AF$4,(DATE(YEAR($G14)+1,MONTH($G14)+1,1))&gt;AF$4),$D14*24*AF$3*(AF$2/1000-($F14/1000)),0)</f>
        <v>0</v>
      </c>
      <c r="AG14" s="69" t="n">
        <f aca="false">IF(AND($F14&lt;AG$2,$G14&lt;AG$4,(DATE(YEAR($G14)+1,MONTH($G14)+1,1))&gt;AG$4),$D14*24*AG$3*(AG$2/1000-($F14/1000)),0)</f>
        <v>0</v>
      </c>
      <c r="AH14" s="69" t="n">
        <f aca="false">IF(AND($F14&lt;AH$2,$G14&lt;AH$4,(DATE(YEAR($G14)+1,MONTH($G14)+1,1))&gt;AH$4),$D14*24*AH$3*(AH$2/1000-($F14/1000)),0)</f>
        <v>0</v>
      </c>
      <c r="AI14" s="69" t="n">
        <f aca="false">IF(AND($F14&lt;AI$2,$G14&lt;AI$4,(DATE(YEAR($G14)+1,MONTH($G14)+1,1))&gt;AI$4),$D14*24*AI$3*(AI$2/1000-($F14/1000)),0)</f>
        <v>0</v>
      </c>
      <c r="AJ14" s="69" t="n">
        <f aca="false">IF(AND($F14&lt;AJ$2,$G14&lt;AJ$4,(DATE(YEAR($G14)+1,MONTH($G14)+1,1))&gt;AJ$4),$D14*24*AJ$3*(AJ$2/1000-($F14/1000)),0)</f>
        <v>0</v>
      </c>
      <c r="AK14" s="69" t="n">
        <f aca="false">IF(AND($F14&lt;AK$2,$G14&lt;AK$4,(DATE(YEAR($G14)+1,MONTH($G14)+1,1))&gt;AK$4),$D14*24*AK$3*(AK$2/1000-($F14/1000)),0)</f>
        <v>0</v>
      </c>
      <c r="AL14" s="69" t="n">
        <f aca="false">IF(AND($F14&lt;AL$2,$G14&lt;AL$4,(DATE(YEAR($G14)+1,MONTH($G14)+1,1))&gt;AL$4),$D14*24*AL$3*(AL$2/1000-($F14/1000)),0)</f>
        <v>0</v>
      </c>
      <c r="AM14" s="69" t="n">
        <f aca="false">IF(AND($F14&lt;AM$2,$G14&lt;AM$4,(DATE(YEAR($G14)+1,MONTH($G14)+1,1))&gt;AM$4),$D14*24*AM$3*(AM$2/1000-($F14/1000)),0)</f>
        <v>0</v>
      </c>
      <c r="AN14" s="69" t="n">
        <f aca="false">IF(AND($F14&lt;AN$2,$G14&lt;AN$4,(DATE(YEAR($G14)+1,MONTH($G14)+1,1))&gt;AN$4),$D14*24*AN$3*(AN$2/1000-($F14/1000)),0)</f>
        <v>0</v>
      </c>
      <c r="AO14" s="69" t="n">
        <f aca="false">IF(AND($F14&lt;AO$2,$G14&lt;AO$4,(DATE(YEAR($G14)+1,MONTH($G14)+1,1))&gt;AO$4),$D14*24*AO$3*(AO$2/1000-($F14/1000)),0)</f>
        <v>0</v>
      </c>
      <c r="AP14" s="69" t="n">
        <f aca="false">IF(AND($F14&lt;AP$2,$G14&lt;AP$4,(DATE(YEAR($G14)+1,MONTH($G14)+1,1))&gt;AP$4),$D14*24*AP$3*(AP$2/1000-($F14/1000)),0)</f>
        <v>0</v>
      </c>
      <c r="AQ14" s="69" t="n">
        <f aca="false">IF(AND($F14&lt;AQ$2,$G14&lt;AQ$4,(DATE(YEAR($G14)+1,MONTH($G14)+1,1))&gt;AQ$4),$D14*24*AQ$3*(AQ$2/1000-($F14/1000)),0)</f>
        <v>0</v>
      </c>
      <c r="AR14" s="69" t="n">
        <f aca="false">IF(AND($F14&lt;AR$2,$G14&lt;AR$4,(DATE(YEAR($G14)+1,MONTH($G14)+1,1))&gt;AR$4),$D14*24*AR$3*(AR$2/1000-($F14/1000)),0)</f>
        <v>0</v>
      </c>
      <c r="AS14" s="69" t="n">
        <f aca="false">IF(AND($F14&lt;AS$2,$G14&lt;AS$4,(DATE(YEAR($G14)+1,MONTH($G14)+1,1))&gt;AS$4),$D14*24*AS$3*(AS$2/1000-($F14/1000)),0)</f>
        <v>0</v>
      </c>
      <c r="AT14" s="69" t="n">
        <f aca="false">IF(AND($F14&lt;AT$2,$G14&lt;AT$4,(DATE(YEAR($G14)+1,MONTH($G14)+1,1))&gt;AT$4),$D14*24*AT$3*(AT$2/1000-($F14/1000)),0)</f>
        <v>0</v>
      </c>
      <c r="AU14" s="69" t="n">
        <f aca="false">IF(AND($F14&lt;AU$2,$G14&lt;AU$4,(DATE(YEAR($G14)+1,MONTH($G14)+1,1))&gt;AU$4),$D14*24*AU$3*(AU$2/1000-($F14/1000)),0)</f>
        <v>0</v>
      </c>
      <c r="AV14" s="69" t="n">
        <f aca="false">IF(AND($F14&lt;AV$2,$G14&lt;AV$4,(DATE(YEAR($G14)+1,MONTH($G14)+1,1))&gt;AV$4),$D14*24*AV$3*(AV$2/1000-($F14/1000)),0)</f>
        <v>0</v>
      </c>
      <c r="AW14" s="69" t="n">
        <f aca="false">IF(AND($F14&lt;AW$2,$G14&lt;AW$4,(DATE(YEAR($G14)+1,MONTH($G14)+1,1))&gt;AW$4),$D14*24*AW$3*(AW$2/1000-($F14/1000)),0)</f>
        <v>0</v>
      </c>
      <c r="AX14" s="69" t="n">
        <f aca="false">IF(AND($F14&lt;AX$2,$G14&lt;AX$4,(DATE(YEAR($G14)+1,MONTH($G14)+1,1))&gt;AX$4),$D14*24*AX$3*(AX$2/1000-($F14/1000)),0)</f>
        <v>0</v>
      </c>
      <c r="AY14" s="69" t="n">
        <f aca="false">IF(AND($F14&lt;AY$2,$G14&lt;AY$4,(DATE(YEAR($G14)+1,MONTH($G14)+1,1))&gt;AY$4),$D14*24*AY$3*(AY$2/1000-($F14/1000)),0)</f>
        <v>0</v>
      </c>
      <c r="AZ14" s="69" t="n">
        <f aca="false">IF(AND($F14&lt;AZ$2,$G14&lt;AZ$4,(DATE(YEAR($G14)+1,MONTH($G14)+1,1))&gt;AZ$4),$D14*24*AZ$3*(AZ$2/1000-($F14/1000)),0)</f>
        <v>0</v>
      </c>
      <c r="BA14" s="69" t="n">
        <f aca="false">IF(AND($F14&lt;BA$2,$G14&lt;BA$4,(DATE(YEAR($G14)+1,MONTH($G14)+1,1))&gt;BA$4),$D14*24*BA$3*(BA$2/1000-($F14/1000)),0)</f>
        <v>0</v>
      </c>
      <c r="BB14" s="69" t="n">
        <f aca="false">IF(AND($F14&lt;BB$2,$G14&lt;BB$4,(DATE(YEAR($G14)+1,MONTH($G14)+1,1))&gt;BB$4),$D14*24*BB$3*(BB$2/1000-($F14/1000)),0)</f>
        <v>0</v>
      </c>
      <c r="BC14" s="69" t="n">
        <f aca="false">IF(AND($F14&lt;BC$2,$G14&lt;BC$4,(DATE(YEAR($G14)+1,MONTH($G14)+1,1))&gt;BC$4),$D14*24*BC$3*(BC$2/1000-($F14/1000)),0)</f>
        <v>0</v>
      </c>
      <c r="BD14" s="83" t="n">
        <f aca="false">IF(AND($F14&lt;BD$2,$G14&lt;BD$4,(DATE(YEAR($G14)+1,MONTH($G14)+1,1))&gt;BD$4),$D14*24*BD$3*(BD$2/1000-($F14/1000)),0)</f>
        <v>0</v>
      </c>
      <c r="BF14" s="69" t="n">
        <f aca="false">AVERAGE(I14:K14)</f>
        <v>0</v>
      </c>
      <c r="BG14" s="69" t="n">
        <f aca="false">AVERAGE(L14:N14)</f>
        <v>0</v>
      </c>
      <c r="BH14" s="69" t="n">
        <f aca="false">AVERAGE(O14:Q14)</f>
        <v>0</v>
      </c>
      <c r="BI14" s="69" t="n">
        <f aca="false">AVERAGE(R14:T14)</f>
        <v>5011.2</v>
      </c>
      <c r="BJ14" s="69" t="n">
        <f aca="false">AVERAGE(U14:W14)</f>
        <v>5568</v>
      </c>
      <c r="BK14" s="69" t="n">
        <f aca="false">AVERAGE(X14:Z14)</f>
        <v>5568</v>
      </c>
      <c r="BL14" s="69" t="n">
        <f aca="false">AVERAGE(AA14:AC14)</f>
        <v>5568</v>
      </c>
      <c r="BM14" s="69" t="n">
        <f aca="false">AVERAGE(AD14:AF14)</f>
        <v>0</v>
      </c>
      <c r="BN14" s="69" t="n">
        <f aca="false">AVERAGE(AG14:AI14)</f>
        <v>0</v>
      </c>
      <c r="BO14" s="69" t="n">
        <f aca="false">AVERAGE(AJ14:AL14)</f>
        <v>0</v>
      </c>
      <c r="BP14" s="69" t="n">
        <f aca="false">AVERAGE(AM14:AO14)</f>
        <v>0</v>
      </c>
      <c r="BQ14" s="69" t="n">
        <f aca="false">AVERAGE(AP14:AR14)</f>
        <v>0</v>
      </c>
      <c r="BR14" s="69" t="n">
        <f aca="false">AVERAGE(AS14:AU14)</f>
        <v>0</v>
      </c>
      <c r="BS14" s="69" t="n">
        <f aca="false">AVERAGE(AV14:AX14)</f>
        <v>0</v>
      </c>
      <c r="BT14" s="69" t="n">
        <f aca="false">AVERAGE(AY14:BA14)</f>
        <v>0</v>
      </c>
      <c r="BU14" s="69" t="n">
        <f aca="false">AVERAGE(BB14:BD14)</f>
        <v>0</v>
      </c>
    </row>
    <row r="15" customFormat="false" ht="12.75" hidden="false" customHeight="false" outlineLevel="0" collapsed="false">
      <c r="A15" s="66" t="s">
        <v>1380</v>
      </c>
      <c r="B15" s="66" t="s">
        <v>1369</v>
      </c>
      <c r="C15" s="66" t="s">
        <v>1248</v>
      </c>
      <c r="D15" s="66" t="n">
        <v>26</v>
      </c>
      <c r="E15" s="3" t="s">
        <v>1268</v>
      </c>
      <c r="F15" s="67" t="n">
        <v>7100</v>
      </c>
      <c r="G15" s="68" t="n">
        <v>37221</v>
      </c>
      <c r="H15" s="64" t="s">
        <v>1260</v>
      </c>
      <c r="I15" s="69" t="n">
        <f aca="false">IF(AND($F15&lt;I$2,$G15&lt;I$4,(DATE(YEAR($G15)+1,MONTH($G15)+1,1))&gt;I$4),$D15*24*I$3*(I$2/1000-($F15/1000)),0)</f>
        <v>0</v>
      </c>
      <c r="J15" s="69" t="n">
        <f aca="false">IF(AND($F15&lt;J$2,$G15&lt;J$4,(DATE(YEAR($G15)+1,MONTH($G15)+1,1))&gt;J$4),$D15*24*J$3*(J$2/1000-($F15/1000)),0)</f>
        <v>0</v>
      </c>
      <c r="K15" s="69" t="n">
        <f aca="false">IF(AND($F15&lt;K$2,$G15&lt;K$4,(DATE(YEAR($G15)+1,MONTH($G15)+1,1))&gt;K$4),$D15*24*K$3*(K$2/1000-($F15/1000)),0)</f>
        <v>0</v>
      </c>
      <c r="L15" s="69" t="n">
        <f aca="false">IF(AND($F15&lt;L$2,$G15&lt;L$4,(DATE(YEAR($G15)+1,MONTH($G15)+1,1))&gt;L$4),$D15*24*L$3*(L$2/1000-($F15/1000)),0)</f>
        <v>0</v>
      </c>
      <c r="M15" s="69" t="n">
        <f aca="false">IF(AND($F15&lt;M$2,$G15&lt;M$4,(DATE(YEAR($G15)+1,MONTH($G15)+1,1))&gt;M$4),$D15*24*M$3*(M$2/1000-($F15/1000)),0)</f>
        <v>0</v>
      </c>
      <c r="N15" s="69" t="n">
        <f aca="false">IF(AND($F15&lt;N$2,$G15&lt;N$4,(DATE(YEAR($G15)+1,MONTH($G15)+1,1))&gt;N$4),$D15*24*N$3*(N$2/1000-($F15/1000)),0)</f>
        <v>0</v>
      </c>
      <c r="O15" s="69" t="n">
        <f aca="false">IF(AND($F15&lt;O$2,$G15&lt;O$4,(DATE(YEAR($G15)+1,MONTH($G15)+1,1))&gt;O$4),$D15*24*O$3*(O$2/1000-($F15/1000)),0)</f>
        <v>0</v>
      </c>
      <c r="P15" s="69" t="n">
        <f aca="false">IF(AND($F15&lt;P$2,$G15&lt;P$4,(DATE(YEAR($G15)+1,MONTH($G15)+1,1))&gt;P$4),$D15*24*P$3*(P$2/1000-($F15/1000)),0)</f>
        <v>0</v>
      </c>
      <c r="Q15" s="69" t="n">
        <f aca="false">IF(AND($F15&lt;Q$2,$G15&lt;Q$4,(DATE(YEAR($G15)+1,MONTH($G15)+1,1))&gt;Q$4),$D15*24*Q$3*(Q$2/1000-($F15/1000)),0)</f>
        <v>0</v>
      </c>
      <c r="R15" s="69" t="n">
        <f aca="false">IF(AND($F15&lt;R$2,$G15&lt;R$4,(DATE(YEAR($G15)+1,MONTH($G15)+1,1))&gt;R$4),$D15*24*R$3*(R$2/1000-($F15/1000)),0)</f>
        <v>0</v>
      </c>
      <c r="S15" s="69" t="n">
        <f aca="false">IF(AND($F15&lt;S$2,$G15&lt;S$4,(DATE(YEAR($G15)+1,MONTH($G15)+1,1))&gt;S$4),$D15*24*S$3*(S$2/1000-($F15/1000)),0)</f>
        <v>0</v>
      </c>
      <c r="T15" s="69" t="n">
        <f aca="false">IF(AND($F15&lt;T$2,$G15&lt;T$4,(DATE(YEAR($G15)+1,MONTH($G15)+1,1))&gt;T$4),$D15*24*T$3*(T$2/1000-($F15/1000)),0)</f>
        <v>1809.6</v>
      </c>
      <c r="U15" s="69" t="n">
        <f aca="false">IF(AND($F15&lt;U$2,$G15&lt;U$4,(DATE(YEAR($G15)+1,MONTH($G15)+1,1))&gt;U$4),$D15*24*U$3*(U$2/1000-($F15/1000)),0)</f>
        <v>1809.6</v>
      </c>
      <c r="V15" s="69" t="n">
        <f aca="false">IF(AND($F15&lt;V$2,$G15&lt;V$4,(DATE(YEAR($G15)+1,MONTH($G15)+1,1))&gt;V$4),$D15*24*V$3*(V$2/1000-($F15/1000)),0)</f>
        <v>1809.6</v>
      </c>
      <c r="W15" s="69" t="n">
        <f aca="false">IF(AND($F15&lt;W$2,$G15&lt;W$4,(DATE(YEAR($G15)+1,MONTH($G15)+1,1))&gt;W$4),$D15*24*W$3*(W$2/1000-($F15/1000)),0)</f>
        <v>1809.6</v>
      </c>
      <c r="X15" s="69" t="n">
        <f aca="false">IF(AND($F15&lt;X$2,$G15&lt;X$4,(DATE(YEAR($G15)+1,MONTH($G15)+1,1))&gt;X$4),$D15*24*X$3*(X$2/1000-($F15/1000)),0)</f>
        <v>1809.6</v>
      </c>
      <c r="Y15" s="69" t="n">
        <f aca="false">IF(AND($F15&lt;Y$2,$G15&lt;Y$4,(DATE(YEAR($G15)+1,MONTH($G15)+1,1))&gt;Y$4),$D15*24*Y$3*(Y$2/1000-($F15/1000)),0)</f>
        <v>1809.6</v>
      </c>
      <c r="Z15" s="69" t="n">
        <f aca="false">IF(AND($F15&lt;Z$2,$G15&lt;Z$4,(DATE(YEAR($G15)+1,MONTH($G15)+1,1))&gt;Z$4),$D15*24*Z$3*(Z$2/1000-($F15/1000)),0)</f>
        <v>1809.6</v>
      </c>
      <c r="AA15" s="69" t="n">
        <f aca="false">IF(AND($F15&lt;AA$2,$G15&lt;AA$4,(DATE(YEAR($G15)+1,MONTH($G15)+1,1))&gt;AA$4),$D15*24*AA$3*(AA$2/1000-($F15/1000)),0)</f>
        <v>1809.6</v>
      </c>
      <c r="AB15" s="69" t="n">
        <f aca="false">IF(AND($F15&lt;AB$2,$G15&lt;AB$4,(DATE(YEAR($G15)+1,MONTH($G15)+1,1))&gt;AB$4),$D15*24*AB$3*(AB$2/1000-($F15/1000)),0)</f>
        <v>1809.6</v>
      </c>
      <c r="AC15" s="69" t="n">
        <f aca="false">IF(AND($F15&lt;AC$2,$G15&lt;AC$4,(DATE(YEAR($G15)+1,MONTH($G15)+1,1))&gt;AC$4),$D15*24*AC$3*(AC$2/1000-($F15/1000)),0)</f>
        <v>1809.6</v>
      </c>
      <c r="AD15" s="69" t="n">
        <f aca="false">IF(AND($F15&lt;AD$2,$G15&lt;AD$4,(DATE(YEAR($G15)+1,MONTH($G15)+1,1))&gt;AD$4),$D15*24*AD$3*(AD$2/1000-($F15/1000)),0)</f>
        <v>1809.6</v>
      </c>
      <c r="AE15" s="69" t="n">
        <f aca="false">IF(AND($F15&lt;AE$2,$G15&lt;AE$4,(DATE(YEAR($G15)+1,MONTH($G15)+1,1))&gt;AE$4),$D15*24*AE$3*(AE$2/1000-($F15/1000)),0)</f>
        <v>1809.6</v>
      </c>
      <c r="AF15" s="69" t="n">
        <f aca="false">IF(AND($F15&lt;AF$2,$G15&lt;AF$4,(DATE(YEAR($G15)+1,MONTH($G15)+1,1))&gt;AF$4),$D15*24*AF$3*(AF$2/1000-($F15/1000)),0)</f>
        <v>0</v>
      </c>
      <c r="AG15" s="69" t="n">
        <f aca="false">IF(AND($F15&lt;AG$2,$G15&lt;AG$4,(DATE(YEAR($G15)+1,MONTH($G15)+1,1))&gt;AG$4),$D15*24*AG$3*(AG$2/1000-($F15/1000)),0)</f>
        <v>0</v>
      </c>
      <c r="AH15" s="69" t="n">
        <f aca="false">IF(AND($F15&lt;AH$2,$G15&lt;AH$4,(DATE(YEAR($G15)+1,MONTH($G15)+1,1))&gt;AH$4),$D15*24*AH$3*(AH$2/1000-($F15/1000)),0)</f>
        <v>0</v>
      </c>
      <c r="AI15" s="69" t="n">
        <f aca="false">IF(AND($F15&lt;AI$2,$G15&lt;AI$4,(DATE(YEAR($G15)+1,MONTH($G15)+1,1))&gt;AI$4),$D15*24*AI$3*(AI$2/1000-($F15/1000)),0)</f>
        <v>0</v>
      </c>
      <c r="AJ15" s="69" t="n">
        <f aca="false">IF(AND($F15&lt;AJ$2,$G15&lt;AJ$4,(DATE(YEAR($G15)+1,MONTH($G15)+1,1))&gt;AJ$4),$D15*24*AJ$3*(AJ$2/1000-($F15/1000)),0)</f>
        <v>0</v>
      </c>
      <c r="AK15" s="69" t="n">
        <f aca="false">IF(AND($F15&lt;AK$2,$G15&lt;AK$4,(DATE(YEAR($G15)+1,MONTH($G15)+1,1))&gt;AK$4),$D15*24*AK$3*(AK$2/1000-($F15/1000)),0)</f>
        <v>0</v>
      </c>
      <c r="AL15" s="69" t="n">
        <f aca="false">IF(AND($F15&lt;AL$2,$G15&lt;AL$4,(DATE(YEAR($G15)+1,MONTH($G15)+1,1))&gt;AL$4),$D15*24*AL$3*(AL$2/1000-($F15/1000)),0)</f>
        <v>0</v>
      </c>
      <c r="AM15" s="69" t="n">
        <f aca="false">IF(AND($F15&lt;AM$2,$G15&lt;AM$4,(DATE(YEAR($G15)+1,MONTH($G15)+1,1))&gt;AM$4),$D15*24*AM$3*(AM$2/1000-($F15/1000)),0)</f>
        <v>0</v>
      </c>
      <c r="AN15" s="69" t="n">
        <f aca="false">IF(AND($F15&lt;AN$2,$G15&lt;AN$4,(DATE(YEAR($G15)+1,MONTH($G15)+1,1))&gt;AN$4),$D15*24*AN$3*(AN$2/1000-($F15/1000)),0)</f>
        <v>0</v>
      </c>
      <c r="AO15" s="69" t="n">
        <f aca="false">IF(AND($F15&lt;AO$2,$G15&lt;AO$4,(DATE(YEAR($G15)+1,MONTH($G15)+1,1))&gt;AO$4),$D15*24*AO$3*(AO$2/1000-($F15/1000)),0)</f>
        <v>0</v>
      </c>
      <c r="AP15" s="69" t="n">
        <f aca="false">IF(AND($F15&lt;AP$2,$G15&lt;AP$4,(DATE(YEAR($G15)+1,MONTH($G15)+1,1))&gt;AP$4),$D15*24*AP$3*(AP$2/1000-($F15/1000)),0)</f>
        <v>0</v>
      </c>
      <c r="AQ15" s="69" t="n">
        <f aca="false">IF(AND($F15&lt;AQ$2,$G15&lt;AQ$4,(DATE(YEAR($G15)+1,MONTH($G15)+1,1))&gt;AQ$4),$D15*24*AQ$3*(AQ$2/1000-($F15/1000)),0)</f>
        <v>0</v>
      </c>
      <c r="AR15" s="69" t="n">
        <f aca="false">IF(AND($F15&lt;AR$2,$G15&lt;AR$4,(DATE(YEAR($G15)+1,MONTH($G15)+1,1))&gt;AR$4),$D15*24*AR$3*(AR$2/1000-($F15/1000)),0)</f>
        <v>0</v>
      </c>
      <c r="AS15" s="69" t="n">
        <f aca="false">IF(AND($F15&lt;AS$2,$G15&lt;AS$4,(DATE(YEAR($G15)+1,MONTH($G15)+1,1))&gt;AS$4),$D15*24*AS$3*(AS$2/1000-($F15/1000)),0)</f>
        <v>0</v>
      </c>
      <c r="AT15" s="69" t="n">
        <f aca="false">IF(AND($F15&lt;AT$2,$G15&lt;AT$4,(DATE(YEAR($G15)+1,MONTH($G15)+1,1))&gt;AT$4),$D15*24*AT$3*(AT$2/1000-($F15/1000)),0)</f>
        <v>0</v>
      </c>
      <c r="AU15" s="69" t="n">
        <f aca="false">IF(AND($F15&lt;AU$2,$G15&lt;AU$4,(DATE(YEAR($G15)+1,MONTH($G15)+1,1))&gt;AU$4),$D15*24*AU$3*(AU$2/1000-($F15/1000)),0)</f>
        <v>0</v>
      </c>
      <c r="AV15" s="69" t="n">
        <f aca="false">IF(AND($F15&lt;AV$2,$G15&lt;AV$4,(DATE(YEAR($G15)+1,MONTH($G15)+1,1))&gt;AV$4),$D15*24*AV$3*(AV$2/1000-($F15/1000)),0)</f>
        <v>0</v>
      </c>
      <c r="AW15" s="69" t="n">
        <f aca="false">IF(AND($F15&lt;AW$2,$G15&lt;AW$4,(DATE(YEAR($G15)+1,MONTH($G15)+1,1))&gt;AW$4),$D15*24*AW$3*(AW$2/1000-($F15/1000)),0)</f>
        <v>0</v>
      </c>
      <c r="AX15" s="69" t="n">
        <f aca="false">IF(AND($F15&lt;AX$2,$G15&lt;AX$4,(DATE(YEAR($G15)+1,MONTH($G15)+1,1))&gt;AX$4),$D15*24*AX$3*(AX$2/1000-($F15/1000)),0)</f>
        <v>0</v>
      </c>
      <c r="AY15" s="69" t="n">
        <f aca="false">IF(AND($F15&lt;AY$2,$G15&lt;AY$4,(DATE(YEAR($G15)+1,MONTH($G15)+1,1))&gt;AY$4),$D15*24*AY$3*(AY$2/1000-($F15/1000)),0)</f>
        <v>0</v>
      </c>
      <c r="AZ15" s="69" t="n">
        <f aca="false">IF(AND($F15&lt;AZ$2,$G15&lt;AZ$4,(DATE(YEAR($G15)+1,MONTH($G15)+1,1))&gt;AZ$4),$D15*24*AZ$3*(AZ$2/1000-($F15/1000)),0)</f>
        <v>0</v>
      </c>
      <c r="BA15" s="69" t="n">
        <f aca="false">IF(AND($F15&lt;BA$2,$G15&lt;BA$4,(DATE(YEAR($G15)+1,MONTH($G15)+1,1))&gt;BA$4),$D15*24*BA$3*(BA$2/1000-($F15/1000)),0)</f>
        <v>0</v>
      </c>
      <c r="BB15" s="69" t="n">
        <f aca="false">IF(AND($F15&lt;BB$2,$G15&lt;BB$4,(DATE(YEAR($G15)+1,MONTH($G15)+1,1))&gt;BB$4),$D15*24*BB$3*(BB$2/1000-($F15/1000)),0)</f>
        <v>0</v>
      </c>
      <c r="BC15" s="69" t="n">
        <f aca="false">IF(AND($F15&lt;BC$2,$G15&lt;BC$4,(DATE(YEAR($G15)+1,MONTH($G15)+1,1))&gt;BC$4),$D15*24*BC$3*(BC$2/1000-($F15/1000)),0)</f>
        <v>0</v>
      </c>
      <c r="BD15" s="83" t="n">
        <f aca="false">IF(AND($F15&lt;BD$2,$G15&lt;BD$4,(DATE(YEAR($G15)+1,MONTH($G15)+1,1))&gt;BD$4),$D15*24*BD$3*(BD$2/1000-($F15/1000)),0)</f>
        <v>0</v>
      </c>
      <c r="BF15" s="69" t="n">
        <f aca="false">AVERAGE(I15:K15)</f>
        <v>0</v>
      </c>
      <c r="BG15" s="69" t="n">
        <f aca="false">AVERAGE(L15:N15)</f>
        <v>0</v>
      </c>
      <c r="BH15" s="69" t="n">
        <f aca="false">AVERAGE(O15:Q15)</f>
        <v>0</v>
      </c>
      <c r="BI15" s="69" t="n">
        <f aca="false">AVERAGE(R15:T15)</f>
        <v>603.2</v>
      </c>
      <c r="BJ15" s="69" t="n">
        <f aca="false">AVERAGE(U15:W15)</f>
        <v>1809.6</v>
      </c>
      <c r="BK15" s="69" t="n">
        <f aca="false">AVERAGE(X15:Z15)</f>
        <v>1809.6</v>
      </c>
      <c r="BL15" s="69" t="n">
        <f aca="false">AVERAGE(AA15:AC15)</f>
        <v>1809.6</v>
      </c>
      <c r="BM15" s="69" t="n">
        <f aca="false">AVERAGE(AD15:AF15)</f>
        <v>1206.4</v>
      </c>
      <c r="BN15" s="69" t="n">
        <f aca="false">AVERAGE(AG15:AI15)</f>
        <v>0</v>
      </c>
      <c r="BO15" s="69" t="n">
        <f aca="false">AVERAGE(AJ15:AL15)</f>
        <v>0</v>
      </c>
      <c r="BP15" s="69" t="n">
        <f aca="false">AVERAGE(AM15:AO15)</f>
        <v>0</v>
      </c>
      <c r="BQ15" s="69" t="n">
        <f aca="false">AVERAGE(AP15:AR15)</f>
        <v>0</v>
      </c>
      <c r="BR15" s="69" t="n">
        <f aca="false">AVERAGE(AS15:AU15)</f>
        <v>0</v>
      </c>
      <c r="BS15" s="69" t="n">
        <f aca="false">AVERAGE(AV15:AX15)</f>
        <v>0</v>
      </c>
      <c r="BT15" s="69" t="n">
        <f aca="false">AVERAGE(AY15:BA15)</f>
        <v>0</v>
      </c>
      <c r="BU15" s="69" t="n">
        <f aca="false">AVERAGE(BB15:BD15)</f>
        <v>0</v>
      </c>
    </row>
    <row r="16" customFormat="false" ht="13.5" hidden="false" customHeight="true" outlineLevel="0" collapsed="false">
      <c r="A16" s="66" t="s">
        <v>1382</v>
      </c>
      <c r="B16" s="66" t="s">
        <v>1369</v>
      </c>
      <c r="C16" s="66" t="s">
        <v>1248</v>
      </c>
      <c r="D16" s="66" t="n">
        <v>28</v>
      </c>
      <c r="E16" s="3" t="s">
        <v>1268</v>
      </c>
      <c r="F16" s="67" t="n">
        <v>7100</v>
      </c>
      <c r="G16" s="68" t="n">
        <v>37223</v>
      </c>
      <c r="H16" s="64" t="s">
        <v>1260</v>
      </c>
      <c r="I16" s="69" t="n">
        <f aca="false">IF(AND($F16&lt;I$2,$G16&lt;I$4,(DATE(YEAR($G16)+1,MONTH($G16)+1,1))&gt;I$4),$D16*24*I$3*(I$2/1000-($F16/1000)),0)</f>
        <v>0</v>
      </c>
      <c r="J16" s="69" t="n">
        <f aca="false">IF(AND($F16&lt;J$2,$G16&lt;J$4,(DATE(YEAR($G16)+1,MONTH($G16)+1,1))&gt;J$4),$D16*24*J$3*(J$2/1000-($F16/1000)),0)</f>
        <v>0</v>
      </c>
      <c r="K16" s="69" t="n">
        <f aca="false">IF(AND($F16&lt;K$2,$G16&lt;K$4,(DATE(YEAR($G16)+1,MONTH($G16)+1,1))&gt;K$4),$D16*24*K$3*(K$2/1000-($F16/1000)),0)</f>
        <v>0</v>
      </c>
      <c r="L16" s="69" t="n">
        <f aca="false">IF(AND($F16&lt;L$2,$G16&lt;L$4,(DATE(YEAR($G16)+1,MONTH($G16)+1,1))&gt;L$4),$D16*24*L$3*(L$2/1000-($F16/1000)),0)</f>
        <v>0</v>
      </c>
      <c r="M16" s="69" t="n">
        <f aca="false">IF(AND($F16&lt;M$2,$G16&lt;M$4,(DATE(YEAR($G16)+1,MONTH($G16)+1,1))&gt;M$4),$D16*24*M$3*(M$2/1000-($F16/1000)),0)</f>
        <v>0</v>
      </c>
      <c r="N16" s="69" t="n">
        <f aca="false">IF(AND($F16&lt;N$2,$G16&lt;N$4,(DATE(YEAR($G16)+1,MONTH($G16)+1,1))&gt;N$4),$D16*24*N$3*(N$2/1000-($F16/1000)),0)</f>
        <v>0</v>
      </c>
      <c r="O16" s="69" t="n">
        <f aca="false">IF(AND($F16&lt;O$2,$G16&lt;O$4,(DATE(YEAR($G16)+1,MONTH($G16)+1,1))&gt;O$4),$D16*24*O$3*(O$2/1000-($F16/1000)),0)</f>
        <v>0</v>
      </c>
      <c r="P16" s="69" t="n">
        <f aca="false">IF(AND($F16&lt;P$2,$G16&lt;P$4,(DATE(YEAR($G16)+1,MONTH($G16)+1,1))&gt;P$4),$D16*24*P$3*(P$2/1000-($F16/1000)),0)</f>
        <v>0</v>
      </c>
      <c r="Q16" s="69" t="n">
        <f aca="false">IF(AND($F16&lt;Q$2,$G16&lt;Q$4,(DATE(YEAR($G16)+1,MONTH($G16)+1,1))&gt;Q$4),$D16*24*Q$3*(Q$2/1000-($F16/1000)),0)</f>
        <v>0</v>
      </c>
      <c r="R16" s="69" t="n">
        <f aca="false">IF(AND($F16&lt;R$2,$G16&lt;R$4,(DATE(YEAR($G16)+1,MONTH($G16)+1,1))&gt;R$4),$D16*24*R$3*(R$2/1000-($F16/1000)),0)</f>
        <v>0</v>
      </c>
      <c r="S16" s="69" t="n">
        <f aca="false">IF(AND($F16&lt;S$2,$G16&lt;S$4,(DATE(YEAR($G16)+1,MONTH($G16)+1,1))&gt;S$4),$D16*24*S$3*(S$2/1000-($F16/1000)),0)</f>
        <v>0</v>
      </c>
      <c r="T16" s="69" t="n">
        <f aca="false">IF(AND($F16&lt;T$2,$G16&lt;T$4,(DATE(YEAR($G16)+1,MONTH($G16)+1,1))&gt;T$4),$D16*24*T$3*(T$2/1000-($F16/1000)),0)</f>
        <v>1948.8</v>
      </c>
      <c r="U16" s="69" t="n">
        <f aca="false">IF(AND($F16&lt;U$2,$G16&lt;U$4,(DATE(YEAR($G16)+1,MONTH($G16)+1,1))&gt;U$4),$D16*24*U$3*(U$2/1000-($F16/1000)),0)</f>
        <v>1948.8</v>
      </c>
      <c r="V16" s="69" t="n">
        <f aca="false">IF(AND($F16&lt;V$2,$G16&lt;V$4,(DATE(YEAR($G16)+1,MONTH($G16)+1,1))&gt;V$4),$D16*24*V$3*(V$2/1000-($F16/1000)),0)</f>
        <v>1948.8</v>
      </c>
      <c r="W16" s="69" t="n">
        <f aca="false">IF(AND($F16&lt;W$2,$G16&lt;W$4,(DATE(YEAR($G16)+1,MONTH($G16)+1,1))&gt;W$4),$D16*24*W$3*(W$2/1000-($F16/1000)),0)</f>
        <v>1948.8</v>
      </c>
      <c r="X16" s="69" t="n">
        <f aca="false">IF(AND($F16&lt;X$2,$G16&lt;X$4,(DATE(YEAR($G16)+1,MONTH($G16)+1,1))&gt;X$4),$D16*24*X$3*(X$2/1000-($F16/1000)),0)</f>
        <v>1948.8</v>
      </c>
      <c r="Y16" s="69" t="n">
        <f aca="false">IF(AND($F16&lt;Y$2,$G16&lt;Y$4,(DATE(YEAR($G16)+1,MONTH($G16)+1,1))&gt;Y$4),$D16*24*Y$3*(Y$2/1000-($F16/1000)),0)</f>
        <v>1948.8</v>
      </c>
      <c r="Z16" s="69" t="n">
        <f aca="false">IF(AND($F16&lt;Z$2,$G16&lt;Z$4,(DATE(YEAR($G16)+1,MONTH($G16)+1,1))&gt;Z$4),$D16*24*Z$3*(Z$2/1000-($F16/1000)),0)</f>
        <v>1948.8</v>
      </c>
      <c r="AA16" s="69" t="n">
        <f aca="false">IF(AND($F16&lt;AA$2,$G16&lt;AA$4,(DATE(YEAR($G16)+1,MONTH($G16)+1,1))&gt;AA$4),$D16*24*AA$3*(AA$2/1000-($F16/1000)),0)</f>
        <v>1948.8</v>
      </c>
      <c r="AB16" s="69" t="n">
        <f aca="false">IF(AND($F16&lt;AB$2,$G16&lt;AB$4,(DATE(YEAR($G16)+1,MONTH($G16)+1,1))&gt;AB$4),$D16*24*AB$3*(AB$2/1000-($F16/1000)),0)</f>
        <v>1948.8</v>
      </c>
      <c r="AC16" s="69" t="n">
        <f aca="false">IF(AND($F16&lt;AC$2,$G16&lt;AC$4,(DATE(YEAR($G16)+1,MONTH($G16)+1,1))&gt;AC$4),$D16*24*AC$3*(AC$2/1000-($F16/1000)),0)</f>
        <v>1948.8</v>
      </c>
      <c r="AD16" s="69" t="n">
        <f aca="false">IF(AND($F16&lt;AD$2,$G16&lt;AD$4,(DATE(YEAR($G16)+1,MONTH($G16)+1,1))&gt;AD$4),$D16*24*AD$3*(AD$2/1000-($F16/1000)),0)</f>
        <v>1948.8</v>
      </c>
      <c r="AE16" s="69" t="n">
        <f aca="false">IF(AND($F16&lt;AE$2,$G16&lt;AE$4,(DATE(YEAR($G16)+1,MONTH($G16)+1,1))&gt;AE$4),$D16*24*AE$3*(AE$2/1000-($F16/1000)),0)</f>
        <v>1948.8</v>
      </c>
      <c r="AF16" s="69" t="n">
        <f aca="false">IF(AND($F16&lt;AF$2,$G16&lt;AF$4,(DATE(YEAR($G16)+1,MONTH($G16)+1,1))&gt;AF$4),$D16*24*AF$3*(AF$2/1000-($F16/1000)),0)</f>
        <v>0</v>
      </c>
      <c r="AG16" s="69" t="n">
        <f aca="false">IF(AND($F16&lt;AG$2,$G16&lt;AG$4,(DATE(YEAR($G16)+1,MONTH($G16)+1,1))&gt;AG$4),$D16*24*AG$3*(AG$2/1000-($F16/1000)),0)</f>
        <v>0</v>
      </c>
      <c r="AH16" s="69" t="n">
        <f aca="false">IF(AND($F16&lt;AH$2,$G16&lt;AH$4,(DATE(YEAR($G16)+1,MONTH($G16)+1,1))&gt;AH$4),$D16*24*AH$3*(AH$2/1000-($F16/1000)),0)</f>
        <v>0</v>
      </c>
      <c r="AI16" s="69" t="n">
        <f aca="false">IF(AND($F16&lt;AI$2,$G16&lt;AI$4,(DATE(YEAR($G16)+1,MONTH($G16)+1,1))&gt;AI$4),$D16*24*AI$3*(AI$2/1000-($F16/1000)),0)</f>
        <v>0</v>
      </c>
      <c r="AJ16" s="69" t="n">
        <f aca="false">IF(AND($F16&lt;AJ$2,$G16&lt;AJ$4,(DATE(YEAR($G16)+1,MONTH($G16)+1,1))&gt;AJ$4),$D16*24*AJ$3*(AJ$2/1000-($F16/1000)),0)</f>
        <v>0</v>
      </c>
      <c r="AK16" s="69" t="n">
        <f aca="false">IF(AND($F16&lt;AK$2,$G16&lt;AK$4,(DATE(YEAR($G16)+1,MONTH($G16)+1,1))&gt;AK$4),$D16*24*AK$3*(AK$2/1000-($F16/1000)),0)</f>
        <v>0</v>
      </c>
      <c r="AL16" s="69" t="n">
        <f aca="false">IF(AND($F16&lt;AL$2,$G16&lt;AL$4,(DATE(YEAR($G16)+1,MONTH($G16)+1,1))&gt;AL$4),$D16*24*AL$3*(AL$2/1000-($F16/1000)),0)</f>
        <v>0</v>
      </c>
      <c r="AM16" s="69" t="n">
        <f aca="false">IF(AND($F16&lt;AM$2,$G16&lt;AM$4,(DATE(YEAR($G16)+1,MONTH($G16)+1,1))&gt;AM$4),$D16*24*AM$3*(AM$2/1000-($F16/1000)),0)</f>
        <v>0</v>
      </c>
      <c r="AN16" s="69" t="n">
        <f aca="false">IF(AND($F16&lt;AN$2,$G16&lt;AN$4,(DATE(YEAR($G16)+1,MONTH($G16)+1,1))&gt;AN$4),$D16*24*AN$3*(AN$2/1000-($F16/1000)),0)</f>
        <v>0</v>
      </c>
      <c r="AO16" s="69" t="n">
        <f aca="false">IF(AND($F16&lt;AO$2,$G16&lt;AO$4,(DATE(YEAR($G16)+1,MONTH($G16)+1,1))&gt;AO$4),$D16*24*AO$3*(AO$2/1000-($F16/1000)),0)</f>
        <v>0</v>
      </c>
      <c r="AP16" s="69" t="n">
        <f aca="false">IF(AND($F16&lt;AP$2,$G16&lt;AP$4,(DATE(YEAR($G16)+1,MONTH($G16)+1,1))&gt;AP$4),$D16*24*AP$3*(AP$2/1000-($F16/1000)),0)</f>
        <v>0</v>
      </c>
      <c r="AQ16" s="69" t="n">
        <f aca="false">IF(AND($F16&lt;AQ$2,$G16&lt;AQ$4,(DATE(YEAR($G16)+1,MONTH($G16)+1,1))&gt;AQ$4),$D16*24*AQ$3*(AQ$2/1000-($F16/1000)),0)</f>
        <v>0</v>
      </c>
      <c r="AR16" s="69" t="n">
        <f aca="false">IF(AND($F16&lt;AR$2,$G16&lt;AR$4,(DATE(YEAR($G16)+1,MONTH($G16)+1,1))&gt;AR$4),$D16*24*AR$3*(AR$2/1000-($F16/1000)),0)</f>
        <v>0</v>
      </c>
      <c r="AS16" s="69" t="n">
        <f aca="false">IF(AND($F16&lt;AS$2,$G16&lt;AS$4,(DATE(YEAR($G16)+1,MONTH($G16)+1,1))&gt;AS$4),$D16*24*AS$3*(AS$2/1000-($F16/1000)),0)</f>
        <v>0</v>
      </c>
      <c r="AT16" s="69" t="n">
        <f aca="false">IF(AND($F16&lt;AT$2,$G16&lt;AT$4,(DATE(YEAR($G16)+1,MONTH($G16)+1,1))&gt;AT$4),$D16*24*AT$3*(AT$2/1000-($F16/1000)),0)</f>
        <v>0</v>
      </c>
      <c r="AU16" s="69" t="n">
        <f aca="false">IF(AND($F16&lt;AU$2,$G16&lt;AU$4,(DATE(YEAR($G16)+1,MONTH($G16)+1,1))&gt;AU$4),$D16*24*AU$3*(AU$2/1000-($F16/1000)),0)</f>
        <v>0</v>
      </c>
      <c r="AV16" s="69" t="n">
        <f aca="false">IF(AND($F16&lt;AV$2,$G16&lt;AV$4,(DATE(YEAR($G16)+1,MONTH($G16)+1,1))&gt;AV$4),$D16*24*AV$3*(AV$2/1000-($F16/1000)),0)</f>
        <v>0</v>
      </c>
      <c r="AW16" s="69" t="n">
        <f aca="false">IF(AND($F16&lt;AW$2,$G16&lt;AW$4,(DATE(YEAR($G16)+1,MONTH($G16)+1,1))&gt;AW$4),$D16*24*AW$3*(AW$2/1000-($F16/1000)),0)</f>
        <v>0</v>
      </c>
      <c r="AX16" s="69" t="n">
        <f aca="false">IF(AND($F16&lt;AX$2,$G16&lt;AX$4,(DATE(YEAR($G16)+1,MONTH($G16)+1,1))&gt;AX$4),$D16*24*AX$3*(AX$2/1000-($F16/1000)),0)</f>
        <v>0</v>
      </c>
      <c r="AY16" s="69" t="n">
        <f aca="false">IF(AND($F16&lt;AY$2,$G16&lt;AY$4,(DATE(YEAR($G16)+1,MONTH($G16)+1,1))&gt;AY$4),$D16*24*AY$3*(AY$2/1000-($F16/1000)),0)</f>
        <v>0</v>
      </c>
      <c r="AZ16" s="69" t="n">
        <f aca="false">IF(AND($F16&lt;AZ$2,$G16&lt;AZ$4,(DATE(YEAR($G16)+1,MONTH($G16)+1,1))&gt;AZ$4),$D16*24*AZ$3*(AZ$2/1000-($F16/1000)),0)</f>
        <v>0</v>
      </c>
      <c r="BA16" s="69" t="n">
        <f aca="false">IF(AND($F16&lt;BA$2,$G16&lt;BA$4,(DATE(YEAR($G16)+1,MONTH($G16)+1,1))&gt;BA$4),$D16*24*BA$3*(BA$2/1000-($F16/1000)),0)</f>
        <v>0</v>
      </c>
      <c r="BB16" s="69" t="n">
        <f aca="false">IF(AND($F16&lt;BB$2,$G16&lt;BB$4,(DATE(YEAR($G16)+1,MONTH($G16)+1,1))&gt;BB$4),$D16*24*BB$3*(BB$2/1000-($F16/1000)),0)</f>
        <v>0</v>
      </c>
      <c r="BC16" s="69" t="n">
        <f aca="false">IF(AND($F16&lt;BC$2,$G16&lt;BC$4,(DATE(YEAR($G16)+1,MONTH($G16)+1,1))&gt;BC$4),$D16*24*BC$3*(BC$2/1000-($F16/1000)),0)</f>
        <v>0</v>
      </c>
      <c r="BD16" s="83" t="n">
        <f aca="false">IF(AND($F16&lt;BD$2,$G16&lt;BD$4,(DATE(YEAR($G16)+1,MONTH($G16)+1,1))&gt;BD$4),$D16*24*BD$3*(BD$2/1000-($F16/1000)),0)</f>
        <v>0</v>
      </c>
      <c r="BF16" s="69" t="n">
        <f aca="false">AVERAGE(I16:K16)</f>
        <v>0</v>
      </c>
      <c r="BG16" s="69" t="n">
        <f aca="false">AVERAGE(L16:N16)</f>
        <v>0</v>
      </c>
      <c r="BH16" s="69" t="n">
        <f aca="false">AVERAGE(O16:Q16)</f>
        <v>0</v>
      </c>
      <c r="BI16" s="69" t="n">
        <f aca="false">AVERAGE(R16:T16)</f>
        <v>649.6</v>
      </c>
      <c r="BJ16" s="69" t="n">
        <f aca="false">AVERAGE(U16:W16)</f>
        <v>1948.8</v>
      </c>
      <c r="BK16" s="69" t="n">
        <f aca="false">AVERAGE(X16:Z16)</f>
        <v>1948.8</v>
      </c>
      <c r="BL16" s="69" t="n">
        <f aca="false">AVERAGE(AA16:AC16)</f>
        <v>1948.8</v>
      </c>
      <c r="BM16" s="69" t="n">
        <f aca="false">AVERAGE(AD16:AF16)</f>
        <v>1299.2</v>
      </c>
      <c r="BN16" s="69" t="n">
        <f aca="false">AVERAGE(AG16:AI16)</f>
        <v>0</v>
      </c>
      <c r="BO16" s="69" t="n">
        <f aca="false">AVERAGE(AJ16:AL16)</f>
        <v>0</v>
      </c>
      <c r="BP16" s="69" t="n">
        <f aca="false">AVERAGE(AM16:AO16)</f>
        <v>0</v>
      </c>
      <c r="BQ16" s="69" t="n">
        <f aca="false">AVERAGE(AP16:AR16)</f>
        <v>0</v>
      </c>
      <c r="BR16" s="69" t="n">
        <f aca="false">AVERAGE(AS16:AU16)</f>
        <v>0</v>
      </c>
      <c r="BS16" s="69" t="n">
        <f aca="false">AVERAGE(AV16:AX16)</f>
        <v>0</v>
      </c>
      <c r="BT16" s="69" t="n">
        <f aca="false">AVERAGE(AY16:BA16)</f>
        <v>0</v>
      </c>
      <c r="BU16" s="69" t="n">
        <f aca="false">AVERAGE(BB16:BD16)</f>
        <v>0</v>
      </c>
    </row>
    <row r="17" customFormat="false" ht="12.75" hidden="false" customHeight="false" outlineLevel="0" collapsed="false">
      <c r="A17" s="66" t="s">
        <v>1383</v>
      </c>
      <c r="B17" s="66" t="s">
        <v>1369</v>
      </c>
      <c r="C17" s="66" t="s">
        <v>1248</v>
      </c>
      <c r="D17" s="66" t="n">
        <v>106</v>
      </c>
      <c r="E17" s="3" t="s">
        <v>1268</v>
      </c>
      <c r="F17" s="67" t="n">
        <v>7100</v>
      </c>
      <c r="G17" s="68" t="n">
        <v>37226</v>
      </c>
      <c r="H17" s="64" t="s">
        <v>1260</v>
      </c>
      <c r="I17" s="69" t="n">
        <f aca="false">IF(AND($F17&lt;I$2,$G17&lt;I$4,(DATE(YEAR($G17)+1,MONTH($G17)+1,1))&gt;I$4),$D17*24*I$3*(I$2/1000-($F17/1000)),0)</f>
        <v>0</v>
      </c>
      <c r="J17" s="69" t="n">
        <f aca="false">IF(AND($F17&lt;J$2,$G17&lt;J$4,(DATE(YEAR($G17)+1,MONTH($G17)+1,1))&gt;J$4),$D17*24*J$3*(J$2/1000-($F17/1000)),0)</f>
        <v>0</v>
      </c>
      <c r="K17" s="69" t="n">
        <f aca="false">IF(AND($F17&lt;K$2,$G17&lt;K$4,(DATE(YEAR($G17)+1,MONTH($G17)+1,1))&gt;K$4),$D17*24*K$3*(K$2/1000-($F17/1000)),0)</f>
        <v>0</v>
      </c>
      <c r="L17" s="69" t="n">
        <f aca="false">IF(AND($F17&lt;L$2,$G17&lt;L$4,(DATE(YEAR($G17)+1,MONTH($G17)+1,1))&gt;L$4),$D17*24*L$3*(L$2/1000-($F17/1000)),0)</f>
        <v>0</v>
      </c>
      <c r="M17" s="69" t="n">
        <f aca="false">IF(AND($F17&lt;M$2,$G17&lt;M$4,(DATE(YEAR($G17)+1,MONTH($G17)+1,1))&gt;M$4),$D17*24*M$3*(M$2/1000-($F17/1000)),0)</f>
        <v>0</v>
      </c>
      <c r="N17" s="69" t="n">
        <f aca="false">IF(AND($F17&lt;N$2,$G17&lt;N$4,(DATE(YEAR($G17)+1,MONTH($G17)+1,1))&gt;N$4),$D17*24*N$3*(N$2/1000-($F17/1000)),0)</f>
        <v>0</v>
      </c>
      <c r="O17" s="69" t="n">
        <f aca="false">IF(AND($F17&lt;O$2,$G17&lt;O$4,(DATE(YEAR($G17)+1,MONTH($G17)+1,1))&gt;O$4),$D17*24*O$3*(O$2/1000-($F17/1000)),0)</f>
        <v>0</v>
      </c>
      <c r="P17" s="69" t="n">
        <f aca="false">IF(AND($F17&lt;P$2,$G17&lt;P$4,(DATE(YEAR($G17)+1,MONTH($G17)+1,1))&gt;P$4),$D17*24*P$3*(P$2/1000-($F17/1000)),0)</f>
        <v>0</v>
      </c>
      <c r="Q17" s="69" t="n">
        <f aca="false">IF(AND($F17&lt;Q$2,$G17&lt;Q$4,(DATE(YEAR($G17)+1,MONTH($G17)+1,1))&gt;Q$4),$D17*24*Q$3*(Q$2/1000-($F17/1000)),0)</f>
        <v>0</v>
      </c>
      <c r="R17" s="69" t="n">
        <f aca="false">IF(AND($F17&lt;R$2,$G17&lt;R$4,(DATE(YEAR($G17)+1,MONTH($G17)+1,1))&gt;R$4),$D17*24*R$3*(R$2/1000-($F17/1000)),0)</f>
        <v>0</v>
      </c>
      <c r="S17" s="69" t="n">
        <f aca="false">IF(AND($F17&lt;S$2,$G17&lt;S$4,(DATE(YEAR($G17)+1,MONTH($G17)+1,1))&gt;S$4),$D17*24*S$3*(S$2/1000-($F17/1000)),0)</f>
        <v>0</v>
      </c>
      <c r="T17" s="69" t="n">
        <f aca="false">IF(AND($F17&lt;T$2,$G17&lt;T$4,(DATE(YEAR($G17)+1,MONTH($G17)+1,1))&gt;T$4),$D17*24*T$3*(T$2/1000-($F17/1000)),0)</f>
        <v>0</v>
      </c>
      <c r="U17" s="69" t="n">
        <f aca="false">IF(AND($F17&lt;U$2,$G17&lt;U$4,(DATE(YEAR($G17)+1,MONTH($G17)+1,1))&gt;U$4),$D17*24*U$3*(U$2/1000-($F17/1000)),0)</f>
        <v>7377.6</v>
      </c>
      <c r="V17" s="69" t="n">
        <f aca="false">IF(AND($F17&lt;V$2,$G17&lt;V$4,(DATE(YEAR($G17)+1,MONTH($G17)+1,1))&gt;V$4),$D17*24*V$3*(V$2/1000-($F17/1000)),0)</f>
        <v>7377.6</v>
      </c>
      <c r="W17" s="69" t="n">
        <f aca="false">IF(AND($F17&lt;W$2,$G17&lt;W$4,(DATE(YEAR($G17)+1,MONTH($G17)+1,1))&gt;W$4),$D17*24*W$3*(W$2/1000-($F17/1000)),0)</f>
        <v>7377.6</v>
      </c>
      <c r="X17" s="69" t="n">
        <f aca="false">IF(AND($F17&lt;X$2,$G17&lt;X$4,(DATE(YEAR($G17)+1,MONTH($G17)+1,1))&gt;X$4),$D17*24*X$3*(X$2/1000-($F17/1000)),0)</f>
        <v>7377.6</v>
      </c>
      <c r="Y17" s="69" t="n">
        <f aca="false">IF(AND($F17&lt;Y$2,$G17&lt;Y$4,(DATE(YEAR($G17)+1,MONTH($G17)+1,1))&gt;Y$4),$D17*24*Y$3*(Y$2/1000-($F17/1000)),0)</f>
        <v>7377.6</v>
      </c>
      <c r="Z17" s="69" t="n">
        <f aca="false">IF(AND($F17&lt;Z$2,$G17&lt;Z$4,(DATE(YEAR($G17)+1,MONTH($G17)+1,1))&gt;Z$4),$D17*24*Z$3*(Z$2/1000-($F17/1000)),0)</f>
        <v>7377.6</v>
      </c>
      <c r="AA17" s="69" t="n">
        <f aca="false">IF(AND($F17&lt;AA$2,$G17&lt;AA$4,(DATE(YEAR($G17)+1,MONTH($G17)+1,1))&gt;AA$4),$D17*24*AA$3*(AA$2/1000-($F17/1000)),0)</f>
        <v>7377.6</v>
      </c>
      <c r="AB17" s="69" t="n">
        <f aca="false">IF(AND($F17&lt;AB$2,$G17&lt;AB$4,(DATE(YEAR($G17)+1,MONTH($G17)+1,1))&gt;AB$4),$D17*24*AB$3*(AB$2/1000-($F17/1000)),0)</f>
        <v>7377.6</v>
      </c>
      <c r="AC17" s="69" t="n">
        <f aca="false">IF(AND($F17&lt;AC$2,$G17&lt;AC$4,(DATE(YEAR($G17)+1,MONTH($G17)+1,1))&gt;AC$4),$D17*24*AC$3*(AC$2/1000-($F17/1000)),0)</f>
        <v>7377.6</v>
      </c>
      <c r="AD17" s="69" t="n">
        <f aca="false">IF(AND($F17&lt;AD$2,$G17&lt;AD$4,(DATE(YEAR($G17)+1,MONTH($G17)+1,1))&gt;AD$4),$D17*24*AD$3*(AD$2/1000-($F17/1000)),0)</f>
        <v>7377.6</v>
      </c>
      <c r="AE17" s="69" t="n">
        <f aca="false">IF(AND($F17&lt;AE$2,$G17&lt;AE$4,(DATE(YEAR($G17)+1,MONTH($G17)+1,1))&gt;AE$4),$D17*24*AE$3*(AE$2/1000-($F17/1000)),0)</f>
        <v>7377.6</v>
      </c>
      <c r="AF17" s="69" t="n">
        <f aca="false">IF(AND($F17&lt;AF$2,$G17&lt;AF$4,(DATE(YEAR($G17)+1,MONTH($G17)+1,1))&gt;AF$4),$D17*24*AF$3*(AF$2/1000-($F17/1000)),0)</f>
        <v>7377.6</v>
      </c>
      <c r="AG17" s="69" t="n">
        <f aca="false">IF(AND($F17&lt;AG$2,$G17&lt;AG$4,(DATE(YEAR($G17)+1,MONTH($G17)+1,1))&gt;AG$4),$D17*24*AG$3*(AG$2/1000-($F17/1000)),0)</f>
        <v>0</v>
      </c>
      <c r="AH17" s="69" t="n">
        <f aca="false">IF(AND($F17&lt;AH$2,$G17&lt;AH$4,(DATE(YEAR($G17)+1,MONTH($G17)+1,1))&gt;AH$4),$D17*24*AH$3*(AH$2/1000-($F17/1000)),0)</f>
        <v>0</v>
      </c>
      <c r="AI17" s="69" t="n">
        <f aca="false">IF(AND($F17&lt;AI$2,$G17&lt;AI$4,(DATE(YEAR($G17)+1,MONTH($G17)+1,1))&gt;AI$4),$D17*24*AI$3*(AI$2/1000-($F17/1000)),0)</f>
        <v>0</v>
      </c>
      <c r="AJ17" s="69" t="n">
        <f aca="false">IF(AND($F17&lt;AJ$2,$G17&lt;AJ$4,(DATE(YEAR($G17)+1,MONTH($G17)+1,1))&gt;AJ$4),$D17*24*AJ$3*(AJ$2/1000-($F17/1000)),0)</f>
        <v>0</v>
      </c>
      <c r="AK17" s="69" t="n">
        <f aca="false">IF(AND($F17&lt;AK$2,$G17&lt;AK$4,(DATE(YEAR($G17)+1,MONTH($G17)+1,1))&gt;AK$4),$D17*24*AK$3*(AK$2/1000-($F17/1000)),0)</f>
        <v>0</v>
      </c>
      <c r="AL17" s="69" t="n">
        <f aca="false">IF(AND($F17&lt;AL$2,$G17&lt;AL$4,(DATE(YEAR($G17)+1,MONTH($G17)+1,1))&gt;AL$4),$D17*24*AL$3*(AL$2/1000-($F17/1000)),0)</f>
        <v>0</v>
      </c>
      <c r="AM17" s="69" t="n">
        <f aca="false">IF(AND($F17&lt;AM$2,$G17&lt;AM$4,(DATE(YEAR($G17)+1,MONTH($G17)+1,1))&gt;AM$4),$D17*24*AM$3*(AM$2/1000-($F17/1000)),0)</f>
        <v>0</v>
      </c>
      <c r="AN17" s="69" t="n">
        <f aca="false">IF(AND($F17&lt;AN$2,$G17&lt;AN$4,(DATE(YEAR($G17)+1,MONTH($G17)+1,1))&gt;AN$4),$D17*24*AN$3*(AN$2/1000-($F17/1000)),0)</f>
        <v>0</v>
      </c>
      <c r="AO17" s="69" t="n">
        <f aca="false">IF(AND($F17&lt;AO$2,$G17&lt;AO$4,(DATE(YEAR($G17)+1,MONTH($G17)+1,1))&gt;AO$4),$D17*24*AO$3*(AO$2/1000-($F17/1000)),0)</f>
        <v>0</v>
      </c>
      <c r="AP17" s="69" t="n">
        <f aca="false">IF(AND($F17&lt;AP$2,$G17&lt;AP$4,(DATE(YEAR($G17)+1,MONTH($G17)+1,1))&gt;AP$4),$D17*24*AP$3*(AP$2/1000-($F17/1000)),0)</f>
        <v>0</v>
      </c>
      <c r="AQ17" s="69" t="n">
        <f aca="false">IF(AND($F17&lt;AQ$2,$G17&lt;AQ$4,(DATE(YEAR($G17)+1,MONTH($G17)+1,1))&gt;AQ$4),$D17*24*AQ$3*(AQ$2/1000-($F17/1000)),0)</f>
        <v>0</v>
      </c>
      <c r="AR17" s="69" t="n">
        <f aca="false">IF(AND($F17&lt;AR$2,$G17&lt;AR$4,(DATE(YEAR($G17)+1,MONTH($G17)+1,1))&gt;AR$4),$D17*24*AR$3*(AR$2/1000-($F17/1000)),0)</f>
        <v>0</v>
      </c>
      <c r="AS17" s="69" t="n">
        <f aca="false">IF(AND($F17&lt;AS$2,$G17&lt;AS$4,(DATE(YEAR($G17)+1,MONTH($G17)+1,1))&gt;AS$4),$D17*24*AS$3*(AS$2/1000-($F17/1000)),0)</f>
        <v>0</v>
      </c>
      <c r="AT17" s="69" t="n">
        <f aca="false">IF(AND($F17&lt;AT$2,$G17&lt;AT$4,(DATE(YEAR($G17)+1,MONTH($G17)+1,1))&gt;AT$4),$D17*24*AT$3*(AT$2/1000-($F17/1000)),0)</f>
        <v>0</v>
      </c>
      <c r="AU17" s="69" t="n">
        <f aca="false">IF(AND($F17&lt;AU$2,$G17&lt;AU$4,(DATE(YEAR($G17)+1,MONTH($G17)+1,1))&gt;AU$4),$D17*24*AU$3*(AU$2/1000-($F17/1000)),0)</f>
        <v>0</v>
      </c>
      <c r="AV17" s="69" t="n">
        <f aca="false">IF(AND($F17&lt;AV$2,$G17&lt;AV$4,(DATE(YEAR($G17)+1,MONTH($G17)+1,1))&gt;AV$4),$D17*24*AV$3*(AV$2/1000-($F17/1000)),0)</f>
        <v>0</v>
      </c>
      <c r="AW17" s="69" t="n">
        <f aca="false">IF(AND($F17&lt;AW$2,$G17&lt;AW$4,(DATE(YEAR($G17)+1,MONTH($G17)+1,1))&gt;AW$4),$D17*24*AW$3*(AW$2/1000-($F17/1000)),0)</f>
        <v>0</v>
      </c>
      <c r="AX17" s="69" t="n">
        <f aca="false">IF(AND($F17&lt;AX$2,$G17&lt;AX$4,(DATE(YEAR($G17)+1,MONTH($G17)+1,1))&gt;AX$4),$D17*24*AX$3*(AX$2/1000-($F17/1000)),0)</f>
        <v>0</v>
      </c>
      <c r="AY17" s="69" t="n">
        <f aca="false">IF(AND($F17&lt;AY$2,$G17&lt;AY$4,(DATE(YEAR($G17)+1,MONTH($G17)+1,1))&gt;AY$4),$D17*24*AY$3*(AY$2/1000-($F17/1000)),0)</f>
        <v>0</v>
      </c>
      <c r="AZ17" s="69" t="n">
        <f aca="false">IF(AND($F17&lt;AZ$2,$G17&lt;AZ$4,(DATE(YEAR($G17)+1,MONTH($G17)+1,1))&gt;AZ$4),$D17*24*AZ$3*(AZ$2/1000-($F17/1000)),0)</f>
        <v>0</v>
      </c>
      <c r="BA17" s="69" t="n">
        <f aca="false">IF(AND($F17&lt;BA$2,$G17&lt;BA$4,(DATE(YEAR($G17)+1,MONTH($G17)+1,1))&gt;BA$4),$D17*24*BA$3*(BA$2/1000-($F17/1000)),0)</f>
        <v>0</v>
      </c>
      <c r="BB17" s="69" t="n">
        <f aca="false">IF(AND($F17&lt;BB$2,$G17&lt;BB$4,(DATE(YEAR($G17)+1,MONTH($G17)+1,1))&gt;BB$4),$D17*24*BB$3*(BB$2/1000-($F17/1000)),0)</f>
        <v>0</v>
      </c>
      <c r="BC17" s="69" t="n">
        <f aca="false">IF(AND($F17&lt;BC$2,$G17&lt;BC$4,(DATE(YEAR($G17)+1,MONTH($G17)+1,1))&gt;BC$4),$D17*24*BC$3*(BC$2/1000-($F17/1000)),0)</f>
        <v>0</v>
      </c>
      <c r="BD17" s="83" t="n">
        <f aca="false">IF(AND($F17&lt;BD$2,$G17&lt;BD$4,(DATE(YEAR($G17)+1,MONTH($G17)+1,1))&gt;BD$4),$D17*24*BD$3*(BD$2/1000-($F17/1000)),0)</f>
        <v>0</v>
      </c>
      <c r="BF17" s="69" t="n">
        <f aca="false">AVERAGE(I17:K17)</f>
        <v>0</v>
      </c>
      <c r="BG17" s="69" t="n">
        <f aca="false">AVERAGE(L17:N17)</f>
        <v>0</v>
      </c>
      <c r="BH17" s="69" t="n">
        <f aca="false">AVERAGE(O17:Q17)</f>
        <v>0</v>
      </c>
      <c r="BI17" s="69" t="n">
        <f aca="false">AVERAGE(R17:T17)</f>
        <v>0</v>
      </c>
      <c r="BJ17" s="69" t="n">
        <f aca="false">AVERAGE(U17:W17)</f>
        <v>7377.6</v>
      </c>
      <c r="BK17" s="69" t="n">
        <f aca="false">AVERAGE(X17:Z17)</f>
        <v>7377.6</v>
      </c>
      <c r="BL17" s="69" t="n">
        <f aca="false">AVERAGE(AA17:AC17)</f>
        <v>7377.6</v>
      </c>
      <c r="BM17" s="69" t="n">
        <f aca="false">AVERAGE(AD17:AF17)</f>
        <v>7377.6</v>
      </c>
      <c r="BN17" s="69" t="n">
        <f aca="false">AVERAGE(AG17:AI17)</f>
        <v>0</v>
      </c>
      <c r="BO17" s="69" t="n">
        <f aca="false">AVERAGE(AJ17:AL17)</f>
        <v>0</v>
      </c>
      <c r="BP17" s="69" t="n">
        <f aca="false">AVERAGE(AM17:AO17)</f>
        <v>0</v>
      </c>
      <c r="BQ17" s="69" t="n">
        <f aca="false">AVERAGE(AP17:AR17)</f>
        <v>0</v>
      </c>
      <c r="BR17" s="69" t="n">
        <f aca="false">AVERAGE(AS17:AU17)</f>
        <v>0</v>
      </c>
      <c r="BS17" s="69" t="n">
        <f aca="false">AVERAGE(AV17:AX17)</f>
        <v>0</v>
      </c>
      <c r="BT17" s="69" t="n">
        <f aca="false">AVERAGE(AY17:BA17)</f>
        <v>0</v>
      </c>
      <c r="BU17" s="69" t="n">
        <f aca="false">AVERAGE(BB17:BD17)</f>
        <v>0</v>
      </c>
    </row>
    <row r="18" customFormat="false" ht="12.75" hidden="false" customHeight="false" outlineLevel="0" collapsed="false">
      <c r="A18" s="66" t="s">
        <v>1267</v>
      </c>
      <c r="B18" s="66" t="s">
        <v>1369</v>
      </c>
      <c r="C18" s="66" t="s">
        <v>1248</v>
      </c>
      <c r="D18" s="66" t="n">
        <v>85</v>
      </c>
      <c r="E18" s="3" t="s">
        <v>1268</v>
      </c>
      <c r="F18" s="66" t="n">
        <v>7100</v>
      </c>
      <c r="G18" s="68" t="n">
        <v>37469</v>
      </c>
      <c r="H18" s="64" t="s">
        <v>1260</v>
      </c>
      <c r="I18" s="69" t="n">
        <f aca="false">IF(AND($F18&lt;I$2,$G18&lt;I$4,(DATE(YEAR($G18)+1,MONTH($G18)+1,1))&gt;I$4),$D18*24*I$3*(I$2/1000-($F18/1000)),0)</f>
        <v>0</v>
      </c>
      <c r="J18" s="69" t="n">
        <f aca="false">IF(AND($F18&lt;J$2,$G18&lt;J$4,(DATE(YEAR($G18)+1,MONTH($G18)+1,1))&gt;J$4),$D18*24*J$3*(J$2/1000-($F18/1000)),0)</f>
        <v>0</v>
      </c>
      <c r="K18" s="69" t="n">
        <f aca="false">IF(AND($F18&lt;K$2,$G18&lt;K$4,(DATE(YEAR($G18)+1,MONTH($G18)+1,1))&gt;K$4),$D18*24*K$3*(K$2/1000-($F18/1000)),0)</f>
        <v>0</v>
      </c>
      <c r="L18" s="69" t="n">
        <f aca="false">IF(AND($F18&lt;L$2,$G18&lt;L$4,(DATE(YEAR($G18)+1,MONTH($G18)+1,1))&gt;L$4),$D18*24*L$3*(L$2/1000-($F18/1000)),0)</f>
        <v>0</v>
      </c>
      <c r="M18" s="69" t="n">
        <f aca="false">IF(AND($F18&lt;M$2,$G18&lt;M$4,(DATE(YEAR($G18)+1,MONTH($G18)+1,1))&gt;M$4),$D18*24*M$3*(M$2/1000-($F18/1000)),0)</f>
        <v>0</v>
      </c>
      <c r="N18" s="69" t="n">
        <f aca="false">IF(AND($F18&lt;N$2,$G18&lt;N$4,(DATE(YEAR($G18)+1,MONTH($G18)+1,1))&gt;N$4),$D18*24*N$3*(N$2/1000-($F18/1000)),0)</f>
        <v>0</v>
      </c>
      <c r="O18" s="69" t="n">
        <f aca="false">IF(AND($F18&lt;O$2,$G18&lt;O$4,(DATE(YEAR($G18)+1,MONTH($G18)+1,1))&gt;O$4),$D18*24*O$3*(O$2/1000-($F18/1000)),0)</f>
        <v>0</v>
      </c>
      <c r="P18" s="69" t="n">
        <f aca="false">IF(AND($F18&lt;P$2,$G18&lt;P$4,(DATE(YEAR($G18)+1,MONTH($G18)+1,1))&gt;P$4),$D18*24*P$3*(P$2/1000-($F18/1000)),0)</f>
        <v>0</v>
      </c>
      <c r="Q18" s="69" t="n">
        <f aca="false">IF(AND($F18&lt;Q$2,$G18&lt;Q$4,(DATE(YEAR($G18)+1,MONTH($G18)+1,1))&gt;Q$4),$D18*24*Q$3*(Q$2/1000-($F18/1000)),0)</f>
        <v>0</v>
      </c>
      <c r="R18" s="69" t="n">
        <f aca="false">IF(AND($F18&lt;R$2,$G18&lt;R$4,(DATE(YEAR($G18)+1,MONTH($G18)+1,1))&gt;R$4),$D18*24*R$3*(R$2/1000-($F18/1000)),0)</f>
        <v>0</v>
      </c>
      <c r="S18" s="69" t="n">
        <f aca="false">IF(AND($F18&lt;S$2,$G18&lt;S$4,(DATE(YEAR($G18)+1,MONTH($G18)+1,1))&gt;S$4),$D18*24*S$3*(S$2/1000-($F18/1000)),0)</f>
        <v>0</v>
      </c>
      <c r="T18" s="69" t="n">
        <f aca="false">IF(AND($F18&lt;T$2,$G18&lt;T$4,(DATE(YEAR($G18)+1,MONTH($G18)+1,1))&gt;T$4),$D18*24*T$3*(T$2/1000-($F18/1000)),0)</f>
        <v>0</v>
      </c>
      <c r="U18" s="69" t="n">
        <f aca="false">IF(AND($F18&lt;U$2,$G18&lt;U$4,(DATE(YEAR($G18)+1,MONTH($G18)+1,1))&gt;U$4),$D18*24*U$3*(U$2/1000-($F18/1000)),0)</f>
        <v>0</v>
      </c>
      <c r="V18" s="69" t="n">
        <f aca="false">IF(AND($F18&lt;V$2,$G18&lt;V$4,(DATE(YEAR($G18)+1,MONTH($G18)+1,1))&gt;V$4),$D18*24*V$3*(V$2/1000-($F18/1000)),0)</f>
        <v>0</v>
      </c>
      <c r="W18" s="69" t="n">
        <f aca="false">IF(AND($F18&lt;W$2,$G18&lt;W$4,(DATE(YEAR($G18)+1,MONTH($G18)+1,1))&gt;W$4),$D18*24*W$3*(W$2/1000-($F18/1000)),0)</f>
        <v>0</v>
      </c>
      <c r="X18" s="69" t="n">
        <f aca="false">IF(AND($F18&lt;X$2,$G18&lt;X$4,(DATE(YEAR($G18)+1,MONTH($G18)+1,1))&gt;X$4),$D18*24*X$3*(X$2/1000-($F18/1000)),0)</f>
        <v>0</v>
      </c>
      <c r="Y18" s="69" t="n">
        <f aca="false">IF(AND($F18&lt;Y$2,$G18&lt;Y$4,(DATE(YEAR($G18)+1,MONTH($G18)+1,1))&gt;Y$4),$D18*24*Y$3*(Y$2/1000-($F18/1000)),0)</f>
        <v>0</v>
      </c>
      <c r="Z18" s="69" t="n">
        <f aca="false">IF(AND($F18&lt;Z$2,$G18&lt;Z$4,(DATE(YEAR($G18)+1,MONTH($G18)+1,1))&gt;Z$4),$D18*24*Z$3*(Z$2/1000-($F18/1000)),0)</f>
        <v>0</v>
      </c>
      <c r="AA18" s="69" t="n">
        <f aca="false">IF(AND($F18&lt;AA$2,$G18&lt;AA$4,(DATE(YEAR($G18)+1,MONTH($G18)+1,1))&gt;AA$4),$D18*24*AA$3*(AA$2/1000-($F18/1000)),0)</f>
        <v>0</v>
      </c>
      <c r="AB18" s="69" t="n">
        <f aca="false">IF(AND($F18&lt;AB$2,$G18&lt;AB$4,(DATE(YEAR($G18)+1,MONTH($G18)+1,1))&gt;AB$4),$D18*24*AB$3*(AB$2/1000-($F18/1000)),0)</f>
        <v>0</v>
      </c>
      <c r="AC18" s="69" t="n">
        <f aca="false">IF(AND($F18&lt;AC$2,$G18&lt;AC$4,(DATE(YEAR($G18)+1,MONTH($G18)+1,1))&gt;AC$4),$D18*24*AC$3*(AC$2/1000-($F18/1000)),0)</f>
        <v>5916</v>
      </c>
      <c r="AD18" s="69" t="n">
        <f aca="false">IF(AND($F18&lt;AD$2,$G18&lt;AD$4,(DATE(YEAR($G18)+1,MONTH($G18)+1,1))&gt;AD$4),$D18*24*AD$3*(AD$2/1000-($F18/1000)),0)</f>
        <v>5916</v>
      </c>
      <c r="AE18" s="69" t="n">
        <f aca="false">IF(AND($F18&lt;AE$2,$G18&lt;AE$4,(DATE(YEAR($G18)+1,MONTH($G18)+1,1))&gt;AE$4),$D18*24*AE$3*(AE$2/1000-($F18/1000)),0)</f>
        <v>5916</v>
      </c>
      <c r="AF18" s="69" t="n">
        <f aca="false">IF(AND($F18&lt;AF$2,$G18&lt;AF$4,(DATE(YEAR($G18)+1,MONTH($G18)+1,1))&gt;AF$4),$D18*24*AF$3*(AF$2/1000-($F18/1000)),0)</f>
        <v>5916</v>
      </c>
      <c r="AG18" s="69" t="n">
        <f aca="false">IF(AND($F18&lt;AG$2,$G18&lt;AG$4,(DATE(YEAR($G18)+1,MONTH($G18)+1,1))&gt;AG$4),$D18*24*AG$3*(AG$2/1000-($F18/1000)),0)</f>
        <v>5916</v>
      </c>
      <c r="AH18" s="69" t="n">
        <f aca="false">IF(AND($F18&lt;AH$2,$G18&lt;AH$4,(DATE(YEAR($G18)+1,MONTH($G18)+1,1))&gt;AH$4),$D18*24*AH$3*(AH$2/1000-($F18/1000)),0)</f>
        <v>5916</v>
      </c>
      <c r="AI18" s="69" t="n">
        <f aca="false">IF(AND($F18&lt;AI$2,$G18&lt;AI$4,(DATE(YEAR($G18)+1,MONTH($G18)+1,1))&gt;AI$4),$D18*24*AI$3*(AI$2/1000-($F18/1000)),0)</f>
        <v>5916</v>
      </c>
      <c r="AJ18" s="69" t="n">
        <f aca="false">IF(AND($F18&lt;AJ$2,$G18&lt;AJ$4,(DATE(YEAR($G18)+1,MONTH($G18)+1,1))&gt;AJ$4),$D18*24*AJ$3*(AJ$2/1000-($F18/1000)),0)</f>
        <v>5916</v>
      </c>
      <c r="AK18" s="69" t="n">
        <f aca="false">IF(AND($F18&lt;AK$2,$G18&lt;AK$4,(DATE(YEAR($G18)+1,MONTH($G18)+1,1))&gt;AK$4),$D18*24*AK$3*(AK$2/1000-($F18/1000)),0)</f>
        <v>5916</v>
      </c>
      <c r="AL18" s="69" t="n">
        <f aca="false">IF(AND($F18&lt;AL$2,$G18&lt;AL$4,(DATE(YEAR($G18)+1,MONTH($G18)+1,1))&gt;AL$4),$D18*24*AL$3*(AL$2/1000-($F18/1000)),0)</f>
        <v>5916</v>
      </c>
      <c r="AM18" s="69" t="n">
        <f aca="false">IF(AND($F18&lt;AM$2,$G18&lt;AM$4,(DATE(YEAR($G18)+1,MONTH($G18)+1,1))&gt;AM$4),$D18*24*AM$3*(AM$2/1000-($F18/1000)),0)</f>
        <v>5916</v>
      </c>
      <c r="AN18" s="69" t="n">
        <f aca="false">IF(AND($F18&lt;AN$2,$G18&lt;AN$4,(DATE(YEAR($G18)+1,MONTH($G18)+1,1))&gt;AN$4),$D18*24*AN$3*(AN$2/1000-($F18/1000)),0)</f>
        <v>5916</v>
      </c>
      <c r="AO18" s="69" t="n">
        <f aca="false">IF(AND($F18&lt;AO$2,$G18&lt;AO$4,(DATE(YEAR($G18)+1,MONTH($G18)+1,1))&gt;AO$4),$D18*24*AO$3*(AO$2/1000-($F18/1000)),0)</f>
        <v>0</v>
      </c>
      <c r="AP18" s="69" t="n">
        <f aca="false">IF(AND($F18&lt;AP$2,$G18&lt;AP$4,(DATE(YEAR($G18)+1,MONTH($G18)+1,1))&gt;AP$4),$D18*24*AP$3*(AP$2/1000-($F18/1000)),0)</f>
        <v>0</v>
      </c>
      <c r="AQ18" s="69" t="n">
        <f aca="false">IF(AND($F18&lt;AQ$2,$G18&lt;AQ$4,(DATE(YEAR($G18)+1,MONTH($G18)+1,1))&gt;AQ$4),$D18*24*AQ$3*(AQ$2/1000-($F18/1000)),0)</f>
        <v>0</v>
      </c>
      <c r="AR18" s="69" t="n">
        <f aca="false">IF(AND($F18&lt;AR$2,$G18&lt;AR$4,(DATE(YEAR($G18)+1,MONTH($G18)+1,1))&gt;AR$4),$D18*24*AR$3*(AR$2/1000-($F18/1000)),0)</f>
        <v>0</v>
      </c>
      <c r="AS18" s="69" t="n">
        <f aca="false">IF(AND($F18&lt;AS$2,$G18&lt;AS$4,(DATE(YEAR($G18)+1,MONTH($G18)+1,1))&gt;AS$4),$D18*24*AS$3*(AS$2/1000-($F18/1000)),0)</f>
        <v>0</v>
      </c>
      <c r="AT18" s="69" t="n">
        <f aca="false">IF(AND($F18&lt;AT$2,$G18&lt;AT$4,(DATE(YEAR($G18)+1,MONTH($G18)+1,1))&gt;AT$4),$D18*24*AT$3*(AT$2/1000-($F18/1000)),0)</f>
        <v>0</v>
      </c>
      <c r="AU18" s="69" t="n">
        <f aca="false">IF(AND($F18&lt;AU$2,$G18&lt;AU$4,(DATE(YEAR($G18)+1,MONTH($G18)+1,1))&gt;AU$4),$D18*24*AU$3*(AU$2/1000-($F18/1000)),0)</f>
        <v>0</v>
      </c>
      <c r="AV18" s="69" t="n">
        <f aca="false">IF(AND($F18&lt;AV$2,$G18&lt;AV$4,(DATE(YEAR($G18)+1,MONTH($G18)+1,1))&gt;AV$4),$D18*24*AV$3*(AV$2/1000-($F18/1000)),0)</f>
        <v>0</v>
      </c>
      <c r="AW18" s="69" t="n">
        <f aca="false">IF(AND($F18&lt;AW$2,$G18&lt;AW$4,(DATE(YEAR($G18)+1,MONTH($G18)+1,1))&gt;AW$4),$D18*24*AW$3*(AW$2/1000-($F18/1000)),0)</f>
        <v>0</v>
      </c>
      <c r="AX18" s="69" t="n">
        <f aca="false">IF(AND($F18&lt;AX$2,$G18&lt;AX$4,(DATE(YEAR($G18)+1,MONTH($G18)+1,1))&gt;AX$4),$D18*24*AX$3*(AX$2/1000-($F18/1000)),0)</f>
        <v>0</v>
      </c>
      <c r="AY18" s="69" t="n">
        <f aca="false">IF(AND($F18&lt;AY$2,$G18&lt;AY$4,(DATE(YEAR($G18)+1,MONTH($G18)+1,1))&gt;AY$4),$D18*24*AY$3*(AY$2/1000-($F18/1000)),0)</f>
        <v>0</v>
      </c>
      <c r="AZ18" s="69" t="n">
        <f aca="false">IF(AND($F18&lt;AZ$2,$G18&lt;AZ$4,(DATE(YEAR($G18)+1,MONTH($G18)+1,1))&gt;AZ$4),$D18*24*AZ$3*(AZ$2/1000-($F18/1000)),0)</f>
        <v>0</v>
      </c>
      <c r="BA18" s="69" t="n">
        <f aca="false">IF(AND($F18&lt;BA$2,$G18&lt;BA$4,(DATE(YEAR($G18)+1,MONTH($G18)+1,1))&gt;BA$4),$D18*24*BA$3*(BA$2/1000-($F18/1000)),0)</f>
        <v>0</v>
      </c>
      <c r="BB18" s="69" t="n">
        <f aca="false">IF(AND($F18&lt;BB$2,$G18&lt;BB$4,(DATE(YEAR($G18)+1,MONTH($G18)+1,1))&gt;BB$4),$D18*24*BB$3*(BB$2/1000-($F18/1000)),0)</f>
        <v>0</v>
      </c>
      <c r="BC18" s="69" t="n">
        <f aca="false">IF(AND($F18&lt;BC$2,$G18&lt;BC$4,(DATE(YEAR($G18)+1,MONTH($G18)+1,1))&gt;BC$4),$D18*24*BC$3*(BC$2/1000-($F18/1000)),0)</f>
        <v>0</v>
      </c>
      <c r="BD18" s="83" t="n">
        <f aca="false">IF(AND($F18&lt;BD$2,$G18&lt;BD$4,(DATE(YEAR($G18)+1,MONTH($G18)+1,1))&gt;BD$4),$D18*24*BD$3*(BD$2/1000-($F18/1000)),0)</f>
        <v>0</v>
      </c>
      <c r="BF18" s="69" t="n">
        <f aca="false">AVERAGE(I18:K18)</f>
        <v>0</v>
      </c>
      <c r="BG18" s="69" t="n">
        <f aca="false">AVERAGE(L18:N18)</f>
        <v>0</v>
      </c>
      <c r="BH18" s="69" t="n">
        <f aca="false">AVERAGE(O18:Q18)</f>
        <v>0</v>
      </c>
      <c r="BI18" s="69" t="n">
        <f aca="false">AVERAGE(R18:T18)</f>
        <v>0</v>
      </c>
      <c r="BJ18" s="69" t="n">
        <f aca="false">AVERAGE(U18:W18)</f>
        <v>0</v>
      </c>
      <c r="BK18" s="69" t="n">
        <f aca="false">AVERAGE(X18:Z18)</f>
        <v>0</v>
      </c>
      <c r="BL18" s="69" t="n">
        <f aca="false">AVERAGE(AA18:AC18)</f>
        <v>1972</v>
      </c>
      <c r="BM18" s="69" t="n">
        <f aca="false">AVERAGE(AD18:AF18)</f>
        <v>5916</v>
      </c>
      <c r="BN18" s="69" t="n">
        <f aca="false">AVERAGE(AG18:AI18)</f>
        <v>5916</v>
      </c>
      <c r="BO18" s="69" t="n">
        <f aca="false">AVERAGE(AJ18:AL18)</f>
        <v>5916</v>
      </c>
      <c r="BP18" s="69" t="n">
        <f aca="false">AVERAGE(AM18:AO18)</f>
        <v>3944</v>
      </c>
      <c r="BQ18" s="69" t="n">
        <f aca="false">AVERAGE(AP18:AR18)</f>
        <v>0</v>
      </c>
      <c r="BR18" s="69" t="n">
        <f aca="false">AVERAGE(AS18:AU18)</f>
        <v>0</v>
      </c>
      <c r="BS18" s="69" t="n">
        <f aca="false">AVERAGE(AV18:AX18)</f>
        <v>0</v>
      </c>
      <c r="BT18" s="69" t="n">
        <f aca="false">AVERAGE(AY18:BA18)</f>
        <v>0</v>
      </c>
      <c r="BU18" s="69" t="n">
        <f aca="false">AVERAGE(BB18:BD18)</f>
        <v>0</v>
      </c>
    </row>
    <row r="19" customFormat="false" ht="13.5" hidden="false" customHeight="true" outlineLevel="0" collapsed="false">
      <c r="A19" s="66" t="s">
        <v>1275</v>
      </c>
      <c r="B19" s="66" t="s">
        <v>1369</v>
      </c>
      <c r="C19" s="66" t="s">
        <v>1248</v>
      </c>
      <c r="D19" s="66" t="n">
        <v>50</v>
      </c>
      <c r="E19" s="3" t="s">
        <v>1268</v>
      </c>
      <c r="F19" s="66" t="n">
        <v>7100</v>
      </c>
      <c r="G19" s="68" t="n">
        <v>37530</v>
      </c>
      <c r="H19" s="64" t="s">
        <v>1260</v>
      </c>
      <c r="I19" s="69" t="n">
        <f aca="false">IF(AND($F19&lt;I$2,$G19&lt;I$4,(DATE(YEAR($G19)+1,MONTH($G19)+1,1))&gt;I$4),$D19*24*I$3*(I$2/1000-($F19/1000)),0)</f>
        <v>0</v>
      </c>
      <c r="J19" s="69" t="n">
        <f aca="false">IF(AND($F19&lt;J$2,$G19&lt;J$4,(DATE(YEAR($G19)+1,MONTH($G19)+1,1))&gt;J$4),$D19*24*J$3*(J$2/1000-($F19/1000)),0)</f>
        <v>0</v>
      </c>
      <c r="K19" s="69" t="n">
        <f aca="false">IF(AND($F19&lt;K$2,$G19&lt;K$4,(DATE(YEAR($G19)+1,MONTH($G19)+1,1))&gt;K$4),$D19*24*K$3*(K$2/1000-($F19/1000)),0)</f>
        <v>0</v>
      </c>
      <c r="L19" s="69" t="n">
        <f aca="false">IF(AND($F19&lt;L$2,$G19&lt;L$4,(DATE(YEAR($G19)+1,MONTH($G19)+1,1))&gt;L$4),$D19*24*L$3*(L$2/1000-($F19/1000)),0)</f>
        <v>0</v>
      </c>
      <c r="M19" s="69" t="n">
        <f aca="false">IF(AND($F19&lt;M$2,$G19&lt;M$4,(DATE(YEAR($G19)+1,MONTH($G19)+1,1))&gt;M$4),$D19*24*M$3*(M$2/1000-($F19/1000)),0)</f>
        <v>0</v>
      </c>
      <c r="N19" s="69" t="n">
        <f aca="false">IF(AND($F19&lt;N$2,$G19&lt;N$4,(DATE(YEAR($G19)+1,MONTH($G19)+1,1))&gt;N$4),$D19*24*N$3*(N$2/1000-($F19/1000)),0)</f>
        <v>0</v>
      </c>
      <c r="O19" s="69" t="n">
        <f aca="false">IF(AND($F19&lt;O$2,$G19&lt;O$4,(DATE(YEAR($G19)+1,MONTH($G19)+1,1))&gt;O$4),$D19*24*O$3*(O$2/1000-($F19/1000)),0)</f>
        <v>0</v>
      </c>
      <c r="P19" s="69" t="n">
        <f aca="false">IF(AND($F19&lt;P$2,$G19&lt;P$4,(DATE(YEAR($G19)+1,MONTH($G19)+1,1))&gt;P$4),$D19*24*P$3*(P$2/1000-($F19/1000)),0)</f>
        <v>0</v>
      </c>
      <c r="Q19" s="69" t="n">
        <f aca="false">IF(AND($F19&lt;Q$2,$G19&lt;Q$4,(DATE(YEAR($G19)+1,MONTH($G19)+1,1))&gt;Q$4),$D19*24*Q$3*(Q$2/1000-($F19/1000)),0)</f>
        <v>0</v>
      </c>
      <c r="R19" s="69" t="n">
        <f aca="false">IF(AND($F19&lt;R$2,$G19&lt;R$4,(DATE(YEAR($G19)+1,MONTH($G19)+1,1))&gt;R$4),$D19*24*R$3*(R$2/1000-($F19/1000)),0)</f>
        <v>0</v>
      </c>
      <c r="S19" s="69" t="n">
        <f aca="false">IF(AND($F19&lt;S$2,$G19&lt;S$4,(DATE(YEAR($G19)+1,MONTH($G19)+1,1))&gt;S$4),$D19*24*S$3*(S$2/1000-($F19/1000)),0)</f>
        <v>0</v>
      </c>
      <c r="T19" s="69" t="n">
        <f aca="false">IF(AND($F19&lt;T$2,$G19&lt;T$4,(DATE(YEAR($G19)+1,MONTH($G19)+1,1))&gt;T$4),$D19*24*T$3*(T$2/1000-($F19/1000)),0)</f>
        <v>0</v>
      </c>
      <c r="U19" s="69" t="n">
        <f aca="false">IF(AND($F19&lt;U$2,$G19&lt;U$4,(DATE(YEAR($G19)+1,MONTH($G19)+1,1))&gt;U$4),$D19*24*U$3*(U$2/1000-($F19/1000)),0)</f>
        <v>0</v>
      </c>
      <c r="V19" s="69" t="n">
        <f aca="false">IF(AND($F19&lt;V$2,$G19&lt;V$4,(DATE(YEAR($G19)+1,MONTH($G19)+1,1))&gt;V$4),$D19*24*V$3*(V$2/1000-($F19/1000)),0)</f>
        <v>0</v>
      </c>
      <c r="W19" s="69" t="n">
        <f aca="false">IF(AND($F19&lt;W$2,$G19&lt;W$4,(DATE(YEAR($G19)+1,MONTH($G19)+1,1))&gt;W$4),$D19*24*W$3*(W$2/1000-($F19/1000)),0)</f>
        <v>0</v>
      </c>
      <c r="X19" s="69" t="n">
        <f aca="false">IF(AND($F19&lt;X$2,$G19&lt;X$4,(DATE(YEAR($G19)+1,MONTH($G19)+1,1))&gt;X$4),$D19*24*X$3*(X$2/1000-($F19/1000)),0)</f>
        <v>0</v>
      </c>
      <c r="Y19" s="69" t="n">
        <f aca="false">IF(AND($F19&lt;Y$2,$G19&lt;Y$4,(DATE(YEAR($G19)+1,MONTH($G19)+1,1))&gt;Y$4),$D19*24*Y$3*(Y$2/1000-($F19/1000)),0)</f>
        <v>0</v>
      </c>
      <c r="Z19" s="69" t="n">
        <f aca="false">IF(AND($F19&lt;Z$2,$G19&lt;Z$4,(DATE(YEAR($G19)+1,MONTH($G19)+1,1))&gt;Z$4),$D19*24*Z$3*(Z$2/1000-($F19/1000)),0)</f>
        <v>0</v>
      </c>
      <c r="AA19" s="69" t="n">
        <f aca="false">IF(AND($F19&lt;AA$2,$G19&lt;AA$4,(DATE(YEAR($G19)+1,MONTH($G19)+1,1))&gt;AA$4),$D19*24*AA$3*(AA$2/1000-($F19/1000)),0)</f>
        <v>0</v>
      </c>
      <c r="AB19" s="69" t="n">
        <f aca="false">IF(AND($F19&lt;AB$2,$G19&lt;AB$4,(DATE(YEAR($G19)+1,MONTH($G19)+1,1))&gt;AB$4),$D19*24*AB$3*(AB$2/1000-($F19/1000)),0)</f>
        <v>0</v>
      </c>
      <c r="AC19" s="69" t="n">
        <f aca="false">IF(AND($F19&lt;AC$2,$G19&lt;AC$4,(DATE(YEAR($G19)+1,MONTH($G19)+1,1))&gt;AC$4),$D19*24*AC$3*(AC$2/1000-($F19/1000)),0)</f>
        <v>0</v>
      </c>
      <c r="AD19" s="69" t="n">
        <f aca="false">IF(AND($F19&lt;AD$2,$G19&lt;AD$4,(DATE(YEAR($G19)+1,MONTH($G19)+1,1))&gt;AD$4),$D19*24*AD$3*(AD$2/1000-($F19/1000)),0)</f>
        <v>0</v>
      </c>
      <c r="AE19" s="69" t="n">
        <f aca="false">IF(AND($F19&lt;AE$2,$G19&lt;AE$4,(DATE(YEAR($G19)+1,MONTH($G19)+1,1))&gt;AE$4),$D19*24*AE$3*(AE$2/1000-($F19/1000)),0)</f>
        <v>3480</v>
      </c>
      <c r="AF19" s="69" t="n">
        <f aca="false">IF(AND($F19&lt;AF$2,$G19&lt;AF$4,(DATE(YEAR($G19)+1,MONTH($G19)+1,1))&gt;AF$4),$D19*24*AF$3*(AF$2/1000-($F19/1000)),0)</f>
        <v>3480</v>
      </c>
      <c r="AG19" s="69" t="n">
        <f aca="false">IF(AND($F19&lt;AG$2,$G19&lt;AG$4,(DATE(YEAR($G19)+1,MONTH($G19)+1,1))&gt;AG$4),$D19*24*AG$3*(AG$2/1000-($F19/1000)),0)</f>
        <v>3480</v>
      </c>
      <c r="AH19" s="69" t="n">
        <f aca="false">IF(AND($F19&lt;AH$2,$G19&lt;AH$4,(DATE(YEAR($G19)+1,MONTH($G19)+1,1))&gt;AH$4),$D19*24*AH$3*(AH$2/1000-($F19/1000)),0)</f>
        <v>3480</v>
      </c>
      <c r="AI19" s="69" t="n">
        <f aca="false">IF(AND($F19&lt;AI$2,$G19&lt;AI$4,(DATE(YEAR($G19)+1,MONTH($G19)+1,1))&gt;AI$4),$D19*24*AI$3*(AI$2/1000-($F19/1000)),0)</f>
        <v>3480</v>
      </c>
      <c r="AJ19" s="69" t="n">
        <f aca="false">IF(AND($F19&lt;AJ$2,$G19&lt;AJ$4,(DATE(YEAR($G19)+1,MONTH($G19)+1,1))&gt;AJ$4),$D19*24*AJ$3*(AJ$2/1000-($F19/1000)),0)</f>
        <v>3480</v>
      </c>
      <c r="AK19" s="69" t="n">
        <f aca="false">IF(AND($F19&lt;AK$2,$G19&lt;AK$4,(DATE(YEAR($G19)+1,MONTH($G19)+1,1))&gt;AK$4),$D19*24*AK$3*(AK$2/1000-($F19/1000)),0)</f>
        <v>3480</v>
      </c>
      <c r="AL19" s="69" t="n">
        <f aca="false">IF(AND($F19&lt;AL$2,$G19&lt;AL$4,(DATE(YEAR($G19)+1,MONTH($G19)+1,1))&gt;AL$4),$D19*24*AL$3*(AL$2/1000-($F19/1000)),0)</f>
        <v>3480</v>
      </c>
      <c r="AM19" s="69" t="n">
        <f aca="false">IF(AND($F19&lt;AM$2,$G19&lt;AM$4,(DATE(YEAR($G19)+1,MONTH($G19)+1,1))&gt;AM$4),$D19*24*AM$3*(AM$2/1000-($F19/1000)),0)</f>
        <v>3480</v>
      </c>
      <c r="AN19" s="69" t="n">
        <f aca="false">IF(AND($F19&lt;AN$2,$G19&lt;AN$4,(DATE(YEAR($G19)+1,MONTH($G19)+1,1))&gt;AN$4),$D19*24*AN$3*(AN$2/1000-($F19/1000)),0)</f>
        <v>3480</v>
      </c>
      <c r="AO19" s="69" t="n">
        <f aca="false">IF(AND($F19&lt;AO$2,$G19&lt;AO$4,(DATE(YEAR($G19)+1,MONTH($G19)+1,1))&gt;AO$4),$D19*24*AO$3*(AO$2/1000-($F19/1000)),0)</f>
        <v>3480</v>
      </c>
      <c r="AP19" s="69" t="n">
        <f aca="false">IF(AND($F19&lt;AP$2,$G19&lt;AP$4,(DATE(YEAR($G19)+1,MONTH($G19)+1,1))&gt;AP$4),$D19*24*AP$3*(AP$2/1000-($F19/1000)),0)</f>
        <v>3480</v>
      </c>
      <c r="AQ19" s="69" t="n">
        <f aca="false">IF(AND($F19&lt;AQ$2,$G19&lt;AQ$4,(DATE(YEAR($G19)+1,MONTH($G19)+1,1))&gt;AQ$4),$D19*24*AQ$3*(AQ$2/1000-($F19/1000)),0)</f>
        <v>0</v>
      </c>
      <c r="AR19" s="69" t="n">
        <f aca="false">IF(AND($F19&lt;AR$2,$G19&lt;AR$4,(DATE(YEAR($G19)+1,MONTH($G19)+1,1))&gt;AR$4),$D19*24*AR$3*(AR$2/1000-($F19/1000)),0)</f>
        <v>0</v>
      </c>
      <c r="AS19" s="69" t="n">
        <f aca="false">IF(AND($F19&lt;AS$2,$G19&lt;AS$4,(DATE(YEAR($G19)+1,MONTH($G19)+1,1))&gt;AS$4),$D19*24*AS$3*(AS$2/1000-($F19/1000)),0)</f>
        <v>0</v>
      </c>
      <c r="AT19" s="69" t="n">
        <f aca="false">IF(AND($F19&lt;AT$2,$G19&lt;AT$4,(DATE(YEAR($G19)+1,MONTH($G19)+1,1))&gt;AT$4),$D19*24*AT$3*(AT$2/1000-($F19/1000)),0)</f>
        <v>0</v>
      </c>
      <c r="AU19" s="69" t="n">
        <f aca="false">IF(AND($F19&lt;AU$2,$G19&lt;AU$4,(DATE(YEAR($G19)+1,MONTH($G19)+1,1))&gt;AU$4),$D19*24*AU$3*(AU$2/1000-($F19/1000)),0)</f>
        <v>0</v>
      </c>
      <c r="AV19" s="69" t="n">
        <f aca="false">IF(AND($F19&lt;AV$2,$G19&lt;AV$4,(DATE(YEAR($G19)+1,MONTH($G19)+1,1))&gt;AV$4),$D19*24*AV$3*(AV$2/1000-($F19/1000)),0)</f>
        <v>0</v>
      </c>
      <c r="AW19" s="69" t="n">
        <f aca="false">IF(AND($F19&lt;AW$2,$G19&lt;AW$4,(DATE(YEAR($G19)+1,MONTH($G19)+1,1))&gt;AW$4),$D19*24*AW$3*(AW$2/1000-($F19/1000)),0)</f>
        <v>0</v>
      </c>
      <c r="AX19" s="69" t="n">
        <f aca="false">IF(AND($F19&lt;AX$2,$G19&lt;AX$4,(DATE(YEAR($G19)+1,MONTH($G19)+1,1))&gt;AX$4),$D19*24*AX$3*(AX$2/1000-($F19/1000)),0)</f>
        <v>0</v>
      </c>
      <c r="AY19" s="69" t="n">
        <f aca="false">IF(AND($F19&lt;AY$2,$G19&lt;AY$4,(DATE(YEAR($G19)+1,MONTH($G19)+1,1))&gt;AY$4),$D19*24*AY$3*(AY$2/1000-($F19/1000)),0)</f>
        <v>0</v>
      </c>
      <c r="AZ19" s="69" t="n">
        <f aca="false">IF(AND($F19&lt;AZ$2,$G19&lt;AZ$4,(DATE(YEAR($G19)+1,MONTH($G19)+1,1))&gt;AZ$4),$D19*24*AZ$3*(AZ$2/1000-($F19/1000)),0)</f>
        <v>0</v>
      </c>
      <c r="BA19" s="69" t="n">
        <f aca="false">IF(AND($F19&lt;BA$2,$G19&lt;BA$4,(DATE(YEAR($G19)+1,MONTH($G19)+1,1))&gt;BA$4),$D19*24*BA$3*(BA$2/1000-($F19/1000)),0)</f>
        <v>0</v>
      </c>
      <c r="BB19" s="69" t="n">
        <f aca="false">IF(AND($F19&lt;BB$2,$G19&lt;BB$4,(DATE(YEAR($G19)+1,MONTH($G19)+1,1))&gt;BB$4),$D19*24*BB$3*(BB$2/1000-($F19/1000)),0)</f>
        <v>0</v>
      </c>
      <c r="BC19" s="69" t="n">
        <f aca="false">IF(AND($F19&lt;BC$2,$G19&lt;BC$4,(DATE(YEAR($G19)+1,MONTH($G19)+1,1))&gt;BC$4),$D19*24*BC$3*(BC$2/1000-($F19/1000)),0)</f>
        <v>0</v>
      </c>
      <c r="BD19" s="83" t="n">
        <f aca="false">IF(AND($F19&lt;BD$2,$G19&lt;BD$4,(DATE(YEAR($G19)+1,MONTH($G19)+1,1))&gt;BD$4),$D19*24*BD$3*(BD$2/1000-($F19/1000)),0)</f>
        <v>0</v>
      </c>
      <c r="BF19" s="69" t="n">
        <f aca="false">AVERAGE(I19:K19)</f>
        <v>0</v>
      </c>
      <c r="BG19" s="69" t="n">
        <f aca="false">AVERAGE(L19:N19)</f>
        <v>0</v>
      </c>
      <c r="BH19" s="69" t="n">
        <f aca="false">AVERAGE(O19:Q19)</f>
        <v>0</v>
      </c>
      <c r="BI19" s="69" t="n">
        <f aca="false">AVERAGE(R19:T19)</f>
        <v>0</v>
      </c>
      <c r="BJ19" s="69" t="n">
        <f aca="false">AVERAGE(U19:W19)</f>
        <v>0</v>
      </c>
      <c r="BK19" s="69" t="n">
        <f aca="false">AVERAGE(X19:Z19)</f>
        <v>0</v>
      </c>
      <c r="BL19" s="69" t="n">
        <f aca="false">AVERAGE(AA19:AC19)</f>
        <v>0</v>
      </c>
      <c r="BM19" s="69" t="n">
        <f aca="false">AVERAGE(AD19:AF19)</f>
        <v>2320</v>
      </c>
      <c r="BN19" s="69" t="n">
        <f aca="false">AVERAGE(AG19:AI19)</f>
        <v>3480</v>
      </c>
      <c r="BO19" s="69" t="n">
        <f aca="false">AVERAGE(AJ19:AL19)</f>
        <v>3480</v>
      </c>
      <c r="BP19" s="69" t="n">
        <f aca="false">AVERAGE(AM19:AO19)</f>
        <v>3480</v>
      </c>
      <c r="BQ19" s="69" t="n">
        <f aca="false">AVERAGE(AP19:AR19)</f>
        <v>1160</v>
      </c>
      <c r="BR19" s="69" t="n">
        <f aca="false">AVERAGE(AS19:AU19)</f>
        <v>0</v>
      </c>
      <c r="BS19" s="69" t="n">
        <f aca="false">AVERAGE(AV19:AX19)</f>
        <v>0</v>
      </c>
      <c r="BT19" s="69" t="n">
        <f aca="false">AVERAGE(AY19:BA19)</f>
        <v>0</v>
      </c>
      <c r="BU19" s="69" t="n">
        <f aca="false">AVERAGE(BB19:BD19)</f>
        <v>0</v>
      </c>
    </row>
    <row r="20" customFormat="false" ht="13.5" hidden="false" customHeight="true" outlineLevel="0" collapsed="false">
      <c r="A20" s="66" t="s">
        <v>1278</v>
      </c>
      <c r="B20" s="66" t="s">
        <v>1369</v>
      </c>
      <c r="C20" s="66" t="s">
        <v>1248</v>
      </c>
      <c r="D20" s="66" t="n">
        <v>60</v>
      </c>
      <c r="E20" s="3" t="s">
        <v>1268</v>
      </c>
      <c r="F20" s="66" t="n">
        <v>7100</v>
      </c>
      <c r="G20" s="68" t="n">
        <v>37865</v>
      </c>
      <c r="H20" s="64" t="s">
        <v>1260</v>
      </c>
      <c r="I20" s="69" t="n">
        <f aca="false">IF(AND($F20&lt;I$2,$G20&lt;I$4,(DATE(YEAR($G20)+1,MONTH($G20)+1,1))&gt;I$4),$D20*24*I$3*(I$2/1000-($F20/1000)),0)</f>
        <v>0</v>
      </c>
      <c r="J20" s="69" t="n">
        <f aca="false">IF(AND($F20&lt;J$2,$G20&lt;J$4,(DATE(YEAR($G20)+1,MONTH($G20)+1,1))&gt;J$4),$D20*24*J$3*(J$2/1000-($F20/1000)),0)</f>
        <v>0</v>
      </c>
      <c r="K20" s="69" t="n">
        <f aca="false">IF(AND($F20&lt;K$2,$G20&lt;K$4,(DATE(YEAR($G20)+1,MONTH($G20)+1,1))&gt;K$4),$D20*24*K$3*(K$2/1000-($F20/1000)),0)</f>
        <v>0</v>
      </c>
      <c r="L20" s="69" t="n">
        <f aca="false">IF(AND($F20&lt;L$2,$G20&lt;L$4,(DATE(YEAR($G20)+1,MONTH($G20)+1,1))&gt;L$4),$D20*24*L$3*(L$2/1000-($F20/1000)),0)</f>
        <v>0</v>
      </c>
      <c r="M20" s="69" t="n">
        <f aca="false">IF(AND($F20&lt;M$2,$G20&lt;M$4,(DATE(YEAR($G20)+1,MONTH($G20)+1,1))&gt;M$4),$D20*24*M$3*(M$2/1000-($F20/1000)),0)</f>
        <v>0</v>
      </c>
      <c r="N20" s="69" t="n">
        <f aca="false">IF(AND($F20&lt;N$2,$G20&lt;N$4,(DATE(YEAR($G20)+1,MONTH($G20)+1,1))&gt;N$4),$D20*24*N$3*(N$2/1000-($F20/1000)),0)</f>
        <v>0</v>
      </c>
      <c r="O20" s="69" t="n">
        <f aca="false">IF(AND($F20&lt;O$2,$G20&lt;O$4,(DATE(YEAR($G20)+1,MONTH($G20)+1,1))&gt;O$4),$D20*24*O$3*(O$2/1000-($F20/1000)),0)</f>
        <v>0</v>
      </c>
      <c r="P20" s="69" t="n">
        <f aca="false">IF(AND($F20&lt;P$2,$G20&lt;P$4,(DATE(YEAR($G20)+1,MONTH($G20)+1,1))&gt;P$4),$D20*24*P$3*(P$2/1000-($F20/1000)),0)</f>
        <v>0</v>
      </c>
      <c r="Q20" s="69" t="n">
        <f aca="false">IF(AND($F20&lt;Q$2,$G20&lt;Q$4,(DATE(YEAR($G20)+1,MONTH($G20)+1,1))&gt;Q$4),$D20*24*Q$3*(Q$2/1000-($F20/1000)),0)</f>
        <v>0</v>
      </c>
      <c r="R20" s="69" t="n">
        <f aca="false">IF(AND($F20&lt;R$2,$G20&lt;R$4,(DATE(YEAR($G20)+1,MONTH($G20)+1,1))&gt;R$4),$D20*24*R$3*(R$2/1000-($F20/1000)),0)</f>
        <v>0</v>
      </c>
      <c r="S20" s="69" t="n">
        <f aca="false">IF(AND($F20&lt;S$2,$G20&lt;S$4,(DATE(YEAR($G20)+1,MONTH($G20)+1,1))&gt;S$4),$D20*24*S$3*(S$2/1000-($F20/1000)),0)</f>
        <v>0</v>
      </c>
      <c r="T20" s="69" t="n">
        <f aca="false">IF(AND($F20&lt;T$2,$G20&lt;T$4,(DATE(YEAR($G20)+1,MONTH($G20)+1,1))&gt;T$4),$D20*24*T$3*(T$2/1000-($F20/1000)),0)</f>
        <v>0</v>
      </c>
      <c r="U20" s="69" t="n">
        <f aca="false">IF(AND($F20&lt;U$2,$G20&lt;U$4,(DATE(YEAR($G20)+1,MONTH($G20)+1,1))&gt;U$4),$D20*24*U$3*(U$2/1000-($F20/1000)),0)</f>
        <v>0</v>
      </c>
      <c r="V20" s="69" t="n">
        <f aca="false">IF(AND($F20&lt;V$2,$G20&lt;V$4,(DATE(YEAR($G20)+1,MONTH($G20)+1,1))&gt;V$4),$D20*24*V$3*(V$2/1000-($F20/1000)),0)</f>
        <v>0</v>
      </c>
      <c r="W20" s="69" t="n">
        <f aca="false">IF(AND($F20&lt;W$2,$G20&lt;W$4,(DATE(YEAR($G20)+1,MONTH($G20)+1,1))&gt;W$4),$D20*24*W$3*(W$2/1000-($F20/1000)),0)</f>
        <v>0</v>
      </c>
      <c r="X20" s="69" t="n">
        <f aca="false">IF(AND($F20&lt;X$2,$G20&lt;X$4,(DATE(YEAR($G20)+1,MONTH($G20)+1,1))&gt;X$4),$D20*24*X$3*(X$2/1000-($F20/1000)),0)</f>
        <v>0</v>
      </c>
      <c r="Y20" s="69" t="n">
        <f aca="false">IF(AND($F20&lt;Y$2,$G20&lt;Y$4,(DATE(YEAR($G20)+1,MONTH($G20)+1,1))&gt;Y$4),$D20*24*Y$3*(Y$2/1000-($F20/1000)),0)</f>
        <v>0</v>
      </c>
      <c r="Z20" s="69" t="n">
        <f aca="false">IF(AND($F20&lt;Z$2,$G20&lt;Z$4,(DATE(YEAR($G20)+1,MONTH($G20)+1,1))&gt;Z$4),$D20*24*Z$3*(Z$2/1000-($F20/1000)),0)</f>
        <v>0</v>
      </c>
      <c r="AA20" s="69" t="n">
        <f aca="false">IF(AND($F20&lt;AA$2,$G20&lt;AA$4,(DATE(YEAR($G20)+1,MONTH($G20)+1,1))&gt;AA$4),$D20*24*AA$3*(AA$2/1000-($F20/1000)),0)</f>
        <v>0</v>
      </c>
      <c r="AB20" s="69" t="n">
        <f aca="false">IF(AND($F20&lt;AB$2,$G20&lt;AB$4,(DATE(YEAR($G20)+1,MONTH($G20)+1,1))&gt;AB$4),$D20*24*AB$3*(AB$2/1000-($F20/1000)),0)</f>
        <v>0</v>
      </c>
      <c r="AC20" s="69" t="n">
        <f aca="false">IF(AND($F20&lt;AC$2,$G20&lt;AC$4,(DATE(YEAR($G20)+1,MONTH($G20)+1,1))&gt;AC$4),$D20*24*AC$3*(AC$2/1000-($F20/1000)),0)</f>
        <v>0</v>
      </c>
      <c r="AD20" s="69" t="n">
        <f aca="false">IF(AND($F20&lt;AD$2,$G20&lt;AD$4,(DATE(YEAR($G20)+1,MONTH($G20)+1,1))&gt;AD$4),$D20*24*AD$3*(AD$2/1000-($F20/1000)),0)</f>
        <v>0</v>
      </c>
      <c r="AE20" s="69" t="n">
        <f aca="false">IF(AND($F20&lt;AE$2,$G20&lt;AE$4,(DATE(YEAR($G20)+1,MONTH($G20)+1,1))&gt;AE$4),$D20*24*AE$3*(AE$2/1000-($F20/1000)),0)</f>
        <v>0</v>
      </c>
      <c r="AF20" s="69" t="n">
        <f aca="false">IF(AND($F20&lt;AF$2,$G20&lt;AF$4,(DATE(YEAR($G20)+1,MONTH($G20)+1,1))&gt;AF$4),$D20*24*AF$3*(AF$2/1000-($F20/1000)),0)</f>
        <v>0</v>
      </c>
      <c r="AG20" s="69" t="n">
        <f aca="false">IF(AND($F20&lt;AG$2,$G20&lt;AG$4,(DATE(YEAR($G20)+1,MONTH($G20)+1,1))&gt;AG$4),$D20*24*AG$3*(AG$2/1000-($F20/1000)),0)</f>
        <v>0</v>
      </c>
      <c r="AH20" s="69" t="n">
        <f aca="false">IF(AND($F20&lt;AH$2,$G20&lt;AH$4,(DATE(YEAR($G20)+1,MONTH($G20)+1,1))&gt;AH$4),$D20*24*AH$3*(AH$2/1000-($F20/1000)),0)</f>
        <v>0</v>
      </c>
      <c r="AI20" s="69" t="n">
        <f aca="false">IF(AND($F20&lt;AI$2,$G20&lt;AI$4,(DATE(YEAR($G20)+1,MONTH($G20)+1,1))&gt;AI$4),$D20*24*AI$3*(AI$2/1000-($F20/1000)),0)</f>
        <v>0</v>
      </c>
      <c r="AJ20" s="69" t="n">
        <f aca="false">IF(AND($F20&lt;AJ$2,$G20&lt;AJ$4,(DATE(YEAR($G20)+1,MONTH($G20)+1,1))&gt;AJ$4),$D20*24*AJ$3*(AJ$2/1000-($F20/1000)),0)</f>
        <v>0</v>
      </c>
      <c r="AK20" s="69" t="n">
        <f aca="false">IF(AND($F20&lt;AK$2,$G20&lt;AK$4,(DATE(YEAR($G20)+1,MONTH($G20)+1,1))&gt;AK$4),$D20*24*AK$3*(AK$2/1000-($F20/1000)),0)</f>
        <v>0</v>
      </c>
      <c r="AL20" s="69" t="n">
        <f aca="false">IF(AND($F20&lt;AL$2,$G20&lt;AL$4,(DATE(YEAR($G20)+1,MONTH($G20)+1,1))&gt;AL$4),$D20*24*AL$3*(AL$2/1000-($F20/1000)),0)</f>
        <v>0</v>
      </c>
      <c r="AM20" s="69" t="n">
        <f aca="false">IF(AND($F20&lt;AM$2,$G20&lt;AM$4,(DATE(YEAR($G20)+1,MONTH($G20)+1,1))&gt;AM$4),$D20*24*AM$3*(AM$2/1000-($F20/1000)),0)</f>
        <v>0</v>
      </c>
      <c r="AN20" s="69" t="n">
        <f aca="false">IF(AND($F20&lt;AN$2,$G20&lt;AN$4,(DATE(YEAR($G20)+1,MONTH($G20)+1,1))&gt;AN$4),$D20*24*AN$3*(AN$2/1000-($F20/1000)),0)</f>
        <v>0</v>
      </c>
      <c r="AO20" s="69" t="n">
        <f aca="false">IF(AND($F20&lt;AO$2,$G20&lt;AO$4,(DATE(YEAR($G20)+1,MONTH($G20)+1,1))&gt;AO$4),$D20*24*AO$3*(AO$2/1000-($F20/1000)),0)</f>
        <v>0</v>
      </c>
      <c r="AP20" s="69" t="n">
        <f aca="false">IF(AND($F20&lt;AP$2,$G20&lt;AP$4,(DATE(YEAR($G20)+1,MONTH($G20)+1,1))&gt;AP$4),$D20*24*AP$3*(AP$2/1000-($F20/1000)),0)</f>
        <v>4176</v>
      </c>
      <c r="AQ20" s="69" t="n">
        <f aca="false">IF(AND($F20&lt;AQ$2,$G20&lt;AQ$4,(DATE(YEAR($G20)+1,MONTH($G20)+1,1))&gt;AQ$4),$D20*24*AQ$3*(AQ$2/1000-($F20/1000)),0)</f>
        <v>4176</v>
      </c>
      <c r="AR20" s="69" t="n">
        <f aca="false">IF(AND($F20&lt;AR$2,$G20&lt;AR$4,(DATE(YEAR($G20)+1,MONTH($G20)+1,1))&gt;AR$4),$D20*24*AR$3*(AR$2/1000-($F20/1000)),0)</f>
        <v>4176</v>
      </c>
      <c r="AS20" s="69" t="n">
        <f aca="false">IF(AND($F20&lt;AS$2,$G20&lt;AS$4,(DATE(YEAR($G20)+1,MONTH($G20)+1,1))&gt;AS$4),$D20*24*AS$3*(AS$2/1000-($F20/1000)),0)</f>
        <v>4176</v>
      </c>
      <c r="AT20" s="69" t="n">
        <f aca="false">IF(AND($F20&lt;AT$2,$G20&lt;AT$4,(DATE(YEAR($G20)+1,MONTH($G20)+1,1))&gt;AT$4),$D20*24*AT$3*(AT$2/1000-($F20/1000)),0)</f>
        <v>4176</v>
      </c>
      <c r="AU20" s="69" t="n">
        <f aca="false">IF(AND($F20&lt;AU$2,$G20&lt;AU$4,(DATE(YEAR($G20)+1,MONTH($G20)+1,1))&gt;AU$4),$D20*24*AU$3*(AU$2/1000-($F20/1000)),0)</f>
        <v>4176</v>
      </c>
      <c r="AV20" s="69" t="n">
        <f aca="false">IF(AND($F20&lt;AV$2,$G20&lt;AV$4,(DATE(YEAR($G20)+1,MONTH($G20)+1,1))&gt;AV$4),$D20*24*AV$3*(AV$2/1000-($F20/1000)),0)</f>
        <v>4176</v>
      </c>
      <c r="AW20" s="69" t="n">
        <f aca="false">IF(AND($F20&lt;AW$2,$G20&lt;AW$4,(DATE(YEAR($G20)+1,MONTH($G20)+1,1))&gt;AW$4),$D20*24*AW$3*(AW$2/1000-($F20/1000)),0)</f>
        <v>4176</v>
      </c>
      <c r="AX20" s="69" t="n">
        <f aca="false">IF(AND($F20&lt;AX$2,$G20&lt;AX$4,(DATE(YEAR($G20)+1,MONTH($G20)+1,1))&gt;AX$4),$D20*24*AX$3*(AX$2/1000-($F20/1000)),0)</f>
        <v>4176</v>
      </c>
      <c r="AY20" s="69" t="n">
        <f aca="false">IF(AND($F20&lt;AY$2,$G20&lt;AY$4,(DATE(YEAR($G20)+1,MONTH($G20)+1,1))&gt;AY$4),$D20*24*AY$3*(AY$2/1000-($F20/1000)),0)</f>
        <v>4176</v>
      </c>
      <c r="AZ20" s="69" t="n">
        <f aca="false">IF(AND($F20&lt;AZ$2,$G20&lt;AZ$4,(DATE(YEAR($G20)+1,MONTH($G20)+1,1))&gt;AZ$4),$D20*24*AZ$3*(AZ$2/1000-($F20/1000)),0)</f>
        <v>4176</v>
      </c>
      <c r="BA20" s="69" t="n">
        <f aca="false">IF(AND($F20&lt;BA$2,$G20&lt;BA$4,(DATE(YEAR($G20)+1,MONTH($G20)+1,1))&gt;BA$4),$D20*24*BA$3*(BA$2/1000-($F20/1000)),0)</f>
        <v>4176</v>
      </c>
      <c r="BB20" s="69" t="n">
        <f aca="false">IF(AND($F20&lt;BB$2,$G20&lt;BB$4,(DATE(YEAR($G20)+1,MONTH($G20)+1,1))&gt;BB$4),$D20*24*BB$3*(BB$2/1000-($F20/1000)),0)</f>
        <v>0</v>
      </c>
      <c r="BC20" s="69" t="n">
        <f aca="false">IF(AND($F20&lt;BC$2,$G20&lt;BC$4,(DATE(YEAR($G20)+1,MONTH($G20)+1,1))&gt;BC$4),$D20*24*BC$3*(BC$2/1000-($F20/1000)),0)</f>
        <v>0</v>
      </c>
      <c r="BD20" s="83" t="n">
        <f aca="false">IF(AND($F20&lt;BD$2,$G20&lt;BD$4,(DATE(YEAR($G20)+1,MONTH($G20)+1,1))&gt;BD$4),$D20*24*BD$3*(BD$2/1000-($F20/1000)),0)</f>
        <v>0</v>
      </c>
      <c r="BF20" s="69" t="n">
        <f aca="false">AVERAGE(I20:K20)</f>
        <v>0</v>
      </c>
      <c r="BG20" s="69" t="n">
        <f aca="false">AVERAGE(L20:N20)</f>
        <v>0</v>
      </c>
      <c r="BH20" s="69" t="n">
        <f aca="false">AVERAGE(O20:Q20)</f>
        <v>0</v>
      </c>
      <c r="BI20" s="69" t="n">
        <f aca="false">AVERAGE(R20:T20)</f>
        <v>0</v>
      </c>
      <c r="BJ20" s="69" t="n">
        <f aca="false">AVERAGE(U20:W20)</f>
        <v>0</v>
      </c>
      <c r="BK20" s="69" t="n">
        <f aca="false">AVERAGE(X20:Z20)</f>
        <v>0</v>
      </c>
      <c r="BL20" s="69" t="n">
        <f aca="false">AVERAGE(AA20:AC20)</f>
        <v>0</v>
      </c>
      <c r="BM20" s="69" t="n">
        <f aca="false">AVERAGE(AD20:AF20)</f>
        <v>0</v>
      </c>
      <c r="BN20" s="69" t="n">
        <f aca="false">AVERAGE(AG20:AI20)</f>
        <v>0</v>
      </c>
      <c r="BO20" s="69" t="n">
        <f aca="false">AVERAGE(AJ20:AL20)</f>
        <v>0</v>
      </c>
      <c r="BP20" s="69" t="n">
        <f aca="false">AVERAGE(AM20:AO20)</f>
        <v>0</v>
      </c>
      <c r="BQ20" s="69" t="n">
        <f aca="false">AVERAGE(AP20:AR20)</f>
        <v>4176</v>
      </c>
      <c r="BR20" s="69" t="n">
        <f aca="false">AVERAGE(AS20:AU20)</f>
        <v>4176</v>
      </c>
      <c r="BS20" s="69" t="n">
        <f aca="false">AVERAGE(AV20:AX20)</f>
        <v>4176</v>
      </c>
      <c r="BT20" s="69" t="n">
        <f aca="false">AVERAGE(AY20:BA20)</f>
        <v>4176</v>
      </c>
      <c r="BU20" s="69" t="n">
        <f aca="false">AVERAGE(BB20:BD20)</f>
        <v>0</v>
      </c>
    </row>
    <row r="21" customFormat="false" ht="13.5" hidden="false" customHeight="true" outlineLevel="0" collapsed="false">
      <c r="A21" s="66" t="s">
        <v>1280</v>
      </c>
      <c r="B21" s="66" t="s">
        <v>1369</v>
      </c>
      <c r="C21" s="66" t="s">
        <v>1248</v>
      </c>
      <c r="D21" s="66" t="n">
        <v>300</v>
      </c>
      <c r="E21" s="3" t="s">
        <v>1268</v>
      </c>
      <c r="F21" s="66" t="n">
        <v>7273</v>
      </c>
      <c r="G21" s="68" t="n">
        <v>37622</v>
      </c>
      <c r="H21" s="64" t="s">
        <v>1260</v>
      </c>
      <c r="I21" s="69" t="n">
        <f aca="false">IF(AND($F21&lt;I$2,$G21&lt;I$4,(DATE(YEAR($G21)+1,MONTH($G21)+1,1))&gt;I$4),$D21*24*I$3*(I$2/1000-($F21/1000)),0)</f>
        <v>0</v>
      </c>
      <c r="J21" s="69" t="n">
        <f aca="false">IF(AND($F21&lt;J$2,$G21&lt;J$4,(DATE(YEAR($G21)+1,MONTH($G21)+1,1))&gt;J$4),$D21*24*J$3*(J$2/1000-($F21/1000)),0)</f>
        <v>0</v>
      </c>
      <c r="K21" s="69" t="n">
        <f aca="false">IF(AND($F21&lt;K$2,$G21&lt;K$4,(DATE(YEAR($G21)+1,MONTH($G21)+1,1))&gt;K$4),$D21*24*K$3*(K$2/1000-($F21/1000)),0)</f>
        <v>0</v>
      </c>
      <c r="L21" s="69" t="n">
        <f aca="false">IF(AND($F21&lt;L$2,$G21&lt;L$4,(DATE(YEAR($G21)+1,MONTH($G21)+1,1))&gt;L$4),$D21*24*L$3*(L$2/1000-($F21/1000)),0)</f>
        <v>0</v>
      </c>
      <c r="M21" s="69" t="n">
        <f aca="false">IF(AND($F21&lt;M$2,$G21&lt;M$4,(DATE(YEAR($G21)+1,MONTH($G21)+1,1))&gt;M$4),$D21*24*M$3*(M$2/1000-($F21/1000)),0)</f>
        <v>0</v>
      </c>
      <c r="N21" s="69" t="n">
        <f aca="false">IF(AND($F21&lt;N$2,$G21&lt;N$4,(DATE(YEAR($G21)+1,MONTH($G21)+1,1))&gt;N$4),$D21*24*N$3*(N$2/1000-($F21/1000)),0)</f>
        <v>0</v>
      </c>
      <c r="O21" s="69" t="n">
        <f aca="false">IF(AND($F21&lt;O$2,$G21&lt;O$4,(DATE(YEAR($G21)+1,MONTH($G21)+1,1))&gt;O$4),$D21*24*O$3*(O$2/1000-($F21/1000)),0)</f>
        <v>0</v>
      </c>
      <c r="P21" s="69" t="n">
        <f aca="false">IF(AND($F21&lt;P$2,$G21&lt;P$4,(DATE(YEAR($G21)+1,MONTH($G21)+1,1))&gt;P$4),$D21*24*P$3*(P$2/1000-($F21/1000)),0)</f>
        <v>0</v>
      </c>
      <c r="Q21" s="69" t="n">
        <f aca="false">IF(AND($F21&lt;Q$2,$G21&lt;Q$4,(DATE(YEAR($G21)+1,MONTH($G21)+1,1))&gt;Q$4),$D21*24*Q$3*(Q$2/1000-($F21/1000)),0)</f>
        <v>0</v>
      </c>
      <c r="R21" s="69" t="n">
        <f aca="false">IF(AND($F21&lt;R$2,$G21&lt;R$4,(DATE(YEAR($G21)+1,MONTH($G21)+1,1))&gt;R$4),$D21*24*R$3*(R$2/1000-($F21/1000)),0)</f>
        <v>0</v>
      </c>
      <c r="S21" s="69" t="n">
        <f aca="false">IF(AND($F21&lt;S$2,$G21&lt;S$4,(DATE(YEAR($G21)+1,MONTH($G21)+1,1))&gt;S$4),$D21*24*S$3*(S$2/1000-($F21/1000)),0)</f>
        <v>0</v>
      </c>
      <c r="T21" s="69" t="n">
        <f aca="false">IF(AND($F21&lt;T$2,$G21&lt;T$4,(DATE(YEAR($G21)+1,MONTH($G21)+1,1))&gt;T$4),$D21*24*T$3*(T$2/1000-($F21/1000)),0)</f>
        <v>0</v>
      </c>
      <c r="U21" s="69" t="n">
        <f aca="false">IF(AND($F21&lt;U$2,$G21&lt;U$4,(DATE(YEAR($G21)+1,MONTH($G21)+1,1))&gt;U$4),$D21*24*U$3*(U$2/1000-($F21/1000)),0)</f>
        <v>0</v>
      </c>
      <c r="V21" s="69" t="n">
        <f aca="false">IF(AND($F21&lt;V$2,$G21&lt;V$4,(DATE(YEAR($G21)+1,MONTH($G21)+1,1))&gt;V$4),$D21*24*V$3*(V$2/1000-($F21/1000)),0)</f>
        <v>0</v>
      </c>
      <c r="W21" s="69" t="n">
        <f aca="false">IF(AND($F21&lt;W$2,$G21&lt;W$4,(DATE(YEAR($G21)+1,MONTH($G21)+1,1))&gt;W$4),$D21*24*W$3*(W$2/1000-($F21/1000)),0)</f>
        <v>0</v>
      </c>
      <c r="X21" s="69" t="n">
        <f aca="false">IF(AND($F21&lt;X$2,$G21&lt;X$4,(DATE(YEAR($G21)+1,MONTH($G21)+1,1))&gt;X$4),$D21*24*X$3*(X$2/1000-($F21/1000)),0)</f>
        <v>0</v>
      </c>
      <c r="Y21" s="69" t="n">
        <f aca="false">IF(AND($F21&lt;Y$2,$G21&lt;Y$4,(DATE(YEAR($G21)+1,MONTH($G21)+1,1))&gt;Y$4),$D21*24*Y$3*(Y$2/1000-($F21/1000)),0)</f>
        <v>0</v>
      </c>
      <c r="Z21" s="69" t="n">
        <f aca="false">IF(AND($F21&lt;Z$2,$G21&lt;Z$4,(DATE(YEAR($G21)+1,MONTH($G21)+1,1))&gt;Z$4),$D21*24*Z$3*(Z$2/1000-($F21/1000)),0)</f>
        <v>0</v>
      </c>
      <c r="AA21" s="69" t="n">
        <f aca="false">IF(AND($F21&lt;AA$2,$G21&lt;AA$4,(DATE(YEAR($G21)+1,MONTH($G21)+1,1))&gt;AA$4),$D21*24*AA$3*(AA$2/1000-($F21/1000)),0)</f>
        <v>0</v>
      </c>
      <c r="AB21" s="69" t="n">
        <f aca="false">IF(AND($F21&lt;AB$2,$G21&lt;AB$4,(DATE(YEAR($G21)+1,MONTH($G21)+1,1))&gt;AB$4),$D21*24*AB$3*(AB$2/1000-($F21/1000)),0)</f>
        <v>0</v>
      </c>
      <c r="AC21" s="69" t="n">
        <f aca="false">IF(AND($F21&lt;AC$2,$G21&lt;AC$4,(DATE(YEAR($G21)+1,MONTH($G21)+1,1))&gt;AC$4),$D21*24*AC$3*(AC$2/1000-($F21/1000)),0)</f>
        <v>0</v>
      </c>
      <c r="AD21" s="69" t="n">
        <f aca="false">IF(AND($F21&lt;AD$2,$G21&lt;AD$4,(DATE(YEAR($G21)+1,MONTH($G21)+1,1))&gt;AD$4),$D21*24*AD$3*(AD$2/1000-($F21/1000)),0)</f>
        <v>0</v>
      </c>
      <c r="AE21" s="69" t="n">
        <f aca="false">IF(AND($F21&lt;AE$2,$G21&lt;AE$4,(DATE(YEAR($G21)+1,MONTH($G21)+1,1))&gt;AE$4),$D21*24*AE$3*(AE$2/1000-($F21/1000)),0)</f>
        <v>0</v>
      </c>
      <c r="AF21" s="69" t="n">
        <f aca="false">IF(AND($F21&lt;AF$2,$G21&lt;AF$4,(DATE(YEAR($G21)+1,MONTH($G21)+1,1))&gt;AF$4),$D21*24*AF$3*(AF$2/1000-($F21/1000)),0)</f>
        <v>0</v>
      </c>
      <c r="AG21" s="69" t="n">
        <f aca="false">IF(AND($F21&lt;AG$2,$G21&lt;AG$4,(DATE(YEAR($G21)+1,MONTH($G21)+1,1))&gt;AG$4),$D21*24*AG$3*(AG$2/1000-($F21/1000)),0)</f>
        <v>0</v>
      </c>
      <c r="AH21" s="69" t="n">
        <f aca="false">IF(AND($F21&lt;AH$2,$G21&lt;AH$4,(DATE(YEAR($G21)+1,MONTH($G21)+1,1))&gt;AH$4),$D21*24*AH$3*(AH$2/1000-($F21/1000)),0)</f>
        <v>19634.4</v>
      </c>
      <c r="AI21" s="69" t="n">
        <f aca="false">IF(AND($F21&lt;AI$2,$G21&lt;AI$4,(DATE(YEAR($G21)+1,MONTH($G21)+1,1))&gt;AI$4),$D21*24*AI$3*(AI$2/1000-($F21/1000)),0)</f>
        <v>19634.4</v>
      </c>
      <c r="AJ21" s="69" t="n">
        <f aca="false">IF(AND($F21&lt;AJ$2,$G21&lt;AJ$4,(DATE(YEAR($G21)+1,MONTH($G21)+1,1))&gt;AJ$4),$D21*24*AJ$3*(AJ$2/1000-($F21/1000)),0)</f>
        <v>19634.4</v>
      </c>
      <c r="AK21" s="69" t="n">
        <f aca="false">IF(AND($F21&lt;AK$2,$G21&lt;AK$4,(DATE(YEAR($G21)+1,MONTH($G21)+1,1))&gt;AK$4),$D21*24*AK$3*(AK$2/1000-($F21/1000)),0)</f>
        <v>19634.4</v>
      </c>
      <c r="AL21" s="69" t="n">
        <f aca="false">IF(AND($F21&lt;AL$2,$G21&lt;AL$4,(DATE(YEAR($G21)+1,MONTH($G21)+1,1))&gt;AL$4),$D21*24*AL$3*(AL$2/1000-($F21/1000)),0)</f>
        <v>19634.4</v>
      </c>
      <c r="AM21" s="69" t="n">
        <f aca="false">IF(AND($F21&lt;AM$2,$G21&lt;AM$4,(DATE(YEAR($G21)+1,MONTH($G21)+1,1))&gt;AM$4),$D21*24*AM$3*(AM$2/1000-($F21/1000)),0)</f>
        <v>19634.4</v>
      </c>
      <c r="AN21" s="69" t="n">
        <f aca="false">IF(AND($F21&lt;AN$2,$G21&lt;AN$4,(DATE(YEAR($G21)+1,MONTH($G21)+1,1))&gt;AN$4),$D21*24*AN$3*(AN$2/1000-($F21/1000)),0)</f>
        <v>19634.4</v>
      </c>
      <c r="AO21" s="69" t="n">
        <f aca="false">IF(AND($F21&lt;AO$2,$G21&lt;AO$4,(DATE(YEAR($G21)+1,MONTH($G21)+1,1))&gt;AO$4),$D21*24*AO$3*(AO$2/1000-($F21/1000)),0)</f>
        <v>19634.4</v>
      </c>
      <c r="AP21" s="69" t="n">
        <f aca="false">IF(AND($F21&lt;AP$2,$G21&lt;AP$4,(DATE(YEAR($G21)+1,MONTH($G21)+1,1))&gt;AP$4),$D21*24*AP$3*(AP$2/1000-($F21/1000)),0)</f>
        <v>19634.4</v>
      </c>
      <c r="AQ21" s="69" t="n">
        <f aca="false">IF(AND($F21&lt;AQ$2,$G21&lt;AQ$4,(DATE(YEAR($G21)+1,MONTH($G21)+1,1))&gt;AQ$4),$D21*24*AQ$3*(AQ$2/1000-($F21/1000)),0)</f>
        <v>19634.4</v>
      </c>
      <c r="AR21" s="69" t="n">
        <f aca="false">IF(AND($F21&lt;AR$2,$G21&lt;AR$4,(DATE(YEAR($G21)+1,MONTH($G21)+1,1))&gt;AR$4),$D21*24*AR$3*(AR$2/1000-($F21/1000)),0)</f>
        <v>19634.4</v>
      </c>
      <c r="AS21" s="69" t="n">
        <f aca="false">IF(AND($F21&lt;AS$2,$G21&lt;AS$4,(DATE(YEAR($G21)+1,MONTH($G21)+1,1))&gt;AS$4),$D21*24*AS$3*(AS$2/1000-($F21/1000)),0)</f>
        <v>19634.4</v>
      </c>
      <c r="AT21" s="69" t="n">
        <f aca="false">IF(AND($F21&lt;AT$2,$G21&lt;AT$4,(DATE(YEAR($G21)+1,MONTH($G21)+1,1))&gt;AT$4),$D21*24*AT$3*(AT$2/1000-($F21/1000)),0)</f>
        <v>0</v>
      </c>
      <c r="AU21" s="69" t="n">
        <f aca="false">IF(AND($F21&lt;AU$2,$G21&lt;AU$4,(DATE(YEAR($G21)+1,MONTH($G21)+1,1))&gt;AU$4),$D21*24*AU$3*(AU$2/1000-($F21/1000)),0)</f>
        <v>0</v>
      </c>
      <c r="AV21" s="69" t="n">
        <f aca="false">IF(AND($F21&lt;AV$2,$G21&lt;AV$4,(DATE(YEAR($G21)+1,MONTH($G21)+1,1))&gt;AV$4),$D21*24*AV$3*(AV$2/1000-($F21/1000)),0)</f>
        <v>0</v>
      </c>
      <c r="AW21" s="69" t="n">
        <f aca="false">IF(AND($F21&lt;AW$2,$G21&lt;AW$4,(DATE(YEAR($G21)+1,MONTH($G21)+1,1))&gt;AW$4),$D21*24*AW$3*(AW$2/1000-($F21/1000)),0)</f>
        <v>0</v>
      </c>
      <c r="AX21" s="69" t="n">
        <f aca="false">IF(AND($F21&lt;AX$2,$G21&lt;AX$4,(DATE(YEAR($G21)+1,MONTH($G21)+1,1))&gt;AX$4),$D21*24*AX$3*(AX$2/1000-($F21/1000)),0)</f>
        <v>0</v>
      </c>
      <c r="AY21" s="69" t="n">
        <f aca="false">IF(AND($F21&lt;AY$2,$G21&lt;AY$4,(DATE(YEAR($G21)+1,MONTH($G21)+1,1))&gt;AY$4),$D21*24*AY$3*(AY$2/1000-($F21/1000)),0)</f>
        <v>0</v>
      </c>
      <c r="AZ21" s="69" t="n">
        <f aca="false">IF(AND($F21&lt;AZ$2,$G21&lt;AZ$4,(DATE(YEAR($G21)+1,MONTH($G21)+1,1))&gt;AZ$4),$D21*24*AZ$3*(AZ$2/1000-($F21/1000)),0)</f>
        <v>0</v>
      </c>
      <c r="BA21" s="69" t="n">
        <f aca="false">IF(AND($F21&lt;BA$2,$G21&lt;BA$4,(DATE(YEAR($G21)+1,MONTH($G21)+1,1))&gt;BA$4),$D21*24*BA$3*(BA$2/1000-($F21/1000)),0)</f>
        <v>0</v>
      </c>
      <c r="BB21" s="69" t="n">
        <f aca="false">IF(AND($F21&lt;BB$2,$G21&lt;BB$4,(DATE(YEAR($G21)+1,MONTH($G21)+1,1))&gt;BB$4),$D21*24*BB$3*(BB$2/1000-($F21/1000)),0)</f>
        <v>0</v>
      </c>
      <c r="BC21" s="69" t="n">
        <f aca="false">IF(AND($F21&lt;BC$2,$G21&lt;BC$4,(DATE(YEAR($G21)+1,MONTH($G21)+1,1))&gt;BC$4),$D21*24*BC$3*(BC$2/1000-($F21/1000)),0)</f>
        <v>0</v>
      </c>
      <c r="BD21" s="83" t="n">
        <f aca="false">IF(AND($F21&lt;BD$2,$G21&lt;BD$4,(DATE(YEAR($G21)+1,MONTH($G21)+1,1))&gt;BD$4),$D21*24*BD$3*(BD$2/1000-($F21/1000)),0)</f>
        <v>0</v>
      </c>
      <c r="BF21" s="69" t="n">
        <f aca="false">AVERAGE(I21:K21)</f>
        <v>0</v>
      </c>
      <c r="BG21" s="69" t="n">
        <f aca="false">AVERAGE(L21:N21)</f>
        <v>0</v>
      </c>
      <c r="BH21" s="69" t="n">
        <f aca="false">AVERAGE(O21:Q21)</f>
        <v>0</v>
      </c>
      <c r="BI21" s="69" t="n">
        <f aca="false">AVERAGE(R21:T21)</f>
        <v>0</v>
      </c>
      <c r="BJ21" s="69" t="n">
        <f aca="false">AVERAGE(U21:W21)</f>
        <v>0</v>
      </c>
      <c r="BK21" s="69" t="n">
        <f aca="false">AVERAGE(X21:Z21)</f>
        <v>0</v>
      </c>
      <c r="BL21" s="69" t="n">
        <f aca="false">AVERAGE(AA21:AC21)</f>
        <v>0</v>
      </c>
      <c r="BM21" s="69" t="n">
        <f aca="false">AVERAGE(AD21:AF21)</f>
        <v>0</v>
      </c>
      <c r="BN21" s="69" t="n">
        <f aca="false">AVERAGE(AG21:AI21)</f>
        <v>13089.6</v>
      </c>
      <c r="BO21" s="69" t="n">
        <f aca="false">AVERAGE(AJ21:AL21)</f>
        <v>19634.4</v>
      </c>
      <c r="BP21" s="69" t="n">
        <f aca="false">AVERAGE(AM21:AO21)</f>
        <v>19634.4</v>
      </c>
      <c r="BQ21" s="69" t="n">
        <f aca="false">AVERAGE(AP21:AR21)</f>
        <v>19634.4</v>
      </c>
      <c r="BR21" s="69" t="n">
        <f aca="false">AVERAGE(AS21:AU21)</f>
        <v>6544.8</v>
      </c>
      <c r="BS21" s="69" t="n">
        <f aca="false">AVERAGE(AV21:AX21)</f>
        <v>0</v>
      </c>
      <c r="BT21" s="69" t="n">
        <f aca="false">AVERAGE(AY21:BA21)</f>
        <v>0</v>
      </c>
      <c r="BU21" s="69" t="n">
        <f aca="false">AVERAGE(BB21:BD21)</f>
        <v>0</v>
      </c>
    </row>
    <row r="22" customFormat="false" ht="13.5" hidden="false" customHeight="true" outlineLevel="0" collapsed="false">
      <c r="A22" s="66" t="s">
        <v>1386</v>
      </c>
      <c r="B22" s="66" t="s">
        <v>1369</v>
      </c>
      <c r="C22" s="66" t="s">
        <v>1248</v>
      </c>
      <c r="D22" s="66" t="n">
        <v>46</v>
      </c>
      <c r="E22" s="3" t="s">
        <v>1268</v>
      </c>
      <c r="F22" s="67" t="n">
        <v>8891</v>
      </c>
      <c r="G22" s="68" t="n">
        <v>37254</v>
      </c>
      <c r="H22" s="64" t="s">
        <v>1260</v>
      </c>
      <c r="I22" s="69" t="n">
        <f aca="false">IF(AND($F22&lt;I$2,$G22&lt;I$4,(DATE(YEAR($G22)+1,MONTH($G22)+1,1))&gt;I$4),$D22*24*I$3*(I$2/1000-($F22/1000)),0)</f>
        <v>0</v>
      </c>
      <c r="J22" s="69" t="n">
        <f aca="false">IF(AND($F22&lt;J$2,$G22&lt;J$4,(DATE(YEAR($G22)+1,MONTH($G22)+1,1))&gt;J$4),$D22*24*J$3*(J$2/1000-($F22/1000)),0)</f>
        <v>0</v>
      </c>
      <c r="K22" s="69" t="n">
        <f aca="false">IF(AND($F22&lt;K$2,$G22&lt;K$4,(DATE(YEAR($G22)+1,MONTH($G22)+1,1))&gt;K$4),$D22*24*K$3*(K$2/1000-($F22/1000)),0)</f>
        <v>0</v>
      </c>
      <c r="L22" s="69" t="n">
        <f aca="false">IF(AND($F22&lt;L$2,$G22&lt;L$4,(DATE(YEAR($G22)+1,MONTH($G22)+1,1))&gt;L$4),$D22*24*L$3*(L$2/1000-($F22/1000)),0)</f>
        <v>0</v>
      </c>
      <c r="M22" s="69" t="n">
        <f aca="false">IF(AND($F22&lt;M$2,$G22&lt;M$4,(DATE(YEAR($G22)+1,MONTH($G22)+1,1))&gt;M$4),$D22*24*M$3*(M$2/1000-($F22/1000)),0)</f>
        <v>0</v>
      </c>
      <c r="N22" s="69" t="n">
        <f aca="false">IF(AND($F22&lt;N$2,$G22&lt;N$4,(DATE(YEAR($G22)+1,MONTH($G22)+1,1))&gt;N$4),$D22*24*N$3*(N$2/1000-($F22/1000)),0)</f>
        <v>0</v>
      </c>
      <c r="O22" s="69" t="n">
        <f aca="false">IF(AND($F22&lt;O$2,$G22&lt;O$4,(DATE(YEAR($G22)+1,MONTH($G22)+1,1))&gt;O$4),$D22*24*O$3*(O$2/1000-($F22/1000)),0)</f>
        <v>0</v>
      </c>
      <c r="P22" s="69" t="n">
        <f aca="false">IF(AND($F22&lt;P$2,$G22&lt;P$4,(DATE(YEAR($G22)+1,MONTH($G22)+1,1))&gt;P$4),$D22*24*P$3*(P$2/1000-($F22/1000)),0)</f>
        <v>0</v>
      </c>
      <c r="Q22" s="69" t="n">
        <f aca="false">IF(AND($F22&lt;Q$2,$G22&lt;Q$4,(DATE(YEAR($G22)+1,MONTH($G22)+1,1))&gt;Q$4),$D22*24*Q$3*(Q$2/1000-($F22/1000)),0)</f>
        <v>0</v>
      </c>
      <c r="R22" s="69" t="n">
        <f aca="false">IF(AND($F22&lt;R$2,$G22&lt;R$4,(DATE(YEAR($G22)+1,MONTH($G22)+1,1))&gt;R$4),$D22*24*R$3*(R$2/1000-($F22/1000)),0)</f>
        <v>0</v>
      </c>
      <c r="S22" s="69" t="n">
        <f aca="false">IF(AND($F22&lt;S$2,$G22&lt;S$4,(DATE(YEAR($G22)+1,MONTH($G22)+1,1))&gt;S$4),$D22*24*S$3*(S$2/1000-($F22/1000)),0)</f>
        <v>0</v>
      </c>
      <c r="T22" s="69" t="n">
        <f aca="false">IF(AND($F22&lt;T$2,$G22&lt;T$4,(DATE(YEAR($G22)+1,MONTH($G22)+1,1))&gt;T$4),$D22*24*T$3*(T$2/1000-($F22/1000)),0)</f>
        <v>0</v>
      </c>
      <c r="U22" s="69" t="n">
        <f aca="false">IF(AND($F22&lt;U$2,$G22&lt;U$4,(DATE(YEAR($G22)+1,MONTH($G22)+1,1))&gt;U$4),$D22*24*U$3*(U$2/1000-($F22/1000)),0)</f>
        <v>1224.336</v>
      </c>
      <c r="V22" s="69" t="n">
        <f aca="false">IF(AND($F22&lt;V$2,$G22&lt;V$4,(DATE(YEAR($G22)+1,MONTH($G22)+1,1))&gt;V$4),$D22*24*V$3*(V$2/1000-($F22/1000)),0)</f>
        <v>1224.336</v>
      </c>
      <c r="W22" s="69" t="n">
        <f aca="false">IF(AND($F22&lt;W$2,$G22&lt;W$4,(DATE(YEAR($G22)+1,MONTH($G22)+1,1))&gt;W$4),$D22*24*W$3*(W$2/1000-($F22/1000)),0)</f>
        <v>1224.336</v>
      </c>
      <c r="X22" s="69" t="n">
        <f aca="false">IF(AND($F22&lt;X$2,$G22&lt;X$4,(DATE(YEAR($G22)+1,MONTH($G22)+1,1))&gt;X$4),$D22*24*X$3*(X$2/1000-($F22/1000)),0)</f>
        <v>1224.336</v>
      </c>
      <c r="Y22" s="69" t="n">
        <f aca="false">IF(AND($F22&lt;Y$2,$G22&lt;Y$4,(DATE(YEAR($G22)+1,MONTH($G22)+1,1))&gt;Y$4),$D22*24*Y$3*(Y$2/1000-($F22/1000)),0)</f>
        <v>1224.336</v>
      </c>
      <c r="Z22" s="69" t="n">
        <f aca="false">IF(AND($F22&lt;Z$2,$G22&lt;Z$4,(DATE(YEAR($G22)+1,MONTH($G22)+1,1))&gt;Z$4),$D22*24*Z$3*(Z$2/1000-($F22/1000)),0)</f>
        <v>1224.336</v>
      </c>
      <c r="AA22" s="69" t="n">
        <f aca="false">IF(AND($F22&lt;AA$2,$G22&lt;AA$4,(DATE(YEAR($G22)+1,MONTH($G22)+1,1))&gt;AA$4),$D22*24*AA$3*(AA$2/1000-($F22/1000)),0)</f>
        <v>1224.336</v>
      </c>
      <c r="AB22" s="69" t="n">
        <f aca="false">IF(AND($F22&lt;AB$2,$G22&lt;AB$4,(DATE(YEAR($G22)+1,MONTH($G22)+1,1))&gt;AB$4),$D22*24*AB$3*(AB$2/1000-($F22/1000)),0)</f>
        <v>1224.336</v>
      </c>
      <c r="AC22" s="69" t="n">
        <f aca="false">IF(AND($F22&lt;AC$2,$G22&lt;AC$4,(DATE(YEAR($G22)+1,MONTH($G22)+1,1))&gt;AC$4),$D22*24*AC$3*(AC$2/1000-($F22/1000)),0)</f>
        <v>1224.336</v>
      </c>
      <c r="AD22" s="69" t="n">
        <f aca="false">IF(AND($F22&lt;AD$2,$G22&lt;AD$4,(DATE(YEAR($G22)+1,MONTH($G22)+1,1))&gt;AD$4),$D22*24*AD$3*(AD$2/1000-($F22/1000)),0)</f>
        <v>1224.336</v>
      </c>
      <c r="AE22" s="69" t="n">
        <f aca="false">IF(AND($F22&lt;AE$2,$G22&lt;AE$4,(DATE(YEAR($G22)+1,MONTH($G22)+1,1))&gt;AE$4),$D22*24*AE$3*(AE$2/1000-($F22/1000)),0)</f>
        <v>1224.336</v>
      </c>
      <c r="AF22" s="69" t="n">
        <f aca="false">IF(AND($F22&lt;AF$2,$G22&lt;AF$4,(DATE(YEAR($G22)+1,MONTH($G22)+1,1))&gt;AF$4),$D22*24*AF$3*(AF$2/1000-($F22/1000)),0)</f>
        <v>1224.336</v>
      </c>
      <c r="AG22" s="69" t="n">
        <f aca="false">IF(AND($F22&lt;AG$2,$G22&lt;AG$4,(DATE(YEAR($G22)+1,MONTH($G22)+1,1))&gt;AG$4),$D22*24*AG$3*(AG$2/1000-($F22/1000)),0)</f>
        <v>0</v>
      </c>
      <c r="AH22" s="69" t="n">
        <f aca="false">IF(AND($F22&lt;AH$2,$G22&lt;AH$4,(DATE(YEAR($G22)+1,MONTH($G22)+1,1))&gt;AH$4),$D22*24*AH$3*(AH$2/1000-($F22/1000)),0)</f>
        <v>0</v>
      </c>
      <c r="AI22" s="69" t="n">
        <f aca="false">IF(AND($F22&lt;AI$2,$G22&lt;AI$4,(DATE(YEAR($G22)+1,MONTH($G22)+1,1))&gt;AI$4),$D22*24*AI$3*(AI$2/1000-($F22/1000)),0)</f>
        <v>0</v>
      </c>
      <c r="AJ22" s="69" t="n">
        <f aca="false">IF(AND($F22&lt;AJ$2,$G22&lt;AJ$4,(DATE(YEAR($G22)+1,MONTH($G22)+1,1))&gt;AJ$4),$D22*24*AJ$3*(AJ$2/1000-($F22/1000)),0)</f>
        <v>0</v>
      </c>
      <c r="AK22" s="69" t="n">
        <f aca="false">IF(AND($F22&lt;AK$2,$G22&lt;AK$4,(DATE(YEAR($G22)+1,MONTH($G22)+1,1))&gt;AK$4),$D22*24*AK$3*(AK$2/1000-($F22/1000)),0)</f>
        <v>0</v>
      </c>
      <c r="AL22" s="69" t="n">
        <f aca="false">IF(AND($F22&lt;AL$2,$G22&lt;AL$4,(DATE(YEAR($G22)+1,MONTH($G22)+1,1))&gt;AL$4),$D22*24*AL$3*(AL$2/1000-($F22/1000)),0)</f>
        <v>0</v>
      </c>
      <c r="AM22" s="69" t="n">
        <f aca="false">IF(AND($F22&lt;AM$2,$G22&lt;AM$4,(DATE(YEAR($G22)+1,MONTH($G22)+1,1))&gt;AM$4),$D22*24*AM$3*(AM$2/1000-($F22/1000)),0)</f>
        <v>0</v>
      </c>
      <c r="AN22" s="69" t="n">
        <f aca="false">IF(AND($F22&lt;AN$2,$G22&lt;AN$4,(DATE(YEAR($G22)+1,MONTH($G22)+1,1))&gt;AN$4),$D22*24*AN$3*(AN$2/1000-($F22/1000)),0)</f>
        <v>0</v>
      </c>
      <c r="AO22" s="69" t="n">
        <f aca="false">IF(AND($F22&lt;AO$2,$G22&lt;AO$4,(DATE(YEAR($G22)+1,MONTH($G22)+1,1))&gt;AO$4),$D22*24*AO$3*(AO$2/1000-($F22/1000)),0)</f>
        <v>0</v>
      </c>
      <c r="AP22" s="69" t="n">
        <f aca="false">IF(AND($F22&lt;AP$2,$G22&lt;AP$4,(DATE(YEAR($G22)+1,MONTH($G22)+1,1))&gt;AP$4),$D22*24*AP$3*(AP$2/1000-($F22/1000)),0)</f>
        <v>0</v>
      </c>
      <c r="AQ22" s="69" t="n">
        <f aca="false">IF(AND($F22&lt;AQ$2,$G22&lt;AQ$4,(DATE(YEAR($G22)+1,MONTH($G22)+1,1))&gt;AQ$4),$D22*24*AQ$3*(AQ$2/1000-($F22/1000)),0)</f>
        <v>0</v>
      </c>
      <c r="AR22" s="69" t="n">
        <f aca="false">IF(AND($F22&lt;AR$2,$G22&lt;AR$4,(DATE(YEAR($G22)+1,MONTH($G22)+1,1))&gt;AR$4),$D22*24*AR$3*(AR$2/1000-($F22/1000)),0)</f>
        <v>0</v>
      </c>
      <c r="AS22" s="69" t="n">
        <f aca="false">IF(AND($F22&lt;AS$2,$G22&lt;AS$4,(DATE(YEAR($G22)+1,MONTH($G22)+1,1))&gt;AS$4),$D22*24*AS$3*(AS$2/1000-($F22/1000)),0)</f>
        <v>0</v>
      </c>
      <c r="AT22" s="69" t="n">
        <f aca="false">IF(AND($F22&lt;AT$2,$G22&lt;AT$4,(DATE(YEAR($G22)+1,MONTH($G22)+1,1))&gt;AT$4),$D22*24*AT$3*(AT$2/1000-($F22/1000)),0)</f>
        <v>0</v>
      </c>
      <c r="AU22" s="69" t="n">
        <f aca="false">IF(AND($F22&lt;AU$2,$G22&lt;AU$4,(DATE(YEAR($G22)+1,MONTH($G22)+1,1))&gt;AU$4),$D22*24*AU$3*(AU$2/1000-($F22/1000)),0)</f>
        <v>0</v>
      </c>
      <c r="AV22" s="69" t="n">
        <f aca="false">IF(AND($F22&lt;AV$2,$G22&lt;AV$4,(DATE(YEAR($G22)+1,MONTH($G22)+1,1))&gt;AV$4),$D22*24*AV$3*(AV$2/1000-($F22/1000)),0)</f>
        <v>0</v>
      </c>
      <c r="AW22" s="69" t="n">
        <f aca="false">IF(AND($F22&lt;AW$2,$G22&lt;AW$4,(DATE(YEAR($G22)+1,MONTH($G22)+1,1))&gt;AW$4),$D22*24*AW$3*(AW$2/1000-($F22/1000)),0)</f>
        <v>0</v>
      </c>
      <c r="AX22" s="69" t="n">
        <f aca="false">IF(AND($F22&lt;AX$2,$G22&lt;AX$4,(DATE(YEAR($G22)+1,MONTH($G22)+1,1))&gt;AX$4),$D22*24*AX$3*(AX$2/1000-($F22/1000)),0)</f>
        <v>0</v>
      </c>
      <c r="AY22" s="69" t="n">
        <f aca="false">IF(AND($F22&lt;AY$2,$G22&lt;AY$4,(DATE(YEAR($G22)+1,MONTH($G22)+1,1))&gt;AY$4),$D22*24*AY$3*(AY$2/1000-($F22/1000)),0)</f>
        <v>0</v>
      </c>
      <c r="AZ22" s="69" t="n">
        <f aca="false">IF(AND($F22&lt;AZ$2,$G22&lt;AZ$4,(DATE(YEAR($G22)+1,MONTH($G22)+1,1))&gt;AZ$4),$D22*24*AZ$3*(AZ$2/1000-($F22/1000)),0)</f>
        <v>0</v>
      </c>
      <c r="BA22" s="69" t="n">
        <f aca="false">IF(AND($F22&lt;BA$2,$G22&lt;BA$4,(DATE(YEAR($G22)+1,MONTH($G22)+1,1))&gt;BA$4),$D22*24*BA$3*(BA$2/1000-($F22/1000)),0)</f>
        <v>0</v>
      </c>
      <c r="BB22" s="69" t="n">
        <f aca="false">IF(AND($F22&lt;BB$2,$G22&lt;BB$4,(DATE(YEAR($G22)+1,MONTH($G22)+1,1))&gt;BB$4),$D22*24*BB$3*(BB$2/1000-($F22/1000)),0)</f>
        <v>0</v>
      </c>
      <c r="BC22" s="69" t="n">
        <f aca="false">IF(AND($F22&lt;BC$2,$G22&lt;BC$4,(DATE(YEAR($G22)+1,MONTH($G22)+1,1))&gt;BC$4),$D22*24*BC$3*(BC$2/1000-($F22/1000)),0)</f>
        <v>0</v>
      </c>
      <c r="BD22" s="83" t="n">
        <f aca="false">IF(AND($F22&lt;BD$2,$G22&lt;BD$4,(DATE(YEAR($G22)+1,MONTH($G22)+1,1))&gt;BD$4),$D22*24*BD$3*(BD$2/1000-($F22/1000)),0)</f>
        <v>0</v>
      </c>
      <c r="BF22" s="69" t="n">
        <f aca="false">AVERAGE(I22:K22)</f>
        <v>0</v>
      </c>
      <c r="BG22" s="69" t="n">
        <f aca="false">AVERAGE(L22:N22)</f>
        <v>0</v>
      </c>
      <c r="BH22" s="69" t="n">
        <f aca="false">AVERAGE(O22:Q22)</f>
        <v>0</v>
      </c>
      <c r="BI22" s="69" t="n">
        <f aca="false">AVERAGE(R22:T22)</f>
        <v>0</v>
      </c>
      <c r="BJ22" s="69" t="n">
        <f aca="false">AVERAGE(U22:W22)</f>
        <v>1224.336</v>
      </c>
      <c r="BK22" s="69" t="n">
        <f aca="false">AVERAGE(X22:Z22)</f>
        <v>1224.336</v>
      </c>
      <c r="BL22" s="69" t="n">
        <f aca="false">AVERAGE(AA22:AC22)</f>
        <v>1224.336</v>
      </c>
      <c r="BM22" s="69" t="n">
        <f aca="false">AVERAGE(AD22:AF22)</f>
        <v>1224.336</v>
      </c>
      <c r="BN22" s="69" t="n">
        <f aca="false">AVERAGE(AG22:AI22)</f>
        <v>0</v>
      </c>
      <c r="BO22" s="69" t="n">
        <f aca="false">AVERAGE(AJ22:AL22)</f>
        <v>0</v>
      </c>
      <c r="BP22" s="69" t="n">
        <f aca="false">AVERAGE(AM22:AO22)</f>
        <v>0</v>
      </c>
      <c r="BQ22" s="69" t="n">
        <f aca="false">AVERAGE(AP22:AR22)</f>
        <v>0</v>
      </c>
      <c r="BR22" s="69" t="n">
        <f aca="false">AVERAGE(AS22:AU22)</f>
        <v>0</v>
      </c>
      <c r="BS22" s="69" t="n">
        <f aca="false">AVERAGE(AV22:AX22)</f>
        <v>0</v>
      </c>
      <c r="BT22" s="69" t="n">
        <f aca="false">AVERAGE(AY22:BA22)</f>
        <v>0</v>
      </c>
      <c r="BU22" s="69" t="n">
        <f aca="false">AVERAGE(BB22:BD22)</f>
        <v>0</v>
      </c>
    </row>
    <row r="23" customFormat="false" ht="12.75" hidden="false" customHeight="false" outlineLevel="0" collapsed="false">
      <c r="A23" s="66" t="s">
        <v>1300</v>
      </c>
      <c r="B23" s="66" t="s">
        <v>1369</v>
      </c>
      <c r="C23" s="66" t="s">
        <v>1248</v>
      </c>
      <c r="D23" s="66" t="n">
        <v>34</v>
      </c>
      <c r="E23" s="66" t="s">
        <v>1253</v>
      </c>
      <c r="F23" s="67" t="n">
        <v>9540</v>
      </c>
      <c r="G23" s="68" t="n">
        <v>37209</v>
      </c>
      <c r="H23" s="64" t="s">
        <v>1260</v>
      </c>
      <c r="I23" s="69" t="n">
        <f aca="false">IF(AND($F23&lt;I$2,$G23&lt;I$4,(DATE(YEAR($G23)+1,MONTH($G23)+1,1))&gt;I$4),$D23*24*I$3*(I$2/1000-($F23/1000)),0)</f>
        <v>0</v>
      </c>
      <c r="J23" s="69" t="n">
        <f aca="false">IF(AND($F23&lt;J$2,$G23&lt;J$4,(DATE(YEAR($G23)+1,MONTH($G23)+1,1))&gt;J$4),$D23*24*J$3*(J$2/1000-($F23/1000)),0)</f>
        <v>0</v>
      </c>
      <c r="K23" s="69" t="n">
        <f aca="false">IF(AND($F23&lt;K$2,$G23&lt;K$4,(DATE(YEAR($G23)+1,MONTH($G23)+1,1))&gt;K$4),$D23*24*K$3*(K$2/1000-($F23/1000)),0)</f>
        <v>0</v>
      </c>
      <c r="L23" s="69" t="n">
        <f aca="false">IF(AND($F23&lt;L$2,$G23&lt;L$4,(DATE(YEAR($G23)+1,MONTH($G23)+1,1))&gt;L$4),$D23*24*L$3*(L$2/1000-($F23/1000)),0)</f>
        <v>0</v>
      </c>
      <c r="M23" s="69" t="n">
        <f aca="false">IF(AND($F23&lt;M$2,$G23&lt;M$4,(DATE(YEAR($G23)+1,MONTH($G23)+1,1))&gt;M$4),$D23*24*M$3*(M$2/1000-($F23/1000)),0)</f>
        <v>0</v>
      </c>
      <c r="N23" s="69" t="n">
        <f aca="false">IF(AND($F23&lt;N$2,$G23&lt;N$4,(DATE(YEAR($G23)+1,MONTH($G23)+1,1))&gt;N$4),$D23*24*N$3*(N$2/1000-($F23/1000)),0)</f>
        <v>0</v>
      </c>
      <c r="O23" s="69" t="n">
        <f aca="false">IF(AND($F23&lt;O$2,$G23&lt;O$4,(DATE(YEAR($G23)+1,MONTH($G23)+1,1))&gt;O$4),$D23*24*O$3*(O$2/1000-($F23/1000)),0)</f>
        <v>0</v>
      </c>
      <c r="P23" s="69" t="n">
        <f aca="false">IF(AND($F23&lt;P$2,$G23&lt;P$4,(DATE(YEAR($G23)+1,MONTH($G23)+1,1))&gt;P$4),$D23*24*P$3*(P$2/1000-($F23/1000)),0)</f>
        <v>0</v>
      </c>
      <c r="Q23" s="69" t="n">
        <f aca="false">IF(AND($F23&lt;Q$2,$G23&lt;Q$4,(DATE(YEAR($G23)+1,MONTH($G23)+1,1))&gt;Q$4),$D23*24*Q$3*(Q$2/1000-($F23/1000)),0)</f>
        <v>0</v>
      </c>
      <c r="R23" s="69" t="n">
        <f aca="false">IF(AND($F23&lt;R$2,$G23&lt;R$4,(DATE(YEAR($G23)+1,MONTH($G23)+1,1))&gt;R$4),$D23*24*R$3*(R$2/1000-($F23/1000)),0)</f>
        <v>0</v>
      </c>
      <c r="S23" s="69" t="n">
        <f aca="false">IF(AND($F23&lt;S$2,$G23&lt;S$4,(DATE(YEAR($G23)+1,MONTH($G23)+1,1))&gt;S$4),$D23*24*S$3*(S$2/1000-($F23/1000)),0)</f>
        <v>0</v>
      </c>
      <c r="T23" s="69" t="n">
        <f aca="false">IF(AND($F23&lt;T$2,$G23&lt;T$4,(DATE(YEAR($G23)+1,MONTH($G23)+1,1))&gt;T$4),$D23*24*T$3*(T$2/1000-($F23/1000)),0)</f>
        <v>375.360000000001</v>
      </c>
      <c r="U23" s="69" t="n">
        <f aca="false">IF(AND($F23&lt;U$2,$G23&lt;U$4,(DATE(YEAR($G23)+1,MONTH($G23)+1,1))&gt;U$4),$D23*24*U$3*(U$2/1000-($F23/1000)),0)</f>
        <v>375.360000000001</v>
      </c>
      <c r="V23" s="69" t="n">
        <f aca="false">IF(AND($F23&lt;V$2,$G23&lt;V$4,(DATE(YEAR($G23)+1,MONTH($G23)+1,1))&gt;V$4),$D23*24*V$3*(V$2/1000-($F23/1000)),0)</f>
        <v>375.360000000001</v>
      </c>
      <c r="W23" s="69" t="n">
        <f aca="false">IF(AND($F23&lt;W$2,$G23&lt;W$4,(DATE(YEAR($G23)+1,MONTH($G23)+1,1))&gt;W$4),$D23*24*W$3*(W$2/1000-($F23/1000)),0)</f>
        <v>375.360000000001</v>
      </c>
      <c r="X23" s="69" t="n">
        <f aca="false">IF(AND($F23&lt;X$2,$G23&lt;X$4,(DATE(YEAR($G23)+1,MONTH($G23)+1,1))&gt;X$4),$D23*24*X$3*(X$2/1000-($F23/1000)),0)</f>
        <v>375.360000000001</v>
      </c>
      <c r="Y23" s="69" t="n">
        <f aca="false">IF(AND($F23&lt;Y$2,$G23&lt;Y$4,(DATE(YEAR($G23)+1,MONTH($G23)+1,1))&gt;Y$4),$D23*24*Y$3*(Y$2/1000-($F23/1000)),0)</f>
        <v>375.360000000001</v>
      </c>
      <c r="Z23" s="69" t="n">
        <f aca="false">IF(AND($F23&lt;Z$2,$G23&lt;Z$4,(DATE(YEAR($G23)+1,MONTH($G23)+1,1))&gt;Z$4),$D23*24*Z$3*(Z$2/1000-($F23/1000)),0)</f>
        <v>375.360000000001</v>
      </c>
      <c r="AA23" s="69" t="n">
        <f aca="false">IF(AND($F23&lt;AA$2,$G23&lt;AA$4,(DATE(YEAR($G23)+1,MONTH($G23)+1,1))&gt;AA$4),$D23*24*AA$3*(AA$2/1000-($F23/1000)),0)</f>
        <v>375.360000000001</v>
      </c>
      <c r="AB23" s="69" t="n">
        <f aca="false">IF(AND($F23&lt;AB$2,$G23&lt;AB$4,(DATE(YEAR($G23)+1,MONTH($G23)+1,1))&gt;AB$4),$D23*24*AB$3*(AB$2/1000-($F23/1000)),0)</f>
        <v>375.360000000001</v>
      </c>
      <c r="AC23" s="69" t="n">
        <f aca="false">IF(AND($F23&lt;AC$2,$G23&lt;AC$4,(DATE(YEAR($G23)+1,MONTH($G23)+1,1))&gt;AC$4),$D23*24*AC$3*(AC$2/1000-($F23/1000)),0)</f>
        <v>375.360000000001</v>
      </c>
      <c r="AD23" s="69" t="n">
        <f aca="false">IF(AND($F23&lt;AD$2,$G23&lt;AD$4,(DATE(YEAR($G23)+1,MONTH($G23)+1,1))&gt;AD$4),$D23*24*AD$3*(AD$2/1000-($F23/1000)),0)</f>
        <v>375.360000000001</v>
      </c>
      <c r="AE23" s="69" t="n">
        <f aca="false">IF(AND($F23&lt;AE$2,$G23&lt;AE$4,(DATE(YEAR($G23)+1,MONTH($G23)+1,1))&gt;AE$4),$D23*24*AE$3*(AE$2/1000-($F23/1000)),0)</f>
        <v>375.360000000001</v>
      </c>
      <c r="AF23" s="69" t="n">
        <f aca="false">IF(AND($F23&lt;AF$2,$G23&lt;AF$4,(DATE(YEAR($G23)+1,MONTH($G23)+1,1))&gt;AF$4),$D23*24*AF$3*(AF$2/1000-($F23/1000)),0)</f>
        <v>0</v>
      </c>
      <c r="AG23" s="69" t="n">
        <f aca="false">IF(AND($F23&lt;AG$2,$G23&lt;AG$4,(DATE(YEAR($G23)+1,MONTH($G23)+1,1))&gt;AG$4),$D23*24*AG$3*(AG$2/1000-($F23/1000)),0)</f>
        <v>0</v>
      </c>
      <c r="AH23" s="69" t="n">
        <f aca="false">IF(AND($F23&lt;AH$2,$G23&lt;AH$4,(DATE(YEAR($G23)+1,MONTH($G23)+1,1))&gt;AH$4),$D23*24*AH$3*(AH$2/1000-($F23/1000)),0)</f>
        <v>0</v>
      </c>
      <c r="AI23" s="69" t="n">
        <f aca="false">IF(AND($F23&lt;AI$2,$G23&lt;AI$4,(DATE(YEAR($G23)+1,MONTH($G23)+1,1))&gt;AI$4),$D23*24*AI$3*(AI$2/1000-($F23/1000)),0)</f>
        <v>0</v>
      </c>
      <c r="AJ23" s="69" t="n">
        <f aca="false">IF(AND($F23&lt;AJ$2,$G23&lt;AJ$4,(DATE(YEAR($G23)+1,MONTH($G23)+1,1))&gt;AJ$4),$D23*24*AJ$3*(AJ$2/1000-($F23/1000)),0)</f>
        <v>0</v>
      </c>
      <c r="AK23" s="69" t="n">
        <f aca="false">IF(AND($F23&lt;AK$2,$G23&lt;AK$4,(DATE(YEAR($G23)+1,MONTH($G23)+1,1))&gt;AK$4),$D23*24*AK$3*(AK$2/1000-($F23/1000)),0)</f>
        <v>0</v>
      </c>
      <c r="AL23" s="69" t="n">
        <f aca="false">IF(AND($F23&lt;AL$2,$G23&lt;AL$4,(DATE(YEAR($G23)+1,MONTH($G23)+1,1))&gt;AL$4),$D23*24*AL$3*(AL$2/1000-($F23/1000)),0)</f>
        <v>0</v>
      </c>
      <c r="AM23" s="69" t="n">
        <f aca="false">IF(AND($F23&lt;AM$2,$G23&lt;AM$4,(DATE(YEAR($G23)+1,MONTH($G23)+1,1))&gt;AM$4),$D23*24*AM$3*(AM$2/1000-($F23/1000)),0)</f>
        <v>0</v>
      </c>
      <c r="AN23" s="69" t="n">
        <f aca="false">IF(AND($F23&lt;AN$2,$G23&lt;AN$4,(DATE(YEAR($G23)+1,MONTH($G23)+1,1))&gt;AN$4),$D23*24*AN$3*(AN$2/1000-($F23/1000)),0)</f>
        <v>0</v>
      </c>
      <c r="AO23" s="69" t="n">
        <f aca="false">IF(AND($F23&lt;AO$2,$G23&lt;AO$4,(DATE(YEAR($G23)+1,MONTH($G23)+1,1))&gt;AO$4),$D23*24*AO$3*(AO$2/1000-($F23/1000)),0)</f>
        <v>0</v>
      </c>
      <c r="AP23" s="69" t="n">
        <f aca="false">IF(AND($F23&lt;AP$2,$G23&lt;AP$4,(DATE(YEAR($G23)+1,MONTH($G23)+1,1))&gt;AP$4),$D23*24*AP$3*(AP$2/1000-($F23/1000)),0)</f>
        <v>0</v>
      </c>
      <c r="AQ23" s="69" t="n">
        <f aca="false">IF(AND($F23&lt;AQ$2,$G23&lt;AQ$4,(DATE(YEAR($G23)+1,MONTH($G23)+1,1))&gt;AQ$4),$D23*24*AQ$3*(AQ$2/1000-($F23/1000)),0)</f>
        <v>0</v>
      </c>
      <c r="AR23" s="69" t="n">
        <f aca="false">IF(AND($F23&lt;AR$2,$G23&lt;AR$4,(DATE(YEAR($G23)+1,MONTH($G23)+1,1))&gt;AR$4),$D23*24*AR$3*(AR$2/1000-($F23/1000)),0)</f>
        <v>0</v>
      </c>
      <c r="AS23" s="69" t="n">
        <f aca="false">IF(AND($F23&lt;AS$2,$G23&lt;AS$4,(DATE(YEAR($G23)+1,MONTH($G23)+1,1))&gt;AS$4),$D23*24*AS$3*(AS$2/1000-($F23/1000)),0)</f>
        <v>0</v>
      </c>
      <c r="AT23" s="69" t="n">
        <f aca="false">IF(AND($F23&lt;AT$2,$G23&lt;AT$4,(DATE(YEAR($G23)+1,MONTH($G23)+1,1))&gt;AT$4),$D23*24*AT$3*(AT$2/1000-($F23/1000)),0)</f>
        <v>0</v>
      </c>
      <c r="AU23" s="69" t="n">
        <f aca="false">IF(AND($F23&lt;AU$2,$G23&lt;AU$4,(DATE(YEAR($G23)+1,MONTH($G23)+1,1))&gt;AU$4),$D23*24*AU$3*(AU$2/1000-($F23/1000)),0)</f>
        <v>0</v>
      </c>
      <c r="AV23" s="69" t="n">
        <f aca="false">IF(AND($F23&lt;AV$2,$G23&lt;AV$4,(DATE(YEAR($G23)+1,MONTH($G23)+1,1))&gt;AV$4),$D23*24*AV$3*(AV$2/1000-($F23/1000)),0)</f>
        <v>0</v>
      </c>
      <c r="AW23" s="69" t="n">
        <f aca="false">IF(AND($F23&lt;AW$2,$G23&lt;AW$4,(DATE(YEAR($G23)+1,MONTH($G23)+1,1))&gt;AW$4),$D23*24*AW$3*(AW$2/1000-($F23/1000)),0)</f>
        <v>0</v>
      </c>
      <c r="AX23" s="69" t="n">
        <f aca="false">IF(AND($F23&lt;AX$2,$G23&lt;AX$4,(DATE(YEAR($G23)+1,MONTH($G23)+1,1))&gt;AX$4),$D23*24*AX$3*(AX$2/1000-($F23/1000)),0)</f>
        <v>0</v>
      </c>
      <c r="AY23" s="69" t="n">
        <f aca="false">IF(AND($F23&lt;AY$2,$G23&lt;AY$4,(DATE(YEAR($G23)+1,MONTH($G23)+1,1))&gt;AY$4),$D23*24*AY$3*(AY$2/1000-($F23/1000)),0)</f>
        <v>0</v>
      </c>
      <c r="AZ23" s="69" t="n">
        <f aca="false">IF(AND($F23&lt;AZ$2,$G23&lt;AZ$4,(DATE(YEAR($G23)+1,MONTH($G23)+1,1))&gt;AZ$4),$D23*24*AZ$3*(AZ$2/1000-($F23/1000)),0)</f>
        <v>0</v>
      </c>
      <c r="BA23" s="69" t="n">
        <f aca="false">IF(AND($F23&lt;BA$2,$G23&lt;BA$4,(DATE(YEAR($G23)+1,MONTH($G23)+1,1))&gt;BA$4),$D23*24*BA$3*(BA$2/1000-($F23/1000)),0)</f>
        <v>0</v>
      </c>
      <c r="BB23" s="69" t="n">
        <f aca="false">IF(AND($F23&lt;BB$2,$G23&lt;BB$4,(DATE(YEAR($G23)+1,MONTH($G23)+1,1))&gt;BB$4),$D23*24*BB$3*(BB$2/1000-($F23/1000)),0)</f>
        <v>0</v>
      </c>
      <c r="BC23" s="69" t="n">
        <f aca="false">IF(AND($F23&lt;BC$2,$G23&lt;BC$4,(DATE(YEAR($G23)+1,MONTH($G23)+1,1))&gt;BC$4),$D23*24*BC$3*(BC$2/1000-($F23/1000)),0)</f>
        <v>0</v>
      </c>
      <c r="BD23" s="83" t="n">
        <f aca="false">IF(AND($F23&lt;BD$2,$G23&lt;BD$4,(DATE(YEAR($G23)+1,MONTH($G23)+1,1))&gt;BD$4),$D23*24*BD$3*(BD$2/1000-($F23/1000)),0)</f>
        <v>0</v>
      </c>
      <c r="BF23" s="69" t="n">
        <f aca="false">AVERAGE(I23:K23)</f>
        <v>0</v>
      </c>
      <c r="BG23" s="69" t="n">
        <f aca="false">AVERAGE(L23:N23)</f>
        <v>0</v>
      </c>
      <c r="BH23" s="69" t="n">
        <f aca="false">AVERAGE(O23:Q23)</f>
        <v>0</v>
      </c>
      <c r="BI23" s="69" t="n">
        <f aca="false">AVERAGE(R23:T23)</f>
        <v>125.12</v>
      </c>
      <c r="BJ23" s="69" t="n">
        <f aca="false">AVERAGE(U23:W23)</f>
        <v>375.360000000001</v>
      </c>
      <c r="BK23" s="69" t="n">
        <f aca="false">AVERAGE(X23:Z23)</f>
        <v>375.360000000001</v>
      </c>
      <c r="BL23" s="69" t="n">
        <f aca="false">AVERAGE(AA23:AC23)</f>
        <v>375.360000000001</v>
      </c>
      <c r="BM23" s="69" t="n">
        <f aca="false">AVERAGE(AD23:AF23)</f>
        <v>250.24</v>
      </c>
      <c r="BN23" s="69" t="n">
        <f aca="false">AVERAGE(AG23:AI23)</f>
        <v>0</v>
      </c>
      <c r="BO23" s="69" t="n">
        <f aca="false">AVERAGE(AJ23:AL23)</f>
        <v>0</v>
      </c>
      <c r="BP23" s="69" t="n">
        <f aca="false">AVERAGE(AM23:AO23)</f>
        <v>0</v>
      </c>
      <c r="BQ23" s="69" t="n">
        <f aca="false">AVERAGE(AP23:AR23)</f>
        <v>0</v>
      </c>
      <c r="BR23" s="69" t="n">
        <f aca="false">AVERAGE(AS23:AU23)</f>
        <v>0</v>
      </c>
      <c r="BS23" s="69" t="n">
        <f aca="false">AVERAGE(AV23:AX23)</f>
        <v>0</v>
      </c>
      <c r="BT23" s="69" t="n">
        <f aca="false">AVERAGE(AY23:BA23)</f>
        <v>0</v>
      </c>
      <c r="BU23" s="69" t="n">
        <f aca="false">AVERAGE(BB23:BD23)</f>
        <v>0</v>
      </c>
    </row>
    <row r="24" customFormat="false" ht="12.75" hidden="false" customHeight="false" outlineLevel="0" collapsed="false">
      <c r="A24" s="0" t="s">
        <v>1380</v>
      </c>
      <c r="B24" s="66" t="s">
        <v>1369</v>
      </c>
      <c r="C24" s="66" t="s">
        <v>1248</v>
      </c>
      <c r="D24" s="66" t="n">
        <v>80</v>
      </c>
      <c r="E24" s="3" t="s">
        <v>1268</v>
      </c>
      <c r="F24" s="67" t="n">
        <v>9700</v>
      </c>
      <c r="G24" s="68" t="n">
        <v>37104</v>
      </c>
      <c r="H24" s="64" t="s">
        <v>1260</v>
      </c>
      <c r="I24" s="69" t="n">
        <f aca="false">IF(AND($F24&lt;I$2,$G24&lt;I$4,(DATE(YEAR($G24)+1,MONTH($G24)+1,1))&gt;I$4),$D24*24*I$3*(I$2/1000-($F24/1000)),0)</f>
        <v>0</v>
      </c>
      <c r="J24" s="69" t="n">
        <f aca="false">IF(AND($F24&lt;J$2,$G24&lt;J$4,(DATE(YEAR($G24)+1,MONTH($G24)+1,1))&gt;J$4),$D24*24*J$3*(J$2/1000-($F24/1000)),0)</f>
        <v>0</v>
      </c>
      <c r="K24" s="69" t="n">
        <f aca="false">IF(AND($F24&lt;K$2,$G24&lt;K$4,(DATE(YEAR($G24)+1,MONTH($G24)+1,1))&gt;K$4),$D24*24*K$3*(K$2/1000-($F24/1000)),0)</f>
        <v>0</v>
      </c>
      <c r="L24" s="69" t="n">
        <f aca="false">IF(AND($F24&lt;L$2,$G24&lt;L$4,(DATE(YEAR($G24)+1,MONTH($G24)+1,1))&gt;L$4),$D24*24*L$3*(L$2/1000-($F24/1000)),0)</f>
        <v>0</v>
      </c>
      <c r="M24" s="69" t="n">
        <f aca="false">IF(AND($F24&lt;M$2,$G24&lt;M$4,(DATE(YEAR($G24)+1,MONTH($G24)+1,1))&gt;M$4),$D24*24*M$3*(M$2/1000-($F24/1000)),0)</f>
        <v>0</v>
      </c>
      <c r="N24" s="69" t="n">
        <f aca="false">IF(AND($F24&lt;N$2,$G24&lt;N$4,(DATE(YEAR($G24)+1,MONTH($G24)+1,1))&gt;N$4),$D24*24*N$3*(N$2/1000-($F24/1000)),0)</f>
        <v>0</v>
      </c>
      <c r="O24" s="69" t="n">
        <f aca="false">IF(AND($F24&lt;O$2,$G24&lt;O$4,(DATE(YEAR($G24)+1,MONTH($G24)+1,1))&gt;O$4),$D24*24*O$3*(O$2/1000-($F24/1000)),0)</f>
        <v>0</v>
      </c>
      <c r="P24" s="69" t="n">
        <f aca="false">IF(AND($F24&lt;P$2,$G24&lt;P$4,(DATE(YEAR($G24)+1,MONTH($G24)+1,1))&gt;P$4),$D24*24*P$3*(P$2/1000-($F24/1000)),0)</f>
        <v>0</v>
      </c>
      <c r="Q24" s="69" t="n">
        <f aca="false">IF(AND($F24&lt;Q$2,$G24&lt;Q$4,(DATE(YEAR($G24)+1,MONTH($G24)+1,1))&gt;Q$4),$D24*24*Q$3*(Q$2/1000-($F24/1000)),0)</f>
        <v>576.000000000001</v>
      </c>
      <c r="R24" s="69" t="n">
        <f aca="false">IF(AND($F24&lt;R$2,$G24&lt;R$4,(DATE(YEAR($G24)+1,MONTH($G24)+1,1))&gt;R$4),$D24*24*R$3*(R$2/1000-($F24/1000)),0)</f>
        <v>460.800000000001</v>
      </c>
      <c r="S24" s="69" t="n">
        <f aca="false">IF(AND($F24&lt;S$2,$G24&lt;S$4,(DATE(YEAR($G24)+1,MONTH($G24)+1,1))&gt;S$4),$D24*24*S$3*(S$2/1000-($F24/1000)),0)</f>
        <v>518.400000000001</v>
      </c>
      <c r="T24" s="69" t="n">
        <f aca="false">IF(AND($F24&lt;T$2,$G24&lt;T$4,(DATE(YEAR($G24)+1,MONTH($G24)+1,1))&gt;T$4),$D24*24*T$3*(T$2/1000-($F24/1000)),0)</f>
        <v>576.000000000001</v>
      </c>
      <c r="U24" s="69" t="n">
        <f aca="false">IF(AND($F24&lt;U$2,$G24&lt;U$4,(DATE(YEAR($G24)+1,MONTH($G24)+1,1))&gt;U$4),$D24*24*U$3*(U$2/1000-($F24/1000)),0)</f>
        <v>576.000000000001</v>
      </c>
      <c r="V24" s="69" t="n">
        <f aca="false">IF(AND($F24&lt;V$2,$G24&lt;V$4,(DATE(YEAR($G24)+1,MONTH($G24)+1,1))&gt;V$4),$D24*24*V$3*(V$2/1000-($F24/1000)),0)</f>
        <v>576.000000000001</v>
      </c>
      <c r="W24" s="69" t="n">
        <f aca="false">IF(AND($F24&lt;W$2,$G24&lt;W$4,(DATE(YEAR($G24)+1,MONTH($G24)+1,1))&gt;W$4),$D24*24*W$3*(W$2/1000-($F24/1000)),0)</f>
        <v>576.000000000001</v>
      </c>
      <c r="X24" s="69" t="n">
        <f aca="false">IF(AND($F24&lt;X$2,$G24&lt;X$4,(DATE(YEAR($G24)+1,MONTH($G24)+1,1))&gt;X$4),$D24*24*X$3*(X$2/1000-($F24/1000)),0)</f>
        <v>576.000000000001</v>
      </c>
      <c r="Y24" s="69" t="n">
        <f aca="false">IF(AND($F24&lt;Y$2,$G24&lt;Y$4,(DATE(YEAR($G24)+1,MONTH($G24)+1,1))&gt;Y$4),$D24*24*Y$3*(Y$2/1000-($F24/1000)),0)</f>
        <v>576.000000000001</v>
      </c>
      <c r="Z24" s="69" t="n">
        <f aca="false">IF(AND($F24&lt;Z$2,$G24&lt;Z$4,(DATE(YEAR($G24)+1,MONTH($G24)+1,1))&gt;Z$4),$D24*24*Z$3*(Z$2/1000-($F24/1000)),0)</f>
        <v>576.000000000001</v>
      </c>
      <c r="AA24" s="69" t="n">
        <f aca="false">IF(AND($F24&lt;AA$2,$G24&lt;AA$4,(DATE(YEAR($G24)+1,MONTH($G24)+1,1))&gt;AA$4),$D24*24*AA$3*(AA$2/1000-($F24/1000)),0)</f>
        <v>576.000000000001</v>
      </c>
      <c r="AB24" s="69" t="n">
        <f aca="false">IF(AND($F24&lt;AB$2,$G24&lt;AB$4,(DATE(YEAR($G24)+1,MONTH($G24)+1,1))&gt;AB$4),$D24*24*AB$3*(AB$2/1000-($F24/1000)),0)</f>
        <v>576.000000000001</v>
      </c>
      <c r="AC24" s="69" t="n">
        <f aca="false">IF(AND($F24&lt;AC$2,$G24&lt;AC$4,(DATE(YEAR($G24)+1,MONTH($G24)+1,1))&gt;AC$4),$D24*24*AC$3*(AC$2/1000-($F24/1000)),0)</f>
        <v>0</v>
      </c>
      <c r="AD24" s="69" t="n">
        <f aca="false">IF(AND($F24&lt;AD$2,$G24&lt;AD$4,(DATE(YEAR($G24)+1,MONTH($G24)+1,1))&gt;AD$4),$D24*24*AD$3*(AD$2/1000-($F24/1000)),0)</f>
        <v>0</v>
      </c>
      <c r="AE24" s="69" t="n">
        <f aca="false">IF(AND($F24&lt;AE$2,$G24&lt;AE$4,(DATE(YEAR($G24)+1,MONTH($G24)+1,1))&gt;AE$4),$D24*24*AE$3*(AE$2/1000-($F24/1000)),0)</f>
        <v>0</v>
      </c>
      <c r="AF24" s="69" t="n">
        <f aca="false">IF(AND($F24&lt;AF$2,$G24&lt;AF$4,(DATE(YEAR($G24)+1,MONTH($G24)+1,1))&gt;AF$4),$D24*24*AF$3*(AF$2/1000-($F24/1000)),0)</f>
        <v>0</v>
      </c>
      <c r="AG24" s="69" t="n">
        <f aca="false">IF(AND($F24&lt;AG$2,$G24&lt;AG$4,(DATE(YEAR($G24)+1,MONTH($G24)+1,1))&gt;AG$4),$D24*24*AG$3*(AG$2/1000-($F24/1000)),0)</f>
        <v>0</v>
      </c>
      <c r="AH24" s="69" t="n">
        <f aca="false">IF(AND($F24&lt;AH$2,$G24&lt;AH$4,(DATE(YEAR($G24)+1,MONTH($G24)+1,1))&gt;AH$4),$D24*24*AH$3*(AH$2/1000-($F24/1000)),0)</f>
        <v>0</v>
      </c>
      <c r="AI24" s="69" t="n">
        <f aca="false">IF(AND($F24&lt;AI$2,$G24&lt;AI$4,(DATE(YEAR($G24)+1,MONTH($G24)+1,1))&gt;AI$4),$D24*24*AI$3*(AI$2/1000-($F24/1000)),0)</f>
        <v>0</v>
      </c>
      <c r="AJ24" s="69" t="n">
        <f aca="false">IF(AND($F24&lt;AJ$2,$G24&lt;AJ$4,(DATE(YEAR($G24)+1,MONTH($G24)+1,1))&gt;AJ$4),$D24*24*AJ$3*(AJ$2/1000-($F24/1000)),0)</f>
        <v>0</v>
      </c>
      <c r="AK24" s="69" t="n">
        <f aca="false">IF(AND($F24&lt;AK$2,$G24&lt;AK$4,(DATE(YEAR($G24)+1,MONTH($G24)+1,1))&gt;AK$4),$D24*24*AK$3*(AK$2/1000-($F24/1000)),0)</f>
        <v>0</v>
      </c>
      <c r="AL24" s="69" t="n">
        <f aca="false">IF(AND($F24&lt;AL$2,$G24&lt;AL$4,(DATE(YEAR($G24)+1,MONTH($G24)+1,1))&gt;AL$4),$D24*24*AL$3*(AL$2/1000-($F24/1000)),0)</f>
        <v>0</v>
      </c>
      <c r="AM24" s="69" t="n">
        <f aca="false">IF(AND($F24&lt;AM$2,$G24&lt;AM$4,(DATE(YEAR($G24)+1,MONTH($G24)+1,1))&gt;AM$4),$D24*24*AM$3*(AM$2/1000-($F24/1000)),0)</f>
        <v>0</v>
      </c>
      <c r="AN24" s="69" t="n">
        <f aca="false">IF(AND($F24&lt;AN$2,$G24&lt;AN$4,(DATE(YEAR($G24)+1,MONTH($G24)+1,1))&gt;AN$4),$D24*24*AN$3*(AN$2/1000-($F24/1000)),0)</f>
        <v>0</v>
      </c>
      <c r="AO24" s="69" t="n">
        <f aca="false">IF(AND($F24&lt;AO$2,$G24&lt;AO$4,(DATE(YEAR($G24)+1,MONTH($G24)+1,1))&gt;AO$4),$D24*24*AO$3*(AO$2/1000-($F24/1000)),0)</f>
        <v>0</v>
      </c>
      <c r="AP24" s="69" t="n">
        <f aca="false">IF(AND($F24&lt;AP$2,$G24&lt;AP$4,(DATE(YEAR($G24)+1,MONTH($G24)+1,1))&gt;AP$4),$D24*24*AP$3*(AP$2/1000-($F24/1000)),0)</f>
        <v>0</v>
      </c>
      <c r="AQ24" s="69" t="n">
        <f aca="false">IF(AND($F24&lt;AQ$2,$G24&lt;AQ$4,(DATE(YEAR($G24)+1,MONTH($G24)+1,1))&gt;AQ$4),$D24*24*AQ$3*(AQ$2/1000-($F24/1000)),0)</f>
        <v>0</v>
      </c>
      <c r="AR24" s="69" t="n">
        <f aca="false">IF(AND($F24&lt;AR$2,$G24&lt;AR$4,(DATE(YEAR($G24)+1,MONTH($G24)+1,1))&gt;AR$4),$D24*24*AR$3*(AR$2/1000-($F24/1000)),0)</f>
        <v>0</v>
      </c>
      <c r="AS24" s="69" t="n">
        <f aca="false">IF(AND($F24&lt;AS$2,$G24&lt;AS$4,(DATE(YEAR($G24)+1,MONTH($G24)+1,1))&gt;AS$4),$D24*24*AS$3*(AS$2/1000-($F24/1000)),0)</f>
        <v>0</v>
      </c>
      <c r="AT24" s="69" t="n">
        <f aca="false">IF(AND($F24&lt;AT$2,$G24&lt;AT$4,(DATE(YEAR($G24)+1,MONTH($G24)+1,1))&gt;AT$4),$D24*24*AT$3*(AT$2/1000-($F24/1000)),0)</f>
        <v>0</v>
      </c>
      <c r="AU24" s="69" t="n">
        <f aca="false">IF(AND($F24&lt;AU$2,$G24&lt;AU$4,(DATE(YEAR($G24)+1,MONTH($G24)+1,1))&gt;AU$4),$D24*24*AU$3*(AU$2/1000-($F24/1000)),0)</f>
        <v>0</v>
      </c>
      <c r="AV24" s="69" t="n">
        <f aca="false">IF(AND($F24&lt;AV$2,$G24&lt;AV$4,(DATE(YEAR($G24)+1,MONTH($G24)+1,1))&gt;AV$4),$D24*24*AV$3*(AV$2/1000-($F24/1000)),0)</f>
        <v>0</v>
      </c>
      <c r="AW24" s="69" t="n">
        <f aca="false">IF(AND($F24&lt;AW$2,$G24&lt;AW$4,(DATE(YEAR($G24)+1,MONTH($G24)+1,1))&gt;AW$4),$D24*24*AW$3*(AW$2/1000-($F24/1000)),0)</f>
        <v>0</v>
      </c>
      <c r="AX24" s="69" t="n">
        <f aca="false">IF(AND($F24&lt;AX$2,$G24&lt;AX$4,(DATE(YEAR($G24)+1,MONTH($G24)+1,1))&gt;AX$4),$D24*24*AX$3*(AX$2/1000-($F24/1000)),0)</f>
        <v>0</v>
      </c>
      <c r="AY24" s="69" t="n">
        <f aca="false">IF(AND($F24&lt;AY$2,$G24&lt;AY$4,(DATE(YEAR($G24)+1,MONTH($G24)+1,1))&gt;AY$4),$D24*24*AY$3*(AY$2/1000-($F24/1000)),0)</f>
        <v>0</v>
      </c>
      <c r="AZ24" s="69" t="n">
        <f aca="false">IF(AND($F24&lt;AZ$2,$G24&lt;AZ$4,(DATE(YEAR($G24)+1,MONTH($G24)+1,1))&gt;AZ$4),$D24*24*AZ$3*(AZ$2/1000-($F24/1000)),0)</f>
        <v>0</v>
      </c>
      <c r="BA24" s="69" t="n">
        <f aca="false">IF(AND($F24&lt;BA$2,$G24&lt;BA$4,(DATE(YEAR($G24)+1,MONTH($G24)+1,1))&gt;BA$4),$D24*24*BA$3*(BA$2/1000-($F24/1000)),0)</f>
        <v>0</v>
      </c>
      <c r="BB24" s="69" t="n">
        <f aca="false">IF(AND($F24&lt;BB$2,$G24&lt;BB$4,(DATE(YEAR($G24)+1,MONTH($G24)+1,1))&gt;BB$4),$D24*24*BB$3*(BB$2/1000-($F24/1000)),0)</f>
        <v>0</v>
      </c>
      <c r="BC24" s="69" t="n">
        <f aca="false">IF(AND($F24&lt;BC$2,$G24&lt;BC$4,(DATE(YEAR($G24)+1,MONTH($G24)+1,1))&gt;BC$4),$D24*24*BC$3*(BC$2/1000-($F24/1000)),0)</f>
        <v>0</v>
      </c>
      <c r="BD24" s="83" t="n">
        <f aca="false">IF(AND($F24&lt;BD$2,$G24&lt;BD$4,(DATE(YEAR($G24)+1,MONTH($G24)+1,1))&gt;BD$4),$D24*24*BD$3*(BD$2/1000-($F24/1000)),0)</f>
        <v>0</v>
      </c>
      <c r="BF24" s="69" t="n">
        <f aca="false">AVERAGE(I24:K24)</f>
        <v>0</v>
      </c>
      <c r="BG24" s="69" t="n">
        <f aca="false">AVERAGE(L24:N24)</f>
        <v>0</v>
      </c>
      <c r="BH24" s="69" t="n">
        <f aca="false">AVERAGE(O24:Q24)</f>
        <v>192</v>
      </c>
      <c r="BI24" s="69" t="n">
        <f aca="false">AVERAGE(R24:T24)</f>
        <v>518.400000000001</v>
      </c>
      <c r="BJ24" s="69" t="n">
        <f aca="false">AVERAGE(U24:W24)</f>
        <v>576.000000000001</v>
      </c>
      <c r="BK24" s="69" t="n">
        <f aca="false">AVERAGE(X24:Z24)</f>
        <v>576.000000000001</v>
      </c>
      <c r="BL24" s="69" t="n">
        <f aca="false">AVERAGE(AA24:AC24)</f>
        <v>384.000000000001</v>
      </c>
      <c r="BM24" s="69" t="n">
        <f aca="false">AVERAGE(AD24:AF24)</f>
        <v>0</v>
      </c>
      <c r="BN24" s="69" t="n">
        <f aca="false">AVERAGE(AG24:AI24)</f>
        <v>0</v>
      </c>
      <c r="BO24" s="69" t="n">
        <f aca="false">AVERAGE(AJ24:AL24)</f>
        <v>0</v>
      </c>
      <c r="BP24" s="69" t="n">
        <f aca="false">AVERAGE(AM24:AO24)</f>
        <v>0</v>
      </c>
      <c r="BQ24" s="69" t="n">
        <f aca="false">AVERAGE(AP24:AR24)</f>
        <v>0</v>
      </c>
      <c r="BR24" s="69" t="n">
        <f aca="false">AVERAGE(AS24:AU24)</f>
        <v>0</v>
      </c>
      <c r="BS24" s="69" t="n">
        <f aca="false">AVERAGE(AV24:AX24)</f>
        <v>0</v>
      </c>
      <c r="BT24" s="69" t="n">
        <f aca="false">AVERAGE(AY24:BA24)</f>
        <v>0</v>
      </c>
      <c r="BU24" s="69" t="n">
        <f aca="false">AVERAGE(BB24:BD24)</f>
        <v>0</v>
      </c>
    </row>
    <row r="25" customFormat="false" ht="12.75" hidden="false" customHeight="false" outlineLevel="0" collapsed="false">
      <c r="A25" s="66" t="s">
        <v>1388</v>
      </c>
      <c r="B25" s="66" t="s">
        <v>1369</v>
      </c>
      <c r="C25" s="66" t="s">
        <v>1248</v>
      </c>
      <c r="D25" s="66" t="n">
        <v>46</v>
      </c>
      <c r="E25" s="3" t="s">
        <v>1268</v>
      </c>
      <c r="F25" s="67" t="n">
        <v>9700</v>
      </c>
      <c r="G25" s="68" t="n">
        <v>37236</v>
      </c>
      <c r="H25" s="64" t="s">
        <v>1260</v>
      </c>
      <c r="I25" s="69" t="n">
        <f aca="false">IF(AND($F25&lt;I$2,$G25&lt;I$4,(DATE(YEAR($G25)+1,MONTH($G25)+1,1))&gt;I$4),$D25*24*I$3*(I$2/1000-($F25/1000)),0)</f>
        <v>0</v>
      </c>
      <c r="J25" s="69" t="n">
        <f aca="false">IF(AND($F25&lt;J$2,$G25&lt;J$4,(DATE(YEAR($G25)+1,MONTH($G25)+1,1))&gt;J$4),$D25*24*J$3*(J$2/1000-($F25/1000)),0)</f>
        <v>0</v>
      </c>
      <c r="K25" s="69" t="n">
        <f aca="false">IF(AND($F25&lt;K$2,$G25&lt;K$4,(DATE(YEAR($G25)+1,MONTH($G25)+1,1))&gt;K$4),$D25*24*K$3*(K$2/1000-($F25/1000)),0)</f>
        <v>0</v>
      </c>
      <c r="L25" s="69" t="n">
        <f aca="false">IF(AND($F25&lt;L$2,$G25&lt;L$4,(DATE(YEAR($G25)+1,MONTH($G25)+1,1))&gt;L$4),$D25*24*L$3*(L$2/1000-($F25/1000)),0)</f>
        <v>0</v>
      </c>
      <c r="M25" s="69" t="n">
        <f aca="false">IF(AND($F25&lt;M$2,$G25&lt;M$4,(DATE(YEAR($G25)+1,MONTH($G25)+1,1))&gt;M$4),$D25*24*M$3*(M$2/1000-($F25/1000)),0)</f>
        <v>0</v>
      </c>
      <c r="N25" s="69" t="n">
        <f aca="false">IF(AND($F25&lt;N$2,$G25&lt;N$4,(DATE(YEAR($G25)+1,MONTH($G25)+1,1))&gt;N$4),$D25*24*N$3*(N$2/1000-($F25/1000)),0)</f>
        <v>0</v>
      </c>
      <c r="O25" s="69" t="n">
        <f aca="false">IF(AND($F25&lt;O$2,$G25&lt;O$4,(DATE(YEAR($G25)+1,MONTH($G25)+1,1))&gt;O$4),$D25*24*O$3*(O$2/1000-($F25/1000)),0)</f>
        <v>0</v>
      </c>
      <c r="P25" s="69" t="n">
        <f aca="false">IF(AND($F25&lt;P$2,$G25&lt;P$4,(DATE(YEAR($G25)+1,MONTH($G25)+1,1))&gt;P$4),$D25*24*P$3*(P$2/1000-($F25/1000)),0)</f>
        <v>0</v>
      </c>
      <c r="Q25" s="69" t="n">
        <f aca="false">IF(AND($F25&lt;Q$2,$G25&lt;Q$4,(DATE(YEAR($G25)+1,MONTH($G25)+1,1))&gt;Q$4),$D25*24*Q$3*(Q$2/1000-($F25/1000)),0)</f>
        <v>0</v>
      </c>
      <c r="R25" s="69" t="n">
        <f aca="false">IF(AND($F25&lt;R$2,$G25&lt;R$4,(DATE(YEAR($G25)+1,MONTH($G25)+1,1))&gt;R$4),$D25*24*R$3*(R$2/1000-($F25/1000)),0)</f>
        <v>0</v>
      </c>
      <c r="S25" s="69" t="n">
        <f aca="false">IF(AND($F25&lt;S$2,$G25&lt;S$4,(DATE(YEAR($G25)+1,MONTH($G25)+1,1))&gt;S$4),$D25*24*S$3*(S$2/1000-($F25/1000)),0)</f>
        <v>0</v>
      </c>
      <c r="T25" s="69" t="n">
        <f aca="false">IF(AND($F25&lt;T$2,$G25&lt;T$4,(DATE(YEAR($G25)+1,MONTH($G25)+1,1))&gt;T$4),$D25*24*T$3*(T$2/1000-($F25/1000)),0)</f>
        <v>0</v>
      </c>
      <c r="U25" s="69" t="n">
        <f aca="false">IF(AND($F25&lt;U$2,$G25&lt;U$4,(DATE(YEAR($G25)+1,MONTH($G25)+1,1))&gt;U$4),$D25*24*U$3*(U$2/1000-($F25/1000)),0)</f>
        <v>331.200000000001</v>
      </c>
      <c r="V25" s="69" t="n">
        <f aca="false">IF(AND($F25&lt;V$2,$G25&lt;V$4,(DATE(YEAR($G25)+1,MONTH($G25)+1,1))&gt;V$4),$D25*24*V$3*(V$2/1000-($F25/1000)),0)</f>
        <v>331.200000000001</v>
      </c>
      <c r="W25" s="69" t="n">
        <f aca="false">IF(AND($F25&lt;W$2,$G25&lt;W$4,(DATE(YEAR($G25)+1,MONTH($G25)+1,1))&gt;W$4),$D25*24*W$3*(W$2/1000-($F25/1000)),0)</f>
        <v>331.200000000001</v>
      </c>
      <c r="X25" s="69" t="n">
        <f aca="false">IF(AND($F25&lt;X$2,$G25&lt;X$4,(DATE(YEAR($G25)+1,MONTH($G25)+1,1))&gt;X$4),$D25*24*X$3*(X$2/1000-($F25/1000)),0)</f>
        <v>331.200000000001</v>
      </c>
      <c r="Y25" s="69" t="n">
        <f aca="false">IF(AND($F25&lt;Y$2,$G25&lt;Y$4,(DATE(YEAR($G25)+1,MONTH($G25)+1,1))&gt;Y$4),$D25*24*Y$3*(Y$2/1000-($F25/1000)),0)</f>
        <v>331.200000000001</v>
      </c>
      <c r="Z25" s="69" t="n">
        <f aca="false">IF(AND($F25&lt;Z$2,$G25&lt;Z$4,(DATE(YEAR($G25)+1,MONTH($G25)+1,1))&gt;Z$4),$D25*24*Z$3*(Z$2/1000-($F25/1000)),0)</f>
        <v>331.200000000001</v>
      </c>
      <c r="AA25" s="69" t="n">
        <f aca="false">IF(AND($F25&lt;AA$2,$G25&lt;AA$4,(DATE(YEAR($G25)+1,MONTH($G25)+1,1))&gt;AA$4),$D25*24*AA$3*(AA$2/1000-($F25/1000)),0)</f>
        <v>331.200000000001</v>
      </c>
      <c r="AB25" s="69" t="n">
        <f aca="false">IF(AND($F25&lt;AB$2,$G25&lt;AB$4,(DATE(YEAR($G25)+1,MONTH($G25)+1,1))&gt;AB$4),$D25*24*AB$3*(AB$2/1000-($F25/1000)),0)</f>
        <v>331.200000000001</v>
      </c>
      <c r="AC25" s="69" t="n">
        <f aca="false">IF(AND($F25&lt;AC$2,$G25&lt;AC$4,(DATE(YEAR($G25)+1,MONTH($G25)+1,1))&gt;AC$4),$D25*24*AC$3*(AC$2/1000-($F25/1000)),0)</f>
        <v>331.200000000001</v>
      </c>
      <c r="AD25" s="69" t="n">
        <f aca="false">IF(AND($F25&lt;AD$2,$G25&lt;AD$4,(DATE(YEAR($G25)+1,MONTH($G25)+1,1))&gt;AD$4),$D25*24*AD$3*(AD$2/1000-($F25/1000)),0)</f>
        <v>331.200000000001</v>
      </c>
      <c r="AE25" s="69" t="n">
        <f aca="false">IF(AND($F25&lt;AE$2,$G25&lt;AE$4,(DATE(YEAR($G25)+1,MONTH($G25)+1,1))&gt;AE$4),$D25*24*AE$3*(AE$2/1000-($F25/1000)),0)</f>
        <v>331.200000000001</v>
      </c>
      <c r="AF25" s="69" t="n">
        <f aca="false">IF(AND($F25&lt;AF$2,$G25&lt;AF$4,(DATE(YEAR($G25)+1,MONTH($G25)+1,1))&gt;AF$4),$D25*24*AF$3*(AF$2/1000-($F25/1000)),0)</f>
        <v>331.200000000001</v>
      </c>
      <c r="AG25" s="69" t="n">
        <f aca="false">IF(AND($F25&lt;AG$2,$G25&lt;AG$4,(DATE(YEAR($G25)+1,MONTH($G25)+1,1))&gt;AG$4),$D25*24*AG$3*(AG$2/1000-($F25/1000)),0)</f>
        <v>0</v>
      </c>
      <c r="AH25" s="69" t="n">
        <f aca="false">IF(AND($F25&lt;AH$2,$G25&lt;AH$4,(DATE(YEAR($G25)+1,MONTH($G25)+1,1))&gt;AH$4),$D25*24*AH$3*(AH$2/1000-($F25/1000)),0)</f>
        <v>0</v>
      </c>
      <c r="AI25" s="69" t="n">
        <f aca="false">IF(AND($F25&lt;AI$2,$G25&lt;AI$4,(DATE(YEAR($G25)+1,MONTH($G25)+1,1))&gt;AI$4),$D25*24*AI$3*(AI$2/1000-($F25/1000)),0)</f>
        <v>0</v>
      </c>
      <c r="AJ25" s="69" t="n">
        <f aca="false">IF(AND($F25&lt;AJ$2,$G25&lt;AJ$4,(DATE(YEAR($G25)+1,MONTH($G25)+1,1))&gt;AJ$4),$D25*24*AJ$3*(AJ$2/1000-($F25/1000)),0)</f>
        <v>0</v>
      </c>
      <c r="AK25" s="69" t="n">
        <f aca="false">IF(AND($F25&lt;AK$2,$G25&lt;AK$4,(DATE(YEAR($G25)+1,MONTH($G25)+1,1))&gt;AK$4),$D25*24*AK$3*(AK$2/1000-($F25/1000)),0)</f>
        <v>0</v>
      </c>
      <c r="AL25" s="69" t="n">
        <f aca="false">IF(AND($F25&lt;AL$2,$G25&lt;AL$4,(DATE(YEAR($G25)+1,MONTH($G25)+1,1))&gt;AL$4),$D25*24*AL$3*(AL$2/1000-($F25/1000)),0)</f>
        <v>0</v>
      </c>
      <c r="AM25" s="69" t="n">
        <f aca="false">IF(AND($F25&lt;AM$2,$G25&lt;AM$4,(DATE(YEAR($G25)+1,MONTH($G25)+1,1))&gt;AM$4),$D25*24*AM$3*(AM$2/1000-($F25/1000)),0)</f>
        <v>0</v>
      </c>
      <c r="AN25" s="69" t="n">
        <f aca="false">IF(AND($F25&lt;AN$2,$G25&lt;AN$4,(DATE(YEAR($G25)+1,MONTH($G25)+1,1))&gt;AN$4),$D25*24*AN$3*(AN$2/1000-($F25/1000)),0)</f>
        <v>0</v>
      </c>
      <c r="AO25" s="69" t="n">
        <f aca="false">IF(AND($F25&lt;AO$2,$G25&lt;AO$4,(DATE(YEAR($G25)+1,MONTH($G25)+1,1))&gt;AO$4),$D25*24*AO$3*(AO$2/1000-($F25/1000)),0)</f>
        <v>0</v>
      </c>
      <c r="AP25" s="69" t="n">
        <f aca="false">IF(AND($F25&lt;AP$2,$G25&lt;AP$4,(DATE(YEAR($G25)+1,MONTH($G25)+1,1))&gt;AP$4),$D25*24*AP$3*(AP$2/1000-($F25/1000)),0)</f>
        <v>0</v>
      </c>
      <c r="AQ25" s="69" t="n">
        <f aca="false">IF(AND($F25&lt;AQ$2,$G25&lt;AQ$4,(DATE(YEAR($G25)+1,MONTH($G25)+1,1))&gt;AQ$4),$D25*24*AQ$3*(AQ$2/1000-($F25/1000)),0)</f>
        <v>0</v>
      </c>
      <c r="AR25" s="69" t="n">
        <f aca="false">IF(AND($F25&lt;AR$2,$G25&lt;AR$4,(DATE(YEAR($G25)+1,MONTH($G25)+1,1))&gt;AR$4),$D25*24*AR$3*(AR$2/1000-($F25/1000)),0)</f>
        <v>0</v>
      </c>
      <c r="AS25" s="69" t="n">
        <f aca="false">IF(AND($F25&lt;AS$2,$G25&lt;AS$4,(DATE(YEAR($G25)+1,MONTH($G25)+1,1))&gt;AS$4),$D25*24*AS$3*(AS$2/1000-($F25/1000)),0)</f>
        <v>0</v>
      </c>
      <c r="AT25" s="69" t="n">
        <f aca="false">IF(AND($F25&lt;AT$2,$G25&lt;AT$4,(DATE(YEAR($G25)+1,MONTH($G25)+1,1))&gt;AT$4),$D25*24*AT$3*(AT$2/1000-($F25/1000)),0)</f>
        <v>0</v>
      </c>
      <c r="AU25" s="69" t="n">
        <f aca="false">IF(AND($F25&lt;AU$2,$G25&lt;AU$4,(DATE(YEAR($G25)+1,MONTH($G25)+1,1))&gt;AU$4),$D25*24*AU$3*(AU$2/1000-($F25/1000)),0)</f>
        <v>0</v>
      </c>
      <c r="AV25" s="69" t="n">
        <f aca="false">IF(AND($F25&lt;AV$2,$G25&lt;AV$4,(DATE(YEAR($G25)+1,MONTH($G25)+1,1))&gt;AV$4),$D25*24*AV$3*(AV$2/1000-($F25/1000)),0)</f>
        <v>0</v>
      </c>
      <c r="AW25" s="69" t="n">
        <f aca="false">IF(AND($F25&lt;AW$2,$G25&lt;AW$4,(DATE(YEAR($G25)+1,MONTH($G25)+1,1))&gt;AW$4),$D25*24*AW$3*(AW$2/1000-($F25/1000)),0)</f>
        <v>0</v>
      </c>
      <c r="AX25" s="69" t="n">
        <f aca="false">IF(AND($F25&lt;AX$2,$G25&lt;AX$4,(DATE(YEAR($G25)+1,MONTH($G25)+1,1))&gt;AX$4),$D25*24*AX$3*(AX$2/1000-($F25/1000)),0)</f>
        <v>0</v>
      </c>
      <c r="AY25" s="69" t="n">
        <f aca="false">IF(AND($F25&lt;AY$2,$G25&lt;AY$4,(DATE(YEAR($G25)+1,MONTH($G25)+1,1))&gt;AY$4),$D25*24*AY$3*(AY$2/1000-($F25/1000)),0)</f>
        <v>0</v>
      </c>
      <c r="AZ25" s="69" t="n">
        <f aca="false">IF(AND($F25&lt;AZ$2,$G25&lt;AZ$4,(DATE(YEAR($G25)+1,MONTH($G25)+1,1))&gt;AZ$4),$D25*24*AZ$3*(AZ$2/1000-($F25/1000)),0)</f>
        <v>0</v>
      </c>
      <c r="BA25" s="69" t="n">
        <f aca="false">IF(AND($F25&lt;BA$2,$G25&lt;BA$4,(DATE(YEAR($G25)+1,MONTH($G25)+1,1))&gt;BA$4),$D25*24*BA$3*(BA$2/1000-($F25/1000)),0)</f>
        <v>0</v>
      </c>
      <c r="BB25" s="69" t="n">
        <f aca="false">IF(AND($F25&lt;BB$2,$G25&lt;BB$4,(DATE(YEAR($G25)+1,MONTH($G25)+1,1))&gt;BB$4),$D25*24*BB$3*(BB$2/1000-($F25/1000)),0)</f>
        <v>0</v>
      </c>
      <c r="BC25" s="69" t="n">
        <f aca="false">IF(AND($F25&lt;BC$2,$G25&lt;BC$4,(DATE(YEAR($G25)+1,MONTH($G25)+1,1))&gt;BC$4),$D25*24*BC$3*(BC$2/1000-($F25/1000)),0)</f>
        <v>0</v>
      </c>
      <c r="BD25" s="83" t="n">
        <f aca="false">IF(AND($F25&lt;BD$2,$G25&lt;BD$4,(DATE(YEAR($G25)+1,MONTH($G25)+1,1))&gt;BD$4),$D25*24*BD$3*(BD$2/1000-($F25/1000)),0)</f>
        <v>0</v>
      </c>
      <c r="BF25" s="69" t="n">
        <f aca="false">AVERAGE(I25:K25)</f>
        <v>0</v>
      </c>
      <c r="BG25" s="69" t="n">
        <f aca="false">AVERAGE(L25:N25)</f>
        <v>0</v>
      </c>
      <c r="BH25" s="69" t="n">
        <f aca="false">AVERAGE(O25:Q25)</f>
        <v>0</v>
      </c>
      <c r="BI25" s="69" t="n">
        <f aca="false">AVERAGE(R25:T25)</f>
        <v>0</v>
      </c>
      <c r="BJ25" s="69" t="n">
        <f aca="false">AVERAGE(U25:W25)</f>
        <v>331.200000000001</v>
      </c>
      <c r="BK25" s="69" t="n">
        <f aca="false">AVERAGE(X25:Z25)</f>
        <v>331.200000000001</v>
      </c>
      <c r="BL25" s="69" t="n">
        <f aca="false">AVERAGE(AA25:AC25)</f>
        <v>331.200000000001</v>
      </c>
      <c r="BM25" s="69" t="n">
        <f aca="false">AVERAGE(AD25:AF25)</f>
        <v>331.200000000001</v>
      </c>
      <c r="BN25" s="69" t="n">
        <f aca="false">AVERAGE(AG25:AI25)</f>
        <v>0</v>
      </c>
      <c r="BO25" s="69" t="n">
        <f aca="false">AVERAGE(AJ25:AL25)</f>
        <v>0</v>
      </c>
      <c r="BP25" s="69" t="n">
        <f aca="false">AVERAGE(AM25:AO25)</f>
        <v>0</v>
      </c>
      <c r="BQ25" s="69" t="n">
        <f aca="false">AVERAGE(AP25:AR25)</f>
        <v>0</v>
      </c>
      <c r="BR25" s="69" t="n">
        <f aca="false">AVERAGE(AS25:AU25)</f>
        <v>0</v>
      </c>
      <c r="BS25" s="69" t="n">
        <f aca="false">AVERAGE(AV25:AX25)</f>
        <v>0</v>
      </c>
      <c r="BT25" s="69" t="n">
        <f aca="false">AVERAGE(AY25:BA25)</f>
        <v>0</v>
      </c>
      <c r="BU25" s="69" t="n">
        <f aca="false">AVERAGE(BB25:BD25)</f>
        <v>0</v>
      </c>
    </row>
    <row r="26" customFormat="false" ht="12.75" hidden="false" customHeight="false" outlineLevel="0" collapsed="false">
      <c r="A26" s="3" t="s">
        <v>1838</v>
      </c>
      <c r="B26" s="3" t="s">
        <v>1282</v>
      </c>
      <c r="C26" s="3" t="s">
        <v>1283</v>
      </c>
      <c r="D26" s="2" t="n">
        <v>580</v>
      </c>
      <c r="E26" s="3" t="s">
        <v>1268</v>
      </c>
      <c r="F26" s="2" t="n">
        <v>6707</v>
      </c>
      <c r="G26" s="70" t="n">
        <v>37469</v>
      </c>
      <c r="H26" s="64" t="s">
        <v>1260</v>
      </c>
      <c r="I26" s="69" t="n">
        <f aca="false">IF(AND($F26&lt;I$2,$G26&lt;I$4,(DATE(YEAR($G26)+1,MONTH($G26)+1,1))&gt;I$4),$D26*24*I$3*(I$2/1000-($F26/1000)),0)</f>
        <v>0</v>
      </c>
      <c r="J26" s="69" t="n">
        <f aca="false">IF(AND($F26&lt;J$2,$G26&lt;J$4,(DATE(YEAR($G26)+1,MONTH($G26)+1,1))&gt;J$4),$D26*24*J$3*(J$2/1000-($F26/1000)),0)</f>
        <v>0</v>
      </c>
      <c r="K26" s="69" t="n">
        <f aca="false">IF(AND($F26&lt;K$2,$G26&lt;K$4,(DATE(YEAR($G26)+1,MONTH($G26)+1,1))&gt;K$4),$D26*24*K$3*(K$2/1000-($F26/1000)),0)</f>
        <v>0</v>
      </c>
      <c r="L26" s="69" t="n">
        <f aca="false">IF(AND($F26&lt;L$2,$G26&lt;L$4,(DATE(YEAR($G26)+1,MONTH($G26)+1,1))&gt;L$4),$D26*24*L$3*(L$2/1000-($F26/1000)),0)</f>
        <v>0</v>
      </c>
      <c r="M26" s="69" t="n">
        <f aca="false">IF(AND($F26&lt;M$2,$G26&lt;M$4,(DATE(YEAR($G26)+1,MONTH($G26)+1,1))&gt;M$4),$D26*24*M$3*(M$2/1000-($F26/1000)),0)</f>
        <v>0</v>
      </c>
      <c r="N26" s="69" t="n">
        <f aca="false">IF(AND($F26&lt;N$2,$G26&lt;N$4,(DATE(YEAR($G26)+1,MONTH($G26)+1,1))&gt;N$4),$D26*24*N$3*(N$2/1000-($F26/1000)),0)</f>
        <v>0</v>
      </c>
      <c r="O26" s="69" t="n">
        <f aca="false">IF(AND($F26&lt;O$2,$G26&lt;O$4,(DATE(YEAR($G26)+1,MONTH($G26)+1,1))&gt;O$4),$D26*24*O$3*(O$2/1000-($F26/1000)),0)</f>
        <v>0</v>
      </c>
      <c r="P26" s="69" t="n">
        <f aca="false">IF(AND($F26&lt;P$2,$G26&lt;P$4,(DATE(YEAR($G26)+1,MONTH($G26)+1,1))&gt;P$4),$D26*24*P$3*(P$2/1000-($F26/1000)),0)</f>
        <v>0</v>
      </c>
      <c r="Q26" s="69" t="n">
        <f aca="false">IF(AND($F26&lt;Q$2,$G26&lt;Q$4,(DATE(YEAR($G26)+1,MONTH($G26)+1,1))&gt;Q$4),$D26*24*Q$3*(Q$2/1000-($F26/1000)),0)</f>
        <v>0</v>
      </c>
      <c r="R26" s="69" t="n">
        <f aca="false">IF(AND($F26&lt;R$2,$G26&lt;R$4,(DATE(YEAR($G26)+1,MONTH($G26)+1,1))&gt;R$4),$D26*24*R$3*(R$2/1000-($F26/1000)),0)</f>
        <v>0</v>
      </c>
      <c r="S26" s="69" t="n">
        <f aca="false">IF(AND($F26&lt;S$2,$G26&lt;S$4,(DATE(YEAR($G26)+1,MONTH($G26)+1,1))&gt;S$4),$D26*24*S$3*(S$2/1000-($F26/1000)),0)</f>
        <v>0</v>
      </c>
      <c r="T26" s="69" t="n">
        <f aca="false">IF(AND($F26&lt;T$2,$G26&lt;T$4,(DATE(YEAR($G26)+1,MONTH($G26)+1,1))&gt;T$4),$D26*24*T$3*(T$2/1000-($F26/1000)),0)</f>
        <v>0</v>
      </c>
      <c r="U26" s="69" t="n">
        <f aca="false">IF(AND($F26&lt;U$2,$G26&lt;U$4,(DATE(YEAR($G26)+1,MONTH($G26)+1,1))&gt;U$4),$D26*24*U$3*(U$2/1000-($F26/1000)),0)</f>
        <v>0</v>
      </c>
      <c r="V26" s="69" t="n">
        <f aca="false">IF(AND($F26&lt;V$2,$G26&lt;V$4,(DATE(YEAR($G26)+1,MONTH($G26)+1,1))&gt;V$4),$D26*24*V$3*(V$2/1000-($F26/1000)),0)</f>
        <v>0</v>
      </c>
      <c r="W26" s="69" t="n">
        <f aca="false">IF(AND($F26&lt;W$2,$G26&lt;W$4,(DATE(YEAR($G26)+1,MONTH($G26)+1,1))&gt;W$4),$D26*24*W$3*(W$2/1000-($F26/1000)),0)</f>
        <v>0</v>
      </c>
      <c r="X26" s="69" t="n">
        <f aca="false">IF(AND($F26&lt;X$2,$G26&lt;X$4,(DATE(YEAR($G26)+1,MONTH($G26)+1,1))&gt;X$4),$D26*24*X$3*(X$2/1000-($F26/1000)),0)</f>
        <v>0</v>
      </c>
      <c r="Y26" s="69" t="n">
        <f aca="false">IF(AND($F26&lt;Y$2,$G26&lt;Y$4,(DATE(YEAR($G26)+1,MONTH($G26)+1,1))&gt;Y$4),$D26*24*Y$3*(Y$2/1000-($F26/1000)),0)</f>
        <v>0</v>
      </c>
      <c r="Z26" s="69" t="n">
        <f aca="false">IF(AND($F26&lt;Z$2,$G26&lt;Z$4,(DATE(YEAR($G26)+1,MONTH($G26)+1,1))&gt;Z$4),$D26*24*Z$3*(Z$2/1000-($F26/1000)),0)</f>
        <v>0</v>
      </c>
      <c r="AA26" s="69" t="n">
        <f aca="false">IF(AND($F26&lt;AA$2,$G26&lt;AA$4,(DATE(YEAR($G26)+1,MONTH($G26)+1,1))&gt;AA$4),$D26*24*AA$3*(AA$2/1000-($F26/1000)),0)</f>
        <v>0</v>
      </c>
      <c r="AB26" s="69" t="n">
        <f aca="false">IF(AND($F26&lt;AB$2,$G26&lt;AB$4,(DATE(YEAR($G26)+1,MONTH($G26)+1,1))&gt;AB$4),$D26*24*AB$3*(AB$2/1000-($F26/1000)),0)</f>
        <v>0</v>
      </c>
      <c r="AC26" s="69" t="n">
        <f aca="false">IF(AND($F26&lt;AC$2,$G26&lt;AC$4,(DATE(YEAR($G26)+1,MONTH($G26)+1,1))&gt;AC$4),$D26*24*AC$3*(AC$2/1000-($F26/1000)),0)</f>
        <v>45838.56</v>
      </c>
      <c r="AD26" s="69" t="n">
        <f aca="false">IF(AND($F26&lt;AD$2,$G26&lt;AD$4,(DATE(YEAR($G26)+1,MONTH($G26)+1,1))&gt;AD$4),$D26*24*AD$3*(AD$2/1000-($F26/1000)),0)</f>
        <v>45838.56</v>
      </c>
      <c r="AE26" s="69" t="n">
        <f aca="false">IF(AND($F26&lt;AE$2,$G26&lt;AE$4,(DATE(YEAR($G26)+1,MONTH($G26)+1,1))&gt;AE$4),$D26*24*AE$3*(AE$2/1000-($F26/1000)),0)</f>
        <v>45838.56</v>
      </c>
      <c r="AF26" s="69" t="n">
        <f aca="false">IF(AND($F26&lt;AF$2,$G26&lt;AF$4,(DATE(YEAR($G26)+1,MONTH($G26)+1,1))&gt;AF$4),$D26*24*AF$3*(AF$2/1000-($F26/1000)),0)</f>
        <v>45838.56</v>
      </c>
      <c r="AG26" s="69" t="n">
        <f aca="false">IF(AND($F26&lt;AG$2,$G26&lt;AG$4,(DATE(YEAR($G26)+1,MONTH($G26)+1,1))&gt;AG$4),$D26*24*AG$3*(AG$2/1000-($F26/1000)),0)</f>
        <v>45838.56</v>
      </c>
      <c r="AH26" s="69" t="n">
        <f aca="false">IF(AND($F26&lt;AH$2,$G26&lt;AH$4,(DATE(YEAR($G26)+1,MONTH($G26)+1,1))&gt;AH$4),$D26*24*AH$3*(AH$2/1000-($F26/1000)),0)</f>
        <v>45838.56</v>
      </c>
      <c r="AI26" s="69" t="n">
        <f aca="false">IF(AND($F26&lt;AI$2,$G26&lt;AI$4,(DATE(YEAR($G26)+1,MONTH($G26)+1,1))&gt;AI$4),$D26*24*AI$3*(AI$2/1000-($F26/1000)),0)</f>
        <v>45838.56</v>
      </c>
      <c r="AJ26" s="69" t="n">
        <f aca="false">IF(AND($F26&lt;AJ$2,$G26&lt;AJ$4,(DATE(YEAR($G26)+1,MONTH($G26)+1,1))&gt;AJ$4),$D26*24*AJ$3*(AJ$2/1000-($F26/1000)),0)</f>
        <v>45838.56</v>
      </c>
      <c r="AK26" s="69" t="n">
        <f aca="false">IF(AND($F26&lt;AK$2,$G26&lt;AK$4,(DATE(YEAR($G26)+1,MONTH($G26)+1,1))&gt;AK$4),$D26*24*AK$3*(AK$2/1000-($F26/1000)),0)</f>
        <v>45838.56</v>
      </c>
      <c r="AL26" s="69" t="n">
        <f aca="false">IF(AND($F26&lt;AL$2,$G26&lt;AL$4,(DATE(YEAR($G26)+1,MONTH($G26)+1,1))&gt;AL$4),$D26*24*AL$3*(AL$2/1000-($F26/1000)),0)</f>
        <v>45838.56</v>
      </c>
      <c r="AM26" s="69" t="n">
        <f aca="false">IF(AND($F26&lt;AM$2,$G26&lt;AM$4,(DATE(YEAR($G26)+1,MONTH($G26)+1,1))&gt;AM$4),$D26*24*AM$3*(AM$2/1000-($F26/1000)),0)</f>
        <v>45838.56</v>
      </c>
      <c r="AN26" s="69" t="n">
        <f aca="false">IF(AND($F26&lt;AN$2,$G26&lt;AN$4,(DATE(YEAR($G26)+1,MONTH($G26)+1,1))&gt;AN$4),$D26*24*AN$3*(AN$2/1000-($F26/1000)),0)</f>
        <v>45838.56</v>
      </c>
      <c r="AO26" s="69" t="n">
        <f aca="false">IF(AND($F26&lt;AO$2,$G26&lt;AO$4,(DATE(YEAR($G26)+1,MONTH($G26)+1,1))&gt;AO$4),$D26*24*AO$3*(AO$2/1000-($F26/1000)),0)</f>
        <v>0</v>
      </c>
      <c r="AP26" s="69" t="n">
        <f aca="false">IF(AND($F26&lt;AP$2,$G26&lt;AP$4,(DATE(YEAR($G26)+1,MONTH($G26)+1,1))&gt;AP$4),$D26*24*AP$3*(AP$2/1000-($F26/1000)),0)</f>
        <v>0</v>
      </c>
      <c r="AQ26" s="69" t="n">
        <f aca="false">IF(AND($F26&lt;AQ$2,$G26&lt;AQ$4,(DATE(YEAR($G26)+1,MONTH($G26)+1,1))&gt;AQ$4),$D26*24*AQ$3*(AQ$2/1000-($F26/1000)),0)</f>
        <v>0</v>
      </c>
      <c r="AR26" s="69" t="n">
        <f aca="false">IF(AND($F26&lt;AR$2,$G26&lt;AR$4,(DATE(YEAR($G26)+1,MONTH($G26)+1,1))&gt;AR$4),$D26*24*AR$3*(AR$2/1000-($F26/1000)),0)</f>
        <v>0</v>
      </c>
      <c r="AS26" s="69" t="n">
        <f aca="false">IF(AND($F26&lt;AS$2,$G26&lt;AS$4,(DATE(YEAR($G26)+1,MONTH($G26)+1,1))&gt;AS$4),$D26*24*AS$3*(AS$2/1000-($F26/1000)),0)</f>
        <v>0</v>
      </c>
      <c r="AT26" s="69" t="n">
        <f aca="false">IF(AND($F26&lt;AT$2,$G26&lt;AT$4,(DATE(YEAR($G26)+1,MONTH($G26)+1,1))&gt;AT$4),$D26*24*AT$3*(AT$2/1000-($F26/1000)),0)</f>
        <v>0</v>
      </c>
      <c r="AU26" s="69" t="n">
        <f aca="false">IF(AND($F26&lt;AU$2,$G26&lt;AU$4,(DATE(YEAR($G26)+1,MONTH($G26)+1,1))&gt;AU$4),$D26*24*AU$3*(AU$2/1000-($F26/1000)),0)</f>
        <v>0</v>
      </c>
      <c r="AV26" s="69" t="n">
        <f aca="false">IF(AND($F26&lt;AV$2,$G26&lt;AV$4,(DATE(YEAR($G26)+1,MONTH($G26)+1,1))&gt;AV$4),$D26*24*AV$3*(AV$2/1000-($F26/1000)),0)</f>
        <v>0</v>
      </c>
      <c r="AW26" s="69" t="n">
        <f aca="false">IF(AND($F26&lt;AW$2,$G26&lt;AW$4,(DATE(YEAR($G26)+1,MONTH($G26)+1,1))&gt;AW$4),$D26*24*AW$3*(AW$2/1000-($F26/1000)),0)</f>
        <v>0</v>
      </c>
      <c r="AX26" s="69" t="n">
        <f aca="false">IF(AND($F26&lt;AX$2,$G26&lt;AX$4,(DATE(YEAR($G26)+1,MONTH($G26)+1,1))&gt;AX$4),$D26*24*AX$3*(AX$2/1000-($F26/1000)),0)</f>
        <v>0</v>
      </c>
      <c r="AY26" s="69" t="n">
        <f aca="false">IF(AND($F26&lt;AY$2,$G26&lt;AY$4,(DATE(YEAR($G26)+1,MONTH($G26)+1,1))&gt;AY$4),$D26*24*AY$3*(AY$2/1000-($F26/1000)),0)</f>
        <v>0</v>
      </c>
      <c r="AZ26" s="69" t="n">
        <f aca="false">IF(AND($F26&lt;AZ$2,$G26&lt;AZ$4,(DATE(YEAR($G26)+1,MONTH($G26)+1,1))&gt;AZ$4),$D26*24*AZ$3*(AZ$2/1000-($F26/1000)),0)</f>
        <v>0</v>
      </c>
      <c r="BA26" s="69" t="n">
        <f aca="false">IF(AND($F26&lt;BA$2,$G26&lt;BA$4,(DATE(YEAR($G26)+1,MONTH($G26)+1,1))&gt;BA$4),$D26*24*BA$3*(BA$2/1000-($F26/1000)),0)</f>
        <v>0</v>
      </c>
      <c r="BB26" s="69" t="n">
        <f aca="false">IF(AND($F26&lt;BB$2,$G26&lt;BB$4,(DATE(YEAR($G26)+1,MONTH($G26)+1,1))&gt;BB$4),$D26*24*BB$3*(BB$2/1000-($F26/1000)),0)</f>
        <v>0</v>
      </c>
      <c r="BC26" s="69" t="n">
        <f aca="false">IF(AND($F26&lt;BC$2,$G26&lt;BC$4,(DATE(YEAR($G26)+1,MONTH($G26)+1,1))&gt;BC$4),$D26*24*BC$3*(BC$2/1000-($F26/1000)),0)</f>
        <v>0</v>
      </c>
      <c r="BD26" s="83" t="n">
        <f aca="false">IF(AND($F26&lt;BD$2,$G26&lt;BD$4,(DATE(YEAR($G26)+1,MONTH($G26)+1,1))&gt;BD$4),$D26*24*BD$3*(BD$2/1000-($F26/1000)),0)</f>
        <v>0</v>
      </c>
      <c r="BF26" s="69" t="n">
        <f aca="false">AVERAGE(I26:K26)</f>
        <v>0</v>
      </c>
      <c r="BG26" s="69" t="n">
        <f aca="false">AVERAGE(L26:N26)</f>
        <v>0</v>
      </c>
      <c r="BH26" s="69" t="n">
        <f aca="false">AVERAGE(O26:Q26)</f>
        <v>0</v>
      </c>
      <c r="BI26" s="69" t="n">
        <f aca="false">AVERAGE(R26:T26)</f>
        <v>0</v>
      </c>
      <c r="BJ26" s="69" t="n">
        <f aca="false">AVERAGE(U26:W26)</f>
        <v>0</v>
      </c>
      <c r="BK26" s="69" t="n">
        <f aca="false">AVERAGE(X26:Z26)</f>
        <v>0</v>
      </c>
      <c r="BL26" s="69" t="n">
        <f aca="false">AVERAGE(AA26:AC26)</f>
        <v>15279.52</v>
      </c>
      <c r="BM26" s="69" t="n">
        <f aca="false">AVERAGE(AD26:AF26)</f>
        <v>45838.56</v>
      </c>
      <c r="BN26" s="69" t="n">
        <f aca="false">AVERAGE(AG26:AI26)</f>
        <v>45838.56</v>
      </c>
      <c r="BO26" s="69" t="n">
        <f aca="false">AVERAGE(AJ26:AL26)</f>
        <v>45838.56</v>
      </c>
      <c r="BP26" s="69" t="n">
        <f aca="false">AVERAGE(AM26:AO26)</f>
        <v>30559.04</v>
      </c>
      <c r="BQ26" s="69" t="n">
        <f aca="false">AVERAGE(AP26:AR26)</f>
        <v>0</v>
      </c>
      <c r="BR26" s="69" t="n">
        <f aca="false">AVERAGE(AS26:AU26)</f>
        <v>0</v>
      </c>
      <c r="BS26" s="69" t="n">
        <f aca="false">AVERAGE(AV26:AX26)</f>
        <v>0</v>
      </c>
      <c r="BT26" s="69" t="n">
        <f aca="false">AVERAGE(AY26:BA26)</f>
        <v>0</v>
      </c>
      <c r="BU26" s="69" t="n">
        <f aca="false">AVERAGE(BB26:BD26)</f>
        <v>0</v>
      </c>
    </row>
    <row r="27" customFormat="false" ht="12.75" hidden="false" customHeight="false" outlineLevel="0" collapsed="false">
      <c r="A27" s="3" t="s">
        <v>1839</v>
      </c>
      <c r="B27" s="3" t="s">
        <v>1282</v>
      </c>
      <c r="C27" s="3" t="s">
        <v>1283</v>
      </c>
      <c r="D27" s="2" t="n">
        <v>575</v>
      </c>
      <c r="E27" s="3" t="s">
        <v>1268</v>
      </c>
      <c r="F27" s="2" t="n">
        <v>6707</v>
      </c>
      <c r="G27" s="70" t="n">
        <v>37742</v>
      </c>
      <c r="H27" s="64" t="s">
        <v>1260</v>
      </c>
      <c r="I27" s="69" t="n">
        <f aca="false">IF(AND($F27&lt;I$2,$G27&lt;I$4,(DATE(YEAR($G27)+1,MONTH($G27)+1,1))&gt;I$4),$D27*24*I$3*(I$2/1000-($F27/1000)),0)</f>
        <v>0</v>
      </c>
      <c r="J27" s="69" t="n">
        <f aca="false">IF(AND($F27&lt;J$2,$G27&lt;J$4,(DATE(YEAR($G27)+1,MONTH($G27)+1,1))&gt;J$4),$D27*24*J$3*(J$2/1000-($F27/1000)),0)</f>
        <v>0</v>
      </c>
      <c r="K27" s="69" t="n">
        <f aca="false">IF(AND($F27&lt;K$2,$G27&lt;K$4,(DATE(YEAR($G27)+1,MONTH($G27)+1,1))&gt;K$4),$D27*24*K$3*(K$2/1000-($F27/1000)),0)</f>
        <v>0</v>
      </c>
      <c r="L27" s="69" t="n">
        <f aca="false">IF(AND($F27&lt;L$2,$G27&lt;L$4,(DATE(YEAR($G27)+1,MONTH($G27)+1,1))&gt;L$4),$D27*24*L$3*(L$2/1000-($F27/1000)),0)</f>
        <v>0</v>
      </c>
      <c r="M27" s="69" t="n">
        <f aca="false">IF(AND($F27&lt;M$2,$G27&lt;M$4,(DATE(YEAR($G27)+1,MONTH($G27)+1,1))&gt;M$4),$D27*24*M$3*(M$2/1000-($F27/1000)),0)</f>
        <v>0</v>
      </c>
      <c r="N27" s="69" t="n">
        <f aca="false">IF(AND($F27&lt;N$2,$G27&lt;N$4,(DATE(YEAR($G27)+1,MONTH($G27)+1,1))&gt;N$4),$D27*24*N$3*(N$2/1000-($F27/1000)),0)</f>
        <v>0</v>
      </c>
      <c r="O27" s="69" t="n">
        <f aca="false">IF(AND($F27&lt;O$2,$G27&lt;O$4,(DATE(YEAR($G27)+1,MONTH($G27)+1,1))&gt;O$4),$D27*24*O$3*(O$2/1000-($F27/1000)),0)</f>
        <v>0</v>
      </c>
      <c r="P27" s="69" t="n">
        <f aca="false">IF(AND($F27&lt;P$2,$G27&lt;P$4,(DATE(YEAR($G27)+1,MONTH($G27)+1,1))&gt;P$4),$D27*24*P$3*(P$2/1000-($F27/1000)),0)</f>
        <v>0</v>
      </c>
      <c r="Q27" s="69" t="n">
        <f aca="false">IF(AND($F27&lt;Q$2,$G27&lt;Q$4,(DATE(YEAR($G27)+1,MONTH($G27)+1,1))&gt;Q$4),$D27*24*Q$3*(Q$2/1000-($F27/1000)),0)</f>
        <v>0</v>
      </c>
      <c r="R27" s="69" t="n">
        <f aca="false">IF(AND($F27&lt;R$2,$G27&lt;R$4,(DATE(YEAR($G27)+1,MONTH($G27)+1,1))&gt;R$4),$D27*24*R$3*(R$2/1000-($F27/1000)),0)</f>
        <v>0</v>
      </c>
      <c r="S27" s="69" t="n">
        <f aca="false">IF(AND($F27&lt;S$2,$G27&lt;S$4,(DATE(YEAR($G27)+1,MONTH($G27)+1,1))&gt;S$4),$D27*24*S$3*(S$2/1000-($F27/1000)),0)</f>
        <v>0</v>
      </c>
      <c r="T27" s="69" t="n">
        <f aca="false">IF(AND($F27&lt;T$2,$G27&lt;T$4,(DATE(YEAR($G27)+1,MONTH($G27)+1,1))&gt;T$4),$D27*24*T$3*(T$2/1000-($F27/1000)),0)</f>
        <v>0</v>
      </c>
      <c r="U27" s="69" t="n">
        <f aca="false">IF(AND($F27&lt;U$2,$G27&lt;U$4,(DATE(YEAR($G27)+1,MONTH($G27)+1,1))&gt;U$4),$D27*24*U$3*(U$2/1000-($F27/1000)),0)</f>
        <v>0</v>
      </c>
      <c r="V27" s="69" t="n">
        <f aca="false">IF(AND($F27&lt;V$2,$G27&lt;V$4,(DATE(YEAR($G27)+1,MONTH($G27)+1,1))&gt;V$4),$D27*24*V$3*(V$2/1000-($F27/1000)),0)</f>
        <v>0</v>
      </c>
      <c r="W27" s="69" t="n">
        <f aca="false">IF(AND($F27&lt;W$2,$G27&lt;W$4,(DATE(YEAR($G27)+1,MONTH($G27)+1,1))&gt;W$4),$D27*24*W$3*(W$2/1000-($F27/1000)),0)</f>
        <v>0</v>
      </c>
      <c r="X27" s="69" t="n">
        <f aca="false">IF(AND($F27&lt;X$2,$G27&lt;X$4,(DATE(YEAR($G27)+1,MONTH($G27)+1,1))&gt;X$4),$D27*24*X$3*(X$2/1000-($F27/1000)),0)</f>
        <v>0</v>
      </c>
      <c r="Y27" s="69" t="n">
        <f aca="false">IF(AND($F27&lt;Y$2,$G27&lt;Y$4,(DATE(YEAR($G27)+1,MONTH($G27)+1,1))&gt;Y$4),$D27*24*Y$3*(Y$2/1000-($F27/1000)),0)</f>
        <v>0</v>
      </c>
      <c r="Z27" s="69" t="n">
        <f aca="false">IF(AND($F27&lt;Z$2,$G27&lt;Z$4,(DATE(YEAR($G27)+1,MONTH($G27)+1,1))&gt;Z$4),$D27*24*Z$3*(Z$2/1000-($F27/1000)),0)</f>
        <v>0</v>
      </c>
      <c r="AA27" s="69" t="n">
        <f aca="false">IF(AND($F27&lt;AA$2,$G27&lt;AA$4,(DATE(YEAR($G27)+1,MONTH($G27)+1,1))&gt;AA$4),$D27*24*AA$3*(AA$2/1000-($F27/1000)),0)</f>
        <v>0</v>
      </c>
      <c r="AB27" s="69" t="n">
        <f aca="false">IF(AND($F27&lt;AB$2,$G27&lt;AB$4,(DATE(YEAR($G27)+1,MONTH($G27)+1,1))&gt;AB$4),$D27*24*AB$3*(AB$2/1000-($F27/1000)),0)</f>
        <v>0</v>
      </c>
      <c r="AC27" s="69" t="n">
        <f aca="false">IF(AND($F27&lt;AC$2,$G27&lt;AC$4,(DATE(YEAR($G27)+1,MONTH($G27)+1,1))&gt;AC$4),$D27*24*AC$3*(AC$2/1000-($F27/1000)),0)</f>
        <v>0</v>
      </c>
      <c r="AD27" s="69" t="n">
        <f aca="false">IF(AND($F27&lt;AD$2,$G27&lt;AD$4,(DATE(YEAR($G27)+1,MONTH($G27)+1,1))&gt;AD$4),$D27*24*AD$3*(AD$2/1000-($F27/1000)),0)</f>
        <v>0</v>
      </c>
      <c r="AE27" s="69" t="n">
        <f aca="false">IF(AND($F27&lt;AE$2,$G27&lt;AE$4,(DATE(YEAR($G27)+1,MONTH($G27)+1,1))&gt;AE$4),$D27*24*AE$3*(AE$2/1000-($F27/1000)),0)</f>
        <v>0</v>
      </c>
      <c r="AF27" s="69" t="n">
        <f aca="false">IF(AND($F27&lt;AF$2,$G27&lt;AF$4,(DATE(YEAR($G27)+1,MONTH($G27)+1,1))&gt;AF$4),$D27*24*AF$3*(AF$2/1000-($F27/1000)),0)</f>
        <v>0</v>
      </c>
      <c r="AG27" s="69" t="n">
        <f aca="false">IF(AND($F27&lt;AG$2,$G27&lt;AG$4,(DATE(YEAR($G27)+1,MONTH($G27)+1,1))&gt;AG$4),$D27*24*AG$3*(AG$2/1000-($F27/1000)),0)</f>
        <v>0</v>
      </c>
      <c r="AH27" s="69" t="n">
        <f aca="false">IF(AND($F27&lt;AH$2,$G27&lt;AH$4,(DATE(YEAR($G27)+1,MONTH($G27)+1,1))&gt;AH$4),$D27*24*AH$3*(AH$2/1000-($F27/1000)),0)</f>
        <v>0</v>
      </c>
      <c r="AI27" s="69" t="n">
        <f aca="false">IF(AND($F27&lt;AI$2,$G27&lt;AI$4,(DATE(YEAR($G27)+1,MONTH($G27)+1,1))&gt;AI$4),$D27*24*AI$3*(AI$2/1000-($F27/1000)),0)</f>
        <v>0</v>
      </c>
      <c r="AJ27" s="69" t="n">
        <f aca="false">IF(AND($F27&lt;AJ$2,$G27&lt;AJ$4,(DATE(YEAR($G27)+1,MONTH($G27)+1,1))&gt;AJ$4),$D27*24*AJ$3*(AJ$2/1000-($F27/1000)),0)</f>
        <v>0</v>
      </c>
      <c r="AK27" s="69" t="n">
        <f aca="false">IF(AND($F27&lt;AK$2,$G27&lt;AK$4,(DATE(YEAR($G27)+1,MONTH($G27)+1,1))&gt;AK$4),$D27*24*AK$3*(AK$2/1000-($F27/1000)),0)</f>
        <v>0</v>
      </c>
      <c r="AL27" s="69" t="n">
        <f aca="false">IF(AND($F27&lt;AL$2,$G27&lt;AL$4,(DATE(YEAR($G27)+1,MONTH($G27)+1,1))&gt;AL$4),$D27*24*AL$3*(AL$2/1000-($F27/1000)),0)</f>
        <v>45443.4</v>
      </c>
      <c r="AM27" s="69" t="n">
        <f aca="false">IF(AND($F27&lt;AM$2,$G27&lt;AM$4,(DATE(YEAR($G27)+1,MONTH($G27)+1,1))&gt;AM$4),$D27*24*AM$3*(AM$2/1000-($F27/1000)),0)</f>
        <v>45443.4</v>
      </c>
      <c r="AN27" s="69" t="n">
        <f aca="false">IF(AND($F27&lt;AN$2,$G27&lt;AN$4,(DATE(YEAR($G27)+1,MONTH($G27)+1,1))&gt;AN$4),$D27*24*AN$3*(AN$2/1000-($F27/1000)),0)</f>
        <v>45443.4</v>
      </c>
      <c r="AO27" s="69" t="n">
        <f aca="false">IF(AND($F27&lt;AO$2,$G27&lt;AO$4,(DATE(YEAR($G27)+1,MONTH($G27)+1,1))&gt;AO$4),$D27*24*AO$3*(AO$2/1000-($F27/1000)),0)</f>
        <v>45443.4</v>
      </c>
      <c r="AP27" s="69" t="n">
        <f aca="false">IF(AND($F27&lt;AP$2,$G27&lt;AP$4,(DATE(YEAR($G27)+1,MONTH($G27)+1,1))&gt;AP$4),$D27*24*AP$3*(AP$2/1000-($F27/1000)),0)</f>
        <v>45443.4</v>
      </c>
      <c r="AQ27" s="69" t="n">
        <f aca="false">IF(AND($F27&lt;AQ$2,$G27&lt;AQ$4,(DATE(YEAR($G27)+1,MONTH($G27)+1,1))&gt;AQ$4),$D27*24*AQ$3*(AQ$2/1000-($F27/1000)),0)</f>
        <v>45443.4</v>
      </c>
      <c r="AR27" s="69" t="n">
        <f aca="false">IF(AND($F27&lt;AR$2,$G27&lt;AR$4,(DATE(YEAR($G27)+1,MONTH($G27)+1,1))&gt;AR$4),$D27*24*AR$3*(AR$2/1000-($F27/1000)),0)</f>
        <v>45443.4</v>
      </c>
      <c r="AS27" s="69" t="n">
        <f aca="false">IF(AND($F27&lt;AS$2,$G27&lt;AS$4,(DATE(YEAR($G27)+1,MONTH($G27)+1,1))&gt;AS$4),$D27*24*AS$3*(AS$2/1000-($F27/1000)),0)</f>
        <v>45443.4</v>
      </c>
      <c r="AT27" s="69" t="n">
        <f aca="false">IF(AND($F27&lt;AT$2,$G27&lt;AT$4,(DATE(YEAR($G27)+1,MONTH($G27)+1,1))&gt;AT$4),$D27*24*AT$3*(AT$2/1000-($F27/1000)),0)</f>
        <v>45443.4</v>
      </c>
      <c r="AU27" s="69" t="n">
        <f aca="false">IF(AND($F27&lt;AU$2,$G27&lt;AU$4,(DATE(YEAR($G27)+1,MONTH($G27)+1,1))&gt;AU$4),$D27*24*AU$3*(AU$2/1000-($F27/1000)),0)</f>
        <v>45443.4</v>
      </c>
      <c r="AV27" s="69" t="n">
        <f aca="false">IF(AND($F27&lt;AV$2,$G27&lt;AV$4,(DATE(YEAR($G27)+1,MONTH($G27)+1,1))&gt;AV$4),$D27*24*AV$3*(AV$2/1000-($F27/1000)),0)</f>
        <v>45443.4</v>
      </c>
      <c r="AW27" s="69" t="n">
        <f aca="false">IF(AND($F27&lt;AW$2,$G27&lt;AW$4,(DATE(YEAR($G27)+1,MONTH($G27)+1,1))&gt;AW$4),$D27*24*AW$3*(AW$2/1000-($F27/1000)),0)</f>
        <v>45443.4</v>
      </c>
      <c r="AX27" s="69" t="n">
        <f aca="false">IF(AND($F27&lt;AX$2,$G27&lt;AX$4,(DATE(YEAR($G27)+1,MONTH($G27)+1,1))&gt;AX$4),$D27*24*AX$3*(AX$2/1000-($F27/1000)),0)</f>
        <v>0</v>
      </c>
      <c r="AY27" s="69" t="n">
        <f aca="false">IF(AND($F27&lt;AY$2,$G27&lt;AY$4,(DATE(YEAR($G27)+1,MONTH($G27)+1,1))&gt;AY$4),$D27*24*AY$3*(AY$2/1000-($F27/1000)),0)</f>
        <v>0</v>
      </c>
      <c r="AZ27" s="69" t="n">
        <f aca="false">IF(AND($F27&lt;AZ$2,$G27&lt;AZ$4,(DATE(YEAR($G27)+1,MONTH($G27)+1,1))&gt;AZ$4),$D27*24*AZ$3*(AZ$2/1000-($F27/1000)),0)</f>
        <v>0</v>
      </c>
      <c r="BA27" s="69" t="n">
        <f aca="false">IF(AND($F27&lt;BA$2,$G27&lt;BA$4,(DATE(YEAR($G27)+1,MONTH($G27)+1,1))&gt;BA$4),$D27*24*BA$3*(BA$2/1000-($F27/1000)),0)</f>
        <v>0</v>
      </c>
      <c r="BB27" s="69" t="n">
        <f aca="false">IF(AND($F27&lt;BB$2,$G27&lt;BB$4,(DATE(YEAR($G27)+1,MONTH($G27)+1,1))&gt;BB$4),$D27*24*BB$3*(BB$2/1000-($F27/1000)),0)</f>
        <v>0</v>
      </c>
      <c r="BC27" s="69" t="n">
        <f aca="false">IF(AND($F27&lt;BC$2,$G27&lt;BC$4,(DATE(YEAR($G27)+1,MONTH($G27)+1,1))&gt;BC$4),$D27*24*BC$3*(BC$2/1000-($F27/1000)),0)</f>
        <v>0</v>
      </c>
      <c r="BD27" s="83" t="n">
        <f aca="false">IF(AND($F27&lt;BD$2,$G27&lt;BD$4,(DATE(YEAR($G27)+1,MONTH($G27)+1,1))&gt;BD$4),$D27*24*BD$3*(BD$2/1000-($F27/1000)),0)</f>
        <v>0</v>
      </c>
      <c r="BF27" s="69" t="n">
        <f aca="false">AVERAGE(I27:K27)</f>
        <v>0</v>
      </c>
      <c r="BG27" s="69" t="n">
        <f aca="false">AVERAGE(L27:N27)</f>
        <v>0</v>
      </c>
      <c r="BH27" s="69" t="n">
        <f aca="false">AVERAGE(O27:Q27)</f>
        <v>0</v>
      </c>
      <c r="BI27" s="69" t="n">
        <f aca="false">AVERAGE(R27:T27)</f>
        <v>0</v>
      </c>
      <c r="BJ27" s="69" t="n">
        <f aca="false">AVERAGE(U27:W27)</f>
        <v>0</v>
      </c>
      <c r="BK27" s="69" t="n">
        <f aca="false">AVERAGE(X27:Z27)</f>
        <v>0</v>
      </c>
      <c r="BL27" s="69" t="n">
        <f aca="false">AVERAGE(AA27:AC27)</f>
        <v>0</v>
      </c>
      <c r="BM27" s="69" t="n">
        <f aca="false">AVERAGE(AD27:AF27)</f>
        <v>0</v>
      </c>
      <c r="BN27" s="69" t="n">
        <f aca="false">AVERAGE(AG27:AI27)</f>
        <v>0</v>
      </c>
      <c r="BO27" s="69" t="n">
        <f aca="false">AVERAGE(AJ27:AL27)</f>
        <v>15147.8</v>
      </c>
      <c r="BP27" s="69" t="n">
        <f aca="false">AVERAGE(AM27:AO27)</f>
        <v>45443.4</v>
      </c>
      <c r="BQ27" s="69" t="n">
        <f aca="false">AVERAGE(AP27:AR27)</f>
        <v>45443.4</v>
      </c>
      <c r="BR27" s="69" t="n">
        <f aca="false">AVERAGE(AS27:AU27)</f>
        <v>45443.4</v>
      </c>
      <c r="BS27" s="69" t="n">
        <f aca="false">AVERAGE(AV27:AX27)</f>
        <v>30295.6</v>
      </c>
      <c r="BT27" s="69" t="n">
        <f aca="false">AVERAGE(AY27:BA27)</f>
        <v>0</v>
      </c>
      <c r="BU27" s="69" t="n">
        <f aca="false">AVERAGE(BB27:BD27)</f>
        <v>0</v>
      </c>
    </row>
    <row r="28" customFormat="false" ht="12.75" hidden="false" customHeight="false" outlineLevel="0" collapsed="false">
      <c r="A28" s="3" t="s">
        <v>1840</v>
      </c>
      <c r="B28" s="3" t="s">
        <v>1282</v>
      </c>
      <c r="C28" s="3" t="s">
        <v>1258</v>
      </c>
      <c r="D28" s="2" t="n">
        <v>600</v>
      </c>
      <c r="E28" s="3" t="s">
        <v>1268</v>
      </c>
      <c r="F28" s="2" t="n">
        <v>6707</v>
      </c>
      <c r="G28" s="70" t="n">
        <v>37773</v>
      </c>
      <c r="H28" s="64" t="s">
        <v>1260</v>
      </c>
      <c r="I28" s="69" t="n">
        <f aca="false">IF(AND($F28&lt;I$2,$G28&lt;I$4,(DATE(YEAR($G28)+1,MONTH($G28)+1,1))&gt;I$4),$D28*24*I$3*(I$2/1000-($F28/1000)),0)</f>
        <v>0</v>
      </c>
      <c r="J28" s="69" t="n">
        <f aca="false">IF(AND($F28&lt;J$2,$G28&lt;J$4,(DATE(YEAR($G28)+1,MONTH($G28)+1,1))&gt;J$4),$D28*24*J$3*(J$2/1000-($F28/1000)),0)</f>
        <v>0</v>
      </c>
      <c r="K28" s="69" t="n">
        <f aca="false">IF(AND($F28&lt;K$2,$G28&lt;K$4,(DATE(YEAR($G28)+1,MONTH($G28)+1,1))&gt;K$4),$D28*24*K$3*(K$2/1000-($F28/1000)),0)</f>
        <v>0</v>
      </c>
      <c r="L28" s="69" t="n">
        <f aca="false">IF(AND($F28&lt;L$2,$G28&lt;L$4,(DATE(YEAR($G28)+1,MONTH($G28)+1,1))&gt;L$4),$D28*24*L$3*(L$2/1000-($F28/1000)),0)</f>
        <v>0</v>
      </c>
      <c r="M28" s="69" t="n">
        <f aca="false">IF(AND($F28&lt;M$2,$G28&lt;M$4,(DATE(YEAR($G28)+1,MONTH($G28)+1,1))&gt;M$4),$D28*24*M$3*(M$2/1000-($F28/1000)),0)</f>
        <v>0</v>
      </c>
      <c r="N28" s="69" t="n">
        <f aca="false">IF(AND($F28&lt;N$2,$G28&lt;N$4,(DATE(YEAR($G28)+1,MONTH($G28)+1,1))&gt;N$4),$D28*24*N$3*(N$2/1000-($F28/1000)),0)</f>
        <v>0</v>
      </c>
      <c r="O28" s="69" t="n">
        <f aca="false">IF(AND($F28&lt;O$2,$G28&lt;O$4,(DATE(YEAR($G28)+1,MONTH($G28)+1,1))&gt;O$4),$D28*24*O$3*(O$2/1000-($F28/1000)),0)</f>
        <v>0</v>
      </c>
      <c r="P28" s="69" t="n">
        <f aca="false">IF(AND($F28&lt;P$2,$G28&lt;P$4,(DATE(YEAR($G28)+1,MONTH($G28)+1,1))&gt;P$4),$D28*24*P$3*(P$2/1000-($F28/1000)),0)</f>
        <v>0</v>
      </c>
      <c r="Q28" s="69" t="n">
        <f aca="false">IF(AND($F28&lt;Q$2,$G28&lt;Q$4,(DATE(YEAR($G28)+1,MONTH($G28)+1,1))&gt;Q$4),$D28*24*Q$3*(Q$2/1000-($F28/1000)),0)</f>
        <v>0</v>
      </c>
      <c r="R28" s="69" t="n">
        <f aca="false">IF(AND($F28&lt;R$2,$G28&lt;R$4,(DATE(YEAR($G28)+1,MONTH($G28)+1,1))&gt;R$4),$D28*24*R$3*(R$2/1000-($F28/1000)),0)</f>
        <v>0</v>
      </c>
      <c r="S28" s="69" t="n">
        <f aca="false">IF(AND($F28&lt;S$2,$G28&lt;S$4,(DATE(YEAR($G28)+1,MONTH($G28)+1,1))&gt;S$4),$D28*24*S$3*(S$2/1000-($F28/1000)),0)</f>
        <v>0</v>
      </c>
      <c r="T28" s="69" t="n">
        <f aca="false">IF(AND($F28&lt;T$2,$G28&lt;T$4,(DATE(YEAR($G28)+1,MONTH($G28)+1,1))&gt;T$4),$D28*24*T$3*(T$2/1000-($F28/1000)),0)</f>
        <v>0</v>
      </c>
      <c r="U28" s="69" t="n">
        <f aca="false">IF(AND($F28&lt;U$2,$G28&lt;U$4,(DATE(YEAR($G28)+1,MONTH($G28)+1,1))&gt;U$4),$D28*24*U$3*(U$2/1000-($F28/1000)),0)</f>
        <v>0</v>
      </c>
      <c r="V28" s="69" t="n">
        <f aca="false">IF(AND($F28&lt;V$2,$G28&lt;V$4,(DATE(YEAR($G28)+1,MONTH($G28)+1,1))&gt;V$4),$D28*24*V$3*(V$2/1000-($F28/1000)),0)</f>
        <v>0</v>
      </c>
      <c r="W28" s="69" t="n">
        <f aca="false">IF(AND($F28&lt;W$2,$G28&lt;W$4,(DATE(YEAR($G28)+1,MONTH($G28)+1,1))&gt;W$4),$D28*24*W$3*(W$2/1000-($F28/1000)),0)</f>
        <v>0</v>
      </c>
      <c r="X28" s="69" t="n">
        <f aca="false">IF(AND($F28&lt;X$2,$G28&lt;X$4,(DATE(YEAR($G28)+1,MONTH($G28)+1,1))&gt;X$4),$D28*24*X$3*(X$2/1000-($F28/1000)),0)</f>
        <v>0</v>
      </c>
      <c r="Y28" s="69" t="n">
        <f aca="false">IF(AND($F28&lt;Y$2,$G28&lt;Y$4,(DATE(YEAR($G28)+1,MONTH($G28)+1,1))&gt;Y$4),$D28*24*Y$3*(Y$2/1000-($F28/1000)),0)</f>
        <v>0</v>
      </c>
      <c r="Z28" s="69" t="n">
        <f aca="false">IF(AND($F28&lt;Z$2,$G28&lt;Z$4,(DATE(YEAR($G28)+1,MONTH($G28)+1,1))&gt;Z$4),$D28*24*Z$3*(Z$2/1000-($F28/1000)),0)</f>
        <v>0</v>
      </c>
      <c r="AA28" s="69" t="n">
        <f aca="false">IF(AND($F28&lt;AA$2,$G28&lt;AA$4,(DATE(YEAR($G28)+1,MONTH($G28)+1,1))&gt;AA$4),$D28*24*AA$3*(AA$2/1000-($F28/1000)),0)</f>
        <v>0</v>
      </c>
      <c r="AB28" s="69" t="n">
        <f aca="false">IF(AND($F28&lt;AB$2,$G28&lt;AB$4,(DATE(YEAR($G28)+1,MONTH($G28)+1,1))&gt;AB$4),$D28*24*AB$3*(AB$2/1000-($F28/1000)),0)</f>
        <v>0</v>
      </c>
      <c r="AC28" s="69" t="n">
        <f aca="false">IF(AND($F28&lt;AC$2,$G28&lt;AC$4,(DATE(YEAR($G28)+1,MONTH($G28)+1,1))&gt;AC$4),$D28*24*AC$3*(AC$2/1000-($F28/1000)),0)</f>
        <v>0</v>
      </c>
      <c r="AD28" s="69" t="n">
        <f aca="false">IF(AND($F28&lt;AD$2,$G28&lt;AD$4,(DATE(YEAR($G28)+1,MONTH($G28)+1,1))&gt;AD$4),$D28*24*AD$3*(AD$2/1000-($F28/1000)),0)</f>
        <v>0</v>
      </c>
      <c r="AE28" s="69" t="n">
        <f aca="false">IF(AND($F28&lt;AE$2,$G28&lt;AE$4,(DATE(YEAR($G28)+1,MONTH($G28)+1,1))&gt;AE$4),$D28*24*AE$3*(AE$2/1000-($F28/1000)),0)</f>
        <v>0</v>
      </c>
      <c r="AF28" s="69" t="n">
        <f aca="false">IF(AND($F28&lt;AF$2,$G28&lt;AF$4,(DATE(YEAR($G28)+1,MONTH($G28)+1,1))&gt;AF$4),$D28*24*AF$3*(AF$2/1000-($F28/1000)),0)</f>
        <v>0</v>
      </c>
      <c r="AG28" s="69" t="n">
        <f aca="false">IF(AND($F28&lt;AG$2,$G28&lt;AG$4,(DATE(YEAR($G28)+1,MONTH($G28)+1,1))&gt;AG$4),$D28*24*AG$3*(AG$2/1000-($F28/1000)),0)</f>
        <v>0</v>
      </c>
      <c r="AH28" s="69" t="n">
        <f aca="false">IF(AND($F28&lt;AH$2,$G28&lt;AH$4,(DATE(YEAR($G28)+1,MONTH($G28)+1,1))&gt;AH$4),$D28*24*AH$3*(AH$2/1000-($F28/1000)),0)</f>
        <v>0</v>
      </c>
      <c r="AI28" s="69" t="n">
        <f aca="false">IF(AND($F28&lt;AI$2,$G28&lt;AI$4,(DATE(YEAR($G28)+1,MONTH($G28)+1,1))&gt;AI$4),$D28*24*AI$3*(AI$2/1000-($F28/1000)),0)</f>
        <v>0</v>
      </c>
      <c r="AJ28" s="69" t="n">
        <f aca="false">IF(AND($F28&lt;AJ$2,$G28&lt;AJ$4,(DATE(YEAR($G28)+1,MONTH($G28)+1,1))&gt;AJ$4),$D28*24*AJ$3*(AJ$2/1000-($F28/1000)),0)</f>
        <v>0</v>
      </c>
      <c r="AK28" s="69" t="n">
        <f aca="false">IF(AND($F28&lt;AK$2,$G28&lt;AK$4,(DATE(YEAR($G28)+1,MONTH($G28)+1,1))&gt;AK$4),$D28*24*AK$3*(AK$2/1000-($F28/1000)),0)</f>
        <v>0</v>
      </c>
      <c r="AL28" s="69" t="n">
        <f aca="false">IF(AND($F28&lt;AL$2,$G28&lt;AL$4,(DATE(YEAR($G28)+1,MONTH($G28)+1,1))&gt;AL$4),$D28*24*AL$3*(AL$2/1000-($F28/1000)),0)</f>
        <v>0</v>
      </c>
      <c r="AM28" s="69" t="n">
        <f aca="false">IF(AND($F28&lt;AM$2,$G28&lt;AM$4,(DATE(YEAR($G28)+1,MONTH($G28)+1,1))&gt;AM$4),$D28*24*AM$3*(AM$2/1000-($F28/1000)),0)</f>
        <v>47419.2</v>
      </c>
      <c r="AN28" s="69" t="n">
        <f aca="false">IF(AND($F28&lt;AN$2,$G28&lt;AN$4,(DATE(YEAR($G28)+1,MONTH($G28)+1,1))&gt;AN$4),$D28*24*AN$3*(AN$2/1000-($F28/1000)),0)</f>
        <v>47419.2</v>
      </c>
      <c r="AO28" s="69" t="n">
        <f aca="false">IF(AND($F28&lt;AO$2,$G28&lt;AO$4,(DATE(YEAR($G28)+1,MONTH($G28)+1,1))&gt;AO$4),$D28*24*AO$3*(AO$2/1000-($F28/1000)),0)</f>
        <v>47419.2</v>
      </c>
      <c r="AP28" s="69" t="n">
        <f aca="false">IF(AND($F28&lt;AP$2,$G28&lt;AP$4,(DATE(YEAR($G28)+1,MONTH($G28)+1,1))&gt;AP$4),$D28*24*AP$3*(AP$2/1000-($F28/1000)),0)</f>
        <v>47419.2</v>
      </c>
      <c r="AQ28" s="69" t="n">
        <f aca="false">IF(AND($F28&lt;AQ$2,$G28&lt;AQ$4,(DATE(YEAR($G28)+1,MONTH($G28)+1,1))&gt;AQ$4),$D28*24*AQ$3*(AQ$2/1000-($F28/1000)),0)</f>
        <v>47419.2</v>
      </c>
      <c r="AR28" s="69" t="n">
        <f aca="false">IF(AND($F28&lt;AR$2,$G28&lt;AR$4,(DATE(YEAR($G28)+1,MONTH($G28)+1,1))&gt;AR$4),$D28*24*AR$3*(AR$2/1000-($F28/1000)),0)</f>
        <v>47419.2</v>
      </c>
      <c r="AS28" s="69" t="n">
        <f aca="false">IF(AND($F28&lt;AS$2,$G28&lt;AS$4,(DATE(YEAR($G28)+1,MONTH($G28)+1,1))&gt;AS$4),$D28*24*AS$3*(AS$2/1000-($F28/1000)),0)</f>
        <v>47419.2</v>
      </c>
      <c r="AT28" s="69" t="n">
        <f aca="false">IF(AND($F28&lt;AT$2,$G28&lt;AT$4,(DATE(YEAR($G28)+1,MONTH($G28)+1,1))&gt;AT$4),$D28*24*AT$3*(AT$2/1000-($F28/1000)),0)</f>
        <v>47419.2</v>
      </c>
      <c r="AU28" s="69" t="n">
        <f aca="false">IF(AND($F28&lt;AU$2,$G28&lt;AU$4,(DATE(YEAR($G28)+1,MONTH($G28)+1,1))&gt;AU$4),$D28*24*AU$3*(AU$2/1000-($F28/1000)),0)</f>
        <v>47419.2</v>
      </c>
      <c r="AV28" s="69" t="n">
        <f aca="false">IF(AND($F28&lt;AV$2,$G28&lt;AV$4,(DATE(YEAR($G28)+1,MONTH($G28)+1,1))&gt;AV$4),$D28*24*AV$3*(AV$2/1000-($F28/1000)),0)</f>
        <v>47419.2</v>
      </c>
      <c r="AW28" s="69" t="n">
        <f aca="false">IF(AND($F28&lt;AW$2,$G28&lt;AW$4,(DATE(YEAR($G28)+1,MONTH($G28)+1,1))&gt;AW$4),$D28*24*AW$3*(AW$2/1000-($F28/1000)),0)</f>
        <v>47419.2</v>
      </c>
      <c r="AX28" s="69" t="n">
        <f aca="false">IF(AND($F28&lt;AX$2,$G28&lt;AX$4,(DATE(YEAR($G28)+1,MONTH($G28)+1,1))&gt;AX$4),$D28*24*AX$3*(AX$2/1000-($F28/1000)),0)</f>
        <v>47419.2</v>
      </c>
      <c r="AY28" s="69" t="n">
        <f aca="false">IF(AND($F28&lt;AY$2,$G28&lt;AY$4,(DATE(YEAR($G28)+1,MONTH($G28)+1,1))&gt;AY$4),$D28*24*AY$3*(AY$2/1000-($F28/1000)),0)</f>
        <v>0</v>
      </c>
      <c r="AZ28" s="69" t="n">
        <f aca="false">IF(AND($F28&lt;AZ$2,$G28&lt;AZ$4,(DATE(YEAR($G28)+1,MONTH($G28)+1,1))&gt;AZ$4),$D28*24*AZ$3*(AZ$2/1000-($F28/1000)),0)</f>
        <v>0</v>
      </c>
      <c r="BA28" s="69" t="n">
        <f aca="false">IF(AND($F28&lt;BA$2,$G28&lt;BA$4,(DATE(YEAR($G28)+1,MONTH($G28)+1,1))&gt;BA$4),$D28*24*BA$3*(BA$2/1000-($F28/1000)),0)</f>
        <v>0</v>
      </c>
      <c r="BB28" s="69" t="n">
        <f aca="false">IF(AND($F28&lt;BB$2,$G28&lt;BB$4,(DATE(YEAR($G28)+1,MONTH($G28)+1,1))&gt;BB$4),$D28*24*BB$3*(BB$2/1000-($F28/1000)),0)</f>
        <v>0</v>
      </c>
      <c r="BC28" s="69" t="n">
        <f aca="false">IF(AND($F28&lt;BC$2,$G28&lt;BC$4,(DATE(YEAR($G28)+1,MONTH($G28)+1,1))&gt;BC$4),$D28*24*BC$3*(BC$2/1000-($F28/1000)),0)</f>
        <v>0</v>
      </c>
      <c r="BD28" s="83" t="n">
        <f aca="false">IF(AND($F28&lt;BD$2,$G28&lt;BD$4,(DATE(YEAR($G28)+1,MONTH($G28)+1,1))&gt;BD$4),$D28*24*BD$3*(BD$2/1000-($F28/1000)),0)</f>
        <v>0</v>
      </c>
      <c r="BF28" s="69" t="n">
        <f aca="false">AVERAGE(I28:K28)</f>
        <v>0</v>
      </c>
      <c r="BG28" s="69" t="n">
        <f aca="false">AVERAGE(L28:N28)</f>
        <v>0</v>
      </c>
      <c r="BH28" s="69" t="n">
        <f aca="false">AVERAGE(O28:Q28)</f>
        <v>0</v>
      </c>
      <c r="BI28" s="69" t="n">
        <f aca="false">AVERAGE(R28:T28)</f>
        <v>0</v>
      </c>
      <c r="BJ28" s="69" t="n">
        <f aca="false">AVERAGE(U28:W28)</f>
        <v>0</v>
      </c>
      <c r="BK28" s="69" t="n">
        <f aca="false">AVERAGE(X28:Z28)</f>
        <v>0</v>
      </c>
      <c r="BL28" s="69" t="n">
        <f aca="false">AVERAGE(AA28:AC28)</f>
        <v>0</v>
      </c>
      <c r="BM28" s="69" t="n">
        <f aca="false">AVERAGE(AD28:AF28)</f>
        <v>0</v>
      </c>
      <c r="BN28" s="69" t="n">
        <f aca="false">AVERAGE(AG28:AI28)</f>
        <v>0</v>
      </c>
      <c r="BO28" s="69" t="n">
        <f aca="false">AVERAGE(AJ28:AL28)</f>
        <v>0</v>
      </c>
      <c r="BP28" s="69" t="n">
        <f aca="false">AVERAGE(AM28:AO28)</f>
        <v>47419.2</v>
      </c>
      <c r="BQ28" s="69" t="n">
        <f aca="false">AVERAGE(AP28:AR28)</f>
        <v>47419.2</v>
      </c>
      <c r="BR28" s="69" t="n">
        <f aca="false">AVERAGE(AS28:AU28)</f>
        <v>47419.2</v>
      </c>
      <c r="BS28" s="69" t="n">
        <f aca="false">AVERAGE(AV28:AX28)</f>
        <v>47419.2</v>
      </c>
      <c r="BT28" s="69" t="n">
        <f aca="false">AVERAGE(AY28:BA28)</f>
        <v>0</v>
      </c>
      <c r="BU28" s="69" t="n">
        <f aca="false">AVERAGE(BB28:BD28)</f>
        <v>0</v>
      </c>
    </row>
    <row r="29" customFormat="false" ht="12.75" hidden="false" customHeight="false" outlineLevel="0" collapsed="false">
      <c r="A29" s="3" t="s">
        <v>1841</v>
      </c>
      <c r="B29" s="3" t="s">
        <v>1282</v>
      </c>
      <c r="C29" s="3" t="s">
        <v>1283</v>
      </c>
      <c r="D29" s="2" t="n">
        <v>575</v>
      </c>
      <c r="E29" s="3" t="s">
        <v>1268</v>
      </c>
      <c r="F29" s="2" t="n">
        <v>6707</v>
      </c>
      <c r="G29" s="70" t="n">
        <v>37787</v>
      </c>
      <c r="H29" s="64" t="s">
        <v>1260</v>
      </c>
      <c r="I29" s="69" t="n">
        <f aca="false">IF(AND($F29&lt;I$2,$G29&lt;I$4,(DATE(YEAR($G29)+1,MONTH($G29)+1,1))&gt;I$4),$D29*24*I$3*(I$2/1000-($F29/1000)),0)</f>
        <v>0</v>
      </c>
      <c r="J29" s="69" t="n">
        <f aca="false">IF(AND($F29&lt;J$2,$G29&lt;J$4,(DATE(YEAR($G29)+1,MONTH($G29)+1,1))&gt;J$4),$D29*24*J$3*(J$2/1000-($F29/1000)),0)</f>
        <v>0</v>
      </c>
      <c r="K29" s="69" t="n">
        <f aca="false">IF(AND($F29&lt;K$2,$G29&lt;K$4,(DATE(YEAR($G29)+1,MONTH($G29)+1,1))&gt;K$4),$D29*24*K$3*(K$2/1000-($F29/1000)),0)</f>
        <v>0</v>
      </c>
      <c r="L29" s="69" t="n">
        <f aca="false">IF(AND($F29&lt;L$2,$G29&lt;L$4,(DATE(YEAR($G29)+1,MONTH($G29)+1,1))&gt;L$4),$D29*24*L$3*(L$2/1000-($F29/1000)),0)</f>
        <v>0</v>
      </c>
      <c r="M29" s="69" t="n">
        <f aca="false">IF(AND($F29&lt;M$2,$G29&lt;M$4,(DATE(YEAR($G29)+1,MONTH($G29)+1,1))&gt;M$4),$D29*24*M$3*(M$2/1000-($F29/1000)),0)</f>
        <v>0</v>
      </c>
      <c r="N29" s="69" t="n">
        <f aca="false">IF(AND($F29&lt;N$2,$G29&lt;N$4,(DATE(YEAR($G29)+1,MONTH($G29)+1,1))&gt;N$4),$D29*24*N$3*(N$2/1000-($F29/1000)),0)</f>
        <v>0</v>
      </c>
      <c r="O29" s="69" t="n">
        <f aca="false">IF(AND($F29&lt;O$2,$G29&lt;O$4,(DATE(YEAR($G29)+1,MONTH($G29)+1,1))&gt;O$4),$D29*24*O$3*(O$2/1000-($F29/1000)),0)</f>
        <v>0</v>
      </c>
      <c r="P29" s="69" t="n">
        <f aca="false">IF(AND($F29&lt;P$2,$G29&lt;P$4,(DATE(YEAR($G29)+1,MONTH($G29)+1,1))&gt;P$4),$D29*24*P$3*(P$2/1000-($F29/1000)),0)</f>
        <v>0</v>
      </c>
      <c r="Q29" s="69" t="n">
        <f aca="false">IF(AND($F29&lt;Q$2,$G29&lt;Q$4,(DATE(YEAR($G29)+1,MONTH($G29)+1,1))&gt;Q$4),$D29*24*Q$3*(Q$2/1000-($F29/1000)),0)</f>
        <v>0</v>
      </c>
      <c r="R29" s="69" t="n">
        <f aca="false">IF(AND($F29&lt;R$2,$G29&lt;R$4,(DATE(YEAR($G29)+1,MONTH($G29)+1,1))&gt;R$4),$D29*24*R$3*(R$2/1000-($F29/1000)),0)</f>
        <v>0</v>
      </c>
      <c r="S29" s="69" t="n">
        <f aca="false">IF(AND($F29&lt;S$2,$G29&lt;S$4,(DATE(YEAR($G29)+1,MONTH($G29)+1,1))&gt;S$4),$D29*24*S$3*(S$2/1000-($F29/1000)),0)</f>
        <v>0</v>
      </c>
      <c r="T29" s="69" t="n">
        <f aca="false">IF(AND($F29&lt;T$2,$G29&lt;T$4,(DATE(YEAR($G29)+1,MONTH($G29)+1,1))&gt;T$4),$D29*24*T$3*(T$2/1000-($F29/1000)),0)</f>
        <v>0</v>
      </c>
      <c r="U29" s="69" t="n">
        <f aca="false">IF(AND($F29&lt;U$2,$G29&lt;U$4,(DATE(YEAR($G29)+1,MONTH($G29)+1,1))&gt;U$4),$D29*24*U$3*(U$2/1000-($F29/1000)),0)</f>
        <v>0</v>
      </c>
      <c r="V29" s="69" t="n">
        <f aca="false">IF(AND($F29&lt;V$2,$G29&lt;V$4,(DATE(YEAR($G29)+1,MONTH($G29)+1,1))&gt;V$4),$D29*24*V$3*(V$2/1000-($F29/1000)),0)</f>
        <v>0</v>
      </c>
      <c r="W29" s="69" t="n">
        <f aca="false">IF(AND($F29&lt;W$2,$G29&lt;W$4,(DATE(YEAR($G29)+1,MONTH($G29)+1,1))&gt;W$4),$D29*24*W$3*(W$2/1000-($F29/1000)),0)</f>
        <v>0</v>
      </c>
      <c r="X29" s="69" t="n">
        <f aca="false">IF(AND($F29&lt;X$2,$G29&lt;X$4,(DATE(YEAR($G29)+1,MONTH($G29)+1,1))&gt;X$4),$D29*24*X$3*(X$2/1000-($F29/1000)),0)</f>
        <v>0</v>
      </c>
      <c r="Y29" s="69" t="n">
        <f aca="false">IF(AND($F29&lt;Y$2,$G29&lt;Y$4,(DATE(YEAR($G29)+1,MONTH($G29)+1,1))&gt;Y$4),$D29*24*Y$3*(Y$2/1000-($F29/1000)),0)</f>
        <v>0</v>
      </c>
      <c r="Z29" s="69" t="n">
        <f aca="false">IF(AND($F29&lt;Z$2,$G29&lt;Z$4,(DATE(YEAR($G29)+1,MONTH($G29)+1,1))&gt;Z$4),$D29*24*Z$3*(Z$2/1000-($F29/1000)),0)</f>
        <v>0</v>
      </c>
      <c r="AA29" s="69" t="n">
        <f aca="false">IF(AND($F29&lt;AA$2,$G29&lt;AA$4,(DATE(YEAR($G29)+1,MONTH($G29)+1,1))&gt;AA$4),$D29*24*AA$3*(AA$2/1000-($F29/1000)),0)</f>
        <v>0</v>
      </c>
      <c r="AB29" s="69" t="n">
        <f aca="false">IF(AND($F29&lt;AB$2,$G29&lt;AB$4,(DATE(YEAR($G29)+1,MONTH($G29)+1,1))&gt;AB$4),$D29*24*AB$3*(AB$2/1000-($F29/1000)),0)</f>
        <v>0</v>
      </c>
      <c r="AC29" s="69" t="n">
        <f aca="false">IF(AND($F29&lt;AC$2,$G29&lt;AC$4,(DATE(YEAR($G29)+1,MONTH($G29)+1,1))&gt;AC$4),$D29*24*AC$3*(AC$2/1000-($F29/1000)),0)</f>
        <v>0</v>
      </c>
      <c r="AD29" s="69" t="n">
        <f aca="false">IF(AND($F29&lt;AD$2,$G29&lt;AD$4,(DATE(YEAR($G29)+1,MONTH($G29)+1,1))&gt;AD$4),$D29*24*AD$3*(AD$2/1000-($F29/1000)),0)</f>
        <v>0</v>
      </c>
      <c r="AE29" s="69" t="n">
        <f aca="false">IF(AND($F29&lt;AE$2,$G29&lt;AE$4,(DATE(YEAR($G29)+1,MONTH($G29)+1,1))&gt;AE$4),$D29*24*AE$3*(AE$2/1000-($F29/1000)),0)</f>
        <v>0</v>
      </c>
      <c r="AF29" s="69" t="n">
        <f aca="false">IF(AND($F29&lt;AF$2,$G29&lt;AF$4,(DATE(YEAR($G29)+1,MONTH($G29)+1,1))&gt;AF$4),$D29*24*AF$3*(AF$2/1000-($F29/1000)),0)</f>
        <v>0</v>
      </c>
      <c r="AG29" s="69" t="n">
        <f aca="false">IF(AND($F29&lt;AG$2,$G29&lt;AG$4,(DATE(YEAR($G29)+1,MONTH($G29)+1,1))&gt;AG$4),$D29*24*AG$3*(AG$2/1000-($F29/1000)),0)</f>
        <v>0</v>
      </c>
      <c r="AH29" s="69" t="n">
        <f aca="false">IF(AND($F29&lt;AH$2,$G29&lt;AH$4,(DATE(YEAR($G29)+1,MONTH($G29)+1,1))&gt;AH$4),$D29*24*AH$3*(AH$2/1000-($F29/1000)),0)</f>
        <v>0</v>
      </c>
      <c r="AI29" s="69" t="n">
        <f aca="false">IF(AND($F29&lt;AI$2,$G29&lt;AI$4,(DATE(YEAR($G29)+1,MONTH($G29)+1,1))&gt;AI$4),$D29*24*AI$3*(AI$2/1000-($F29/1000)),0)</f>
        <v>0</v>
      </c>
      <c r="AJ29" s="69" t="n">
        <f aca="false">IF(AND($F29&lt;AJ$2,$G29&lt;AJ$4,(DATE(YEAR($G29)+1,MONTH($G29)+1,1))&gt;AJ$4),$D29*24*AJ$3*(AJ$2/1000-($F29/1000)),0)</f>
        <v>0</v>
      </c>
      <c r="AK29" s="69" t="n">
        <f aca="false">IF(AND($F29&lt;AK$2,$G29&lt;AK$4,(DATE(YEAR($G29)+1,MONTH($G29)+1,1))&gt;AK$4),$D29*24*AK$3*(AK$2/1000-($F29/1000)),0)</f>
        <v>0</v>
      </c>
      <c r="AL29" s="69" t="n">
        <f aca="false">IF(AND($F29&lt;AL$2,$G29&lt;AL$4,(DATE(YEAR($G29)+1,MONTH($G29)+1,1))&gt;AL$4),$D29*24*AL$3*(AL$2/1000-($F29/1000)),0)</f>
        <v>0</v>
      </c>
      <c r="AM29" s="69" t="n">
        <f aca="false">IF(AND($F29&lt;AM$2,$G29&lt;AM$4,(DATE(YEAR($G29)+1,MONTH($G29)+1,1))&gt;AM$4),$D29*24*AM$3*(AM$2/1000-($F29/1000)),0)</f>
        <v>45443.4</v>
      </c>
      <c r="AN29" s="69" t="n">
        <f aca="false">IF(AND($F29&lt;AN$2,$G29&lt;AN$4,(DATE(YEAR($G29)+1,MONTH($G29)+1,1))&gt;AN$4),$D29*24*AN$3*(AN$2/1000-($F29/1000)),0)</f>
        <v>45443.4</v>
      </c>
      <c r="AO29" s="69" t="n">
        <f aca="false">IF(AND($F29&lt;AO$2,$G29&lt;AO$4,(DATE(YEAR($G29)+1,MONTH($G29)+1,1))&gt;AO$4),$D29*24*AO$3*(AO$2/1000-($F29/1000)),0)</f>
        <v>45443.4</v>
      </c>
      <c r="AP29" s="69" t="n">
        <f aca="false">IF(AND($F29&lt;AP$2,$G29&lt;AP$4,(DATE(YEAR($G29)+1,MONTH($G29)+1,1))&gt;AP$4),$D29*24*AP$3*(AP$2/1000-($F29/1000)),0)</f>
        <v>45443.4</v>
      </c>
      <c r="AQ29" s="69" t="n">
        <f aca="false">IF(AND($F29&lt;AQ$2,$G29&lt;AQ$4,(DATE(YEAR($G29)+1,MONTH($G29)+1,1))&gt;AQ$4),$D29*24*AQ$3*(AQ$2/1000-($F29/1000)),0)</f>
        <v>45443.4</v>
      </c>
      <c r="AR29" s="69" t="n">
        <f aca="false">IF(AND($F29&lt;AR$2,$G29&lt;AR$4,(DATE(YEAR($G29)+1,MONTH($G29)+1,1))&gt;AR$4),$D29*24*AR$3*(AR$2/1000-($F29/1000)),0)</f>
        <v>45443.4</v>
      </c>
      <c r="AS29" s="69" t="n">
        <f aca="false">IF(AND($F29&lt;AS$2,$G29&lt;AS$4,(DATE(YEAR($G29)+1,MONTH($G29)+1,1))&gt;AS$4),$D29*24*AS$3*(AS$2/1000-($F29/1000)),0)</f>
        <v>45443.4</v>
      </c>
      <c r="AT29" s="69" t="n">
        <f aca="false">IF(AND($F29&lt;AT$2,$G29&lt;AT$4,(DATE(YEAR($G29)+1,MONTH($G29)+1,1))&gt;AT$4),$D29*24*AT$3*(AT$2/1000-($F29/1000)),0)</f>
        <v>45443.4</v>
      </c>
      <c r="AU29" s="69" t="n">
        <f aca="false">IF(AND($F29&lt;AU$2,$G29&lt;AU$4,(DATE(YEAR($G29)+1,MONTH($G29)+1,1))&gt;AU$4),$D29*24*AU$3*(AU$2/1000-($F29/1000)),0)</f>
        <v>45443.4</v>
      </c>
      <c r="AV29" s="69" t="n">
        <f aca="false">IF(AND($F29&lt;AV$2,$G29&lt;AV$4,(DATE(YEAR($G29)+1,MONTH($G29)+1,1))&gt;AV$4),$D29*24*AV$3*(AV$2/1000-($F29/1000)),0)</f>
        <v>45443.4</v>
      </c>
      <c r="AW29" s="69" t="n">
        <f aca="false">IF(AND($F29&lt;AW$2,$G29&lt;AW$4,(DATE(YEAR($G29)+1,MONTH($G29)+1,1))&gt;AW$4),$D29*24*AW$3*(AW$2/1000-($F29/1000)),0)</f>
        <v>45443.4</v>
      </c>
      <c r="AX29" s="69" t="n">
        <f aca="false">IF(AND($F29&lt;AX$2,$G29&lt;AX$4,(DATE(YEAR($G29)+1,MONTH($G29)+1,1))&gt;AX$4),$D29*24*AX$3*(AX$2/1000-($F29/1000)),0)</f>
        <v>45443.4</v>
      </c>
      <c r="AY29" s="69" t="n">
        <f aca="false">IF(AND($F29&lt;AY$2,$G29&lt;AY$4,(DATE(YEAR($G29)+1,MONTH($G29)+1,1))&gt;AY$4),$D29*24*AY$3*(AY$2/1000-($F29/1000)),0)</f>
        <v>0</v>
      </c>
      <c r="AZ29" s="69" t="n">
        <f aca="false">IF(AND($F29&lt;AZ$2,$G29&lt;AZ$4,(DATE(YEAR($G29)+1,MONTH($G29)+1,1))&gt;AZ$4),$D29*24*AZ$3*(AZ$2/1000-($F29/1000)),0)</f>
        <v>0</v>
      </c>
      <c r="BA29" s="69" t="n">
        <f aca="false">IF(AND($F29&lt;BA$2,$G29&lt;BA$4,(DATE(YEAR($G29)+1,MONTH($G29)+1,1))&gt;BA$4),$D29*24*BA$3*(BA$2/1000-($F29/1000)),0)</f>
        <v>0</v>
      </c>
      <c r="BB29" s="69" t="n">
        <f aca="false">IF(AND($F29&lt;BB$2,$G29&lt;BB$4,(DATE(YEAR($G29)+1,MONTH($G29)+1,1))&gt;BB$4),$D29*24*BB$3*(BB$2/1000-($F29/1000)),0)</f>
        <v>0</v>
      </c>
      <c r="BC29" s="69" t="n">
        <f aca="false">IF(AND($F29&lt;BC$2,$G29&lt;BC$4,(DATE(YEAR($G29)+1,MONTH($G29)+1,1))&gt;BC$4),$D29*24*BC$3*(BC$2/1000-($F29/1000)),0)</f>
        <v>0</v>
      </c>
      <c r="BD29" s="83" t="n">
        <f aca="false">IF(AND($F29&lt;BD$2,$G29&lt;BD$4,(DATE(YEAR($G29)+1,MONTH($G29)+1,1))&gt;BD$4),$D29*24*BD$3*(BD$2/1000-($F29/1000)),0)</f>
        <v>0</v>
      </c>
      <c r="BF29" s="69" t="n">
        <f aca="false">AVERAGE(I29:K29)</f>
        <v>0</v>
      </c>
      <c r="BG29" s="69" t="n">
        <f aca="false">AVERAGE(L29:N29)</f>
        <v>0</v>
      </c>
      <c r="BH29" s="69" t="n">
        <f aca="false">AVERAGE(O29:Q29)</f>
        <v>0</v>
      </c>
      <c r="BI29" s="69" t="n">
        <f aca="false">AVERAGE(R29:T29)</f>
        <v>0</v>
      </c>
      <c r="BJ29" s="69" t="n">
        <f aca="false">AVERAGE(U29:W29)</f>
        <v>0</v>
      </c>
      <c r="BK29" s="69" t="n">
        <f aca="false">AVERAGE(X29:Z29)</f>
        <v>0</v>
      </c>
      <c r="BL29" s="69" t="n">
        <f aca="false">AVERAGE(AA29:AC29)</f>
        <v>0</v>
      </c>
      <c r="BM29" s="69" t="n">
        <f aca="false">AVERAGE(AD29:AF29)</f>
        <v>0</v>
      </c>
      <c r="BN29" s="69" t="n">
        <f aca="false">AVERAGE(AG29:AI29)</f>
        <v>0</v>
      </c>
      <c r="BO29" s="69" t="n">
        <f aca="false">AVERAGE(AJ29:AL29)</f>
        <v>0</v>
      </c>
      <c r="BP29" s="69" t="n">
        <f aca="false">AVERAGE(AM29:AO29)</f>
        <v>45443.4</v>
      </c>
      <c r="BQ29" s="69" t="n">
        <f aca="false">AVERAGE(AP29:AR29)</f>
        <v>45443.4</v>
      </c>
      <c r="BR29" s="69" t="n">
        <f aca="false">AVERAGE(AS29:AU29)</f>
        <v>45443.4</v>
      </c>
      <c r="BS29" s="69" t="n">
        <f aca="false">AVERAGE(AV29:AX29)</f>
        <v>45443.4</v>
      </c>
      <c r="BT29" s="69" t="n">
        <f aca="false">AVERAGE(AY29:BA29)</f>
        <v>0</v>
      </c>
      <c r="BU29" s="69" t="n">
        <f aca="false">AVERAGE(BB29:BD29)</f>
        <v>0</v>
      </c>
    </row>
    <row r="30" customFormat="false" ht="12.75" hidden="false" customHeight="false" outlineLevel="0" collapsed="false">
      <c r="A30" s="3" t="s">
        <v>1842</v>
      </c>
      <c r="B30" s="3" t="s">
        <v>1282</v>
      </c>
      <c r="C30" s="3" t="s">
        <v>1283</v>
      </c>
      <c r="D30" s="2" t="n">
        <v>575</v>
      </c>
      <c r="E30" s="3" t="s">
        <v>1268</v>
      </c>
      <c r="F30" s="2" t="n">
        <v>6707</v>
      </c>
      <c r="G30" s="70" t="n">
        <v>37848</v>
      </c>
      <c r="H30" s="64" t="s">
        <v>1260</v>
      </c>
      <c r="I30" s="69" t="n">
        <f aca="false">IF(AND($F30&lt;I$2,$G30&lt;I$4,(DATE(YEAR($G30)+1,MONTH($G30)+1,1))&gt;I$4),$D30*24*I$3*(I$2/1000-($F30/1000)),0)</f>
        <v>0</v>
      </c>
      <c r="J30" s="69" t="n">
        <f aca="false">IF(AND($F30&lt;J$2,$G30&lt;J$4,(DATE(YEAR($G30)+1,MONTH($G30)+1,1))&gt;J$4),$D30*24*J$3*(J$2/1000-($F30/1000)),0)</f>
        <v>0</v>
      </c>
      <c r="K30" s="69" t="n">
        <f aca="false">IF(AND($F30&lt;K$2,$G30&lt;K$4,(DATE(YEAR($G30)+1,MONTH($G30)+1,1))&gt;K$4),$D30*24*K$3*(K$2/1000-($F30/1000)),0)</f>
        <v>0</v>
      </c>
      <c r="L30" s="69" t="n">
        <f aca="false">IF(AND($F30&lt;L$2,$G30&lt;L$4,(DATE(YEAR($G30)+1,MONTH($G30)+1,1))&gt;L$4),$D30*24*L$3*(L$2/1000-($F30/1000)),0)</f>
        <v>0</v>
      </c>
      <c r="M30" s="69" t="n">
        <f aca="false">IF(AND($F30&lt;M$2,$G30&lt;M$4,(DATE(YEAR($G30)+1,MONTH($G30)+1,1))&gt;M$4),$D30*24*M$3*(M$2/1000-($F30/1000)),0)</f>
        <v>0</v>
      </c>
      <c r="N30" s="69" t="n">
        <f aca="false">IF(AND($F30&lt;N$2,$G30&lt;N$4,(DATE(YEAR($G30)+1,MONTH($G30)+1,1))&gt;N$4),$D30*24*N$3*(N$2/1000-($F30/1000)),0)</f>
        <v>0</v>
      </c>
      <c r="O30" s="69" t="n">
        <f aca="false">IF(AND($F30&lt;O$2,$G30&lt;O$4,(DATE(YEAR($G30)+1,MONTH($G30)+1,1))&gt;O$4),$D30*24*O$3*(O$2/1000-($F30/1000)),0)</f>
        <v>0</v>
      </c>
      <c r="P30" s="69" t="n">
        <f aca="false">IF(AND($F30&lt;P$2,$G30&lt;P$4,(DATE(YEAR($G30)+1,MONTH($G30)+1,1))&gt;P$4),$D30*24*P$3*(P$2/1000-($F30/1000)),0)</f>
        <v>0</v>
      </c>
      <c r="Q30" s="69" t="n">
        <f aca="false">IF(AND($F30&lt;Q$2,$G30&lt;Q$4,(DATE(YEAR($G30)+1,MONTH($G30)+1,1))&gt;Q$4),$D30*24*Q$3*(Q$2/1000-($F30/1000)),0)</f>
        <v>0</v>
      </c>
      <c r="R30" s="69" t="n">
        <f aca="false">IF(AND($F30&lt;R$2,$G30&lt;R$4,(DATE(YEAR($G30)+1,MONTH($G30)+1,1))&gt;R$4),$D30*24*R$3*(R$2/1000-($F30/1000)),0)</f>
        <v>0</v>
      </c>
      <c r="S30" s="69" t="n">
        <f aca="false">IF(AND($F30&lt;S$2,$G30&lt;S$4,(DATE(YEAR($G30)+1,MONTH($G30)+1,1))&gt;S$4),$D30*24*S$3*(S$2/1000-($F30/1000)),0)</f>
        <v>0</v>
      </c>
      <c r="T30" s="69" t="n">
        <f aca="false">IF(AND($F30&lt;T$2,$G30&lt;T$4,(DATE(YEAR($G30)+1,MONTH($G30)+1,1))&gt;T$4),$D30*24*T$3*(T$2/1000-($F30/1000)),0)</f>
        <v>0</v>
      </c>
      <c r="U30" s="69" t="n">
        <f aca="false">IF(AND($F30&lt;U$2,$G30&lt;U$4,(DATE(YEAR($G30)+1,MONTH($G30)+1,1))&gt;U$4),$D30*24*U$3*(U$2/1000-($F30/1000)),0)</f>
        <v>0</v>
      </c>
      <c r="V30" s="69" t="n">
        <f aca="false">IF(AND($F30&lt;V$2,$G30&lt;V$4,(DATE(YEAR($G30)+1,MONTH($G30)+1,1))&gt;V$4),$D30*24*V$3*(V$2/1000-($F30/1000)),0)</f>
        <v>0</v>
      </c>
      <c r="W30" s="69" t="n">
        <f aca="false">IF(AND($F30&lt;W$2,$G30&lt;W$4,(DATE(YEAR($G30)+1,MONTH($G30)+1,1))&gt;W$4),$D30*24*W$3*(W$2/1000-($F30/1000)),0)</f>
        <v>0</v>
      </c>
      <c r="X30" s="69" t="n">
        <f aca="false">IF(AND($F30&lt;X$2,$G30&lt;X$4,(DATE(YEAR($G30)+1,MONTH($G30)+1,1))&gt;X$4),$D30*24*X$3*(X$2/1000-($F30/1000)),0)</f>
        <v>0</v>
      </c>
      <c r="Y30" s="69" t="n">
        <f aca="false">IF(AND($F30&lt;Y$2,$G30&lt;Y$4,(DATE(YEAR($G30)+1,MONTH($G30)+1,1))&gt;Y$4),$D30*24*Y$3*(Y$2/1000-($F30/1000)),0)</f>
        <v>0</v>
      </c>
      <c r="Z30" s="69" t="n">
        <f aca="false">IF(AND($F30&lt;Z$2,$G30&lt;Z$4,(DATE(YEAR($G30)+1,MONTH($G30)+1,1))&gt;Z$4),$D30*24*Z$3*(Z$2/1000-($F30/1000)),0)</f>
        <v>0</v>
      </c>
      <c r="AA30" s="69" t="n">
        <f aca="false">IF(AND($F30&lt;AA$2,$G30&lt;AA$4,(DATE(YEAR($G30)+1,MONTH($G30)+1,1))&gt;AA$4),$D30*24*AA$3*(AA$2/1000-($F30/1000)),0)</f>
        <v>0</v>
      </c>
      <c r="AB30" s="69" t="n">
        <f aca="false">IF(AND($F30&lt;AB$2,$G30&lt;AB$4,(DATE(YEAR($G30)+1,MONTH($G30)+1,1))&gt;AB$4),$D30*24*AB$3*(AB$2/1000-($F30/1000)),0)</f>
        <v>0</v>
      </c>
      <c r="AC30" s="69" t="n">
        <f aca="false">IF(AND($F30&lt;AC$2,$G30&lt;AC$4,(DATE(YEAR($G30)+1,MONTH($G30)+1,1))&gt;AC$4),$D30*24*AC$3*(AC$2/1000-($F30/1000)),0)</f>
        <v>0</v>
      </c>
      <c r="AD30" s="69" t="n">
        <f aca="false">IF(AND($F30&lt;AD$2,$G30&lt;AD$4,(DATE(YEAR($G30)+1,MONTH($G30)+1,1))&gt;AD$4),$D30*24*AD$3*(AD$2/1000-($F30/1000)),0)</f>
        <v>0</v>
      </c>
      <c r="AE30" s="69" t="n">
        <f aca="false">IF(AND($F30&lt;AE$2,$G30&lt;AE$4,(DATE(YEAR($G30)+1,MONTH($G30)+1,1))&gt;AE$4),$D30*24*AE$3*(AE$2/1000-($F30/1000)),0)</f>
        <v>0</v>
      </c>
      <c r="AF30" s="69" t="n">
        <f aca="false">IF(AND($F30&lt;AF$2,$G30&lt;AF$4,(DATE(YEAR($G30)+1,MONTH($G30)+1,1))&gt;AF$4),$D30*24*AF$3*(AF$2/1000-($F30/1000)),0)</f>
        <v>0</v>
      </c>
      <c r="AG30" s="69" t="n">
        <f aca="false">IF(AND($F30&lt;AG$2,$G30&lt;AG$4,(DATE(YEAR($G30)+1,MONTH($G30)+1,1))&gt;AG$4),$D30*24*AG$3*(AG$2/1000-($F30/1000)),0)</f>
        <v>0</v>
      </c>
      <c r="AH30" s="69" t="n">
        <f aca="false">IF(AND($F30&lt;AH$2,$G30&lt;AH$4,(DATE(YEAR($G30)+1,MONTH($G30)+1,1))&gt;AH$4),$D30*24*AH$3*(AH$2/1000-($F30/1000)),0)</f>
        <v>0</v>
      </c>
      <c r="AI30" s="69" t="n">
        <f aca="false">IF(AND($F30&lt;AI$2,$G30&lt;AI$4,(DATE(YEAR($G30)+1,MONTH($G30)+1,1))&gt;AI$4),$D30*24*AI$3*(AI$2/1000-($F30/1000)),0)</f>
        <v>0</v>
      </c>
      <c r="AJ30" s="69" t="n">
        <f aca="false">IF(AND($F30&lt;AJ$2,$G30&lt;AJ$4,(DATE(YEAR($G30)+1,MONTH($G30)+1,1))&gt;AJ$4),$D30*24*AJ$3*(AJ$2/1000-($F30/1000)),0)</f>
        <v>0</v>
      </c>
      <c r="AK30" s="69" t="n">
        <f aca="false">IF(AND($F30&lt;AK$2,$G30&lt;AK$4,(DATE(YEAR($G30)+1,MONTH($G30)+1,1))&gt;AK$4),$D30*24*AK$3*(AK$2/1000-($F30/1000)),0)</f>
        <v>0</v>
      </c>
      <c r="AL30" s="69" t="n">
        <f aca="false">IF(AND($F30&lt;AL$2,$G30&lt;AL$4,(DATE(YEAR($G30)+1,MONTH($G30)+1,1))&gt;AL$4),$D30*24*AL$3*(AL$2/1000-($F30/1000)),0)</f>
        <v>0</v>
      </c>
      <c r="AM30" s="69" t="n">
        <f aca="false">IF(AND($F30&lt;AM$2,$G30&lt;AM$4,(DATE(YEAR($G30)+1,MONTH($G30)+1,1))&gt;AM$4),$D30*24*AM$3*(AM$2/1000-($F30/1000)),0)</f>
        <v>0</v>
      </c>
      <c r="AN30" s="69" t="n">
        <f aca="false">IF(AND($F30&lt;AN$2,$G30&lt;AN$4,(DATE(YEAR($G30)+1,MONTH($G30)+1,1))&gt;AN$4),$D30*24*AN$3*(AN$2/1000-($F30/1000)),0)</f>
        <v>0</v>
      </c>
      <c r="AO30" s="69" t="n">
        <f aca="false">IF(AND($F30&lt;AO$2,$G30&lt;AO$4,(DATE(YEAR($G30)+1,MONTH($G30)+1,1))&gt;AO$4),$D30*24*AO$3*(AO$2/1000-($F30/1000)),0)</f>
        <v>45443.4</v>
      </c>
      <c r="AP30" s="69" t="n">
        <f aca="false">IF(AND($F30&lt;AP$2,$G30&lt;AP$4,(DATE(YEAR($G30)+1,MONTH($G30)+1,1))&gt;AP$4),$D30*24*AP$3*(AP$2/1000-($F30/1000)),0)</f>
        <v>45443.4</v>
      </c>
      <c r="AQ30" s="69" t="n">
        <f aca="false">IF(AND($F30&lt;AQ$2,$G30&lt;AQ$4,(DATE(YEAR($G30)+1,MONTH($G30)+1,1))&gt;AQ$4),$D30*24*AQ$3*(AQ$2/1000-($F30/1000)),0)</f>
        <v>45443.4</v>
      </c>
      <c r="AR30" s="69" t="n">
        <f aca="false">IF(AND($F30&lt;AR$2,$G30&lt;AR$4,(DATE(YEAR($G30)+1,MONTH($G30)+1,1))&gt;AR$4),$D30*24*AR$3*(AR$2/1000-($F30/1000)),0)</f>
        <v>45443.4</v>
      </c>
      <c r="AS30" s="69" t="n">
        <f aca="false">IF(AND($F30&lt;AS$2,$G30&lt;AS$4,(DATE(YEAR($G30)+1,MONTH($G30)+1,1))&gt;AS$4),$D30*24*AS$3*(AS$2/1000-($F30/1000)),0)</f>
        <v>45443.4</v>
      </c>
      <c r="AT30" s="69" t="n">
        <f aca="false">IF(AND($F30&lt;AT$2,$G30&lt;AT$4,(DATE(YEAR($G30)+1,MONTH($G30)+1,1))&gt;AT$4),$D30*24*AT$3*(AT$2/1000-($F30/1000)),0)</f>
        <v>45443.4</v>
      </c>
      <c r="AU30" s="69" t="n">
        <f aca="false">IF(AND($F30&lt;AU$2,$G30&lt;AU$4,(DATE(YEAR($G30)+1,MONTH($G30)+1,1))&gt;AU$4),$D30*24*AU$3*(AU$2/1000-($F30/1000)),0)</f>
        <v>45443.4</v>
      </c>
      <c r="AV30" s="69" t="n">
        <f aca="false">IF(AND($F30&lt;AV$2,$G30&lt;AV$4,(DATE(YEAR($G30)+1,MONTH($G30)+1,1))&gt;AV$4),$D30*24*AV$3*(AV$2/1000-($F30/1000)),0)</f>
        <v>45443.4</v>
      </c>
      <c r="AW30" s="69" t="n">
        <f aca="false">IF(AND($F30&lt;AW$2,$G30&lt;AW$4,(DATE(YEAR($G30)+1,MONTH($G30)+1,1))&gt;AW$4),$D30*24*AW$3*(AW$2/1000-($F30/1000)),0)</f>
        <v>45443.4</v>
      </c>
      <c r="AX30" s="69" t="n">
        <f aca="false">IF(AND($F30&lt;AX$2,$G30&lt;AX$4,(DATE(YEAR($G30)+1,MONTH($G30)+1,1))&gt;AX$4),$D30*24*AX$3*(AX$2/1000-($F30/1000)),0)</f>
        <v>45443.4</v>
      </c>
      <c r="AY30" s="69" t="n">
        <f aca="false">IF(AND($F30&lt;AY$2,$G30&lt;AY$4,(DATE(YEAR($G30)+1,MONTH($G30)+1,1))&gt;AY$4),$D30*24*AY$3*(AY$2/1000-($F30/1000)),0)</f>
        <v>45443.4</v>
      </c>
      <c r="AZ30" s="69" t="n">
        <f aca="false">IF(AND($F30&lt;AZ$2,$G30&lt;AZ$4,(DATE(YEAR($G30)+1,MONTH($G30)+1,1))&gt;AZ$4),$D30*24*AZ$3*(AZ$2/1000-($F30/1000)),0)</f>
        <v>45443.4</v>
      </c>
      <c r="BA30" s="69" t="n">
        <f aca="false">IF(AND($F30&lt;BA$2,$G30&lt;BA$4,(DATE(YEAR($G30)+1,MONTH($G30)+1,1))&gt;BA$4),$D30*24*BA$3*(BA$2/1000-($F30/1000)),0)</f>
        <v>0</v>
      </c>
      <c r="BB30" s="69" t="n">
        <f aca="false">IF(AND($F30&lt;BB$2,$G30&lt;BB$4,(DATE(YEAR($G30)+1,MONTH($G30)+1,1))&gt;BB$4),$D30*24*BB$3*(BB$2/1000-($F30/1000)),0)</f>
        <v>0</v>
      </c>
      <c r="BC30" s="69" t="n">
        <f aca="false">IF(AND($F30&lt;BC$2,$G30&lt;BC$4,(DATE(YEAR($G30)+1,MONTH($G30)+1,1))&gt;BC$4),$D30*24*BC$3*(BC$2/1000-($F30/1000)),0)</f>
        <v>0</v>
      </c>
      <c r="BD30" s="83" t="n">
        <f aca="false">IF(AND($F30&lt;BD$2,$G30&lt;BD$4,(DATE(YEAR($G30)+1,MONTH($G30)+1,1))&gt;BD$4),$D30*24*BD$3*(BD$2/1000-($F30/1000)),0)</f>
        <v>0</v>
      </c>
      <c r="BF30" s="69" t="n">
        <f aca="false">AVERAGE(I30:K30)</f>
        <v>0</v>
      </c>
      <c r="BG30" s="69" t="n">
        <f aca="false">AVERAGE(L30:N30)</f>
        <v>0</v>
      </c>
      <c r="BH30" s="69" t="n">
        <f aca="false">AVERAGE(O30:Q30)</f>
        <v>0</v>
      </c>
      <c r="BI30" s="69" t="n">
        <f aca="false">AVERAGE(R30:T30)</f>
        <v>0</v>
      </c>
      <c r="BJ30" s="69" t="n">
        <f aca="false">AVERAGE(U30:W30)</f>
        <v>0</v>
      </c>
      <c r="BK30" s="69" t="n">
        <f aca="false">AVERAGE(X30:Z30)</f>
        <v>0</v>
      </c>
      <c r="BL30" s="69" t="n">
        <f aca="false">AVERAGE(AA30:AC30)</f>
        <v>0</v>
      </c>
      <c r="BM30" s="69" t="n">
        <f aca="false">AVERAGE(AD30:AF30)</f>
        <v>0</v>
      </c>
      <c r="BN30" s="69" t="n">
        <f aca="false">AVERAGE(AG30:AI30)</f>
        <v>0</v>
      </c>
      <c r="BO30" s="69" t="n">
        <f aca="false">AVERAGE(AJ30:AL30)</f>
        <v>0</v>
      </c>
      <c r="BP30" s="69" t="n">
        <f aca="false">AVERAGE(AM30:AO30)</f>
        <v>15147.8</v>
      </c>
      <c r="BQ30" s="69" t="n">
        <f aca="false">AVERAGE(AP30:AR30)</f>
        <v>45443.4</v>
      </c>
      <c r="BR30" s="69" t="n">
        <f aca="false">AVERAGE(AS30:AU30)</f>
        <v>45443.4</v>
      </c>
      <c r="BS30" s="69" t="n">
        <f aca="false">AVERAGE(AV30:AX30)</f>
        <v>45443.4</v>
      </c>
      <c r="BT30" s="69" t="n">
        <f aca="false">AVERAGE(AY30:BA30)</f>
        <v>30295.6</v>
      </c>
      <c r="BU30" s="69" t="n">
        <f aca="false">AVERAGE(BB30:BD30)</f>
        <v>0</v>
      </c>
    </row>
    <row r="31" customFormat="false" ht="12.75" hidden="false" customHeight="false" outlineLevel="0" collapsed="false">
      <c r="A31" s="3" t="s">
        <v>1843</v>
      </c>
      <c r="B31" s="3" t="s">
        <v>1282</v>
      </c>
      <c r="C31" s="3" t="s">
        <v>1283</v>
      </c>
      <c r="D31" s="2" t="n">
        <v>575</v>
      </c>
      <c r="E31" s="3" t="s">
        <v>1268</v>
      </c>
      <c r="F31" s="2" t="n">
        <v>6707</v>
      </c>
      <c r="G31" s="70" t="n">
        <v>37895</v>
      </c>
      <c r="H31" s="64" t="s">
        <v>1260</v>
      </c>
      <c r="I31" s="69" t="n">
        <f aca="false">IF(AND($F31&lt;I$2,$G31&lt;I$4,(DATE(YEAR($G31)+1,MONTH($G31)+1,1))&gt;I$4),$D31*24*I$3*(I$2/1000-($F31/1000)),0)</f>
        <v>0</v>
      </c>
      <c r="J31" s="69" t="n">
        <f aca="false">IF(AND($F31&lt;J$2,$G31&lt;J$4,(DATE(YEAR($G31)+1,MONTH($G31)+1,1))&gt;J$4),$D31*24*J$3*(J$2/1000-($F31/1000)),0)</f>
        <v>0</v>
      </c>
      <c r="K31" s="69" t="n">
        <f aca="false">IF(AND($F31&lt;K$2,$G31&lt;K$4,(DATE(YEAR($G31)+1,MONTH($G31)+1,1))&gt;K$4),$D31*24*K$3*(K$2/1000-($F31/1000)),0)</f>
        <v>0</v>
      </c>
      <c r="L31" s="69" t="n">
        <f aca="false">IF(AND($F31&lt;L$2,$G31&lt;L$4,(DATE(YEAR($G31)+1,MONTH($G31)+1,1))&gt;L$4),$D31*24*L$3*(L$2/1000-($F31/1000)),0)</f>
        <v>0</v>
      </c>
      <c r="M31" s="69" t="n">
        <f aca="false">IF(AND($F31&lt;M$2,$G31&lt;M$4,(DATE(YEAR($G31)+1,MONTH($G31)+1,1))&gt;M$4),$D31*24*M$3*(M$2/1000-($F31/1000)),0)</f>
        <v>0</v>
      </c>
      <c r="N31" s="69" t="n">
        <f aca="false">IF(AND($F31&lt;N$2,$G31&lt;N$4,(DATE(YEAR($G31)+1,MONTH($G31)+1,1))&gt;N$4),$D31*24*N$3*(N$2/1000-($F31/1000)),0)</f>
        <v>0</v>
      </c>
      <c r="O31" s="69" t="n">
        <f aca="false">IF(AND($F31&lt;O$2,$G31&lt;O$4,(DATE(YEAR($G31)+1,MONTH($G31)+1,1))&gt;O$4),$D31*24*O$3*(O$2/1000-($F31/1000)),0)</f>
        <v>0</v>
      </c>
      <c r="P31" s="69" t="n">
        <f aca="false">IF(AND($F31&lt;P$2,$G31&lt;P$4,(DATE(YEAR($G31)+1,MONTH($G31)+1,1))&gt;P$4),$D31*24*P$3*(P$2/1000-($F31/1000)),0)</f>
        <v>0</v>
      </c>
      <c r="Q31" s="69" t="n">
        <f aca="false">IF(AND($F31&lt;Q$2,$G31&lt;Q$4,(DATE(YEAR($G31)+1,MONTH($G31)+1,1))&gt;Q$4),$D31*24*Q$3*(Q$2/1000-($F31/1000)),0)</f>
        <v>0</v>
      </c>
      <c r="R31" s="69" t="n">
        <f aca="false">IF(AND($F31&lt;R$2,$G31&lt;R$4,(DATE(YEAR($G31)+1,MONTH($G31)+1,1))&gt;R$4),$D31*24*R$3*(R$2/1000-($F31/1000)),0)</f>
        <v>0</v>
      </c>
      <c r="S31" s="69" t="n">
        <f aca="false">IF(AND($F31&lt;S$2,$G31&lt;S$4,(DATE(YEAR($G31)+1,MONTH($G31)+1,1))&gt;S$4),$D31*24*S$3*(S$2/1000-($F31/1000)),0)</f>
        <v>0</v>
      </c>
      <c r="T31" s="69" t="n">
        <f aca="false">IF(AND($F31&lt;T$2,$G31&lt;T$4,(DATE(YEAR($G31)+1,MONTH($G31)+1,1))&gt;T$4),$D31*24*T$3*(T$2/1000-($F31/1000)),0)</f>
        <v>0</v>
      </c>
      <c r="U31" s="69" t="n">
        <f aca="false">IF(AND($F31&lt;U$2,$G31&lt;U$4,(DATE(YEAR($G31)+1,MONTH($G31)+1,1))&gt;U$4),$D31*24*U$3*(U$2/1000-($F31/1000)),0)</f>
        <v>0</v>
      </c>
      <c r="V31" s="69" t="n">
        <f aca="false">IF(AND($F31&lt;V$2,$G31&lt;V$4,(DATE(YEAR($G31)+1,MONTH($G31)+1,1))&gt;V$4),$D31*24*V$3*(V$2/1000-($F31/1000)),0)</f>
        <v>0</v>
      </c>
      <c r="W31" s="69" t="n">
        <f aca="false">IF(AND($F31&lt;W$2,$G31&lt;W$4,(DATE(YEAR($G31)+1,MONTH($G31)+1,1))&gt;W$4),$D31*24*W$3*(W$2/1000-($F31/1000)),0)</f>
        <v>0</v>
      </c>
      <c r="X31" s="69" t="n">
        <f aca="false">IF(AND($F31&lt;X$2,$G31&lt;X$4,(DATE(YEAR($G31)+1,MONTH($G31)+1,1))&gt;X$4),$D31*24*X$3*(X$2/1000-($F31/1000)),0)</f>
        <v>0</v>
      </c>
      <c r="Y31" s="69" t="n">
        <f aca="false">IF(AND($F31&lt;Y$2,$G31&lt;Y$4,(DATE(YEAR($G31)+1,MONTH($G31)+1,1))&gt;Y$4),$D31*24*Y$3*(Y$2/1000-($F31/1000)),0)</f>
        <v>0</v>
      </c>
      <c r="Z31" s="69" t="n">
        <f aca="false">IF(AND($F31&lt;Z$2,$G31&lt;Z$4,(DATE(YEAR($G31)+1,MONTH($G31)+1,1))&gt;Z$4),$D31*24*Z$3*(Z$2/1000-($F31/1000)),0)</f>
        <v>0</v>
      </c>
      <c r="AA31" s="69" t="n">
        <f aca="false">IF(AND($F31&lt;AA$2,$G31&lt;AA$4,(DATE(YEAR($G31)+1,MONTH($G31)+1,1))&gt;AA$4),$D31*24*AA$3*(AA$2/1000-($F31/1000)),0)</f>
        <v>0</v>
      </c>
      <c r="AB31" s="69" t="n">
        <f aca="false">IF(AND($F31&lt;AB$2,$G31&lt;AB$4,(DATE(YEAR($G31)+1,MONTH($G31)+1,1))&gt;AB$4),$D31*24*AB$3*(AB$2/1000-($F31/1000)),0)</f>
        <v>0</v>
      </c>
      <c r="AC31" s="69" t="n">
        <f aca="false">IF(AND($F31&lt;AC$2,$G31&lt;AC$4,(DATE(YEAR($G31)+1,MONTH($G31)+1,1))&gt;AC$4),$D31*24*AC$3*(AC$2/1000-($F31/1000)),0)</f>
        <v>0</v>
      </c>
      <c r="AD31" s="69" t="n">
        <f aca="false">IF(AND($F31&lt;AD$2,$G31&lt;AD$4,(DATE(YEAR($G31)+1,MONTH($G31)+1,1))&gt;AD$4),$D31*24*AD$3*(AD$2/1000-($F31/1000)),0)</f>
        <v>0</v>
      </c>
      <c r="AE31" s="69" t="n">
        <f aca="false">IF(AND($F31&lt;AE$2,$G31&lt;AE$4,(DATE(YEAR($G31)+1,MONTH($G31)+1,1))&gt;AE$4),$D31*24*AE$3*(AE$2/1000-($F31/1000)),0)</f>
        <v>0</v>
      </c>
      <c r="AF31" s="69" t="n">
        <f aca="false">IF(AND($F31&lt;AF$2,$G31&lt;AF$4,(DATE(YEAR($G31)+1,MONTH($G31)+1,1))&gt;AF$4),$D31*24*AF$3*(AF$2/1000-($F31/1000)),0)</f>
        <v>0</v>
      </c>
      <c r="AG31" s="69" t="n">
        <f aca="false">IF(AND($F31&lt;AG$2,$G31&lt;AG$4,(DATE(YEAR($G31)+1,MONTH($G31)+1,1))&gt;AG$4),$D31*24*AG$3*(AG$2/1000-($F31/1000)),0)</f>
        <v>0</v>
      </c>
      <c r="AH31" s="69" t="n">
        <f aca="false">IF(AND($F31&lt;AH$2,$G31&lt;AH$4,(DATE(YEAR($G31)+1,MONTH($G31)+1,1))&gt;AH$4),$D31*24*AH$3*(AH$2/1000-($F31/1000)),0)</f>
        <v>0</v>
      </c>
      <c r="AI31" s="69" t="n">
        <f aca="false">IF(AND($F31&lt;AI$2,$G31&lt;AI$4,(DATE(YEAR($G31)+1,MONTH($G31)+1,1))&gt;AI$4),$D31*24*AI$3*(AI$2/1000-($F31/1000)),0)</f>
        <v>0</v>
      </c>
      <c r="AJ31" s="69" t="n">
        <f aca="false">IF(AND($F31&lt;AJ$2,$G31&lt;AJ$4,(DATE(YEAR($G31)+1,MONTH($G31)+1,1))&gt;AJ$4),$D31*24*AJ$3*(AJ$2/1000-($F31/1000)),0)</f>
        <v>0</v>
      </c>
      <c r="AK31" s="69" t="n">
        <f aca="false">IF(AND($F31&lt;AK$2,$G31&lt;AK$4,(DATE(YEAR($G31)+1,MONTH($G31)+1,1))&gt;AK$4),$D31*24*AK$3*(AK$2/1000-($F31/1000)),0)</f>
        <v>0</v>
      </c>
      <c r="AL31" s="69" t="n">
        <f aca="false">IF(AND($F31&lt;AL$2,$G31&lt;AL$4,(DATE(YEAR($G31)+1,MONTH($G31)+1,1))&gt;AL$4),$D31*24*AL$3*(AL$2/1000-($F31/1000)),0)</f>
        <v>0</v>
      </c>
      <c r="AM31" s="69" t="n">
        <f aca="false">IF(AND($F31&lt;AM$2,$G31&lt;AM$4,(DATE(YEAR($G31)+1,MONTH($G31)+1,1))&gt;AM$4),$D31*24*AM$3*(AM$2/1000-($F31/1000)),0)</f>
        <v>0</v>
      </c>
      <c r="AN31" s="69" t="n">
        <f aca="false">IF(AND($F31&lt;AN$2,$G31&lt;AN$4,(DATE(YEAR($G31)+1,MONTH($G31)+1,1))&gt;AN$4),$D31*24*AN$3*(AN$2/1000-($F31/1000)),0)</f>
        <v>0</v>
      </c>
      <c r="AO31" s="69" t="n">
        <f aca="false">IF(AND($F31&lt;AO$2,$G31&lt;AO$4,(DATE(YEAR($G31)+1,MONTH($G31)+1,1))&gt;AO$4),$D31*24*AO$3*(AO$2/1000-($F31/1000)),0)</f>
        <v>0</v>
      </c>
      <c r="AP31" s="69" t="n">
        <f aca="false">IF(AND($F31&lt;AP$2,$G31&lt;AP$4,(DATE(YEAR($G31)+1,MONTH($G31)+1,1))&gt;AP$4),$D31*24*AP$3*(AP$2/1000-($F31/1000)),0)</f>
        <v>0</v>
      </c>
      <c r="AQ31" s="69" t="n">
        <f aca="false">IF(AND($F31&lt;AQ$2,$G31&lt;AQ$4,(DATE(YEAR($G31)+1,MONTH($G31)+1,1))&gt;AQ$4),$D31*24*AQ$3*(AQ$2/1000-($F31/1000)),0)</f>
        <v>45443.4</v>
      </c>
      <c r="AR31" s="69" t="n">
        <f aca="false">IF(AND($F31&lt;AR$2,$G31&lt;AR$4,(DATE(YEAR($G31)+1,MONTH($G31)+1,1))&gt;AR$4),$D31*24*AR$3*(AR$2/1000-($F31/1000)),0)</f>
        <v>45443.4</v>
      </c>
      <c r="AS31" s="69" t="n">
        <f aca="false">IF(AND($F31&lt;AS$2,$G31&lt;AS$4,(DATE(YEAR($G31)+1,MONTH($G31)+1,1))&gt;AS$4),$D31*24*AS$3*(AS$2/1000-($F31/1000)),0)</f>
        <v>45443.4</v>
      </c>
      <c r="AT31" s="69" t="n">
        <f aca="false">IF(AND($F31&lt;AT$2,$G31&lt;AT$4,(DATE(YEAR($G31)+1,MONTH($G31)+1,1))&gt;AT$4),$D31*24*AT$3*(AT$2/1000-($F31/1000)),0)</f>
        <v>45443.4</v>
      </c>
      <c r="AU31" s="69" t="n">
        <f aca="false">IF(AND($F31&lt;AU$2,$G31&lt;AU$4,(DATE(YEAR($G31)+1,MONTH($G31)+1,1))&gt;AU$4),$D31*24*AU$3*(AU$2/1000-($F31/1000)),0)</f>
        <v>45443.4</v>
      </c>
      <c r="AV31" s="69" t="n">
        <f aca="false">IF(AND($F31&lt;AV$2,$G31&lt;AV$4,(DATE(YEAR($G31)+1,MONTH($G31)+1,1))&gt;AV$4),$D31*24*AV$3*(AV$2/1000-($F31/1000)),0)</f>
        <v>45443.4</v>
      </c>
      <c r="AW31" s="69" t="n">
        <f aca="false">IF(AND($F31&lt;AW$2,$G31&lt;AW$4,(DATE(YEAR($G31)+1,MONTH($G31)+1,1))&gt;AW$4),$D31*24*AW$3*(AW$2/1000-($F31/1000)),0)</f>
        <v>45443.4</v>
      </c>
      <c r="AX31" s="69" t="n">
        <f aca="false">IF(AND($F31&lt;AX$2,$G31&lt;AX$4,(DATE(YEAR($G31)+1,MONTH($G31)+1,1))&gt;AX$4),$D31*24*AX$3*(AX$2/1000-($F31/1000)),0)</f>
        <v>45443.4</v>
      </c>
      <c r="AY31" s="69" t="n">
        <f aca="false">IF(AND($F31&lt;AY$2,$G31&lt;AY$4,(DATE(YEAR($G31)+1,MONTH($G31)+1,1))&gt;AY$4),$D31*24*AY$3*(AY$2/1000-($F31/1000)),0)</f>
        <v>45443.4</v>
      </c>
      <c r="AZ31" s="69" t="n">
        <f aca="false">IF(AND($F31&lt;AZ$2,$G31&lt;AZ$4,(DATE(YEAR($G31)+1,MONTH($G31)+1,1))&gt;AZ$4),$D31*24*AZ$3*(AZ$2/1000-($F31/1000)),0)</f>
        <v>45443.4</v>
      </c>
      <c r="BA31" s="69" t="n">
        <f aca="false">IF(AND($F31&lt;BA$2,$G31&lt;BA$4,(DATE(YEAR($G31)+1,MONTH($G31)+1,1))&gt;BA$4),$D31*24*BA$3*(BA$2/1000-($F31/1000)),0)</f>
        <v>45443.4</v>
      </c>
      <c r="BB31" s="69" t="n">
        <f aca="false">IF(AND($F31&lt;BB$2,$G31&lt;BB$4,(DATE(YEAR($G31)+1,MONTH($G31)+1,1))&gt;BB$4),$D31*24*BB$3*(BB$2/1000-($F31/1000)),0)</f>
        <v>45443.4</v>
      </c>
      <c r="BC31" s="69" t="n">
        <f aca="false">IF(AND($F31&lt;BC$2,$G31&lt;BC$4,(DATE(YEAR($G31)+1,MONTH($G31)+1,1))&gt;BC$4),$D31*24*BC$3*(BC$2/1000-($F31/1000)),0)</f>
        <v>0</v>
      </c>
      <c r="BD31" s="83" t="n">
        <f aca="false">IF(AND($F31&lt;BD$2,$G31&lt;BD$4,(DATE(YEAR($G31)+1,MONTH($G31)+1,1))&gt;BD$4),$D31*24*BD$3*(BD$2/1000-($F31/1000)),0)</f>
        <v>0</v>
      </c>
      <c r="BF31" s="69" t="n">
        <f aca="false">AVERAGE(I31:K31)</f>
        <v>0</v>
      </c>
      <c r="BG31" s="69" t="n">
        <f aca="false">AVERAGE(L31:N31)</f>
        <v>0</v>
      </c>
      <c r="BH31" s="69" t="n">
        <f aca="false">AVERAGE(O31:Q31)</f>
        <v>0</v>
      </c>
      <c r="BI31" s="69" t="n">
        <f aca="false">AVERAGE(R31:T31)</f>
        <v>0</v>
      </c>
      <c r="BJ31" s="69" t="n">
        <f aca="false">AVERAGE(U31:W31)</f>
        <v>0</v>
      </c>
      <c r="BK31" s="69" t="n">
        <f aca="false">AVERAGE(X31:Z31)</f>
        <v>0</v>
      </c>
      <c r="BL31" s="69" t="n">
        <f aca="false">AVERAGE(AA31:AC31)</f>
        <v>0</v>
      </c>
      <c r="BM31" s="69" t="n">
        <f aca="false">AVERAGE(AD31:AF31)</f>
        <v>0</v>
      </c>
      <c r="BN31" s="69" t="n">
        <f aca="false">AVERAGE(AG31:AI31)</f>
        <v>0</v>
      </c>
      <c r="BO31" s="69" t="n">
        <f aca="false">AVERAGE(AJ31:AL31)</f>
        <v>0</v>
      </c>
      <c r="BP31" s="69" t="n">
        <f aca="false">AVERAGE(AM31:AO31)</f>
        <v>0</v>
      </c>
      <c r="BQ31" s="69" t="n">
        <f aca="false">AVERAGE(AP31:AR31)</f>
        <v>30295.6</v>
      </c>
      <c r="BR31" s="69" t="n">
        <f aca="false">AVERAGE(AS31:AU31)</f>
        <v>45443.4</v>
      </c>
      <c r="BS31" s="69" t="n">
        <f aca="false">AVERAGE(AV31:AX31)</f>
        <v>45443.4</v>
      </c>
      <c r="BT31" s="69" t="n">
        <f aca="false">AVERAGE(AY31:BA31)</f>
        <v>45443.4</v>
      </c>
      <c r="BU31" s="69" t="n">
        <f aca="false">AVERAGE(BB31:BD31)</f>
        <v>15147.8</v>
      </c>
    </row>
    <row r="32" customFormat="false" ht="12.75" hidden="false" customHeight="false" outlineLevel="0" collapsed="false">
      <c r="A32" s="3" t="s">
        <v>1220</v>
      </c>
      <c r="B32" s="3" t="s">
        <v>1282</v>
      </c>
      <c r="C32" s="3" t="s">
        <v>1283</v>
      </c>
      <c r="D32" s="2" t="n">
        <v>555</v>
      </c>
      <c r="E32" s="3" t="s">
        <v>1268</v>
      </c>
      <c r="F32" s="2" t="n">
        <v>6793</v>
      </c>
      <c r="G32" s="70" t="n">
        <v>37049</v>
      </c>
      <c r="H32" s="64" t="s">
        <v>1260</v>
      </c>
      <c r="I32" s="69" t="n">
        <f aca="false">IF(AND($F32&lt;I$2,$G32&lt;I$4,(DATE(YEAR($G32)+1,MONTH($G32)+1,1))&gt;I$4),$D32*24*I$3*(I$2/1000-($F32/1000)),0)</f>
        <v>0</v>
      </c>
      <c r="J32" s="69" t="n">
        <f aca="false">IF(AND($F32&lt;J$2,$G32&lt;J$4,(DATE(YEAR($G32)+1,MONTH($G32)+1,1))&gt;J$4),$D32*24*J$3*(J$2/1000-($F32/1000)),0)</f>
        <v>0</v>
      </c>
      <c r="K32" s="69" t="n">
        <f aca="false">IF(AND($F32&lt;K$2,$G32&lt;K$4,(DATE(YEAR($G32)+1,MONTH($G32)+1,1))&gt;K$4),$D32*24*K$3*(K$2/1000-($F32/1000)),0)</f>
        <v>0</v>
      </c>
      <c r="L32" s="69" t="n">
        <f aca="false">IF(AND($F32&lt;L$2,$G32&lt;L$4,(DATE(YEAR($G32)+1,MONTH($G32)+1,1))&gt;L$4),$D32*24*L$3*(L$2/1000-($F32/1000)),0)</f>
        <v>0</v>
      </c>
      <c r="M32" s="69" t="n">
        <f aca="false">IF(AND($F32&lt;M$2,$G32&lt;M$4,(DATE(YEAR($G32)+1,MONTH($G32)+1,1))&gt;M$4),$D32*24*M$3*(M$2/1000-($F32/1000)),0)</f>
        <v>0</v>
      </c>
      <c r="N32" s="69" t="n">
        <f aca="false">IF(AND($F32&lt;N$2,$G32&lt;N$4,(DATE(YEAR($G32)+1,MONTH($G32)+1,1))&gt;N$4),$D32*24*N$3*(N$2/1000-($F32/1000)),0)</f>
        <v>0</v>
      </c>
      <c r="O32" s="69" t="n">
        <f aca="false">IF(AND($F32&lt;O$2,$G32&lt;O$4,(DATE(YEAR($G32)+1,MONTH($G32)+1,1))&gt;O$4),$D32*24*O$3*(O$2/1000-($F32/1000)),0)</f>
        <v>42717.24</v>
      </c>
      <c r="P32" s="69" t="n">
        <f aca="false">IF(AND($F32&lt;P$2,$G32&lt;P$4,(DATE(YEAR($G32)+1,MONTH($G32)+1,1))&gt;P$4),$D32*24*P$3*(P$2/1000-($F32/1000)),0)</f>
        <v>42717.24</v>
      </c>
      <c r="Q32" s="69" t="n">
        <f aca="false">IF(AND($F32&lt;Q$2,$G32&lt;Q$4,(DATE(YEAR($G32)+1,MONTH($G32)+1,1))&gt;Q$4),$D32*24*Q$3*(Q$2/1000-($F32/1000)),0)</f>
        <v>42717.24</v>
      </c>
      <c r="R32" s="69" t="n">
        <f aca="false">IF(AND($F32&lt;R$2,$G32&lt;R$4,(DATE(YEAR($G32)+1,MONTH($G32)+1,1))&gt;R$4),$D32*24*R$3*(R$2/1000-($F32/1000)),0)</f>
        <v>34173.792</v>
      </c>
      <c r="S32" s="69" t="n">
        <f aca="false">IF(AND($F32&lt;S$2,$G32&lt;S$4,(DATE(YEAR($G32)+1,MONTH($G32)+1,1))&gt;S$4),$D32*24*S$3*(S$2/1000-($F32/1000)),0)</f>
        <v>38445.516</v>
      </c>
      <c r="T32" s="69" t="n">
        <f aca="false">IF(AND($F32&lt;T$2,$G32&lt;T$4,(DATE(YEAR($G32)+1,MONTH($G32)+1,1))&gt;T$4),$D32*24*T$3*(T$2/1000-($F32/1000)),0)</f>
        <v>42717.24</v>
      </c>
      <c r="U32" s="69" t="n">
        <f aca="false">IF(AND($F32&lt;U$2,$G32&lt;U$4,(DATE(YEAR($G32)+1,MONTH($G32)+1,1))&gt;U$4),$D32*24*U$3*(U$2/1000-($F32/1000)),0)</f>
        <v>42717.24</v>
      </c>
      <c r="V32" s="69" t="n">
        <f aca="false">IF(AND($F32&lt;V$2,$G32&lt;V$4,(DATE(YEAR($G32)+1,MONTH($G32)+1,1))&gt;V$4),$D32*24*V$3*(V$2/1000-($F32/1000)),0)</f>
        <v>42717.24</v>
      </c>
      <c r="W32" s="69" t="n">
        <f aca="false">IF(AND($F32&lt;W$2,$G32&lt;W$4,(DATE(YEAR($G32)+1,MONTH($G32)+1,1))&gt;W$4),$D32*24*W$3*(W$2/1000-($F32/1000)),0)</f>
        <v>42717.24</v>
      </c>
      <c r="X32" s="69" t="n">
        <f aca="false">IF(AND($F32&lt;X$2,$G32&lt;X$4,(DATE(YEAR($G32)+1,MONTH($G32)+1,1))&gt;X$4),$D32*24*X$3*(X$2/1000-($F32/1000)),0)</f>
        <v>42717.24</v>
      </c>
      <c r="Y32" s="69" t="n">
        <f aca="false">IF(AND($F32&lt;Y$2,$G32&lt;Y$4,(DATE(YEAR($G32)+1,MONTH($G32)+1,1))&gt;Y$4),$D32*24*Y$3*(Y$2/1000-($F32/1000)),0)</f>
        <v>42717.24</v>
      </c>
      <c r="Z32" s="69" t="n">
        <f aca="false">IF(AND($F32&lt;Z$2,$G32&lt;Z$4,(DATE(YEAR($G32)+1,MONTH($G32)+1,1))&gt;Z$4),$D32*24*Z$3*(Z$2/1000-($F32/1000)),0)</f>
        <v>42717.24</v>
      </c>
      <c r="AA32" s="69" t="n">
        <f aca="false">IF(AND($F32&lt;AA$2,$G32&lt;AA$4,(DATE(YEAR($G32)+1,MONTH($G32)+1,1))&gt;AA$4),$D32*24*AA$3*(AA$2/1000-($F32/1000)),0)</f>
        <v>0</v>
      </c>
      <c r="AB32" s="69" t="n">
        <f aca="false">IF(AND($F32&lt;AB$2,$G32&lt;AB$4,(DATE(YEAR($G32)+1,MONTH($G32)+1,1))&gt;AB$4),$D32*24*AB$3*(AB$2/1000-($F32/1000)),0)</f>
        <v>0</v>
      </c>
      <c r="AC32" s="69" t="n">
        <f aca="false">IF(AND($F32&lt;AC$2,$G32&lt;AC$4,(DATE(YEAR($G32)+1,MONTH($G32)+1,1))&gt;AC$4),$D32*24*AC$3*(AC$2/1000-($F32/1000)),0)</f>
        <v>0</v>
      </c>
      <c r="AD32" s="69" t="n">
        <f aca="false">IF(AND($F32&lt;AD$2,$G32&lt;AD$4,(DATE(YEAR($G32)+1,MONTH($G32)+1,1))&gt;AD$4),$D32*24*AD$3*(AD$2/1000-($F32/1000)),0)</f>
        <v>0</v>
      </c>
      <c r="AE32" s="69" t="n">
        <f aca="false">IF(AND($F32&lt;AE$2,$G32&lt;AE$4,(DATE(YEAR($G32)+1,MONTH($G32)+1,1))&gt;AE$4),$D32*24*AE$3*(AE$2/1000-($F32/1000)),0)</f>
        <v>0</v>
      </c>
      <c r="AF32" s="69" t="n">
        <f aca="false">IF(AND($F32&lt;AF$2,$G32&lt;AF$4,(DATE(YEAR($G32)+1,MONTH($G32)+1,1))&gt;AF$4),$D32*24*AF$3*(AF$2/1000-($F32/1000)),0)</f>
        <v>0</v>
      </c>
      <c r="AG32" s="69" t="n">
        <f aca="false">IF(AND($F32&lt;AG$2,$G32&lt;AG$4,(DATE(YEAR($G32)+1,MONTH($G32)+1,1))&gt;AG$4),$D32*24*AG$3*(AG$2/1000-($F32/1000)),0)</f>
        <v>0</v>
      </c>
      <c r="AH32" s="69" t="n">
        <f aca="false">IF(AND($F32&lt;AH$2,$G32&lt;AH$4,(DATE(YEAR($G32)+1,MONTH($G32)+1,1))&gt;AH$4),$D32*24*AH$3*(AH$2/1000-($F32/1000)),0)</f>
        <v>0</v>
      </c>
      <c r="AI32" s="69" t="n">
        <f aca="false">IF(AND($F32&lt;AI$2,$G32&lt;AI$4,(DATE(YEAR($G32)+1,MONTH($G32)+1,1))&gt;AI$4),$D32*24*AI$3*(AI$2/1000-($F32/1000)),0)</f>
        <v>0</v>
      </c>
      <c r="AJ32" s="69" t="n">
        <f aca="false">IF(AND($F32&lt;AJ$2,$G32&lt;AJ$4,(DATE(YEAR($G32)+1,MONTH($G32)+1,1))&gt;AJ$4),$D32*24*AJ$3*(AJ$2/1000-($F32/1000)),0)</f>
        <v>0</v>
      </c>
      <c r="AK32" s="69" t="n">
        <f aca="false">IF(AND($F32&lt;AK$2,$G32&lt;AK$4,(DATE(YEAR($G32)+1,MONTH($G32)+1,1))&gt;AK$4),$D32*24*AK$3*(AK$2/1000-($F32/1000)),0)</f>
        <v>0</v>
      </c>
      <c r="AL32" s="69" t="n">
        <f aca="false">IF(AND($F32&lt;AL$2,$G32&lt;AL$4,(DATE(YEAR($G32)+1,MONTH($G32)+1,1))&gt;AL$4),$D32*24*AL$3*(AL$2/1000-($F32/1000)),0)</f>
        <v>0</v>
      </c>
      <c r="AM32" s="69" t="n">
        <f aca="false">IF(AND($F32&lt;AM$2,$G32&lt;AM$4,(DATE(YEAR($G32)+1,MONTH($G32)+1,1))&gt;AM$4),$D32*24*AM$3*(AM$2/1000-($F32/1000)),0)</f>
        <v>0</v>
      </c>
      <c r="AN32" s="69" t="n">
        <f aca="false">IF(AND($F32&lt;AN$2,$G32&lt;AN$4,(DATE(YEAR($G32)+1,MONTH($G32)+1,1))&gt;AN$4),$D32*24*AN$3*(AN$2/1000-($F32/1000)),0)</f>
        <v>0</v>
      </c>
      <c r="AO32" s="69" t="n">
        <f aca="false">IF(AND($F32&lt;AO$2,$G32&lt;AO$4,(DATE(YEAR($G32)+1,MONTH($G32)+1,1))&gt;AO$4),$D32*24*AO$3*(AO$2/1000-($F32/1000)),0)</f>
        <v>0</v>
      </c>
      <c r="AP32" s="69" t="n">
        <f aca="false">IF(AND($F32&lt;AP$2,$G32&lt;AP$4,(DATE(YEAR($G32)+1,MONTH($G32)+1,1))&gt;AP$4),$D32*24*AP$3*(AP$2/1000-($F32/1000)),0)</f>
        <v>0</v>
      </c>
      <c r="AQ32" s="69" t="n">
        <f aca="false">IF(AND($F32&lt;AQ$2,$G32&lt;AQ$4,(DATE(YEAR($G32)+1,MONTH($G32)+1,1))&gt;AQ$4),$D32*24*AQ$3*(AQ$2/1000-($F32/1000)),0)</f>
        <v>0</v>
      </c>
      <c r="AR32" s="69" t="n">
        <f aca="false">IF(AND($F32&lt;AR$2,$G32&lt;AR$4,(DATE(YEAR($G32)+1,MONTH($G32)+1,1))&gt;AR$4),$D32*24*AR$3*(AR$2/1000-($F32/1000)),0)</f>
        <v>0</v>
      </c>
      <c r="AS32" s="69" t="n">
        <f aca="false">IF(AND($F32&lt;AS$2,$G32&lt;AS$4,(DATE(YEAR($G32)+1,MONTH($G32)+1,1))&gt;AS$4),$D32*24*AS$3*(AS$2/1000-($F32/1000)),0)</f>
        <v>0</v>
      </c>
      <c r="AT32" s="69" t="n">
        <f aca="false">IF(AND($F32&lt;AT$2,$G32&lt;AT$4,(DATE(YEAR($G32)+1,MONTH($G32)+1,1))&gt;AT$4),$D32*24*AT$3*(AT$2/1000-($F32/1000)),0)</f>
        <v>0</v>
      </c>
      <c r="AU32" s="69" t="n">
        <f aca="false">IF(AND($F32&lt;AU$2,$G32&lt;AU$4,(DATE(YEAR($G32)+1,MONTH($G32)+1,1))&gt;AU$4),$D32*24*AU$3*(AU$2/1000-($F32/1000)),0)</f>
        <v>0</v>
      </c>
      <c r="AV32" s="69" t="n">
        <f aca="false">IF(AND($F32&lt;AV$2,$G32&lt;AV$4,(DATE(YEAR($G32)+1,MONTH($G32)+1,1))&gt;AV$4),$D32*24*AV$3*(AV$2/1000-($F32/1000)),0)</f>
        <v>0</v>
      </c>
      <c r="AW32" s="69" t="n">
        <f aca="false">IF(AND($F32&lt;AW$2,$G32&lt;AW$4,(DATE(YEAR($G32)+1,MONTH($G32)+1,1))&gt;AW$4),$D32*24*AW$3*(AW$2/1000-($F32/1000)),0)</f>
        <v>0</v>
      </c>
      <c r="AX32" s="69" t="n">
        <f aca="false">IF(AND($F32&lt;AX$2,$G32&lt;AX$4,(DATE(YEAR($G32)+1,MONTH($G32)+1,1))&gt;AX$4),$D32*24*AX$3*(AX$2/1000-($F32/1000)),0)</f>
        <v>0</v>
      </c>
      <c r="AY32" s="69" t="n">
        <f aca="false">IF(AND($F32&lt;AY$2,$G32&lt;AY$4,(DATE(YEAR($G32)+1,MONTH($G32)+1,1))&gt;AY$4),$D32*24*AY$3*(AY$2/1000-($F32/1000)),0)</f>
        <v>0</v>
      </c>
      <c r="AZ32" s="69" t="n">
        <f aca="false">IF(AND($F32&lt;AZ$2,$G32&lt;AZ$4,(DATE(YEAR($G32)+1,MONTH($G32)+1,1))&gt;AZ$4),$D32*24*AZ$3*(AZ$2/1000-($F32/1000)),0)</f>
        <v>0</v>
      </c>
      <c r="BA32" s="69" t="n">
        <f aca="false">IF(AND($F32&lt;BA$2,$G32&lt;BA$4,(DATE(YEAR($G32)+1,MONTH($G32)+1,1))&gt;BA$4),$D32*24*BA$3*(BA$2/1000-($F32/1000)),0)</f>
        <v>0</v>
      </c>
      <c r="BB32" s="69" t="n">
        <f aca="false">IF(AND($F32&lt;BB$2,$G32&lt;BB$4,(DATE(YEAR($G32)+1,MONTH($G32)+1,1))&gt;BB$4),$D32*24*BB$3*(BB$2/1000-($F32/1000)),0)</f>
        <v>0</v>
      </c>
      <c r="BC32" s="69" t="n">
        <f aca="false">IF(AND($F32&lt;BC$2,$G32&lt;BC$4,(DATE(YEAR($G32)+1,MONTH($G32)+1,1))&gt;BC$4),$D32*24*BC$3*(BC$2/1000-($F32/1000)),0)</f>
        <v>0</v>
      </c>
      <c r="BD32" s="83" t="n">
        <f aca="false">IF(AND($F32&lt;BD$2,$G32&lt;BD$4,(DATE(YEAR($G32)+1,MONTH($G32)+1,1))&gt;BD$4),$D32*24*BD$3*(BD$2/1000-($F32/1000)),0)</f>
        <v>0</v>
      </c>
      <c r="BF32" s="69" t="n">
        <f aca="false">AVERAGE(I32:K32)</f>
        <v>0</v>
      </c>
      <c r="BG32" s="69" t="n">
        <f aca="false">AVERAGE(L32:N32)</f>
        <v>0</v>
      </c>
      <c r="BH32" s="69" t="n">
        <f aca="false">AVERAGE(O32:Q32)</f>
        <v>42717.24</v>
      </c>
      <c r="BI32" s="69" t="n">
        <f aca="false">AVERAGE(R32:T32)</f>
        <v>38445.516</v>
      </c>
      <c r="BJ32" s="69" t="n">
        <f aca="false">AVERAGE(U32:W32)</f>
        <v>42717.24</v>
      </c>
      <c r="BK32" s="69" t="n">
        <f aca="false">AVERAGE(X32:Z32)</f>
        <v>42717.24</v>
      </c>
      <c r="BL32" s="69" t="n">
        <f aca="false">AVERAGE(AA32:AC32)</f>
        <v>0</v>
      </c>
      <c r="BM32" s="69" t="n">
        <f aca="false">AVERAGE(AD32:AF32)</f>
        <v>0</v>
      </c>
      <c r="BN32" s="69" t="n">
        <f aca="false">AVERAGE(AG32:AI32)</f>
        <v>0</v>
      </c>
      <c r="BO32" s="69" t="n">
        <f aca="false">AVERAGE(AJ32:AL32)</f>
        <v>0</v>
      </c>
      <c r="BP32" s="69" t="n">
        <f aca="false">AVERAGE(AM32:AO32)</f>
        <v>0</v>
      </c>
      <c r="BQ32" s="69" t="n">
        <f aca="false">AVERAGE(AP32:AR32)</f>
        <v>0</v>
      </c>
      <c r="BR32" s="69" t="n">
        <f aca="false">AVERAGE(AS32:AU32)</f>
        <v>0</v>
      </c>
      <c r="BS32" s="69" t="n">
        <f aca="false">AVERAGE(AV32:AX32)</f>
        <v>0</v>
      </c>
      <c r="BT32" s="69" t="n">
        <f aca="false">AVERAGE(AY32:BA32)</f>
        <v>0</v>
      </c>
      <c r="BU32" s="69" t="n">
        <f aca="false">AVERAGE(BB32:BD32)</f>
        <v>0</v>
      </c>
    </row>
    <row r="33" customFormat="false" ht="12.75" hidden="false" customHeight="false" outlineLevel="0" collapsed="false">
      <c r="A33" s="3" t="s">
        <v>1308</v>
      </c>
      <c r="B33" s="3" t="s">
        <v>1282</v>
      </c>
      <c r="C33" s="3" t="s">
        <v>1283</v>
      </c>
      <c r="D33" s="2" t="n">
        <v>625</v>
      </c>
      <c r="E33" s="3" t="s">
        <v>1268</v>
      </c>
      <c r="F33" s="2" t="n">
        <v>6900</v>
      </c>
      <c r="G33" s="70" t="n">
        <v>37987</v>
      </c>
      <c r="H33" s="64" t="s">
        <v>1260</v>
      </c>
      <c r="I33" s="69" t="n">
        <f aca="false">IF(AND($F33&lt;I$2,$G33&lt;I$4,(DATE(YEAR($G33)+1,MONTH($G33)+1,1))&gt;I$4),$D33*24*I$3*(I$2/1000-($F33/1000)),0)</f>
        <v>0</v>
      </c>
      <c r="J33" s="69" t="n">
        <f aca="false">IF(AND($F33&lt;J$2,$G33&lt;J$4,(DATE(YEAR($G33)+1,MONTH($G33)+1,1))&gt;J$4),$D33*24*J$3*(J$2/1000-($F33/1000)),0)</f>
        <v>0</v>
      </c>
      <c r="K33" s="69" t="n">
        <f aca="false">IF(AND($F33&lt;K$2,$G33&lt;K$4,(DATE(YEAR($G33)+1,MONTH($G33)+1,1))&gt;K$4),$D33*24*K$3*(K$2/1000-($F33/1000)),0)</f>
        <v>0</v>
      </c>
      <c r="L33" s="69" t="n">
        <f aca="false">IF(AND($F33&lt;L$2,$G33&lt;L$4,(DATE(YEAR($G33)+1,MONTH($G33)+1,1))&gt;L$4),$D33*24*L$3*(L$2/1000-($F33/1000)),0)</f>
        <v>0</v>
      </c>
      <c r="M33" s="69" t="n">
        <f aca="false">IF(AND($F33&lt;M$2,$G33&lt;M$4,(DATE(YEAR($G33)+1,MONTH($G33)+1,1))&gt;M$4),$D33*24*M$3*(M$2/1000-($F33/1000)),0)</f>
        <v>0</v>
      </c>
      <c r="N33" s="69" t="n">
        <f aca="false">IF(AND($F33&lt;N$2,$G33&lt;N$4,(DATE(YEAR($G33)+1,MONTH($G33)+1,1))&gt;N$4),$D33*24*N$3*(N$2/1000-($F33/1000)),0)</f>
        <v>0</v>
      </c>
      <c r="O33" s="69" t="n">
        <f aca="false">IF(AND($F33&lt;O$2,$G33&lt;O$4,(DATE(YEAR($G33)+1,MONTH($G33)+1,1))&gt;O$4),$D33*24*O$3*(O$2/1000-($F33/1000)),0)</f>
        <v>0</v>
      </c>
      <c r="P33" s="69" t="n">
        <f aca="false">IF(AND($F33&lt;P$2,$G33&lt;P$4,(DATE(YEAR($G33)+1,MONTH($G33)+1,1))&gt;P$4),$D33*24*P$3*(P$2/1000-($F33/1000)),0)</f>
        <v>0</v>
      </c>
      <c r="Q33" s="69" t="n">
        <f aca="false">IF(AND($F33&lt;Q$2,$G33&lt;Q$4,(DATE(YEAR($G33)+1,MONTH($G33)+1,1))&gt;Q$4),$D33*24*Q$3*(Q$2/1000-($F33/1000)),0)</f>
        <v>0</v>
      </c>
      <c r="R33" s="69" t="n">
        <f aca="false">IF(AND($F33&lt;R$2,$G33&lt;R$4,(DATE(YEAR($G33)+1,MONTH($G33)+1,1))&gt;R$4),$D33*24*R$3*(R$2/1000-($F33/1000)),0)</f>
        <v>0</v>
      </c>
      <c r="S33" s="69" t="n">
        <f aca="false">IF(AND($F33&lt;S$2,$G33&lt;S$4,(DATE(YEAR($G33)+1,MONTH($G33)+1,1))&gt;S$4),$D33*24*S$3*(S$2/1000-($F33/1000)),0)</f>
        <v>0</v>
      </c>
      <c r="T33" s="69" t="n">
        <f aca="false">IF(AND($F33&lt;T$2,$G33&lt;T$4,(DATE(YEAR($G33)+1,MONTH($G33)+1,1))&gt;T$4),$D33*24*T$3*(T$2/1000-($F33/1000)),0)</f>
        <v>0</v>
      </c>
      <c r="U33" s="69" t="n">
        <f aca="false">IF(AND($F33&lt;U$2,$G33&lt;U$4,(DATE(YEAR($G33)+1,MONTH($G33)+1,1))&gt;U$4),$D33*24*U$3*(U$2/1000-($F33/1000)),0)</f>
        <v>0</v>
      </c>
      <c r="V33" s="69" t="n">
        <f aca="false">IF(AND($F33&lt;V$2,$G33&lt;V$4,(DATE(YEAR($G33)+1,MONTH($G33)+1,1))&gt;V$4),$D33*24*V$3*(V$2/1000-($F33/1000)),0)</f>
        <v>0</v>
      </c>
      <c r="W33" s="69" t="n">
        <f aca="false">IF(AND($F33&lt;W$2,$G33&lt;W$4,(DATE(YEAR($G33)+1,MONTH($G33)+1,1))&gt;W$4),$D33*24*W$3*(W$2/1000-($F33/1000)),0)</f>
        <v>0</v>
      </c>
      <c r="X33" s="69" t="n">
        <f aca="false">IF(AND($F33&lt;X$2,$G33&lt;X$4,(DATE(YEAR($G33)+1,MONTH($G33)+1,1))&gt;X$4),$D33*24*X$3*(X$2/1000-($F33/1000)),0)</f>
        <v>0</v>
      </c>
      <c r="Y33" s="69" t="n">
        <f aca="false">IF(AND($F33&lt;Y$2,$G33&lt;Y$4,(DATE(YEAR($G33)+1,MONTH($G33)+1,1))&gt;Y$4),$D33*24*Y$3*(Y$2/1000-($F33/1000)),0)</f>
        <v>0</v>
      </c>
      <c r="Z33" s="69" t="n">
        <f aca="false">IF(AND($F33&lt;Z$2,$G33&lt;Z$4,(DATE(YEAR($G33)+1,MONTH($G33)+1,1))&gt;Z$4),$D33*24*Z$3*(Z$2/1000-($F33/1000)),0)</f>
        <v>0</v>
      </c>
      <c r="AA33" s="69" t="n">
        <f aca="false">IF(AND($F33&lt;AA$2,$G33&lt;AA$4,(DATE(YEAR($G33)+1,MONTH($G33)+1,1))&gt;AA$4),$D33*24*AA$3*(AA$2/1000-($F33/1000)),0)</f>
        <v>0</v>
      </c>
      <c r="AB33" s="69" t="n">
        <f aca="false">IF(AND($F33&lt;AB$2,$G33&lt;AB$4,(DATE(YEAR($G33)+1,MONTH($G33)+1,1))&gt;AB$4),$D33*24*AB$3*(AB$2/1000-($F33/1000)),0)</f>
        <v>0</v>
      </c>
      <c r="AC33" s="69" t="n">
        <f aca="false">IF(AND($F33&lt;AC$2,$G33&lt;AC$4,(DATE(YEAR($G33)+1,MONTH($G33)+1,1))&gt;AC$4),$D33*24*AC$3*(AC$2/1000-($F33/1000)),0)</f>
        <v>0</v>
      </c>
      <c r="AD33" s="69" t="n">
        <f aca="false">IF(AND($F33&lt;AD$2,$G33&lt;AD$4,(DATE(YEAR($G33)+1,MONTH($G33)+1,1))&gt;AD$4),$D33*24*AD$3*(AD$2/1000-($F33/1000)),0)</f>
        <v>0</v>
      </c>
      <c r="AE33" s="69" t="n">
        <f aca="false">IF(AND($F33&lt;AE$2,$G33&lt;AE$4,(DATE(YEAR($G33)+1,MONTH($G33)+1,1))&gt;AE$4),$D33*24*AE$3*(AE$2/1000-($F33/1000)),0)</f>
        <v>0</v>
      </c>
      <c r="AF33" s="69" t="n">
        <f aca="false">IF(AND($F33&lt;AF$2,$G33&lt;AF$4,(DATE(YEAR($G33)+1,MONTH($G33)+1,1))&gt;AF$4),$D33*24*AF$3*(AF$2/1000-($F33/1000)),0)</f>
        <v>0</v>
      </c>
      <c r="AG33" s="69" t="n">
        <f aca="false">IF(AND($F33&lt;AG$2,$G33&lt;AG$4,(DATE(YEAR($G33)+1,MONTH($G33)+1,1))&gt;AG$4),$D33*24*AG$3*(AG$2/1000-($F33/1000)),0)</f>
        <v>0</v>
      </c>
      <c r="AH33" s="69" t="n">
        <f aca="false">IF(AND($F33&lt;AH$2,$G33&lt;AH$4,(DATE(YEAR($G33)+1,MONTH($G33)+1,1))&gt;AH$4),$D33*24*AH$3*(AH$2/1000-($F33/1000)),0)</f>
        <v>0</v>
      </c>
      <c r="AI33" s="69" t="n">
        <f aca="false">IF(AND($F33&lt;AI$2,$G33&lt;AI$4,(DATE(YEAR($G33)+1,MONTH($G33)+1,1))&gt;AI$4),$D33*24*AI$3*(AI$2/1000-($F33/1000)),0)</f>
        <v>0</v>
      </c>
      <c r="AJ33" s="69" t="n">
        <f aca="false">IF(AND($F33&lt;AJ$2,$G33&lt;AJ$4,(DATE(YEAR($G33)+1,MONTH($G33)+1,1))&gt;AJ$4),$D33*24*AJ$3*(AJ$2/1000-($F33/1000)),0)</f>
        <v>0</v>
      </c>
      <c r="AK33" s="69" t="n">
        <f aca="false">IF(AND($F33&lt;AK$2,$G33&lt;AK$4,(DATE(YEAR($G33)+1,MONTH($G33)+1,1))&gt;AK$4),$D33*24*AK$3*(AK$2/1000-($F33/1000)),0)</f>
        <v>0</v>
      </c>
      <c r="AL33" s="69" t="n">
        <f aca="false">IF(AND($F33&lt;AL$2,$G33&lt;AL$4,(DATE(YEAR($G33)+1,MONTH($G33)+1,1))&gt;AL$4),$D33*24*AL$3*(AL$2/1000-($F33/1000)),0)</f>
        <v>0</v>
      </c>
      <c r="AM33" s="69" t="n">
        <f aca="false">IF(AND($F33&lt;AM$2,$G33&lt;AM$4,(DATE(YEAR($G33)+1,MONTH($G33)+1,1))&gt;AM$4),$D33*24*AM$3*(AM$2/1000-($F33/1000)),0)</f>
        <v>0</v>
      </c>
      <c r="AN33" s="69" t="n">
        <f aca="false">IF(AND($F33&lt;AN$2,$G33&lt;AN$4,(DATE(YEAR($G33)+1,MONTH($G33)+1,1))&gt;AN$4),$D33*24*AN$3*(AN$2/1000-($F33/1000)),0)</f>
        <v>0</v>
      </c>
      <c r="AO33" s="69" t="n">
        <f aca="false">IF(AND($F33&lt;AO$2,$G33&lt;AO$4,(DATE(YEAR($G33)+1,MONTH($G33)+1,1))&gt;AO$4),$D33*24*AO$3*(AO$2/1000-($F33/1000)),0)</f>
        <v>0</v>
      </c>
      <c r="AP33" s="69" t="n">
        <f aca="false">IF(AND($F33&lt;AP$2,$G33&lt;AP$4,(DATE(YEAR($G33)+1,MONTH($G33)+1,1))&gt;AP$4),$D33*24*AP$3*(AP$2/1000-($F33/1000)),0)</f>
        <v>0</v>
      </c>
      <c r="AQ33" s="69" t="n">
        <f aca="false">IF(AND($F33&lt;AQ$2,$G33&lt;AQ$4,(DATE(YEAR($G33)+1,MONTH($G33)+1,1))&gt;AQ$4),$D33*24*AQ$3*(AQ$2/1000-($F33/1000)),0)</f>
        <v>0</v>
      </c>
      <c r="AR33" s="69" t="n">
        <f aca="false">IF(AND($F33&lt;AR$2,$G33&lt;AR$4,(DATE(YEAR($G33)+1,MONTH($G33)+1,1))&gt;AR$4),$D33*24*AR$3*(AR$2/1000-($F33/1000)),0)</f>
        <v>0</v>
      </c>
      <c r="AS33" s="69" t="n">
        <f aca="false">IF(AND($F33&lt;AS$2,$G33&lt;AS$4,(DATE(YEAR($G33)+1,MONTH($G33)+1,1))&gt;AS$4),$D33*24*AS$3*(AS$2/1000-($F33/1000)),0)</f>
        <v>0</v>
      </c>
      <c r="AT33" s="69" t="n">
        <f aca="false">IF(AND($F33&lt;AT$2,$G33&lt;AT$4,(DATE(YEAR($G33)+1,MONTH($G33)+1,1))&gt;AT$4),$D33*24*AT$3*(AT$2/1000-($F33/1000)),0)</f>
        <v>46500</v>
      </c>
      <c r="AU33" s="69" t="n">
        <f aca="false">IF(AND($F33&lt;AU$2,$G33&lt;AU$4,(DATE(YEAR($G33)+1,MONTH($G33)+1,1))&gt;AU$4),$D33*24*AU$3*(AU$2/1000-($F33/1000)),0)</f>
        <v>46500</v>
      </c>
      <c r="AV33" s="69" t="n">
        <f aca="false">IF(AND($F33&lt;AV$2,$G33&lt;AV$4,(DATE(YEAR($G33)+1,MONTH($G33)+1,1))&gt;AV$4),$D33*24*AV$3*(AV$2/1000-($F33/1000)),0)</f>
        <v>46500</v>
      </c>
      <c r="AW33" s="69" t="n">
        <f aca="false">IF(AND($F33&lt;AW$2,$G33&lt;AW$4,(DATE(YEAR($G33)+1,MONTH($G33)+1,1))&gt;AW$4),$D33*24*AW$3*(AW$2/1000-($F33/1000)),0)</f>
        <v>46500</v>
      </c>
      <c r="AX33" s="69" t="n">
        <f aca="false">IF(AND($F33&lt;AX$2,$G33&lt;AX$4,(DATE(YEAR($G33)+1,MONTH($G33)+1,1))&gt;AX$4),$D33*24*AX$3*(AX$2/1000-($F33/1000)),0)</f>
        <v>46500</v>
      </c>
      <c r="AY33" s="69" t="n">
        <f aca="false">IF(AND($F33&lt;AY$2,$G33&lt;AY$4,(DATE(YEAR($G33)+1,MONTH($G33)+1,1))&gt;AY$4),$D33*24*AY$3*(AY$2/1000-($F33/1000)),0)</f>
        <v>46500</v>
      </c>
      <c r="AZ33" s="69" t="n">
        <f aca="false">IF(AND($F33&lt;AZ$2,$G33&lt;AZ$4,(DATE(YEAR($G33)+1,MONTH($G33)+1,1))&gt;AZ$4),$D33*24*AZ$3*(AZ$2/1000-($F33/1000)),0)</f>
        <v>46500</v>
      </c>
      <c r="BA33" s="69" t="n">
        <f aca="false">IF(AND($F33&lt;BA$2,$G33&lt;BA$4,(DATE(YEAR($G33)+1,MONTH($G33)+1,1))&gt;BA$4),$D33*24*BA$3*(BA$2/1000-($F33/1000)),0)</f>
        <v>46500</v>
      </c>
      <c r="BB33" s="69" t="n">
        <f aca="false">IF(AND($F33&lt;BB$2,$G33&lt;BB$4,(DATE(YEAR($G33)+1,MONTH($G33)+1,1))&gt;BB$4),$D33*24*BB$3*(BB$2/1000-($F33/1000)),0)</f>
        <v>46500</v>
      </c>
      <c r="BC33" s="69" t="n">
        <f aca="false">IF(AND($F33&lt;BC$2,$G33&lt;BC$4,(DATE(YEAR($G33)+1,MONTH($G33)+1,1))&gt;BC$4),$D33*24*BC$3*(BC$2/1000-($F33/1000)),0)</f>
        <v>46500</v>
      </c>
      <c r="BD33" s="83" t="n">
        <f aca="false">IF(AND($F33&lt;BD$2,$G33&lt;BD$4,(DATE(YEAR($G33)+1,MONTH($G33)+1,1))&gt;BD$4),$D33*24*BD$3*(BD$2/1000-($F33/1000)),0)</f>
        <v>46500</v>
      </c>
      <c r="BF33" s="69" t="n">
        <f aca="false">AVERAGE(I33:K33)</f>
        <v>0</v>
      </c>
      <c r="BG33" s="69" t="n">
        <f aca="false">AVERAGE(L33:N33)</f>
        <v>0</v>
      </c>
      <c r="BH33" s="69" t="n">
        <f aca="false">AVERAGE(O33:Q33)</f>
        <v>0</v>
      </c>
      <c r="BI33" s="69" t="n">
        <f aca="false">AVERAGE(R33:T33)</f>
        <v>0</v>
      </c>
      <c r="BJ33" s="69" t="n">
        <f aca="false">AVERAGE(U33:W33)</f>
        <v>0</v>
      </c>
      <c r="BK33" s="69" t="n">
        <f aca="false">AVERAGE(X33:Z33)</f>
        <v>0</v>
      </c>
      <c r="BL33" s="69" t="n">
        <f aca="false">AVERAGE(AA33:AC33)</f>
        <v>0</v>
      </c>
      <c r="BM33" s="69" t="n">
        <f aca="false">AVERAGE(AD33:AF33)</f>
        <v>0</v>
      </c>
      <c r="BN33" s="69" t="n">
        <f aca="false">AVERAGE(AG33:AI33)</f>
        <v>0</v>
      </c>
      <c r="BO33" s="69" t="n">
        <f aca="false">AVERAGE(AJ33:AL33)</f>
        <v>0</v>
      </c>
      <c r="BP33" s="69" t="n">
        <f aca="false">AVERAGE(AM33:AO33)</f>
        <v>0</v>
      </c>
      <c r="BQ33" s="69" t="n">
        <f aca="false">AVERAGE(AP33:AR33)</f>
        <v>0</v>
      </c>
      <c r="BR33" s="69" t="n">
        <f aca="false">AVERAGE(AS33:AU33)</f>
        <v>31000</v>
      </c>
      <c r="BS33" s="69" t="n">
        <f aca="false">AVERAGE(AV33:AX33)</f>
        <v>46500</v>
      </c>
      <c r="BT33" s="69" t="n">
        <f aca="false">AVERAGE(AY33:BA33)</f>
        <v>46500</v>
      </c>
      <c r="BU33" s="69" t="n">
        <f aca="false">AVERAGE(BB33:BD33)</f>
        <v>46500</v>
      </c>
    </row>
    <row r="34" customFormat="false" ht="12.75" hidden="false" customHeight="false" outlineLevel="0" collapsed="false">
      <c r="A34" s="3" t="s">
        <v>1313</v>
      </c>
      <c r="B34" s="3" t="s">
        <v>1282</v>
      </c>
      <c r="C34" s="3" t="s">
        <v>1258</v>
      </c>
      <c r="D34" s="2" t="n">
        <v>500</v>
      </c>
      <c r="E34" s="3" t="s">
        <v>1268</v>
      </c>
      <c r="F34" s="2" t="n">
        <v>7000</v>
      </c>
      <c r="G34" s="70" t="n">
        <v>37681</v>
      </c>
      <c r="H34" s="64" t="s">
        <v>1260</v>
      </c>
      <c r="I34" s="69" t="n">
        <f aca="false">IF(AND($F34&lt;I$2,$G34&lt;I$4,(DATE(YEAR($G34)+1,MONTH($G34)+1,1))&gt;I$4),$D34*24*I$3*(I$2/1000-($F34/1000)),0)</f>
        <v>0</v>
      </c>
      <c r="J34" s="69" t="n">
        <f aca="false">IF(AND($F34&lt;J$2,$G34&lt;J$4,(DATE(YEAR($G34)+1,MONTH($G34)+1,1))&gt;J$4),$D34*24*J$3*(J$2/1000-($F34/1000)),0)</f>
        <v>0</v>
      </c>
      <c r="K34" s="69" t="n">
        <f aca="false">IF(AND($F34&lt;K$2,$G34&lt;K$4,(DATE(YEAR($G34)+1,MONTH($G34)+1,1))&gt;K$4),$D34*24*K$3*(K$2/1000-($F34/1000)),0)</f>
        <v>0</v>
      </c>
      <c r="L34" s="69" t="n">
        <f aca="false">IF(AND($F34&lt;L$2,$G34&lt;L$4,(DATE(YEAR($G34)+1,MONTH($G34)+1,1))&gt;L$4),$D34*24*L$3*(L$2/1000-($F34/1000)),0)</f>
        <v>0</v>
      </c>
      <c r="M34" s="69" t="n">
        <f aca="false">IF(AND($F34&lt;M$2,$G34&lt;M$4,(DATE(YEAR($G34)+1,MONTH($G34)+1,1))&gt;M$4),$D34*24*M$3*(M$2/1000-($F34/1000)),0)</f>
        <v>0</v>
      </c>
      <c r="N34" s="69" t="n">
        <f aca="false">IF(AND($F34&lt;N$2,$G34&lt;N$4,(DATE(YEAR($G34)+1,MONTH($G34)+1,1))&gt;N$4),$D34*24*N$3*(N$2/1000-($F34/1000)),0)</f>
        <v>0</v>
      </c>
      <c r="O34" s="69" t="n">
        <f aca="false">IF(AND($F34&lt;O$2,$G34&lt;O$4,(DATE(YEAR($G34)+1,MONTH($G34)+1,1))&gt;O$4),$D34*24*O$3*(O$2/1000-($F34/1000)),0)</f>
        <v>0</v>
      </c>
      <c r="P34" s="69" t="n">
        <f aca="false">IF(AND($F34&lt;P$2,$G34&lt;P$4,(DATE(YEAR($G34)+1,MONTH($G34)+1,1))&gt;P$4),$D34*24*P$3*(P$2/1000-($F34/1000)),0)</f>
        <v>0</v>
      </c>
      <c r="Q34" s="69" t="n">
        <f aca="false">IF(AND($F34&lt;Q$2,$G34&lt;Q$4,(DATE(YEAR($G34)+1,MONTH($G34)+1,1))&gt;Q$4),$D34*24*Q$3*(Q$2/1000-($F34/1000)),0)</f>
        <v>0</v>
      </c>
      <c r="R34" s="69" t="n">
        <f aca="false">IF(AND($F34&lt;R$2,$G34&lt;R$4,(DATE(YEAR($G34)+1,MONTH($G34)+1,1))&gt;R$4),$D34*24*R$3*(R$2/1000-($F34/1000)),0)</f>
        <v>0</v>
      </c>
      <c r="S34" s="69" t="n">
        <f aca="false">IF(AND($F34&lt;S$2,$G34&lt;S$4,(DATE(YEAR($G34)+1,MONTH($G34)+1,1))&gt;S$4),$D34*24*S$3*(S$2/1000-($F34/1000)),0)</f>
        <v>0</v>
      </c>
      <c r="T34" s="69" t="n">
        <f aca="false">IF(AND($F34&lt;T$2,$G34&lt;T$4,(DATE(YEAR($G34)+1,MONTH($G34)+1,1))&gt;T$4),$D34*24*T$3*(T$2/1000-($F34/1000)),0)</f>
        <v>0</v>
      </c>
      <c r="U34" s="69" t="n">
        <f aca="false">IF(AND($F34&lt;U$2,$G34&lt;U$4,(DATE(YEAR($G34)+1,MONTH($G34)+1,1))&gt;U$4),$D34*24*U$3*(U$2/1000-($F34/1000)),0)</f>
        <v>0</v>
      </c>
      <c r="V34" s="69" t="n">
        <f aca="false">IF(AND($F34&lt;V$2,$G34&lt;V$4,(DATE(YEAR($G34)+1,MONTH($G34)+1,1))&gt;V$4),$D34*24*V$3*(V$2/1000-($F34/1000)),0)</f>
        <v>0</v>
      </c>
      <c r="W34" s="69" t="n">
        <f aca="false">IF(AND($F34&lt;W$2,$G34&lt;W$4,(DATE(YEAR($G34)+1,MONTH($G34)+1,1))&gt;W$4),$D34*24*W$3*(W$2/1000-($F34/1000)),0)</f>
        <v>0</v>
      </c>
      <c r="X34" s="69" t="n">
        <f aca="false">IF(AND($F34&lt;X$2,$G34&lt;X$4,(DATE(YEAR($G34)+1,MONTH($G34)+1,1))&gt;X$4),$D34*24*X$3*(X$2/1000-($F34/1000)),0)</f>
        <v>0</v>
      </c>
      <c r="Y34" s="69" t="n">
        <f aca="false">IF(AND($F34&lt;Y$2,$G34&lt;Y$4,(DATE(YEAR($G34)+1,MONTH($G34)+1,1))&gt;Y$4),$D34*24*Y$3*(Y$2/1000-($F34/1000)),0)</f>
        <v>0</v>
      </c>
      <c r="Z34" s="69" t="n">
        <f aca="false">IF(AND($F34&lt;Z$2,$G34&lt;Z$4,(DATE(YEAR($G34)+1,MONTH($G34)+1,1))&gt;Z$4),$D34*24*Z$3*(Z$2/1000-($F34/1000)),0)</f>
        <v>0</v>
      </c>
      <c r="AA34" s="69" t="n">
        <f aca="false">IF(AND($F34&lt;AA$2,$G34&lt;AA$4,(DATE(YEAR($G34)+1,MONTH($G34)+1,1))&gt;AA$4),$D34*24*AA$3*(AA$2/1000-($F34/1000)),0)</f>
        <v>0</v>
      </c>
      <c r="AB34" s="69" t="n">
        <f aca="false">IF(AND($F34&lt;AB$2,$G34&lt;AB$4,(DATE(YEAR($G34)+1,MONTH($G34)+1,1))&gt;AB$4),$D34*24*AB$3*(AB$2/1000-($F34/1000)),0)</f>
        <v>0</v>
      </c>
      <c r="AC34" s="69" t="n">
        <f aca="false">IF(AND($F34&lt;AC$2,$G34&lt;AC$4,(DATE(YEAR($G34)+1,MONTH($G34)+1,1))&gt;AC$4),$D34*24*AC$3*(AC$2/1000-($F34/1000)),0)</f>
        <v>0</v>
      </c>
      <c r="AD34" s="69" t="n">
        <f aca="false">IF(AND($F34&lt;AD$2,$G34&lt;AD$4,(DATE(YEAR($G34)+1,MONTH($G34)+1,1))&gt;AD$4),$D34*24*AD$3*(AD$2/1000-($F34/1000)),0)</f>
        <v>0</v>
      </c>
      <c r="AE34" s="69" t="n">
        <f aca="false">IF(AND($F34&lt;AE$2,$G34&lt;AE$4,(DATE(YEAR($G34)+1,MONTH($G34)+1,1))&gt;AE$4),$D34*24*AE$3*(AE$2/1000-($F34/1000)),0)</f>
        <v>0</v>
      </c>
      <c r="AF34" s="69" t="n">
        <f aca="false">IF(AND($F34&lt;AF$2,$G34&lt;AF$4,(DATE(YEAR($G34)+1,MONTH($G34)+1,1))&gt;AF$4),$D34*24*AF$3*(AF$2/1000-($F34/1000)),0)</f>
        <v>0</v>
      </c>
      <c r="AG34" s="69" t="n">
        <f aca="false">IF(AND($F34&lt;AG$2,$G34&lt;AG$4,(DATE(YEAR($G34)+1,MONTH($G34)+1,1))&gt;AG$4),$D34*24*AG$3*(AG$2/1000-($F34/1000)),0)</f>
        <v>0</v>
      </c>
      <c r="AH34" s="69" t="n">
        <f aca="false">IF(AND($F34&lt;AH$2,$G34&lt;AH$4,(DATE(YEAR($G34)+1,MONTH($G34)+1,1))&gt;AH$4),$D34*24*AH$3*(AH$2/1000-($F34/1000)),0)</f>
        <v>0</v>
      </c>
      <c r="AI34" s="69" t="n">
        <f aca="false">IF(AND($F34&lt;AI$2,$G34&lt;AI$4,(DATE(YEAR($G34)+1,MONTH($G34)+1,1))&gt;AI$4),$D34*24*AI$3*(AI$2/1000-($F34/1000)),0)</f>
        <v>0</v>
      </c>
      <c r="AJ34" s="69" t="n">
        <f aca="false">IF(AND($F34&lt;AJ$2,$G34&lt;AJ$4,(DATE(YEAR($G34)+1,MONTH($G34)+1,1))&gt;AJ$4),$D34*24*AJ$3*(AJ$2/1000-($F34/1000)),0)</f>
        <v>36000</v>
      </c>
      <c r="AK34" s="69" t="n">
        <f aca="false">IF(AND($F34&lt;AK$2,$G34&lt;AK$4,(DATE(YEAR($G34)+1,MONTH($G34)+1,1))&gt;AK$4),$D34*24*AK$3*(AK$2/1000-($F34/1000)),0)</f>
        <v>36000</v>
      </c>
      <c r="AL34" s="69" t="n">
        <f aca="false">IF(AND($F34&lt;AL$2,$G34&lt;AL$4,(DATE(YEAR($G34)+1,MONTH($G34)+1,1))&gt;AL$4),$D34*24*AL$3*(AL$2/1000-($F34/1000)),0)</f>
        <v>36000</v>
      </c>
      <c r="AM34" s="69" t="n">
        <f aca="false">IF(AND($F34&lt;AM$2,$G34&lt;AM$4,(DATE(YEAR($G34)+1,MONTH($G34)+1,1))&gt;AM$4),$D34*24*AM$3*(AM$2/1000-($F34/1000)),0)</f>
        <v>36000</v>
      </c>
      <c r="AN34" s="69" t="n">
        <f aca="false">IF(AND($F34&lt;AN$2,$G34&lt;AN$4,(DATE(YEAR($G34)+1,MONTH($G34)+1,1))&gt;AN$4),$D34*24*AN$3*(AN$2/1000-($F34/1000)),0)</f>
        <v>36000</v>
      </c>
      <c r="AO34" s="69" t="n">
        <f aca="false">IF(AND($F34&lt;AO$2,$G34&lt;AO$4,(DATE(YEAR($G34)+1,MONTH($G34)+1,1))&gt;AO$4),$D34*24*AO$3*(AO$2/1000-($F34/1000)),0)</f>
        <v>36000</v>
      </c>
      <c r="AP34" s="69" t="n">
        <f aca="false">IF(AND($F34&lt;AP$2,$G34&lt;AP$4,(DATE(YEAR($G34)+1,MONTH($G34)+1,1))&gt;AP$4),$D34*24*AP$3*(AP$2/1000-($F34/1000)),0)</f>
        <v>36000</v>
      </c>
      <c r="AQ34" s="69" t="n">
        <f aca="false">IF(AND($F34&lt;AQ$2,$G34&lt;AQ$4,(DATE(YEAR($G34)+1,MONTH($G34)+1,1))&gt;AQ$4),$D34*24*AQ$3*(AQ$2/1000-($F34/1000)),0)</f>
        <v>36000</v>
      </c>
      <c r="AR34" s="69" t="n">
        <f aca="false">IF(AND($F34&lt;AR$2,$G34&lt;AR$4,(DATE(YEAR($G34)+1,MONTH($G34)+1,1))&gt;AR$4),$D34*24*AR$3*(AR$2/1000-($F34/1000)),0)</f>
        <v>36000</v>
      </c>
      <c r="AS34" s="69" t="n">
        <f aca="false">IF(AND($F34&lt;AS$2,$G34&lt;AS$4,(DATE(YEAR($G34)+1,MONTH($G34)+1,1))&gt;AS$4),$D34*24*AS$3*(AS$2/1000-($F34/1000)),0)</f>
        <v>36000</v>
      </c>
      <c r="AT34" s="69" t="n">
        <f aca="false">IF(AND($F34&lt;AT$2,$G34&lt;AT$4,(DATE(YEAR($G34)+1,MONTH($G34)+1,1))&gt;AT$4),$D34*24*AT$3*(AT$2/1000-($F34/1000)),0)</f>
        <v>36000</v>
      </c>
      <c r="AU34" s="69" t="n">
        <f aca="false">IF(AND($F34&lt;AU$2,$G34&lt;AU$4,(DATE(YEAR($G34)+1,MONTH($G34)+1,1))&gt;AU$4),$D34*24*AU$3*(AU$2/1000-($F34/1000)),0)</f>
        <v>36000</v>
      </c>
      <c r="AV34" s="69" t="n">
        <f aca="false">IF(AND($F34&lt;AV$2,$G34&lt;AV$4,(DATE(YEAR($G34)+1,MONTH($G34)+1,1))&gt;AV$4),$D34*24*AV$3*(AV$2/1000-($F34/1000)),0)</f>
        <v>0</v>
      </c>
      <c r="AW34" s="69" t="n">
        <f aca="false">IF(AND($F34&lt;AW$2,$G34&lt;AW$4,(DATE(YEAR($G34)+1,MONTH($G34)+1,1))&gt;AW$4),$D34*24*AW$3*(AW$2/1000-($F34/1000)),0)</f>
        <v>0</v>
      </c>
      <c r="AX34" s="69" t="n">
        <f aca="false">IF(AND($F34&lt;AX$2,$G34&lt;AX$4,(DATE(YEAR($G34)+1,MONTH($G34)+1,1))&gt;AX$4),$D34*24*AX$3*(AX$2/1000-($F34/1000)),0)</f>
        <v>0</v>
      </c>
      <c r="AY34" s="69" t="n">
        <f aca="false">IF(AND($F34&lt;AY$2,$G34&lt;AY$4,(DATE(YEAR($G34)+1,MONTH($G34)+1,1))&gt;AY$4),$D34*24*AY$3*(AY$2/1000-($F34/1000)),0)</f>
        <v>0</v>
      </c>
      <c r="AZ34" s="69" t="n">
        <f aca="false">IF(AND($F34&lt;AZ$2,$G34&lt;AZ$4,(DATE(YEAR($G34)+1,MONTH($G34)+1,1))&gt;AZ$4),$D34*24*AZ$3*(AZ$2/1000-($F34/1000)),0)</f>
        <v>0</v>
      </c>
      <c r="BA34" s="69" t="n">
        <f aca="false">IF(AND($F34&lt;BA$2,$G34&lt;BA$4,(DATE(YEAR($G34)+1,MONTH($G34)+1,1))&gt;BA$4),$D34*24*BA$3*(BA$2/1000-($F34/1000)),0)</f>
        <v>0</v>
      </c>
      <c r="BB34" s="69" t="n">
        <f aca="false">IF(AND($F34&lt;BB$2,$G34&lt;BB$4,(DATE(YEAR($G34)+1,MONTH($G34)+1,1))&gt;BB$4),$D34*24*BB$3*(BB$2/1000-($F34/1000)),0)</f>
        <v>0</v>
      </c>
      <c r="BC34" s="69" t="n">
        <f aca="false">IF(AND($F34&lt;BC$2,$G34&lt;BC$4,(DATE(YEAR($G34)+1,MONTH($G34)+1,1))&gt;BC$4),$D34*24*BC$3*(BC$2/1000-($F34/1000)),0)</f>
        <v>0</v>
      </c>
      <c r="BD34" s="83" t="n">
        <f aca="false">IF(AND($F34&lt;BD$2,$G34&lt;BD$4,(DATE(YEAR($G34)+1,MONTH($G34)+1,1))&gt;BD$4),$D34*24*BD$3*(BD$2/1000-($F34/1000)),0)</f>
        <v>0</v>
      </c>
      <c r="BF34" s="69" t="n">
        <f aca="false">AVERAGE(I34:K34)</f>
        <v>0</v>
      </c>
      <c r="BG34" s="69" t="n">
        <f aca="false">AVERAGE(L34:N34)</f>
        <v>0</v>
      </c>
      <c r="BH34" s="69" t="n">
        <f aca="false">AVERAGE(O34:Q34)</f>
        <v>0</v>
      </c>
      <c r="BI34" s="69" t="n">
        <f aca="false">AVERAGE(R34:T34)</f>
        <v>0</v>
      </c>
      <c r="BJ34" s="69" t="n">
        <f aca="false">AVERAGE(U34:W34)</f>
        <v>0</v>
      </c>
      <c r="BK34" s="69" t="n">
        <f aca="false">AVERAGE(X34:Z34)</f>
        <v>0</v>
      </c>
      <c r="BL34" s="69" t="n">
        <f aca="false">AVERAGE(AA34:AC34)</f>
        <v>0</v>
      </c>
      <c r="BM34" s="69" t="n">
        <f aca="false">AVERAGE(AD34:AF34)</f>
        <v>0</v>
      </c>
      <c r="BN34" s="69" t="n">
        <f aca="false">AVERAGE(AG34:AI34)</f>
        <v>0</v>
      </c>
      <c r="BO34" s="69" t="n">
        <f aca="false">AVERAGE(AJ34:AL34)</f>
        <v>36000</v>
      </c>
      <c r="BP34" s="69" t="n">
        <f aca="false">AVERAGE(AM34:AO34)</f>
        <v>36000</v>
      </c>
      <c r="BQ34" s="69" t="n">
        <f aca="false">AVERAGE(AP34:AR34)</f>
        <v>36000</v>
      </c>
      <c r="BR34" s="69" t="n">
        <f aca="false">AVERAGE(AS34:AU34)</f>
        <v>36000</v>
      </c>
      <c r="BS34" s="69" t="n">
        <f aca="false">AVERAGE(AV34:AX34)</f>
        <v>0</v>
      </c>
      <c r="BT34" s="69" t="n">
        <f aca="false">AVERAGE(AY34:BA34)</f>
        <v>0</v>
      </c>
      <c r="BU34" s="69" t="n">
        <f aca="false">AVERAGE(BB34:BD34)</f>
        <v>0</v>
      </c>
    </row>
    <row r="35" customFormat="false" ht="12.75" hidden="false" customHeight="false" outlineLevel="0" collapsed="false">
      <c r="A35" s="3" t="s">
        <v>1314</v>
      </c>
      <c r="B35" s="3" t="s">
        <v>1282</v>
      </c>
      <c r="C35" s="3" t="s">
        <v>1283</v>
      </c>
      <c r="D35" s="2" t="n">
        <v>625</v>
      </c>
      <c r="E35" s="3" t="s">
        <v>1268</v>
      </c>
      <c r="F35" s="2" t="n">
        <v>7000</v>
      </c>
      <c r="G35" s="70" t="n">
        <v>37681</v>
      </c>
      <c r="H35" s="64" t="s">
        <v>1260</v>
      </c>
      <c r="I35" s="69" t="n">
        <f aca="false">IF(AND($F35&lt;I$2,$G35&lt;I$4,(DATE(YEAR($G35)+1,MONTH($G35)+1,1))&gt;I$4),$D35*24*I$3*(I$2/1000-($F35/1000)),0)</f>
        <v>0</v>
      </c>
      <c r="J35" s="69" t="n">
        <f aca="false">IF(AND($F35&lt;J$2,$G35&lt;J$4,(DATE(YEAR($G35)+1,MONTH($G35)+1,1))&gt;J$4),$D35*24*J$3*(J$2/1000-($F35/1000)),0)</f>
        <v>0</v>
      </c>
      <c r="K35" s="69" t="n">
        <f aca="false">IF(AND($F35&lt;K$2,$G35&lt;K$4,(DATE(YEAR($G35)+1,MONTH($G35)+1,1))&gt;K$4),$D35*24*K$3*(K$2/1000-($F35/1000)),0)</f>
        <v>0</v>
      </c>
      <c r="L35" s="69" t="n">
        <f aca="false">IF(AND($F35&lt;L$2,$G35&lt;L$4,(DATE(YEAR($G35)+1,MONTH($G35)+1,1))&gt;L$4),$D35*24*L$3*(L$2/1000-($F35/1000)),0)</f>
        <v>0</v>
      </c>
      <c r="M35" s="69" t="n">
        <f aca="false">IF(AND($F35&lt;M$2,$G35&lt;M$4,(DATE(YEAR($G35)+1,MONTH($G35)+1,1))&gt;M$4),$D35*24*M$3*(M$2/1000-($F35/1000)),0)</f>
        <v>0</v>
      </c>
      <c r="N35" s="69" t="n">
        <f aca="false">IF(AND($F35&lt;N$2,$G35&lt;N$4,(DATE(YEAR($G35)+1,MONTH($G35)+1,1))&gt;N$4),$D35*24*N$3*(N$2/1000-($F35/1000)),0)</f>
        <v>0</v>
      </c>
      <c r="O35" s="69" t="n">
        <f aca="false">IF(AND($F35&lt;O$2,$G35&lt;O$4,(DATE(YEAR($G35)+1,MONTH($G35)+1,1))&gt;O$4),$D35*24*O$3*(O$2/1000-($F35/1000)),0)</f>
        <v>0</v>
      </c>
      <c r="P35" s="69" t="n">
        <f aca="false">IF(AND($F35&lt;P$2,$G35&lt;P$4,(DATE(YEAR($G35)+1,MONTH($G35)+1,1))&gt;P$4),$D35*24*P$3*(P$2/1000-($F35/1000)),0)</f>
        <v>0</v>
      </c>
      <c r="Q35" s="69" t="n">
        <f aca="false">IF(AND($F35&lt;Q$2,$G35&lt;Q$4,(DATE(YEAR($G35)+1,MONTH($G35)+1,1))&gt;Q$4),$D35*24*Q$3*(Q$2/1000-($F35/1000)),0)</f>
        <v>0</v>
      </c>
      <c r="R35" s="69" t="n">
        <f aca="false">IF(AND($F35&lt;R$2,$G35&lt;R$4,(DATE(YEAR($G35)+1,MONTH($G35)+1,1))&gt;R$4),$D35*24*R$3*(R$2/1000-($F35/1000)),0)</f>
        <v>0</v>
      </c>
      <c r="S35" s="69" t="n">
        <f aca="false">IF(AND($F35&lt;S$2,$G35&lt;S$4,(DATE(YEAR($G35)+1,MONTH($G35)+1,1))&gt;S$4),$D35*24*S$3*(S$2/1000-($F35/1000)),0)</f>
        <v>0</v>
      </c>
      <c r="T35" s="69" t="n">
        <f aca="false">IF(AND($F35&lt;T$2,$G35&lt;T$4,(DATE(YEAR($G35)+1,MONTH($G35)+1,1))&gt;T$4),$D35*24*T$3*(T$2/1000-($F35/1000)),0)</f>
        <v>0</v>
      </c>
      <c r="U35" s="69" t="n">
        <f aca="false">IF(AND($F35&lt;U$2,$G35&lt;U$4,(DATE(YEAR($G35)+1,MONTH($G35)+1,1))&gt;U$4),$D35*24*U$3*(U$2/1000-($F35/1000)),0)</f>
        <v>0</v>
      </c>
      <c r="V35" s="69" t="n">
        <f aca="false">IF(AND($F35&lt;V$2,$G35&lt;V$4,(DATE(YEAR($G35)+1,MONTH($G35)+1,1))&gt;V$4),$D35*24*V$3*(V$2/1000-($F35/1000)),0)</f>
        <v>0</v>
      </c>
      <c r="W35" s="69" t="n">
        <f aca="false">IF(AND($F35&lt;W$2,$G35&lt;W$4,(DATE(YEAR($G35)+1,MONTH($G35)+1,1))&gt;W$4),$D35*24*W$3*(W$2/1000-($F35/1000)),0)</f>
        <v>0</v>
      </c>
      <c r="X35" s="69" t="n">
        <f aca="false">IF(AND($F35&lt;X$2,$G35&lt;X$4,(DATE(YEAR($G35)+1,MONTH($G35)+1,1))&gt;X$4),$D35*24*X$3*(X$2/1000-($F35/1000)),0)</f>
        <v>0</v>
      </c>
      <c r="Y35" s="69" t="n">
        <f aca="false">IF(AND($F35&lt;Y$2,$G35&lt;Y$4,(DATE(YEAR($G35)+1,MONTH($G35)+1,1))&gt;Y$4),$D35*24*Y$3*(Y$2/1000-($F35/1000)),0)</f>
        <v>0</v>
      </c>
      <c r="Z35" s="69" t="n">
        <f aca="false">IF(AND($F35&lt;Z$2,$G35&lt;Z$4,(DATE(YEAR($G35)+1,MONTH($G35)+1,1))&gt;Z$4),$D35*24*Z$3*(Z$2/1000-($F35/1000)),0)</f>
        <v>0</v>
      </c>
      <c r="AA35" s="69" t="n">
        <f aca="false">IF(AND($F35&lt;AA$2,$G35&lt;AA$4,(DATE(YEAR($G35)+1,MONTH($G35)+1,1))&gt;AA$4),$D35*24*AA$3*(AA$2/1000-($F35/1000)),0)</f>
        <v>0</v>
      </c>
      <c r="AB35" s="69" t="n">
        <f aca="false">IF(AND($F35&lt;AB$2,$G35&lt;AB$4,(DATE(YEAR($G35)+1,MONTH($G35)+1,1))&gt;AB$4),$D35*24*AB$3*(AB$2/1000-($F35/1000)),0)</f>
        <v>0</v>
      </c>
      <c r="AC35" s="69" t="n">
        <f aca="false">IF(AND($F35&lt;AC$2,$G35&lt;AC$4,(DATE(YEAR($G35)+1,MONTH($G35)+1,1))&gt;AC$4),$D35*24*AC$3*(AC$2/1000-($F35/1000)),0)</f>
        <v>0</v>
      </c>
      <c r="AD35" s="69" t="n">
        <f aca="false">IF(AND($F35&lt;AD$2,$G35&lt;AD$4,(DATE(YEAR($G35)+1,MONTH($G35)+1,1))&gt;AD$4),$D35*24*AD$3*(AD$2/1000-($F35/1000)),0)</f>
        <v>0</v>
      </c>
      <c r="AE35" s="69" t="n">
        <f aca="false">IF(AND($F35&lt;AE$2,$G35&lt;AE$4,(DATE(YEAR($G35)+1,MONTH($G35)+1,1))&gt;AE$4),$D35*24*AE$3*(AE$2/1000-($F35/1000)),0)</f>
        <v>0</v>
      </c>
      <c r="AF35" s="69" t="n">
        <f aca="false">IF(AND($F35&lt;AF$2,$G35&lt;AF$4,(DATE(YEAR($G35)+1,MONTH($G35)+1,1))&gt;AF$4),$D35*24*AF$3*(AF$2/1000-($F35/1000)),0)</f>
        <v>0</v>
      </c>
      <c r="AG35" s="69" t="n">
        <f aca="false">IF(AND($F35&lt;AG$2,$G35&lt;AG$4,(DATE(YEAR($G35)+1,MONTH($G35)+1,1))&gt;AG$4),$D35*24*AG$3*(AG$2/1000-($F35/1000)),0)</f>
        <v>0</v>
      </c>
      <c r="AH35" s="69" t="n">
        <f aca="false">IF(AND($F35&lt;AH$2,$G35&lt;AH$4,(DATE(YEAR($G35)+1,MONTH($G35)+1,1))&gt;AH$4),$D35*24*AH$3*(AH$2/1000-($F35/1000)),0)</f>
        <v>0</v>
      </c>
      <c r="AI35" s="69" t="n">
        <f aca="false">IF(AND($F35&lt;AI$2,$G35&lt;AI$4,(DATE(YEAR($G35)+1,MONTH($G35)+1,1))&gt;AI$4),$D35*24*AI$3*(AI$2/1000-($F35/1000)),0)</f>
        <v>0</v>
      </c>
      <c r="AJ35" s="69" t="n">
        <f aca="false">IF(AND($F35&lt;AJ$2,$G35&lt;AJ$4,(DATE(YEAR($G35)+1,MONTH($G35)+1,1))&gt;AJ$4),$D35*24*AJ$3*(AJ$2/1000-($F35/1000)),0)</f>
        <v>45000</v>
      </c>
      <c r="AK35" s="69" t="n">
        <f aca="false">IF(AND($F35&lt;AK$2,$G35&lt;AK$4,(DATE(YEAR($G35)+1,MONTH($G35)+1,1))&gt;AK$4),$D35*24*AK$3*(AK$2/1000-($F35/1000)),0)</f>
        <v>45000</v>
      </c>
      <c r="AL35" s="69" t="n">
        <f aca="false">IF(AND($F35&lt;AL$2,$G35&lt;AL$4,(DATE(YEAR($G35)+1,MONTH($G35)+1,1))&gt;AL$4),$D35*24*AL$3*(AL$2/1000-($F35/1000)),0)</f>
        <v>45000</v>
      </c>
      <c r="AM35" s="69" t="n">
        <f aca="false">IF(AND($F35&lt;AM$2,$G35&lt;AM$4,(DATE(YEAR($G35)+1,MONTH($G35)+1,1))&gt;AM$4),$D35*24*AM$3*(AM$2/1000-($F35/1000)),0)</f>
        <v>45000</v>
      </c>
      <c r="AN35" s="69" t="n">
        <f aca="false">IF(AND($F35&lt;AN$2,$G35&lt;AN$4,(DATE(YEAR($G35)+1,MONTH($G35)+1,1))&gt;AN$4),$D35*24*AN$3*(AN$2/1000-($F35/1000)),0)</f>
        <v>45000</v>
      </c>
      <c r="AO35" s="69" t="n">
        <f aca="false">IF(AND($F35&lt;AO$2,$G35&lt;AO$4,(DATE(YEAR($G35)+1,MONTH($G35)+1,1))&gt;AO$4),$D35*24*AO$3*(AO$2/1000-($F35/1000)),0)</f>
        <v>45000</v>
      </c>
      <c r="AP35" s="69" t="n">
        <f aca="false">IF(AND($F35&lt;AP$2,$G35&lt;AP$4,(DATE(YEAR($G35)+1,MONTH($G35)+1,1))&gt;AP$4),$D35*24*AP$3*(AP$2/1000-($F35/1000)),0)</f>
        <v>45000</v>
      </c>
      <c r="AQ35" s="69" t="n">
        <f aca="false">IF(AND($F35&lt;AQ$2,$G35&lt;AQ$4,(DATE(YEAR($G35)+1,MONTH($G35)+1,1))&gt;AQ$4),$D35*24*AQ$3*(AQ$2/1000-($F35/1000)),0)</f>
        <v>45000</v>
      </c>
      <c r="AR35" s="69" t="n">
        <f aca="false">IF(AND($F35&lt;AR$2,$G35&lt;AR$4,(DATE(YEAR($G35)+1,MONTH($G35)+1,1))&gt;AR$4),$D35*24*AR$3*(AR$2/1000-($F35/1000)),0)</f>
        <v>45000</v>
      </c>
      <c r="AS35" s="69" t="n">
        <f aca="false">IF(AND($F35&lt;AS$2,$G35&lt;AS$4,(DATE(YEAR($G35)+1,MONTH($G35)+1,1))&gt;AS$4),$D35*24*AS$3*(AS$2/1000-($F35/1000)),0)</f>
        <v>45000</v>
      </c>
      <c r="AT35" s="69" t="n">
        <f aca="false">IF(AND($F35&lt;AT$2,$G35&lt;AT$4,(DATE(YEAR($G35)+1,MONTH($G35)+1,1))&gt;AT$4),$D35*24*AT$3*(AT$2/1000-($F35/1000)),0)</f>
        <v>45000</v>
      </c>
      <c r="AU35" s="69" t="n">
        <f aca="false">IF(AND($F35&lt;AU$2,$G35&lt;AU$4,(DATE(YEAR($G35)+1,MONTH($G35)+1,1))&gt;AU$4),$D35*24*AU$3*(AU$2/1000-($F35/1000)),0)</f>
        <v>45000</v>
      </c>
      <c r="AV35" s="69" t="n">
        <f aca="false">IF(AND($F35&lt;AV$2,$G35&lt;AV$4,(DATE(YEAR($G35)+1,MONTH($G35)+1,1))&gt;AV$4),$D35*24*AV$3*(AV$2/1000-($F35/1000)),0)</f>
        <v>0</v>
      </c>
      <c r="AW35" s="69" t="n">
        <f aca="false">IF(AND($F35&lt;AW$2,$G35&lt;AW$4,(DATE(YEAR($G35)+1,MONTH($G35)+1,1))&gt;AW$4),$D35*24*AW$3*(AW$2/1000-($F35/1000)),0)</f>
        <v>0</v>
      </c>
      <c r="AX35" s="69" t="n">
        <f aca="false">IF(AND($F35&lt;AX$2,$G35&lt;AX$4,(DATE(YEAR($G35)+1,MONTH($G35)+1,1))&gt;AX$4),$D35*24*AX$3*(AX$2/1000-($F35/1000)),0)</f>
        <v>0</v>
      </c>
      <c r="AY35" s="69" t="n">
        <f aca="false">IF(AND($F35&lt;AY$2,$G35&lt;AY$4,(DATE(YEAR($G35)+1,MONTH($G35)+1,1))&gt;AY$4),$D35*24*AY$3*(AY$2/1000-($F35/1000)),0)</f>
        <v>0</v>
      </c>
      <c r="AZ35" s="69" t="n">
        <f aca="false">IF(AND($F35&lt;AZ$2,$G35&lt;AZ$4,(DATE(YEAR($G35)+1,MONTH($G35)+1,1))&gt;AZ$4),$D35*24*AZ$3*(AZ$2/1000-($F35/1000)),0)</f>
        <v>0</v>
      </c>
      <c r="BA35" s="69" t="n">
        <f aca="false">IF(AND($F35&lt;BA$2,$G35&lt;BA$4,(DATE(YEAR($G35)+1,MONTH($G35)+1,1))&gt;BA$4),$D35*24*BA$3*(BA$2/1000-($F35/1000)),0)</f>
        <v>0</v>
      </c>
      <c r="BB35" s="69" t="n">
        <f aca="false">IF(AND($F35&lt;BB$2,$G35&lt;BB$4,(DATE(YEAR($G35)+1,MONTH($G35)+1,1))&gt;BB$4),$D35*24*BB$3*(BB$2/1000-($F35/1000)),0)</f>
        <v>0</v>
      </c>
      <c r="BC35" s="69" t="n">
        <f aca="false">IF(AND($F35&lt;BC$2,$G35&lt;BC$4,(DATE(YEAR($G35)+1,MONTH($G35)+1,1))&gt;BC$4),$D35*24*BC$3*(BC$2/1000-($F35/1000)),0)</f>
        <v>0</v>
      </c>
      <c r="BD35" s="83" t="n">
        <f aca="false">IF(AND($F35&lt;BD$2,$G35&lt;BD$4,(DATE(YEAR($G35)+1,MONTH($G35)+1,1))&gt;BD$4),$D35*24*BD$3*(BD$2/1000-($F35/1000)),0)</f>
        <v>0</v>
      </c>
      <c r="BF35" s="69" t="n">
        <f aca="false">AVERAGE(I35:K35)</f>
        <v>0</v>
      </c>
      <c r="BG35" s="69" t="n">
        <f aca="false">AVERAGE(L35:N35)</f>
        <v>0</v>
      </c>
      <c r="BH35" s="69" t="n">
        <f aca="false">AVERAGE(O35:Q35)</f>
        <v>0</v>
      </c>
      <c r="BI35" s="69" t="n">
        <f aca="false">AVERAGE(R35:T35)</f>
        <v>0</v>
      </c>
      <c r="BJ35" s="69" t="n">
        <f aca="false">AVERAGE(U35:W35)</f>
        <v>0</v>
      </c>
      <c r="BK35" s="69" t="n">
        <f aca="false">AVERAGE(X35:Z35)</f>
        <v>0</v>
      </c>
      <c r="BL35" s="69" t="n">
        <f aca="false">AVERAGE(AA35:AC35)</f>
        <v>0</v>
      </c>
      <c r="BM35" s="69" t="n">
        <f aca="false">AVERAGE(AD35:AF35)</f>
        <v>0</v>
      </c>
      <c r="BN35" s="69" t="n">
        <f aca="false">AVERAGE(AG35:AI35)</f>
        <v>0</v>
      </c>
      <c r="BO35" s="69" t="n">
        <f aca="false">AVERAGE(AJ35:AL35)</f>
        <v>45000</v>
      </c>
      <c r="BP35" s="69" t="n">
        <f aca="false">AVERAGE(AM35:AO35)</f>
        <v>45000</v>
      </c>
      <c r="BQ35" s="69" t="n">
        <f aca="false">AVERAGE(AP35:AR35)</f>
        <v>45000</v>
      </c>
      <c r="BR35" s="69" t="n">
        <f aca="false">AVERAGE(AS35:AU35)</f>
        <v>45000</v>
      </c>
      <c r="BS35" s="69" t="n">
        <f aca="false">AVERAGE(AV35:AX35)</f>
        <v>0</v>
      </c>
      <c r="BT35" s="69" t="n">
        <f aca="false">AVERAGE(AY35:BA35)</f>
        <v>0</v>
      </c>
      <c r="BU35" s="69" t="n">
        <f aca="false">AVERAGE(BB35:BD35)</f>
        <v>0</v>
      </c>
    </row>
    <row r="36" customFormat="false" ht="12.75" hidden="false" customHeight="false" outlineLevel="0" collapsed="false">
      <c r="A36" s="3" t="s">
        <v>1844</v>
      </c>
      <c r="B36" s="3" t="s">
        <v>1282</v>
      </c>
      <c r="C36" s="3" t="s">
        <v>1258</v>
      </c>
      <c r="D36" s="2" t="n">
        <v>600</v>
      </c>
      <c r="E36" s="3" t="s">
        <v>1268</v>
      </c>
      <c r="F36" s="2" t="n">
        <v>7000</v>
      </c>
      <c r="G36" s="70" t="n">
        <v>37712</v>
      </c>
      <c r="H36" s="64" t="s">
        <v>1260</v>
      </c>
      <c r="I36" s="69" t="n">
        <f aca="false">IF(AND($F36&lt;I$2,$G36&lt;I$4,(DATE(YEAR($G36)+1,MONTH($G36)+1,1))&gt;I$4),$D36*24*I$3*(I$2/1000-($F36/1000)),0)</f>
        <v>0</v>
      </c>
      <c r="J36" s="69" t="n">
        <f aca="false">IF(AND($F36&lt;J$2,$G36&lt;J$4,(DATE(YEAR($G36)+1,MONTH($G36)+1,1))&gt;J$4),$D36*24*J$3*(J$2/1000-($F36/1000)),0)</f>
        <v>0</v>
      </c>
      <c r="K36" s="69" t="n">
        <f aca="false">IF(AND($F36&lt;K$2,$G36&lt;K$4,(DATE(YEAR($G36)+1,MONTH($G36)+1,1))&gt;K$4),$D36*24*K$3*(K$2/1000-($F36/1000)),0)</f>
        <v>0</v>
      </c>
      <c r="L36" s="69" t="n">
        <f aca="false">IF(AND($F36&lt;L$2,$G36&lt;L$4,(DATE(YEAR($G36)+1,MONTH($G36)+1,1))&gt;L$4),$D36*24*L$3*(L$2/1000-($F36/1000)),0)</f>
        <v>0</v>
      </c>
      <c r="M36" s="69" t="n">
        <f aca="false">IF(AND($F36&lt;M$2,$G36&lt;M$4,(DATE(YEAR($G36)+1,MONTH($G36)+1,1))&gt;M$4),$D36*24*M$3*(M$2/1000-($F36/1000)),0)</f>
        <v>0</v>
      </c>
      <c r="N36" s="69" t="n">
        <f aca="false">IF(AND($F36&lt;N$2,$G36&lt;N$4,(DATE(YEAR($G36)+1,MONTH($G36)+1,1))&gt;N$4),$D36*24*N$3*(N$2/1000-($F36/1000)),0)</f>
        <v>0</v>
      </c>
      <c r="O36" s="69" t="n">
        <f aca="false">IF(AND($F36&lt;O$2,$G36&lt;O$4,(DATE(YEAR($G36)+1,MONTH($G36)+1,1))&gt;O$4),$D36*24*O$3*(O$2/1000-($F36/1000)),0)</f>
        <v>0</v>
      </c>
      <c r="P36" s="69" t="n">
        <f aca="false">IF(AND($F36&lt;P$2,$G36&lt;P$4,(DATE(YEAR($G36)+1,MONTH($G36)+1,1))&gt;P$4),$D36*24*P$3*(P$2/1000-($F36/1000)),0)</f>
        <v>0</v>
      </c>
      <c r="Q36" s="69" t="n">
        <f aca="false">IF(AND($F36&lt;Q$2,$G36&lt;Q$4,(DATE(YEAR($G36)+1,MONTH($G36)+1,1))&gt;Q$4),$D36*24*Q$3*(Q$2/1000-($F36/1000)),0)</f>
        <v>0</v>
      </c>
      <c r="R36" s="69" t="n">
        <f aca="false">IF(AND($F36&lt;R$2,$G36&lt;R$4,(DATE(YEAR($G36)+1,MONTH($G36)+1,1))&gt;R$4),$D36*24*R$3*(R$2/1000-($F36/1000)),0)</f>
        <v>0</v>
      </c>
      <c r="S36" s="69" t="n">
        <f aca="false">IF(AND($F36&lt;S$2,$G36&lt;S$4,(DATE(YEAR($G36)+1,MONTH($G36)+1,1))&gt;S$4),$D36*24*S$3*(S$2/1000-($F36/1000)),0)</f>
        <v>0</v>
      </c>
      <c r="T36" s="69" t="n">
        <f aca="false">IF(AND($F36&lt;T$2,$G36&lt;T$4,(DATE(YEAR($G36)+1,MONTH($G36)+1,1))&gt;T$4),$D36*24*T$3*(T$2/1000-($F36/1000)),0)</f>
        <v>0</v>
      </c>
      <c r="U36" s="69" t="n">
        <f aca="false">IF(AND($F36&lt;U$2,$G36&lt;U$4,(DATE(YEAR($G36)+1,MONTH($G36)+1,1))&gt;U$4),$D36*24*U$3*(U$2/1000-($F36/1000)),0)</f>
        <v>0</v>
      </c>
      <c r="V36" s="69" t="n">
        <f aca="false">IF(AND($F36&lt;V$2,$G36&lt;V$4,(DATE(YEAR($G36)+1,MONTH($G36)+1,1))&gt;V$4),$D36*24*V$3*(V$2/1000-($F36/1000)),0)</f>
        <v>0</v>
      </c>
      <c r="W36" s="69" t="n">
        <f aca="false">IF(AND($F36&lt;W$2,$G36&lt;W$4,(DATE(YEAR($G36)+1,MONTH($G36)+1,1))&gt;W$4),$D36*24*W$3*(W$2/1000-($F36/1000)),0)</f>
        <v>0</v>
      </c>
      <c r="X36" s="69" t="n">
        <f aca="false">IF(AND($F36&lt;X$2,$G36&lt;X$4,(DATE(YEAR($G36)+1,MONTH($G36)+1,1))&gt;X$4),$D36*24*X$3*(X$2/1000-($F36/1000)),0)</f>
        <v>0</v>
      </c>
      <c r="Y36" s="69" t="n">
        <f aca="false">IF(AND($F36&lt;Y$2,$G36&lt;Y$4,(DATE(YEAR($G36)+1,MONTH($G36)+1,1))&gt;Y$4),$D36*24*Y$3*(Y$2/1000-($F36/1000)),0)</f>
        <v>0</v>
      </c>
      <c r="Z36" s="69" t="n">
        <f aca="false">IF(AND($F36&lt;Z$2,$G36&lt;Z$4,(DATE(YEAR($G36)+1,MONTH($G36)+1,1))&gt;Z$4),$D36*24*Z$3*(Z$2/1000-($F36/1000)),0)</f>
        <v>0</v>
      </c>
      <c r="AA36" s="69" t="n">
        <f aca="false">IF(AND($F36&lt;AA$2,$G36&lt;AA$4,(DATE(YEAR($G36)+1,MONTH($G36)+1,1))&gt;AA$4),$D36*24*AA$3*(AA$2/1000-($F36/1000)),0)</f>
        <v>0</v>
      </c>
      <c r="AB36" s="69" t="n">
        <f aca="false">IF(AND($F36&lt;AB$2,$G36&lt;AB$4,(DATE(YEAR($G36)+1,MONTH($G36)+1,1))&gt;AB$4),$D36*24*AB$3*(AB$2/1000-($F36/1000)),0)</f>
        <v>0</v>
      </c>
      <c r="AC36" s="69" t="n">
        <f aca="false">IF(AND($F36&lt;AC$2,$G36&lt;AC$4,(DATE(YEAR($G36)+1,MONTH($G36)+1,1))&gt;AC$4),$D36*24*AC$3*(AC$2/1000-($F36/1000)),0)</f>
        <v>0</v>
      </c>
      <c r="AD36" s="69" t="n">
        <f aca="false">IF(AND($F36&lt;AD$2,$G36&lt;AD$4,(DATE(YEAR($G36)+1,MONTH($G36)+1,1))&gt;AD$4),$D36*24*AD$3*(AD$2/1000-($F36/1000)),0)</f>
        <v>0</v>
      </c>
      <c r="AE36" s="69" t="n">
        <f aca="false">IF(AND($F36&lt;AE$2,$G36&lt;AE$4,(DATE(YEAR($G36)+1,MONTH($G36)+1,1))&gt;AE$4),$D36*24*AE$3*(AE$2/1000-($F36/1000)),0)</f>
        <v>0</v>
      </c>
      <c r="AF36" s="69" t="n">
        <f aca="false">IF(AND($F36&lt;AF$2,$G36&lt;AF$4,(DATE(YEAR($G36)+1,MONTH($G36)+1,1))&gt;AF$4),$D36*24*AF$3*(AF$2/1000-($F36/1000)),0)</f>
        <v>0</v>
      </c>
      <c r="AG36" s="69" t="n">
        <f aca="false">IF(AND($F36&lt;AG$2,$G36&lt;AG$4,(DATE(YEAR($G36)+1,MONTH($G36)+1,1))&gt;AG$4),$D36*24*AG$3*(AG$2/1000-($F36/1000)),0)</f>
        <v>0</v>
      </c>
      <c r="AH36" s="69" t="n">
        <f aca="false">IF(AND($F36&lt;AH$2,$G36&lt;AH$4,(DATE(YEAR($G36)+1,MONTH($G36)+1,1))&gt;AH$4),$D36*24*AH$3*(AH$2/1000-($F36/1000)),0)</f>
        <v>0</v>
      </c>
      <c r="AI36" s="69" t="n">
        <f aca="false">IF(AND($F36&lt;AI$2,$G36&lt;AI$4,(DATE(YEAR($G36)+1,MONTH($G36)+1,1))&gt;AI$4),$D36*24*AI$3*(AI$2/1000-($F36/1000)),0)</f>
        <v>0</v>
      </c>
      <c r="AJ36" s="69" t="n">
        <f aca="false">IF(AND($F36&lt;AJ$2,$G36&lt;AJ$4,(DATE(YEAR($G36)+1,MONTH($G36)+1,1))&gt;AJ$4),$D36*24*AJ$3*(AJ$2/1000-($F36/1000)),0)</f>
        <v>0</v>
      </c>
      <c r="AK36" s="69" t="n">
        <f aca="false">IF(AND($F36&lt;AK$2,$G36&lt;AK$4,(DATE(YEAR($G36)+1,MONTH($G36)+1,1))&gt;AK$4),$D36*24*AK$3*(AK$2/1000-($F36/1000)),0)</f>
        <v>43200</v>
      </c>
      <c r="AL36" s="69" t="n">
        <f aca="false">IF(AND($F36&lt;AL$2,$G36&lt;AL$4,(DATE(YEAR($G36)+1,MONTH($G36)+1,1))&gt;AL$4),$D36*24*AL$3*(AL$2/1000-($F36/1000)),0)</f>
        <v>43200</v>
      </c>
      <c r="AM36" s="69" t="n">
        <f aca="false">IF(AND($F36&lt;AM$2,$G36&lt;AM$4,(DATE(YEAR($G36)+1,MONTH($G36)+1,1))&gt;AM$4),$D36*24*AM$3*(AM$2/1000-($F36/1000)),0)</f>
        <v>43200</v>
      </c>
      <c r="AN36" s="69" t="n">
        <f aca="false">IF(AND($F36&lt;AN$2,$G36&lt;AN$4,(DATE(YEAR($G36)+1,MONTH($G36)+1,1))&gt;AN$4),$D36*24*AN$3*(AN$2/1000-($F36/1000)),0)</f>
        <v>43200</v>
      </c>
      <c r="AO36" s="69" t="n">
        <f aca="false">IF(AND($F36&lt;AO$2,$G36&lt;AO$4,(DATE(YEAR($G36)+1,MONTH($G36)+1,1))&gt;AO$4),$D36*24*AO$3*(AO$2/1000-($F36/1000)),0)</f>
        <v>43200</v>
      </c>
      <c r="AP36" s="69" t="n">
        <f aca="false">IF(AND($F36&lt;AP$2,$G36&lt;AP$4,(DATE(YEAR($G36)+1,MONTH($G36)+1,1))&gt;AP$4),$D36*24*AP$3*(AP$2/1000-($F36/1000)),0)</f>
        <v>43200</v>
      </c>
      <c r="AQ36" s="69" t="n">
        <f aca="false">IF(AND($F36&lt;AQ$2,$G36&lt;AQ$4,(DATE(YEAR($G36)+1,MONTH($G36)+1,1))&gt;AQ$4),$D36*24*AQ$3*(AQ$2/1000-($F36/1000)),0)</f>
        <v>43200</v>
      </c>
      <c r="AR36" s="69" t="n">
        <f aca="false">IF(AND($F36&lt;AR$2,$G36&lt;AR$4,(DATE(YEAR($G36)+1,MONTH($G36)+1,1))&gt;AR$4),$D36*24*AR$3*(AR$2/1000-($F36/1000)),0)</f>
        <v>43200</v>
      </c>
      <c r="AS36" s="69" t="n">
        <f aca="false">IF(AND($F36&lt;AS$2,$G36&lt;AS$4,(DATE(YEAR($G36)+1,MONTH($G36)+1,1))&gt;AS$4),$D36*24*AS$3*(AS$2/1000-($F36/1000)),0)</f>
        <v>43200</v>
      </c>
      <c r="AT36" s="69" t="n">
        <f aca="false">IF(AND($F36&lt;AT$2,$G36&lt;AT$4,(DATE(YEAR($G36)+1,MONTH($G36)+1,1))&gt;AT$4),$D36*24*AT$3*(AT$2/1000-($F36/1000)),0)</f>
        <v>43200</v>
      </c>
      <c r="AU36" s="69" t="n">
        <f aca="false">IF(AND($F36&lt;AU$2,$G36&lt;AU$4,(DATE(YEAR($G36)+1,MONTH($G36)+1,1))&gt;AU$4),$D36*24*AU$3*(AU$2/1000-($F36/1000)),0)</f>
        <v>43200</v>
      </c>
      <c r="AV36" s="69" t="n">
        <f aca="false">IF(AND($F36&lt;AV$2,$G36&lt;AV$4,(DATE(YEAR($G36)+1,MONTH($G36)+1,1))&gt;AV$4),$D36*24*AV$3*(AV$2/1000-($F36/1000)),0)</f>
        <v>43200</v>
      </c>
      <c r="AW36" s="69" t="n">
        <f aca="false">IF(AND($F36&lt;AW$2,$G36&lt;AW$4,(DATE(YEAR($G36)+1,MONTH($G36)+1,1))&gt;AW$4),$D36*24*AW$3*(AW$2/1000-($F36/1000)),0)</f>
        <v>0</v>
      </c>
      <c r="AX36" s="69" t="n">
        <f aca="false">IF(AND($F36&lt;AX$2,$G36&lt;AX$4,(DATE(YEAR($G36)+1,MONTH($G36)+1,1))&gt;AX$4),$D36*24*AX$3*(AX$2/1000-($F36/1000)),0)</f>
        <v>0</v>
      </c>
      <c r="AY36" s="69" t="n">
        <f aca="false">IF(AND($F36&lt;AY$2,$G36&lt;AY$4,(DATE(YEAR($G36)+1,MONTH($G36)+1,1))&gt;AY$4),$D36*24*AY$3*(AY$2/1000-($F36/1000)),0)</f>
        <v>0</v>
      </c>
      <c r="AZ36" s="69" t="n">
        <f aca="false">IF(AND($F36&lt;AZ$2,$G36&lt;AZ$4,(DATE(YEAR($G36)+1,MONTH($G36)+1,1))&gt;AZ$4),$D36*24*AZ$3*(AZ$2/1000-($F36/1000)),0)</f>
        <v>0</v>
      </c>
      <c r="BA36" s="69" t="n">
        <f aca="false">IF(AND($F36&lt;BA$2,$G36&lt;BA$4,(DATE(YEAR($G36)+1,MONTH($G36)+1,1))&gt;BA$4),$D36*24*BA$3*(BA$2/1000-($F36/1000)),0)</f>
        <v>0</v>
      </c>
      <c r="BB36" s="69" t="n">
        <f aca="false">IF(AND($F36&lt;BB$2,$G36&lt;BB$4,(DATE(YEAR($G36)+1,MONTH($G36)+1,1))&gt;BB$4),$D36*24*BB$3*(BB$2/1000-($F36/1000)),0)</f>
        <v>0</v>
      </c>
      <c r="BC36" s="69" t="n">
        <f aca="false">IF(AND($F36&lt;BC$2,$G36&lt;BC$4,(DATE(YEAR($G36)+1,MONTH($G36)+1,1))&gt;BC$4),$D36*24*BC$3*(BC$2/1000-($F36/1000)),0)</f>
        <v>0</v>
      </c>
      <c r="BD36" s="83" t="n">
        <f aca="false">IF(AND($F36&lt;BD$2,$G36&lt;BD$4,(DATE(YEAR($G36)+1,MONTH($G36)+1,1))&gt;BD$4),$D36*24*BD$3*(BD$2/1000-($F36/1000)),0)</f>
        <v>0</v>
      </c>
      <c r="BF36" s="69" t="n">
        <f aca="false">AVERAGE(I36:K36)</f>
        <v>0</v>
      </c>
      <c r="BG36" s="69" t="n">
        <f aca="false">AVERAGE(L36:N36)</f>
        <v>0</v>
      </c>
      <c r="BH36" s="69" t="n">
        <f aca="false">AVERAGE(O36:Q36)</f>
        <v>0</v>
      </c>
      <c r="BI36" s="69" t="n">
        <f aca="false">AVERAGE(R36:T36)</f>
        <v>0</v>
      </c>
      <c r="BJ36" s="69" t="n">
        <f aca="false">AVERAGE(U36:W36)</f>
        <v>0</v>
      </c>
      <c r="BK36" s="69" t="n">
        <f aca="false">AVERAGE(X36:Z36)</f>
        <v>0</v>
      </c>
      <c r="BL36" s="69" t="n">
        <f aca="false">AVERAGE(AA36:AC36)</f>
        <v>0</v>
      </c>
      <c r="BM36" s="69" t="n">
        <f aca="false">AVERAGE(AD36:AF36)</f>
        <v>0</v>
      </c>
      <c r="BN36" s="69" t="n">
        <f aca="false">AVERAGE(AG36:AI36)</f>
        <v>0</v>
      </c>
      <c r="BO36" s="69" t="n">
        <f aca="false">AVERAGE(AJ36:AL36)</f>
        <v>28800</v>
      </c>
      <c r="BP36" s="69" t="n">
        <f aca="false">AVERAGE(AM36:AO36)</f>
        <v>43200</v>
      </c>
      <c r="BQ36" s="69" t="n">
        <f aca="false">AVERAGE(AP36:AR36)</f>
        <v>43200</v>
      </c>
      <c r="BR36" s="69" t="n">
        <f aca="false">AVERAGE(AS36:AU36)</f>
        <v>43200</v>
      </c>
      <c r="BS36" s="69" t="n">
        <f aca="false">AVERAGE(AV36:AX36)</f>
        <v>14400</v>
      </c>
      <c r="BT36" s="69" t="n">
        <f aca="false">AVERAGE(AY36:BA36)</f>
        <v>0</v>
      </c>
      <c r="BU36" s="69" t="n">
        <f aca="false">AVERAGE(BB36:BD36)</f>
        <v>0</v>
      </c>
    </row>
    <row r="37" customFormat="false" ht="12.75" hidden="false" customHeight="false" outlineLevel="0" collapsed="false">
      <c r="A37" s="0" t="s">
        <v>1317</v>
      </c>
      <c r="B37" s="3" t="s">
        <v>1282</v>
      </c>
      <c r="C37" s="3" t="s">
        <v>1258</v>
      </c>
      <c r="D37" s="2" t="n">
        <v>575</v>
      </c>
      <c r="E37" s="3" t="s">
        <v>1268</v>
      </c>
      <c r="F37" s="2" t="n">
        <v>7000</v>
      </c>
      <c r="G37" s="70" t="n">
        <v>37773</v>
      </c>
      <c r="H37" s="64" t="s">
        <v>1260</v>
      </c>
      <c r="I37" s="69" t="n">
        <f aca="false">IF(AND($F37&lt;I$2,$G37&lt;I$4,(DATE(YEAR($G37)+1,MONTH($G37)+1,1))&gt;I$4),$D37*24*I$3*(I$2/1000-($F37/1000)),0)</f>
        <v>0</v>
      </c>
      <c r="J37" s="69" t="n">
        <f aca="false">IF(AND($F37&lt;J$2,$G37&lt;J$4,(DATE(YEAR($G37)+1,MONTH($G37)+1,1))&gt;J$4),$D37*24*J$3*(J$2/1000-($F37/1000)),0)</f>
        <v>0</v>
      </c>
      <c r="K37" s="69" t="n">
        <f aca="false">IF(AND($F37&lt;K$2,$G37&lt;K$4,(DATE(YEAR($G37)+1,MONTH($G37)+1,1))&gt;K$4),$D37*24*K$3*(K$2/1000-($F37/1000)),0)</f>
        <v>0</v>
      </c>
      <c r="L37" s="69" t="n">
        <f aca="false">IF(AND($F37&lt;L$2,$G37&lt;L$4,(DATE(YEAR($G37)+1,MONTH($G37)+1,1))&gt;L$4),$D37*24*L$3*(L$2/1000-($F37/1000)),0)</f>
        <v>0</v>
      </c>
      <c r="M37" s="69" t="n">
        <f aca="false">IF(AND($F37&lt;M$2,$G37&lt;M$4,(DATE(YEAR($G37)+1,MONTH($G37)+1,1))&gt;M$4),$D37*24*M$3*(M$2/1000-($F37/1000)),0)</f>
        <v>0</v>
      </c>
      <c r="N37" s="69" t="n">
        <f aca="false">IF(AND($F37&lt;N$2,$G37&lt;N$4,(DATE(YEAR($G37)+1,MONTH($G37)+1,1))&gt;N$4),$D37*24*N$3*(N$2/1000-($F37/1000)),0)</f>
        <v>0</v>
      </c>
      <c r="O37" s="69" t="n">
        <f aca="false">IF(AND($F37&lt;O$2,$G37&lt;O$4,(DATE(YEAR($G37)+1,MONTH($G37)+1,1))&gt;O$4),$D37*24*O$3*(O$2/1000-($F37/1000)),0)</f>
        <v>0</v>
      </c>
      <c r="P37" s="69" t="n">
        <f aca="false">IF(AND($F37&lt;P$2,$G37&lt;P$4,(DATE(YEAR($G37)+1,MONTH($G37)+1,1))&gt;P$4),$D37*24*P$3*(P$2/1000-($F37/1000)),0)</f>
        <v>0</v>
      </c>
      <c r="Q37" s="69" t="n">
        <f aca="false">IF(AND($F37&lt;Q$2,$G37&lt;Q$4,(DATE(YEAR($G37)+1,MONTH($G37)+1,1))&gt;Q$4),$D37*24*Q$3*(Q$2/1000-($F37/1000)),0)</f>
        <v>0</v>
      </c>
      <c r="R37" s="69" t="n">
        <f aca="false">IF(AND($F37&lt;R$2,$G37&lt;R$4,(DATE(YEAR($G37)+1,MONTH($G37)+1,1))&gt;R$4),$D37*24*R$3*(R$2/1000-($F37/1000)),0)</f>
        <v>0</v>
      </c>
      <c r="S37" s="69" t="n">
        <f aca="false">IF(AND($F37&lt;S$2,$G37&lt;S$4,(DATE(YEAR($G37)+1,MONTH($G37)+1,1))&gt;S$4),$D37*24*S$3*(S$2/1000-($F37/1000)),0)</f>
        <v>0</v>
      </c>
      <c r="T37" s="69" t="n">
        <f aca="false">IF(AND($F37&lt;T$2,$G37&lt;T$4,(DATE(YEAR($G37)+1,MONTH($G37)+1,1))&gt;T$4),$D37*24*T$3*(T$2/1000-($F37/1000)),0)</f>
        <v>0</v>
      </c>
      <c r="U37" s="69" t="n">
        <f aca="false">IF(AND($F37&lt;U$2,$G37&lt;U$4,(DATE(YEAR($G37)+1,MONTH($G37)+1,1))&gt;U$4),$D37*24*U$3*(U$2/1000-($F37/1000)),0)</f>
        <v>0</v>
      </c>
      <c r="V37" s="69" t="n">
        <f aca="false">IF(AND($F37&lt;V$2,$G37&lt;V$4,(DATE(YEAR($G37)+1,MONTH($G37)+1,1))&gt;V$4),$D37*24*V$3*(V$2/1000-($F37/1000)),0)</f>
        <v>0</v>
      </c>
      <c r="W37" s="69" t="n">
        <f aca="false">IF(AND($F37&lt;W$2,$G37&lt;W$4,(DATE(YEAR($G37)+1,MONTH($G37)+1,1))&gt;W$4),$D37*24*W$3*(W$2/1000-($F37/1000)),0)</f>
        <v>0</v>
      </c>
      <c r="X37" s="69" t="n">
        <f aca="false">IF(AND($F37&lt;X$2,$G37&lt;X$4,(DATE(YEAR($G37)+1,MONTH($G37)+1,1))&gt;X$4),$D37*24*X$3*(X$2/1000-($F37/1000)),0)</f>
        <v>0</v>
      </c>
      <c r="Y37" s="69" t="n">
        <f aca="false">IF(AND($F37&lt;Y$2,$G37&lt;Y$4,(DATE(YEAR($G37)+1,MONTH($G37)+1,1))&gt;Y$4),$D37*24*Y$3*(Y$2/1000-($F37/1000)),0)</f>
        <v>0</v>
      </c>
      <c r="Z37" s="69" t="n">
        <f aca="false">IF(AND($F37&lt;Z$2,$G37&lt;Z$4,(DATE(YEAR($G37)+1,MONTH($G37)+1,1))&gt;Z$4),$D37*24*Z$3*(Z$2/1000-($F37/1000)),0)</f>
        <v>0</v>
      </c>
      <c r="AA37" s="69" t="n">
        <f aca="false">IF(AND($F37&lt;AA$2,$G37&lt;AA$4,(DATE(YEAR($G37)+1,MONTH($G37)+1,1))&gt;AA$4),$D37*24*AA$3*(AA$2/1000-($F37/1000)),0)</f>
        <v>0</v>
      </c>
      <c r="AB37" s="69" t="n">
        <f aca="false">IF(AND($F37&lt;AB$2,$G37&lt;AB$4,(DATE(YEAR($G37)+1,MONTH($G37)+1,1))&gt;AB$4),$D37*24*AB$3*(AB$2/1000-($F37/1000)),0)</f>
        <v>0</v>
      </c>
      <c r="AC37" s="69" t="n">
        <f aca="false">IF(AND($F37&lt;AC$2,$G37&lt;AC$4,(DATE(YEAR($G37)+1,MONTH($G37)+1,1))&gt;AC$4),$D37*24*AC$3*(AC$2/1000-($F37/1000)),0)</f>
        <v>0</v>
      </c>
      <c r="AD37" s="69" t="n">
        <f aca="false">IF(AND($F37&lt;AD$2,$G37&lt;AD$4,(DATE(YEAR($G37)+1,MONTH($G37)+1,1))&gt;AD$4),$D37*24*AD$3*(AD$2/1000-($F37/1000)),0)</f>
        <v>0</v>
      </c>
      <c r="AE37" s="69" t="n">
        <f aca="false">IF(AND($F37&lt;AE$2,$G37&lt;AE$4,(DATE(YEAR($G37)+1,MONTH($G37)+1,1))&gt;AE$4),$D37*24*AE$3*(AE$2/1000-($F37/1000)),0)</f>
        <v>0</v>
      </c>
      <c r="AF37" s="69" t="n">
        <f aca="false">IF(AND($F37&lt;AF$2,$G37&lt;AF$4,(DATE(YEAR($G37)+1,MONTH($G37)+1,1))&gt;AF$4),$D37*24*AF$3*(AF$2/1000-($F37/1000)),0)</f>
        <v>0</v>
      </c>
      <c r="AG37" s="69" t="n">
        <f aca="false">IF(AND($F37&lt;AG$2,$G37&lt;AG$4,(DATE(YEAR($G37)+1,MONTH($G37)+1,1))&gt;AG$4),$D37*24*AG$3*(AG$2/1000-($F37/1000)),0)</f>
        <v>0</v>
      </c>
      <c r="AH37" s="69" t="n">
        <f aca="false">IF(AND($F37&lt;AH$2,$G37&lt;AH$4,(DATE(YEAR($G37)+1,MONTH($G37)+1,1))&gt;AH$4),$D37*24*AH$3*(AH$2/1000-($F37/1000)),0)</f>
        <v>0</v>
      </c>
      <c r="AI37" s="69" t="n">
        <f aca="false">IF(AND($F37&lt;AI$2,$G37&lt;AI$4,(DATE(YEAR($G37)+1,MONTH($G37)+1,1))&gt;AI$4),$D37*24*AI$3*(AI$2/1000-($F37/1000)),0)</f>
        <v>0</v>
      </c>
      <c r="AJ37" s="69" t="n">
        <f aca="false">IF(AND($F37&lt;AJ$2,$G37&lt;AJ$4,(DATE(YEAR($G37)+1,MONTH($G37)+1,1))&gt;AJ$4),$D37*24*AJ$3*(AJ$2/1000-($F37/1000)),0)</f>
        <v>0</v>
      </c>
      <c r="AK37" s="69" t="n">
        <f aca="false">IF(AND($F37&lt;AK$2,$G37&lt;AK$4,(DATE(YEAR($G37)+1,MONTH($G37)+1,1))&gt;AK$4),$D37*24*AK$3*(AK$2/1000-($F37/1000)),0)</f>
        <v>0</v>
      </c>
      <c r="AL37" s="69" t="n">
        <f aca="false">IF(AND($F37&lt;AL$2,$G37&lt;AL$4,(DATE(YEAR($G37)+1,MONTH($G37)+1,1))&gt;AL$4),$D37*24*AL$3*(AL$2/1000-($F37/1000)),0)</f>
        <v>0</v>
      </c>
      <c r="AM37" s="69" t="n">
        <f aca="false">IF(AND($F37&lt;AM$2,$G37&lt;AM$4,(DATE(YEAR($G37)+1,MONTH($G37)+1,1))&gt;AM$4),$D37*24*AM$3*(AM$2/1000-($F37/1000)),0)</f>
        <v>41400</v>
      </c>
      <c r="AN37" s="69" t="n">
        <f aca="false">IF(AND($F37&lt;AN$2,$G37&lt;AN$4,(DATE(YEAR($G37)+1,MONTH($G37)+1,1))&gt;AN$4),$D37*24*AN$3*(AN$2/1000-($F37/1000)),0)</f>
        <v>41400</v>
      </c>
      <c r="AO37" s="69" t="n">
        <f aca="false">IF(AND($F37&lt;AO$2,$G37&lt;AO$4,(DATE(YEAR($G37)+1,MONTH($G37)+1,1))&gt;AO$4),$D37*24*AO$3*(AO$2/1000-($F37/1000)),0)</f>
        <v>41400</v>
      </c>
      <c r="AP37" s="69" t="n">
        <f aca="false">IF(AND($F37&lt;AP$2,$G37&lt;AP$4,(DATE(YEAR($G37)+1,MONTH($G37)+1,1))&gt;AP$4),$D37*24*AP$3*(AP$2/1000-($F37/1000)),0)</f>
        <v>41400</v>
      </c>
      <c r="AQ37" s="69" t="n">
        <f aca="false">IF(AND($F37&lt;AQ$2,$G37&lt;AQ$4,(DATE(YEAR($G37)+1,MONTH($G37)+1,1))&gt;AQ$4),$D37*24*AQ$3*(AQ$2/1000-($F37/1000)),0)</f>
        <v>41400</v>
      </c>
      <c r="AR37" s="69" t="n">
        <f aca="false">IF(AND($F37&lt;AR$2,$G37&lt;AR$4,(DATE(YEAR($G37)+1,MONTH($G37)+1,1))&gt;AR$4),$D37*24*AR$3*(AR$2/1000-($F37/1000)),0)</f>
        <v>41400</v>
      </c>
      <c r="AS37" s="69" t="n">
        <f aca="false">IF(AND($F37&lt;AS$2,$G37&lt;AS$4,(DATE(YEAR($G37)+1,MONTH($G37)+1,1))&gt;AS$4),$D37*24*AS$3*(AS$2/1000-($F37/1000)),0)</f>
        <v>41400</v>
      </c>
      <c r="AT37" s="69" t="n">
        <f aca="false">IF(AND($F37&lt;AT$2,$G37&lt;AT$4,(DATE(YEAR($G37)+1,MONTH($G37)+1,1))&gt;AT$4),$D37*24*AT$3*(AT$2/1000-($F37/1000)),0)</f>
        <v>41400</v>
      </c>
      <c r="AU37" s="69" t="n">
        <f aca="false">IF(AND($F37&lt;AU$2,$G37&lt;AU$4,(DATE(YEAR($G37)+1,MONTH($G37)+1,1))&gt;AU$4),$D37*24*AU$3*(AU$2/1000-($F37/1000)),0)</f>
        <v>41400</v>
      </c>
      <c r="AV37" s="69" t="n">
        <f aca="false">IF(AND($F37&lt;AV$2,$G37&lt;AV$4,(DATE(YEAR($G37)+1,MONTH($G37)+1,1))&gt;AV$4),$D37*24*AV$3*(AV$2/1000-($F37/1000)),0)</f>
        <v>41400</v>
      </c>
      <c r="AW37" s="69" t="n">
        <f aca="false">IF(AND($F37&lt;AW$2,$G37&lt;AW$4,(DATE(YEAR($G37)+1,MONTH($G37)+1,1))&gt;AW$4),$D37*24*AW$3*(AW$2/1000-($F37/1000)),0)</f>
        <v>41400</v>
      </c>
      <c r="AX37" s="69" t="n">
        <f aca="false">IF(AND($F37&lt;AX$2,$G37&lt;AX$4,(DATE(YEAR($G37)+1,MONTH($G37)+1,1))&gt;AX$4),$D37*24*AX$3*(AX$2/1000-($F37/1000)),0)</f>
        <v>41400</v>
      </c>
      <c r="AY37" s="69" t="n">
        <f aca="false">IF(AND($F37&lt;AY$2,$G37&lt;AY$4,(DATE(YEAR($G37)+1,MONTH($G37)+1,1))&gt;AY$4),$D37*24*AY$3*(AY$2/1000-($F37/1000)),0)</f>
        <v>0</v>
      </c>
      <c r="AZ37" s="69" t="n">
        <f aca="false">IF(AND($F37&lt;AZ$2,$G37&lt;AZ$4,(DATE(YEAR($G37)+1,MONTH($G37)+1,1))&gt;AZ$4),$D37*24*AZ$3*(AZ$2/1000-($F37/1000)),0)</f>
        <v>0</v>
      </c>
      <c r="BA37" s="69" t="n">
        <f aca="false">IF(AND($F37&lt;BA$2,$G37&lt;BA$4,(DATE(YEAR($G37)+1,MONTH($G37)+1,1))&gt;BA$4),$D37*24*BA$3*(BA$2/1000-($F37/1000)),0)</f>
        <v>0</v>
      </c>
      <c r="BB37" s="69" t="n">
        <f aca="false">IF(AND($F37&lt;BB$2,$G37&lt;BB$4,(DATE(YEAR($G37)+1,MONTH($G37)+1,1))&gt;BB$4),$D37*24*BB$3*(BB$2/1000-($F37/1000)),0)</f>
        <v>0</v>
      </c>
      <c r="BC37" s="69" t="n">
        <f aca="false">IF(AND($F37&lt;BC$2,$G37&lt;BC$4,(DATE(YEAR($G37)+1,MONTH($G37)+1,1))&gt;BC$4),$D37*24*BC$3*(BC$2/1000-($F37/1000)),0)</f>
        <v>0</v>
      </c>
      <c r="BD37" s="83" t="n">
        <f aca="false">IF(AND($F37&lt;BD$2,$G37&lt;BD$4,(DATE(YEAR($G37)+1,MONTH($G37)+1,1))&gt;BD$4),$D37*24*BD$3*(BD$2/1000-($F37/1000)),0)</f>
        <v>0</v>
      </c>
      <c r="BF37" s="69" t="n">
        <f aca="false">AVERAGE(I37:K37)</f>
        <v>0</v>
      </c>
      <c r="BG37" s="69" t="n">
        <f aca="false">AVERAGE(L37:N37)</f>
        <v>0</v>
      </c>
      <c r="BH37" s="69" t="n">
        <f aca="false">AVERAGE(O37:Q37)</f>
        <v>0</v>
      </c>
      <c r="BI37" s="69" t="n">
        <f aca="false">AVERAGE(R37:T37)</f>
        <v>0</v>
      </c>
      <c r="BJ37" s="69" t="n">
        <f aca="false">AVERAGE(U37:W37)</f>
        <v>0</v>
      </c>
      <c r="BK37" s="69" t="n">
        <f aca="false">AVERAGE(X37:Z37)</f>
        <v>0</v>
      </c>
      <c r="BL37" s="69" t="n">
        <f aca="false">AVERAGE(AA37:AC37)</f>
        <v>0</v>
      </c>
      <c r="BM37" s="69" t="n">
        <f aca="false">AVERAGE(AD37:AF37)</f>
        <v>0</v>
      </c>
      <c r="BN37" s="69" t="n">
        <f aca="false">AVERAGE(AG37:AI37)</f>
        <v>0</v>
      </c>
      <c r="BO37" s="69" t="n">
        <f aca="false">AVERAGE(AJ37:AL37)</f>
        <v>0</v>
      </c>
      <c r="BP37" s="69" t="n">
        <f aca="false">AVERAGE(AM37:AO37)</f>
        <v>41400</v>
      </c>
      <c r="BQ37" s="69" t="n">
        <f aca="false">AVERAGE(AP37:AR37)</f>
        <v>41400</v>
      </c>
      <c r="BR37" s="69" t="n">
        <f aca="false">AVERAGE(AS37:AU37)</f>
        <v>41400</v>
      </c>
      <c r="BS37" s="69" t="n">
        <f aca="false">AVERAGE(AV37:AX37)</f>
        <v>41400</v>
      </c>
      <c r="BT37" s="69" t="n">
        <f aca="false">AVERAGE(AY37:BA37)</f>
        <v>0</v>
      </c>
      <c r="BU37" s="69" t="n">
        <f aca="false">AVERAGE(BB37:BD37)</f>
        <v>0</v>
      </c>
    </row>
    <row r="38" customFormat="false" ht="12.75" hidden="false" customHeight="false" outlineLevel="0" collapsed="false">
      <c r="A38" s="71" t="s">
        <v>1845</v>
      </c>
      <c r="B38" s="3" t="s">
        <v>1282</v>
      </c>
      <c r="C38" s="3" t="s">
        <v>1283</v>
      </c>
      <c r="D38" s="2" t="n">
        <v>1040</v>
      </c>
      <c r="E38" s="3" t="s">
        <v>1268</v>
      </c>
      <c r="F38" s="2" t="n">
        <v>7000</v>
      </c>
      <c r="G38" s="70" t="n">
        <v>37773</v>
      </c>
      <c r="H38" s="64" t="s">
        <v>1260</v>
      </c>
      <c r="I38" s="69" t="n">
        <f aca="false">IF(AND($F38&lt;I$2,$G38&lt;I$4,(DATE(YEAR($G38)+1,MONTH($G38)+1,1))&gt;I$4),$D38*24*I$3*(I$2/1000-($F38/1000)),0)</f>
        <v>0</v>
      </c>
      <c r="J38" s="69" t="n">
        <f aca="false">IF(AND($F38&lt;J$2,$G38&lt;J$4,(DATE(YEAR($G38)+1,MONTH($G38)+1,1))&gt;J$4),$D38*24*J$3*(J$2/1000-($F38/1000)),0)</f>
        <v>0</v>
      </c>
      <c r="K38" s="69" t="n">
        <f aca="false">IF(AND($F38&lt;K$2,$G38&lt;K$4,(DATE(YEAR($G38)+1,MONTH($G38)+1,1))&gt;K$4),$D38*24*K$3*(K$2/1000-($F38/1000)),0)</f>
        <v>0</v>
      </c>
      <c r="L38" s="69" t="n">
        <f aca="false">IF(AND($F38&lt;L$2,$G38&lt;L$4,(DATE(YEAR($G38)+1,MONTH($G38)+1,1))&gt;L$4),$D38*24*L$3*(L$2/1000-($F38/1000)),0)</f>
        <v>0</v>
      </c>
      <c r="M38" s="69" t="n">
        <f aca="false">IF(AND($F38&lt;M$2,$G38&lt;M$4,(DATE(YEAR($G38)+1,MONTH($G38)+1,1))&gt;M$4),$D38*24*M$3*(M$2/1000-($F38/1000)),0)</f>
        <v>0</v>
      </c>
      <c r="N38" s="69" t="n">
        <f aca="false">IF(AND($F38&lt;N$2,$G38&lt;N$4,(DATE(YEAR($G38)+1,MONTH($G38)+1,1))&gt;N$4),$D38*24*N$3*(N$2/1000-($F38/1000)),0)</f>
        <v>0</v>
      </c>
      <c r="O38" s="69" t="n">
        <f aca="false">IF(AND($F38&lt;O$2,$G38&lt;O$4,(DATE(YEAR($G38)+1,MONTH($G38)+1,1))&gt;O$4),$D38*24*O$3*(O$2/1000-($F38/1000)),0)</f>
        <v>0</v>
      </c>
      <c r="P38" s="69" t="n">
        <f aca="false">IF(AND($F38&lt;P$2,$G38&lt;P$4,(DATE(YEAR($G38)+1,MONTH($G38)+1,1))&gt;P$4),$D38*24*P$3*(P$2/1000-($F38/1000)),0)</f>
        <v>0</v>
      </c>
      <c r="Q38" s="69" t="n">
        <f aca="false">IF(AND($F38&lt;Q$2,$G38&lt;Q$4,(DATE(YEAR($G38)+1,MONTH($G38)+1,1))&gt;Q$4),$D38*24*Q$3*(Q$2/1000-($F38/1000)),0)</f>
        <v>0</v>
      </c>
      <c r="R38" s="69" t="n">
        <f aca="false">IF(AND($F38&lt;R$2,$G38&lt;R$4,(DATE(YEAR($G38)+1,MONTH($G38)+1,1))&gt;R$4),$D38*24*R$3*(R$2/1000-($F38/1000)),0)</f>
        <v>0</v>
      </c>
      <c r="S38" s="69" t="n">
        <f aca="false">IF(AND($F38&lt;S$2,$G38&lt;S$4,(DATE(YEAR($G38)+1,MONTH($G38)+1,1))&gt;S$4),$D38*24*S$3*(S$2/1000-($F38/1000)),0)</f>
        <v>0</v>
      </c>
      <c r="T38" s="69" t="n">
        <f aca="false">IF(AND($F38&lt;T$2,$G38&lt;T$4,(DATE(YEAR($G38)+1,MONTH($G38)+1,1))&gt;T$4),$D38*24*T$3*(T$2/1000-($F38/1000)),0)</f>
        <v>0</v>
      </c>
      <c r="U38" s="69" t="n">
        <f aca="false">IF(AND($F38&lt;U$2,$G38&lt;U$4,(DATE(YEAR($G38)+1,MONTH($G38)+1,1))&gt;U$4),$D38*24*U$3*(U$2/1000-($F38/1000)),0)</f>
        <v>0</v>
      </c>
      <c r="V38" s="69" t="n">
        <f aca="false">IF(AND($F38&lt;V$2,$G38&lt;V$4,(DATE(YEAR($G38)+1,MONTH($G38)+1,1))&gt;V$4),$D38*24*V$3*(V$2/1000-($F38/1000)),0)</f>
        <v>0</v>
      </c>
      <c r="W38" s="69" t="n">
        <f aca="false">IF(AND($F38&lt;W$2,$G38&lt;W$4,(DATE(YEAR($G38)+1,MONTH($G38)+1,1))&gt;W$4),$D38*24*W$3*(W$2/1000-($F38/1000)),0)</f>
        <v>0</v>
      </c>
      <c r="X38" s="69" t="n">
        <f aca="false">IF(AND($F38&lt;X$2,$G38&lt;X$4,(DATE(YEAR($G38)+1,MONTH($G38)+1,1))&gt;X$4),$D38*24*X$3*(X$2/1000-($F38/1000)),0)</f>
        <v>0</v>
      </c>
      <c r="Y38" s="69" t="n">
        <f aca="false">IF(AND($F38&lt;Y$2,$G38&lt;Y$4,(DATE(YEAR($G38)+1,MONTH($G38)+1,1))&gt;Y$4),$D38*24*Y$3*(Y$2/1000-($F38/1000)),0)</f>
        <v>0</v>
      </c>
      <c r="Z38" s="69" t="n">
        <f aca="false">IF(AND($F38&lt;Z$2,$G38&lt;Z$4,(DATE(YEAR($G38)+1,MONTH($G38)+1,1))&gt;Z$4),$D38*24*Z$3*(Z$2/1000-($F38/1000)),0)</f>
        <v>0</v>
      </c>
      <c r="AA38" s="69" t="n">
        <f aca="false">IF(AND($F38&lt;AA$2,$G38&lt;AA$4,(DATE(YEAR($G38)+1,MONTH($G38)+1,1))&gt;AA$4),$D38*24*AA$3*(AA$2/1000-($F38/1000)),0)</f>
        <v>0</v>
      </c>
      <c r="AB38" s="69" t="n">
        <f aca="false">IF(AND($F38&lt;AB$2,$G38&lt;AB$4,(DATE(YEAR($G38)+1,MONTH($G38)+1,1))&gt;AB$4),$D38*24*AB$3*(AB$2/1000-($F38/1000)),0)</f>
        <v>0</v>
      </c>
      <c r="AC38" s="69" t="n">
        <f aca="false">IF(AND($F38&lt;AC$2,$G38&lt;AC$4,(DATE(YEAR($G38)+1,MONTH($G38)+1,1))&gt;AC$4),$D38*24*AC$3*(AC$2/1000-($F38/1000)),0)</f>
        <v>0</v>
      </c>
      <c r="AD38" s="69" t="n">
        <f aca="false">IF(AND($F38&lt;AD$2,$G38&lt;AD$4,(DATE(YEAR($G38)+1,MONTH($G38)+1,1))&gt;AD$4),$D38*24*AD$3*(AD$2/1000-($F38/1000)),0)</f>
        <v>0</v>
      </c>
      <c r="AE38" s="69" t="n">
        <f aca="false">IF(AND($F38&lt;AE$2,$G38&lt;AE$4,(DATE(YEAR($G38)+1,MONTH($G38)+1,1))&gt;AE$4),$D38*24*AE$3*(AE$2/1000-($F38/1000)),0)</f>
        <v>0</v>
      </c>
      <c r="AF38" s="69" t="n">
        <f aca="false">IF(AND($F38&lt;AF$2,$G38&lt;AF$4,(DATE(YEAR($G38)+1,MONTH($G38)+1,1))&gt;AF$4),$D38*24*AF$3*(AF$2/1000-($F38/1000)),0)</f>
        <v>0</v>
      </c>
      <c r="AG38" s="69" t="n">
        <f aca="false">IF(AND($F38&lt;AG$2,$G38&lt;AG$4,(DATE(YEAR($G38)+1,MONTH($G38)+1,1))&gt;AG$4),$D38*24*AG$3*(AG$2/1000-($F38/1000)),0)</f>
        <v>0</v>
      </c>
      <c r="AH38" s="69" t="n">
        <f aca="false">IF(AND($F38&lt;AH$2,$G38&lt;AH$4,(DATE(YEAR($G38)+1,MONTH($G38)+1,1))&gt;AH$4),$D38*24*AH$3*(AH$2/1000-($F38/1000)),0)</f>
        <v>0</v>
      </c>
      <c r="AI38" s="69" t="n">
        <f aca="false">IF(AND($F38&lt;AI$2,$G38&lt;AI$4,(DATE(YEAR($G38)+1,MONTH($G38)+1,1))&gt;AI$4),$D38*24*AI$3*(AI$2/1000-($F38/1000)),0)</f>
        <v>0</v>
      </c>
      <c r="AJ38" s="69" t="n">
        <f aca="false">IF(AND($F38&lt;AJ$2,$G38&lt;AJ$4,(DATE(YEAR($G38)+1,MONTH($G38)+1,1))&gt;AJ$4),$D38*24*AJ$3*(AJ$2/1000-($F38/1000)),0)</f>
        <v>0</v>
      </c>
      <c r="AK38" s="69" t="n">
        <f aca="false">IF(AND($F38&lt;AK$2,$G38&lt;AK$4,(DATE(YEAR($G38)+1,MONTH($G38)+1,1))&gt;AK$4),$D38*24*AK$3*(AK$2/1000-($F38/1000)),0)</f>
        <v>0</v>
      </c>
      <c r="AL38" s="69" t="n">
        <f aca="false">IF(AND($F38&lt;AL$2,$G38&lt;AL$4,(DATE(YEAR($G38)+1,MONTH($G38)+1,1))&gt;AL$4),$D38*24*AL$3*(AL$2/1000-($F38/1000)),0)</f>
        <v>0</v>
      </c>
      <c r="AM38" s="69" t="n">
        <f aca="false">IF(AND($F38&lt;AM$2,$G38&lt;AM$4,(DATE(YEAR($G38)+1,MONTH($G38)+1,1))&gt;AM$4),$D38*24*AM$3*(AM$2/1000-($F38/1000)),0)</f>
        <v>74880</v>
      </c>
      <c r="AN38" s="69" t="n">
        <f aca="false">IF(AND($F38&lt;AN$2,$G38&lt;AN$4,(DATE(YEAR($G38)+1,MONTH($G38)+1,1))&gt;AN$4),$D38*24*AN$3*(AN$2/1000-($F38/1000)),0)</f>
        <v>74880</v>
      </c>
      <c r="AO38" s="69" t="n">
        <f aca="false">IF(AND($F38&lt;AO$2,$G38&lt;AO$4,(DATE(YEAR($G38)+1,MONTH($G38)+1,1))&gt;AO$4),$D38*24*AO$3*(AO$2/1000-($F38/1000)),0)</f>
        <v>74880</v>
      </c>
      <c r="AP38" s="69" t="n">
        <f aca="false">IF(AND($F38&lt;AP$2,$G38&lt;AP$4,(DATE(YEAR($G38)+1,MONTH($G38)+1,1))&gt;AP$4),$D38*24*AP$3*(AP$2/1000-($F38/1000)),0)</f>
        <v>74880</v>
      </c>
      <c r="AQ38" s="69" t="n">
        <f aca="false">IF(AND($F38&lt;AQ$2,$G38&lt;AQ$4,(DATE(YEAR($G38)+1,MONTH($G38)+1,1))&gt;AQ$4),$D38*24*AQ$3*(AQ$2/1000-($F38/1000)),0)</f>
        <v>74880</v>
      </c>
      <c r="AR38" s="69" t="n">
        <f aca="false">IF(AND($F38&lt;AR$2,$G38&lt;AR$4,(DATE(YEAR($G38)+1,MONTH($G38)+1,1))&gt;AR$4),$D38*24*AR$3*(AR$2/1000-($F38/1000)),0)</f>
        <v>74880</v>
      </c>
      <c r="AS38" s="69" t="n">
        <f aca="false">IF(AND($F38&lt;AS$2,$G38&lt;AS$4,(DATE(YEAR($G38)+1,MONTH($G38)+1,1))&gt;AS$4),$D38*24*AS$3*(AS$2/1000-($F38/1000)),0)</f>
        <v>74880</v>
      </c>
      <c r="AT38" s="69" t="n">
        <f aca="false">IF(AND($F38&lt;AT$2,$G38&lt;AT$4,(DATE(YEAR($G38)+1,MONTH($G38)+1,1))&gt;AT$4),$D38*24*AT$3*(AT$2/1000-($F38/1000)),0)</f>
        <v>74880</v>
      </c>
      <c r="AU38" s="69" t="n">
        <f aca="false">IF(AND($F38&lt;AU$2,$G38&lt;AU$4,(DATE(YEAR($G38)+1,MONTH($G38)+1,1))&gt;AU$4),$D38*24*AU$3*(AU$2/1000-($F38/1000)),0)</f>
        <v>74880</v>
      </c>
      <c r="AV38" s="69" t="n">
        <f aca="false">IF(AND($F38&lt;AV$2,$G38&lt;AV$4,(DATE(YEAR($G38)+1,MONTH($G38)+1,1))&gt;AV$4),$D38*24*AV$3*(AV$2/1000-($F38/1000)),0)</f>
        <v>74880</v>
      </c>
      <c r="AW38" s="69" t="n">
        <f aca="false">IF(AND($F38&lt;AW$2,$G38&lt;AW$4,(DATE(YEAR($G38)+1,MONTH($G38)+1,1))&gt;AW$4),$D38*24*AW$3*(AW$2/1000-($F38/1000)),0)</f>
        <v>74880</v>
      </c>
      <c r="AX38" s="69" t="n">
        <f aca="false">IF(AND($F38&lt;AX$2,$G38&lt;AX$4,(DATE(YEAR($G38)+1,MONTH($G38)+1,1))&gt;AX$4),$D38*24*AX$3*(AX$2/1000-($F38/1000)),0)</f>
        <v>74880</v>
      </c>
      <c r="AY38" s="69" t="n">
        <f aca="false">IF(AND($F38&lt;AY$2,$G38&lt;AY$4,(DATE(YEAR($G38)+1,MONTH($G38)+1,1))&gt;AY$4),$D38*24*AY$3*(AY$2/1000-($F38/1000)),0)</f>
        <v>0</v>
      </c>
      <c r="AZ38" s="69" t="n">
        <f aca="false">IF(AND($F38&lt;AZ$2,$G38&lt;AZ$4,(DATE(YEAR($G38)+1,MONTH($G38)+1,1))&gt;AZ$4),$D38*24*AZ$3*(AZ$2/1000-($F38/1000)),0)</f>
        <v>0</v>
      </c>
      <c r="BA38" s="69" t="n">
        <f aca="false">IF(AND($F38&lt;BA$2,$G38&lt;BA$4,(DATE(YEAR($G38)+1,MONTH($G38)+1,1))&gt;BA$4),$D38*24*BA$3*(BA$2/1000-($F38/1000)),0)</f>
        <v>0</v>
      </c>
      <c r="BB38" s="69" t="n">
        <f aca="false">IF(AND($F38&lt;BB$2,$G38&lt;BB$4,(DATE(YEAR($G38)+1,MONTH($G38)+1,1))&gt;BB$4),$D38*24*BB$3*(BB$2/1000-($F38/1000)),0)</f>
        <v>0</v>
      </c>
      <c r="BC38" s="69" t="n">
        <f aca="false">IF(AND($F38&lt;BC$2,$G38&lt;BC$4,(DATE(YEAR($G38)+1,MONTH($G38)+1,1))&gt;BC$4),$D38*24*BC$3*(BC$2/1000-($F38/1000)),0)</f>
        <v>0</v>
      </c>
      <c r="BD38" s="83" t="n">
        <f aca="false">IF(AND($F38&lt;BD$2,$G38&lt;BD$4,(DATE(YEAR($G38)+1,MONTH($G38)+1,1))&gt;BD$4),$D38*24*BD$3*(BD$2/1000-($F38/1000)),0)</f>
        <v>0</v>
      </c>
      <c r="BF38" s="69" t="n">
        <f aca="false">AVERAGE(I38:K38)</f>
        <v>0</v>
      </c>
      <c r="BG38" s="69" t="n">
        <f aca="false">AVERAGE(L38:N38)</f>
        <v>0</v>
      </c>
      <c r="BH38" s="69" t="n">
        <f aca="false">AVERAGE(O38:Q38)</f>
        <v>0</v>
      </c>
      <c r="BI38" s="69" t="n">
        <f aca="false">AVERAGE(R38:T38)</f>
        <v>0</v>
      </c>
      <c r="BJ38" s="69" t="n">
        <f aca="false">AVERAGE(U38:W38)</f>
        <v>0</v>
      </c>
      <c r="BK38" s="69" t="n">
        <f aca="false">AVERAGE(X38:Z38)</f>
        <v>0</v>
      </c>
      <c r="BL38" s="69" t="n">
        <f aca="false">AVERAGE(AA38:AC38)</f>
        <v>0</v>
      </c>
      <c r="BM38" s="69" t="n">
        <f aca="false">AVERAGE(AD38:AF38)</f>
        <v>0</v>
      </c>
      <c r="BN38" s="69" t="n">
        <f aca="false">AVERAGE(AG38:AI38)</f>
        <v>0</v>
      </c>
      <c r="BO38" s="69" t="n">
        <f aca="false">AVERAGE(AJ38:AL38)</f>
        <v>0</v>
      </c>
      <c r="BP38" s="69" t="n">
        <f aca="false">AVERAGE(AM38:AO38)</f>
        <v>74880</v>
      </c>
      <c r="BQ38" s="69" t="n">
        <f aca="false">AVERAGE(AP38:AR38)</f>
        <v>74880</v>
      </c>
      <c r="BR38" s="69" t="n">
        <f aca="false">AVERAGE(AS38:AU38)</f>
        <v>74880</v>
      </c>
      <c r="BS38" s="69" t="n">
        <f aca="false">AVERAGE(AV38:AX38)</f>
        <v>74880</v>
      </c>
      <c r="BT38" s="69" t="n">
        <f aca="false">AVERAGE(AY38:BA38)</f>
        <v>0</v>
      </c>
      <c r="BU38" s="69" t="n">
        <f aca="false">AVERAGE(BB38:BD38)</f>
        <v>0</v>
      </c>
    </row>
    <row r="39" customFormat="false" ht="12.75" hidden="false" customHeight="false" outlineLevel="0" collapsed="false">
      <c r="A39" s="71" t="s">
        <v>1319</v>
      </c>
      <c r="B39" s="3" t="s">
        <v>1282</v>
      </c>
      <c r="C39" s="3" t="s">
        <v>1283</v>
      </c>
      <c r="D39" s="2" t="n">
        <v>550</v>
      </c>
      <c r="E39" s="3" t="s">
        <v>1268</v>
      </c>
      <c r="F39" s="2" t="n">
        <v>7000</v>
      </c>
      <c r="G39" s="70" t="n">
        <v>37895</v>
      </c>
      <c r="H39" s="64" t="s">
        <v>1260</v>
      </c>
      <c r="I39" s="69" t="n">
        <f aca="false">IF(AND($F39&lt;I$2,$G39&lt;I$4,(DATE(YEAR($G39)+1,MONTH($G39)+1,1))&gt;I$4),$D39*24*I$3*(I$2/1000-($F39/1000)),0)</f>
        <v>0</v>
      </c>
      <c r="J39" s="69" t="n">
        <f aca="false">IF(AND($F39&lt;J$2,$G39&lt;J$4,(DATE(YEAR($G39)+1,MONTH($G39)+1,1))&gt;J$4),$D39*24*J$3*(J$2/1000-($F39/1000)),0)</f>
        <v>0</v>
      </c>
      <c r="K39" s="69" t="n">
        <f aca="false">IF(AND($F39&lt;K$2,$G39&lt;K$4,(DATE(YEAR($G39)+1,MONTH($G39)+1,1))&gt;K$4),$D39*24*K$3*(K$2/1000-($F39/1000)),0)</f>
        <v>0</v>
      </c>
      <c r="L39" s="69" t="n">
        <f aca="false">IF(AND($F39&lt;L$2,$G39&lt;L$4,(DATE(YEAR($G39)+1,MONTH($G39)+1,1))&gt;L$4),$D39*24*L$3*(L$2/1000-($F39/1000)),0)</f>
        <v>0</v>
      </c>
      <c r="M39" s="69" t="n">
        <f aca="false">IF(AND($F39&lt;M$2,$G39&lt;M$4,(DATE(YEAR($G39)+1,MONTH($G39)+1,1))&gt;M$4),$D39*24*M$3*(M$2/1000-($F39/1000)),0)</f>
        <v>0</v>
      </c>
      <c r="N39" s="69" t="n">
        <f aca="false">IF(AND($F39&lt;N$2,$G39&lt;N$4,(DATE(YEAR($G39)+1,MONTH($G39)+1,1))&gt;N$4),$D39*24*N$3*(N$2/1000-($F39/1000)),0)</f>
        <v>0</v>
      </c>
      <c r="O39" s="69" t="n">
        <f aca="false">IF(AND($F39&lt;O$2,$G39&lt;O$4,(DATE(YEAR($G39)+1,MONTH($G39)+1,1))&gt;O$4),$D39*24*O$3*(O$2/1000-($F39/1000)),0)</f>
        <v>0</v>
      </c>
      <c r="P39" s="69" t="n">
        <f aca="false">IF(AND($F39&lt;P$2,$G39&lt;P$4,(DATE(YEAR($G39)+1,MONTH($G39)+1,1))&gt;P$4),$D39*24*P$3*(P$2/1000-($F39/1000)),0)</f>
        <v>0</v>
      </c>
      <c r="Q39" s="69" t="n">
        <f aca="false">IF(AND($F39&lt;Q$2,$G39&lt;Q$4,(DATE(YEAR($G39)+1,MONTH($G39)+1,1))&gt;Q$4),$D39*24*Q$3*(Q$2/1000-($F39/1000)),0)</f>
        <v>0</v>
      </c>
      <c r="R39" s="69" t="n">
        <f aca="false">IF(AND($F39&lt;R$2,$G39&lt;R$4,(DATE(YEAR($G39)+1,MONTH($G39)+1,1))&gt;R$4),$D39*24*R$3*(R$2/1000-($F39/1000)),0)</f>
        <v>0</v>
      </c>
      <c r="S39" s="69" t="n">
        <f aca="false">IF(AND($F39&lt;S$2,$G39&lt;S$4,(DATE(YEAR($G39)+1,MONTH($G39)+1,1))&gt;S$4),$D39*24*S$3*(S$2/1000-($F39/1000)),0)</f>
        <v>0</v>
      </c>
      <c r="T39" s="69" t="n">
        <f aca="false">IF(AND($F39&lt;T$2,$G39&lt;T$4,(DATE(YEAR($G39)+1,MONTH($G39)+1,1))&gt;T$4),$D39*24*T$3*(T$2/1000-($F39/1000)),0)</f>
        <v>0</v>
      </c>
      <c r="U39" s="69" t="n">
        <f aca="false">IF(AND($F39&lt;U$2,$G39&lt;U$4,(DATE(YEAR($G39)+1,MONTH($G39)+1,1))&gt;U$4),$D39*24*U$3*(U$2/1000-($F39/1000)),0)</f>
        <v>0</v>
      </c>
      <c r="V39" s="69" t="n">
        <f aca="false">IF(AND($F39&lt;V$2,$G39&lt;V$4,(DATE(YEAR($G39)+1,MONTH($G39)+1,1))&gt;V$4),$D39*24*V$3*(V$2/1000-($F39/1000)),0)</f>
        <v>0</v>
      </c>
      <c r="W39" s="69" t="n">
        <f aca="false">IF(AND($F39&lt;W$2,$G39&lt;W$4,(DATE(YEAR($G39)+1,MONTH($G39)+1,1))&gt;W$4),$D39*24*W$3*(W$2/1000-($F39/1000)),0)</f>
        <v>0</v>
      </c>
      <c r="X39" s="69" t="n">
        <f aca="false">IF(AND($F39&lt;X$2,$G39&lt;X$4,(DATE(YEAR($G39)+1,MONTH($G39)+1,1))&gt;X$4),$D39*24*X$3*(X$2/1000-($F39/1000)),0)</f>
        <v>0</v>
      </c>
      <c r="Y39" s="69" t="n">
        <f aca="false">IF(AND($F39&lt;Y$2,$G39&lt;Y$4,(DATE(YEAR($G39)+1,MONTH($G39)+1,1))&gt;Y$4),$D39*24*Y$3*(Y$2/1000-($F39/1000)),0)</f>
        <v>0</v>
      </c>
      <c r="Z39" s="69" t="n">
        <f aca="false">IF(AND($F39&lt;Z$2,$G39&lt;Z$4,(DATE(YEAR($G39)+1,MONTH($G39)+1,1))&gt;Z$4),$D39*24*Z$3*(Z$2/1000-($F39/1000)),0)</f>
        <v>0</v>
      </c>
      <c r="AA39" s="69" t="n">
        <f aca="false">IF(AND($F39&lt;AA$2,$G39&lt;AA$4,(DATE(YEAR($G39)+1,MONTH($G39)+1,1))&gt;AA$4),$D39*24*AA$3*(AA$2/1000-($F39/1000)),0)</f>
        <v>0</v>
      </c>
      <c r="AB39" s="69" t="n">
        <f aca="false">IF(AND($F39&lt;AB$2,$G39&lt;AB$4,(DATE(YEAR($G39)+1,MONTH($G39)+1,1))&gt;AB$4),$D39*24*AB$3*(AB$2/1000-($F39/1000)),0)</f>
        <v>0</v>
      </c>
      <c r="AC39" s="69" t="n">
        <f aca="false">IF(AND($F39&lt;AC$2,$G39&lt;AC$4,(DATE(YEAR($G39)+1,MONTH($G39)+1,1))&gt;AC$4),$D39*24*AC$3*(AC$2/1000-($F39/1000)),0)</f>
        <v>0</v>
      </c>
      <c r="AD39" s="69" t="n">
        <f aca="false">IF(AND($F39&lt;AD$2,$G39&lt;AD$4,(DATE(YEAR($G39)+1,MONTH($G39)+1,1))&gt;AD$4),$D39*24*AD$3*(AD$2/1000-($F39/1000)),0)</f>
        <v>0</v>
      </c>
      <c r="AE39" s="69" t="n">
        <f aca="false">IF(AND($F39&lt;AE$2,$G39&lt;AE$4,(DATE(YEAR($G39)+1,MONTH($G39)+1,1))&gt;AE$4),$D39*24*AE$3*(AE$2/1000-($F39/1000)),0)</f>
        <v>0</v>
      </c>
      <c r="AF39" s="69" t="n">
        <f aca="false">IF(AND($F39&lt;AF$2,$G39&lt;AF$4,(DATE(YEAR($G39)+1,MONTH($G39)+1,1))&gt;AF$4),$D39*24*AF$3*(AF$2/1000-($F39/1000)),0)</f>
        <v>0</v>
      </c>
      <c r="AG39" s="69" t="n">
        <f aca="false">IF(AND($F39&lt;AG$2,$G39&lt;AG$4,(DATE(YEAR($G39)+1,MONTH($G39)+1,1))&gt;AG$4),$D39*24*AG$3*(AG$2/1000-($F39/1000)),0)</f>
        <v>0</v>
      </c>
      <c r="AH39" s="69" t="n">
        <f aca="false">IF(AND($F39&lt;AH$2,$G39&lt;AH$4,(DATE(YEAR($G39)+1,MONTH($G39)+1,1))&gt;AH$4),$D39*24*AH$3*(AH$2/1000-($F39/1000)),0)</f>
        <v>0</v>
      </c>
      <c r="AI39" s="69" t="n">
        <f aca="false">IF(AND($F39&lt;AI$2,$G39&lt;AI$4,(DATE(YEAR($G39)+1,MONTH($G39)+1,1))&gt;AI$4),$D39*24*AI$3*(AI$2/1000-($F39/1000)),0)</f>
        <v>0</v>
      </c>
      <c r="AJ39" s="69" t="n">
        <f aca="false">IF(AND($F39&lt;AJ$2,$G39&lt;AJ$4,(DATE(YEAR($G39)+1,MONTH($G39)+1,1))&gt;AJ$4),$D39*24*AJ$3*(AJ$2/1000-($F39/1000)),0)</f>
        <v>0</v>
      </c>
      <c r="AK39" s="69" t="n">
        <f aca="false">IF(AND($F39&lt;AK$2,$G39&lt;AK$4,(DATE(YEAR($G39)+1,MONTH($G39)+1,1))&gt;AK$4),$D39*24*AK$3*(AK$2/1000-($F39/1000)),0)</f>
        <v>0</v>
      </c>
      <c r="AL39" s="69" t="n">
        <f aca="false">IF(AND($F39&lt;AL$2,$G39&lt;AL$4,(DATE(YEAR($G39)+1,MONTH($G39)+1,1))&gt;AL$4),$D39*24*AL$3*(AL$2/1000-($F39/1000)),0)</f>
        <v>0</v>
      </c>
      <c r="AM39" s="69" t="n">
        <f aca="false">IF(AND($F39&lt;AM$2,$G39&lt;AM$4,(DATE(YEAR($G39)+1,MONTH($G39)+1,1))&gt;AM$4),$D39*24*AM$3*(AM$2/1000-($F39/1000)),0)</f>
        <v>0</v>
      </c>
      <c r="AN39" s="69" t="n">
        <f aca="false">IF(AND($F39&lt;AN$2,$G39&lt;AN$4,(DATE(YEAR($G39)+1,MONTH($G39)+1,1))&gt;AN$4),$D39*24*AN$3*(AN$2/1000-($F39/1000)),0)</f>
        <v>0</v>
      </c>
      <c r="AO39" s="69" t="n">
        <f aca="false">IF(AND($F39&lt;AO$2,$G39&lt;AO$4,(DATE(YEAR($G39)+1,MONTH($G39)+1,1))&gt;AO$4),$D39*24*AO$3*(AO$2/1000-($F39/1000)),0)</f>
        <v>0</v>
      </c>
      <c r="AP39" s="69" t="n">
        <f aca="false">IF(AND($F39&lt;AP$2,$G39&lt;AP$4,(DATE(YEAR($G39)+1,MONTH($G39)+1,1))&gt;AP$4),$D39*24*AP$3*(AP$2/1000-($F39/1000)),0)</f>
        <v>0</v>
      </c>
      <c r="AQ39" s="69" t="n">
        <f aca="false">IF(AND($F39&lt;AQ$2,$G39&lt;AQ$4,(DATE(YEAR($G39)+1,MONTH($G39)+1,1))&gt;AQ$4),$D39*24*AQ$3*(AQ$2/1000-($F39/1000)),0)</f>
        <v>39600</v>
      </c>
      <c r="AR39" s="69" t="n">
        <f aca="false">IF(AND($F39&lt;AR$2,$G39&lt;AR$4,(DATE(YEAR($G39)+1,MONTH($G39)+1,1))&gt;AR$4),$D39*24*AR$3*(AR$2/1000-($F39/1000)),0)</f>
        <v>39600</v>
      </c>
      <c r="AS39" s="69" t="n">
        <f aca="false">IF(AND($F39&lt;AS$2,$G39&lt;AS$4,(DATE(YEAR($G39)+1,MONTH($G39)+1,1))&gt;AS$4),$D39*24*AS$3*(AS$2/1000-($F39/1000)),0)</f>
        <v>39600</v>
      </c>
      <c r="AT39" s="69" t="n">
        <f aca="false">IF(AND($F39&lt;AT$2,$G39&lt;AT$4,(DATE(YEAR($G39)+1,MONTH($G39)+1,1))&gt;AT$4),$D39*24*AT$3*(AT$2/1000-($F39/1000)),0)</f>
        <v>39600</v>
      </c>
      <c r="AU39" s="69" t="n">
        <f aca="false">IF(AND($F39&lt;AU$2,$G39&lt;AU$4,(DATE(YEAR($G39)+1,MONTH($G39)+1,1))&gt;AU$4),$D39*24*AU$3*(AU$2/1000-($F39/1000)),0)</f>
        <v>39600</v>
      </c>
      <c r="AV39" s="69" t="n">
        <f aca="false">IF(AND($F39&lt;AV$2,$G39&lt;AV$4,(DATE(YEAR($G39)+1,MONTH($G39)+1,1))&gt;AV$4),$D39*24*AV$3*(AV$2/1000-($F39/1000)),0)</f>
        <v>39600</v>
      </c>
      <c r="AW39" s="69" t="n">
        <f aca="false">IF(AND($F39&lt;AW$2,$G39&lt;AW$4,(DATE(YEAR($G39)+1,MONTH($G39)+1,1))&gt;AW$4),$D39*24*AW$3*(AW$2/1000-($F39/1000)),0)</f>
        <v>39600</v>
      </c>
      <c r="AX39" s="69" t="n">
        <f aca="false">IF(AND($F39&lt;AX$2,$G39&lt;AX$4,(DATE(YEAR($G39)+1,MONTH($G39)+1,1))&gt;AX$4),$D39*24*AX$3*(AX$2/1000-($F39/1000)),0)</f>
        <v>39600</v>
      </c>
      <c r="AY39" s="69" t="n">
        <f aca="false">IF(AND($F39&lt;AY$2,$G39&lt;AY$4,(DATE(YEAR($G39)+1,MONTH($G39)+1,1))&gt;AY$4),$D39*24*AY$3*(AY$2/1000-($F39/1000)),0)</f>
        <v>39600</v>
      </c>
      <c r="AZ39" s="69" t="n">
        <f aca="false">IF(AND($F39&lt;AZ$2,$G39&lt;AZ$4,(DATE(YEAR($G39)+1,MONTH($G39)+1,1))&gt;AZ$4),$D39*24*AZ$3*(AZ$2/1000-($F39/1000)),0)</f>
        <v>39600</v>
      </c>
      <c r="BA39" s="69" t="n">
        <f aca="false">IF(AND($F39&lt;BA$2,$G39&lt;BA$4,(DATE(YEAR($G39)+1,MONTH($G39)+1,1))&gt;BA$4),$D39*24*BA$3*(BA$2/1000-($F39/1000)),0)</f>
        <v>39600</v>
      </c>
      <c r="BB39" s="69" t="n">
        <f aca="false">IF(AND($F39&lt;BB$2,$G39&lt;BB$4,(DATE(YEAR($G39)+1,MONTH($G39)+1,1))&gt;BB$4),$D39*24*BB$3*(BB$2/1000-($F39/1000)),0)</f>
        <v>39600</v>
      </c>
      <c r="BC39" s="69" t="n">
        <f aca="false">IF(AND($F39&lt;BC$2,$G39&lt;BC$4,(DATE(YEAR($G39)+1,MONTH($G39)+1,1))&gt;BC$4),$D39*24*BC$3*(BC$2/1000-($F39/1000)),0)</f>
        <v>0</v>
      </c>
      <c r="BD39" s="83" t="n">
        <f aca="false">IF(AND($F39&lt;BD$2,$G39&lt;BD$4,(DATE(YEAR($G39)+1,MONTH($G39)+1,1))&gt;BD$4),$D39*24*BD$3*(BD$2/1000-($F39/1000)),0)</f>
        <v>0</v>
      </c>
      <c r="BF39" s="69" t="n">
        <f aca="false">AVERAGE(I39:K39)</f>
        <v>0</v>
      </c>
      <c r="BG39" s="69" t="n">
        <f aca="false">AVERAGE(L39:N39)</f>
        <v>0</v>
      </c>
      <c r="BH39" s="69" t="n">
        <f aca="false">AVERAGE(O39:Q39)</f>
        <v>0</v>
      </c>
      <c r="BI39" s="69" t="n">
        <f aca="false">AVERAGE(R39:T39)</f>
        <v>0</v>
      </c>
      <c r="BJ39" s="69" t="n">
        <f aca="false">AVERAGE(U39:W39)</f>
        <v>0</v>
      </c>
      <c r="BK39" s="69" t="n">
        <f aca="false">AVERAGE(X39:Z39)</f>
        <v>0</v>
      </c>
      <c r="BL39" s="69" t="n">
        <f aca="false">AVERAGE(AA39:AC39)</f>
        <v>0</v>
      </c>
      <c r="BM39" s="69" t="n">
        <f aca="false">AVERAGE(AD39:AF39)</f>
        <v>0</v>
      </c>
      <c r="BN39" s="69" t="n">
        <f aca="false">AVERAGE(AG39:AI39)</f>
        <v>0</v>
      </c>
      <c r="BO39" s="69" t="n">
        <f aca="false">AVERAGE(AJ39:AL39)</f>
        <v>0</v>
      </c>
      <c r="BP39" s="69" t="n">
        <f aca="false">AVERAGE(AM39:AO39)</f>
        <v>0</v>
      </c>
      <c r="BQ39" s="69" t="n">
        <f aca="false">AVERAGE(AP39:AR39)</f>
        <v>26400</v>
      </c>
      <c r="BR39" s="69" t="n">
        <f aca="false">AVERAGE(AS39:AU39)</f>
        <v>39600</v>
      </c>
      <c r="BS39" s="69" t="n">
        <f aca="false">AVERAGE(AV39:AX39)</f>
        <v>39600</v>
      </c>
      <c r="BT39" s="69" t="n">
        <f aca="false">AVERAGE(AY39:BA39)</f>
        <v>39600</v>
      </c>
      <c r="BU39" s="69" t="n">
        <f aca="false">AVERAGE(BB39:BD39)</f>
        <v>13200</v>
      </c>
    </row>
    <row r="40" customFormat="false" ht="12.75" hidden="false" customHeight="false" outlineLevel="0" collapsed="false">
      <c r="A40" s="71" t="s">
        <v>1294</v>
      </c>
      <c r="B40" s="3" t="s">
        <v>1282</v>
      </c>
      <c r="C40" s="3" t="s">
        <v>1283</v>
      </c>
      <c r="D40" s="2" t="n">
        <v>250</v>
      </c>
      <c r="E40" s="3" t="s">
        <v>1268</v>
      </c>
      <c r="F40" s="2" t="n">
        <v>7100</v>
      </c>
      <c r="G40" s="70" t="n">
        <v>37408</v>
      </c>
      <c r="H40" s="64" t="s">
        <v>1260</v>
      </c>
      <c r="I40" s="69" t="n">
        <f aca="false">IF(AND($F40&lt;I$2,$G40&lt;I$4,(DATE(YEAR($G40)+1,MONTH($G40)+1,1))&gt;I$4),$D40*24*I$3*(I$2/1000-($F40/1000)),0)</f>
        <v>0</v>
      </c>
      <c r="J40" s="69" t="n">
        <f aca="false">IF(AND($F40&lt;J$2,$G40&lt;J$4,(DATE(YEAR($G40)+1,MONTH($G40)+1,1))&gt;J$4),$D40*24*J$3*(J$2/1000-($F40/1000)),0)</f>
        <v>0</v>
      </c>
      <c r="K40" s="69" t="n">
        <f aca="false">IF(AND($F40&lt;K$2,$G40&lt;K$4,(DATE(YEAR($G40)+1,MONTH($G40)+1,1))&gt;K$4),$D40*24*K$3*(K$2/1000-($F40/1000)),0)</f>
        <v>0</v>
      </c>
      <c r="L40" s="69" t="n">
        <f aca="false">IF(AND($F40&lt;L$2,$G40&lt;L$4,(DATE(YEAR($G40)+1,MONTH($G40)+1,1))&gt;L$4),$D40*24*L$3*(L$2/1000-($F40/1000)),0)</f>
        <v>0</v>
      </c>
      <c r="M40" s="69" t="n">
        <f aca="false">IF(AND($F40&lt;M$2,$G40&lt;M$4,(DATE(YEAR($G40)+1,MONTH($G40)+1,1))&gt;M$4),$D40*24*M$3*(M$2/1000-($F40/1000)),0)</f>
        <v>0</v>
      </c>
      <c r="N40" s="69" t="n">
        <f aca="false">IF(AND($F40&lt;N$2,$G40&lt;N$4,(DATE(YEAR($G40)+1,MONTH($G40)+1,1))&gt;N$4),$D40*24*N$3*(N$2/1000-($F40/1000)),0)</f>
        <v>0</v>
      </c>
      <c r="O40" s="69" t="n">
        <f aca="false">IF(AND($F40&lt;O$2,$G40&lt;O$4,(DATE(YEAR($G40)+1,MONTH($G40)+1,1))&gt;O$4),$D40*24*O$3*(O$2/1000-($F40/1000)),0)</f>
        <v>0</v>
      </c>
      <c r="P40" s="69" t="n">
        <f aca="false">IF(AND($F40&lt;P$2,$G40&lt;P$4,(DATE(YEAR($G40)+1,MONTH($G40)+1,1))&gt;P$4),$D40*24*P$3*(P$2/1000-($F40/1000)),0)</f>
        <v>0</v>
      </c>
      <c r="Q40" s="69" t="n">
        <f aca="false">IF(AND($F40&lt;Q$2,$G40&lt;Q$4,(DATE(YEAR($G40)+1,MONTH($G40)+1,1))&gt;Q$4),$D40*24*Q$3*(Q$2/1000-($F40/1000)),0)</f>
        <v>0</v>
      </c>
      <c r="R40" s="69" t="n">
        <f aca="false">IF(AND($F40&lt;R$2,$G40&lt;R$4,(DATE(YEAR($G40)+1,MONTH($G40)+1,1))&gt;R$4),$D40*24*R$3*(R$2/1000-($F40/1000)),0)</f>
        <v>0</v>
      </c>
      <c r="S40" s="69" t="n">
        <f aca="false">IF(AND($F40&lt;S$2,$G40&lt;S$4,(DATE(YEAR($G40)+1,MONTH($G40)+1,1))&gt;S$4),$D40*24*S$3*(S$2/1000-($F40/1000)),0)</f>
        <v>0</v>
      </c>
      <c r="T40" s="69" t="n">
        <f aca="false">IF(AND($F40&lt;T$2,$G40&lt;T$4,(DATE(YEAR($G40)+1,MONTH($G40)+1,1))&gt;T$4),$D40*24*T$3*(T$2/1000-($F40/1000)),0)</f>
        <v>0</v>
      </c>
      <c r="U40" s="69" t="n">
        <f aca="false">IF(AND($F40&lt;U$2,$G40&lt;U$4,(DATE(YEAR($G40)+1,MONTH($G40)+1,1))&gt;U$4),$D40*24*U$3*(U$2/1000-($F40/1000)),0)</f>
        <v>0</v>
      </c>
      <c r="V40" s="69" t="n">
        <f aca="false">IF(AND($F40&lt;V$2,$G40&lt;V$4,(DATE(YEAR($G40)+1,MONTH($G40)+1,1))&gt;V$4),$D40*24*V$3*(V$2/1000-($F40/1000)),0)</f>
        <v>0</v>
      </c>
      <c r="W40" s="69" t="n">
        <f aca="false">IF(AND($F40&lt;W$2,$G40&lt;W$4,(DATE(YEAR($G40)+1,MONTH($G40)+1,1))&gt;W$4),$D40*24*W$3*(W$2/1000-($F40/1000)),0)</f>
        <v>0</v>
      </c>
      <c r="X40" s="69" t="n">
        <f aca="false">IF(AND($F40&lt;X$2,$G40&lt;X$4,(DATE(YEAR($G40)+1,MONTH($G40)+1,1))&gt;X$4),$D40*24*X$3*(X$2/1000-($F40/1000)),0)</f>
        <v>0</v>
      </c>
      <c r="Y40" s="69" t="n">
        <f aca="false">IF(AND($F40&lt;Y$2,$G40&lt;Y$4,(DATE(YEAR($G40)+1,MONTH($G40)+1,1))&gt;Y$4),$D40*24*Y$3*(Y$2/1000-($F40/1000)),0)</f>
        <v>0</v>
      </c>
      <c r="Z40" s="69" t="n">
        <f aca="false">IF(AND($F40&lt;Z$2,$G40&lt;Z$4,(DATE(YEAR($G40)+1,MONTH($G40)+1,1))&gt;Z$4),$D40*24*Z$3*(Z$2/1000-($F40/1000)),0)</f>
        <v>0</v>
      </c>
      <c r="AA40" s="69" t="n">
        <f aca="false">IF(AND($F40&lt;AA$2,$G40&lt;AA$4,(DATE(YEAR($G40)+1,MONTH($G40)+1,1))&gt;AA$4),$D40*24*AA$3*(AA$2/1000-($F40/1000)),0)</f>
        <v>17400</v>
      </c>
      <c r="AB40" s="69" t="n">
        <f aca="false">IF(AND($F40&lt;AB$2,$G40&lt;AB$4,(DATE(YEAR($G40)+1,MONTH($G40)+1,1))&gt;AB$4),$D40*24*AB$3*(AB$2/1000-($F40/1000)),0)</f>
        <v>17400</v>
      </c>
      <c r="AC40" s="69" t="n">
        <f aca="false">IF(AND($F40&lt;AC$2,$G40&lt;AC$4,(DATE(YEAR($G40)+1,MONTH($G40)+1,1))&gt;AC$4),$D40*24*AC$3*(AC$2/1000-($F40/1000)),0)</f>
        <v>17400</v>
      </c>
      <c r="AD40" s="69" t="n">
        <f aca="false">IF(AND($F40&lt;AD$2,$G40&lt;AD$4,(DATE(YEAR($G40)+1,MONTH($G40)+1,1))&gt;AD$4),$D40*24*AD$3*(AD$2/1000-($F40/1000)),0)</f>
        <v>17400</v>
      </c>
      <c r="AE40" s="69" t="n">
        <f aca="false">IF(AND($F40&lt;AE$2,$G40&lt;AE$4,(DATE(YEAR($G40)+1,MONTH($G40)+1,1))&gt;AE$4),$D40*24*AE$3*(AE$2/1000-($F40/1000)),0)</f>
        <v>17400</v>
      </c>
      <c r="AF40" s="69" t="n">
        <f aca="false">IF(AND($F40&lt;AF$2,$G40&lt;AF$4,(DATE(YEAR($G40)+1,MONTH($G40)+1,1))&gt;AF$4),$D40*24*AF$3*(AF$2/1000-($F40/1000)),0)</f>
        <v>17400</v>
      </c>
      <c r="AG40" s="69" t="n">
        <f aca="false">IF(AND($F40&lt;AG$2,$G40&lt;AG$4,(DATE(YEAR($G40)+1,MONTH($G40)+1,1))&gt;AG$4),$D40*24*AG$3*(AG$2/1000-($F40/1000)),0)</f>
        <v>17400</v>
      </c>
      <c r="AH40" s="69" t="n">
        <f aca="false">IF(AND($F40&lt;AH$2,$G40&lt;AH$4,(DATE(YEAR($G40)+1,MONTH($G40)+1,1))&gt;AH$4),$D40*24*AH$3*(AH$2/1000-($F40/1000)),0)</f>
        <v>17400</v>
      </c>
      <c r="AI40" s="69" t="n">
        <f aca="false">IF(AND($F40&lt;AI$2,$G40&lt;AI$4,(DATE(YEAR($G40)+1,MONTH($G40)+1,1))&gt;AI$4),$D40*24*AI$3*(AI$2/1000-($F40/1000)),0)</f>
        <v>17400</v>
      </c>
      <c r="AJ40" s="69" t="n">
        <f aca="false">IF(AND($F40&lt;AJ$2,$G40&lt;AJ$4,(DATE(YEAR($G40)+1,MONTH($G40)+1,1))&gt;AJ$4),$D40*24*AJ$3*(AJ$2/1000-($F40/1000)),0)</f>
        <v>17400</v>
      </c>
      <c r="AK40" s="69" t="n">
        <f aca="false">IF(AND($F40&lt;AK$2,$G40&lt;AK$4,(DATE(YEAR($G40)+1,MONTH($G40)+1,1))&gt;AK$4),$D40*24*AK$3*(AK$2/1000-($F40/1000)),0)</f>
        <v>17400</v>
      </c>
      <c r="AL40" s="69" t="n">
        <f aca="false">IF(AND($F40&lt;AL$2,$G40&lt;AL$4,(DATE(YEAR($G40)+1,MONTH($G40)+1,1))&gt;AL$4),$D40*24*AL$3*(AL$2/1000-($F40/1000)),0)</f>
        <v>17400</v>
      </c>
      <c r="AM40" s="69" t="n">
        <f aca="false">IF(AND($F40&lt;AM$2,$G40&lt;AM$4,(DATE(YEAR($G40)+1,MONTH($G40)+1,1))&gt;AM$4),$D40*24*AM$3*(AM$2/1000-($F40/1000)),0)</f>
        <v>0</v>
      </c>
      <c r="AN40" s="69" t="n">
        <f aca="false">IF(AND($F40&lt;AN$2,$G40&lt;AN$4,(DATE(YEAR($G40)+1,MONTH($G40)+1,1))&gt;AN$4),$D40*24*AN$3*(AN$2/1000-($F40/1000)),0)</f>
        <v>0</v>
      </c>
      <c r="AO40" s="69" t="n">
        <f aca="false">IF(AND($F40&lt;AO$2,$G40&lt;AO$4,(DATE(YEAR($G40)+1,MONTH($G40)+1,1))&gt;AO$4),$D40*24*AO$3*(AO$2/1000-($F40/1000)),0)</f>
        <v>0</v>
      </c>
      <c r="AP40" s="69" t="n">
        <f aca="false">IF(AND($F40&lt;AP$2,$G40&lt;AP$4,(DATE(YEAR($G40)+1,MONTH($G40)+1,1))&gt;AP$4),$D40*24*AP$3*(AP$2/1000-($F40/1000)),0)</f>
        <v>0</v>
      </c>
      <c r="AQ40" s="69" t="n">
        <f aca="false">IF(AND($F40&lt;AQ$2,$G40&lt;AQ$4,(DATE(YEAR($G40)+1,MONTH($G40)+1,1))&gt;AQ$4),$D40*24*AQ$3*(AQ$2/1000-($F40/1000)),0)</f>
        <v>0</v>
      </c>
      <c r="AR40" s="69" t="n">
        <f aca="false">IF(AND($F40&lt;AR$2,$G40&lt;AR$4,(DATE(YEAR($G40)+1,MONTH($G40)+1,1))&gt;AR$4),$D40*24*AR$3*(AR$2/1000-($F40/1000)),0)</f>
        <v>0</v>
      </c>
      <c r="AS40" s="69" t="n">
        <f aca="false">IF(AND($F40&lt;AS$2,$G40&lt;AS$4,(DATE(YEAR($G40)+1,MONTH($G40)+1,1))&gt;AS$4),$D40*24*AS$3*(AS$2/1000-($F40/1000)),0)</f>
        <v>0</v>
      </c>
      <c r="AT40" s="69" t="n">
        <f aca="false">IF(AND($F40&lt;AT$2,$G40&lt;AT$4,(DATE(YEAR($G40)+1,MONTH($G40)+1,1))&gt;AT$4),$D40*24*AT$3*(AT$2/1000-($F40/1000)),0)</f>
        <v>0</v>
      </c>
      <c r="AU40" s="69" t="n">
        <f aca="false">IF(AND($F40&lt;AU$2,$G40&lt;AU$4,(DATE(YEAR($G40)+1,MONTH($G40)+1,1))&gt;AU$4),$D40*24*AU$3*(AU$2/1000-($F40/1000)),0)</f>
        <v>0</v>
      </c>
      <c r="AV40" s="69" t="n">
        <f aca="false">IF(AND($F40&lt;AV$2,$G40&lt;AV$4,(DATE(YEAR($G40)+1,MONTH($G40)+1,1))&gt;AV$4),$D40*24*AV$3*(AV$2/1000-($F40/1000)),0)</f>
        <v>0</v>
      </c>
      <c r="AW40" s="69" t="n">
        <f aca="false">IF(AND($F40&lt;AW$2,$G40&lt;AW$4,(DATE(YEAR($G40)+1,MONTH($G40)+1,1))&gt;AW$4),$D40*24*AW$3*(AW$2/1000-($F40/1000)),0)</f>
        <v>0</v>
      </c>
      <c r="AX40" s="69" t="n">
        <f aca="false">IF(AND($F40&lt;AX$2,$G40&lt;AX$4,(DATE(YEAR($G40)+1,MONTH($G40)+1,1))&gt;AX$4),$D40*24*AX$3*(AX$2/1000-($F40/1000)),0)</f>
        <v>0</v>
      </c>
      <c r="AY40" s="69" t="n">
        <f aca="false">IF(AND($F40&lt;AY$2,$G40&lt;AY$4,(DATE(YEAR($G40)+1,MONTH($G40)+1,1))&gt;AY$4),$D40*24*AY$3*(AY$2/1000-($F40/1000)),0)</f>
        <v>0</v>
      </c>
      <c r="AZ40" s="69" t="n">
        <f aca="false">IF(AND($F40&lt;AZ$2,$G40&lt;AZ$4,(DATE(YEAR($G40)+1,MONTH($G40)+1,1))&gt;AZ$4),$D40*24*AZ$3*(AZ$2/1000-($F40/1000)),0)</f>
        <v>0</v>
      </c>
      <c r="BA40" s="69" t="n">
        <f aca="false">IF(AND($F40&lt;BA$2,$G40&lt;BA$4,(DATE(YEAR($G40)+1,MONTH($G40)+1,1))&gt;BA$4),$D40*24*BA$3*(BA$2/1000-($F40/1000)),0)</f>
        <v>0</v>
      </c>
      <c r="BB40" s="69" t="n">
        <f aca="false">IF(AND($F40&lt;BB$2,$G40&lt;BB$4,(DATE(YEAR($G40)+1,MONTH($G40)+1,1))&gt;BB$4),$D40*24*BB$3*(BB$2/1000-($F40/1000)),0)</f>
        <v>0</v>
      </c>
      <c r="BC40" s="69" t="n">
        <f aca="false">IF(AND($F40&lt;BC$2,$G40&lt;BC$4,(DATE(YEAR($G40)+1,MONTH($G40)+1,1))&gt;BC$4),$D40*24*BC$3*(BC$2/1000-($F40/1000)),0)</f>
        <v>0</v>
      </c>
      <c r="BD40" s="83" t="n">
        <f aca="false">IF(AND($F40&lt;BD$2,$G40&lt;BD$4,(DATE(YEAR($G40)+1,MONTH($G40)+1,1))&gt;BD$4),$D40*24*BD$3*(BD$2/1000-($F40/1000)),0)</f>
        <v>0</v>
      </c>
      <c r="BF40" s="69" t="n">
        <f aca="false">AVERAGE(I40:K40)</f>
        <v>0</v>
      </c>
      <c r="BG40" s="69" t="n">
        <f aca="false">AVERAGE(L40:N40)</f>
        <v>0</v>
      </c>
      <c r="BH40" s="69" t="n">
        <f aca="false">AVERAGE(O40:Q40)</f>
        <v>0</v>
      </c>
      <c r="BI40" s="69" t="n">
        <f aca="false">AVERAGE(R40:T40)</f>
        <v>0</v>
      </c>
      <c r="BJ40" s="69" t="n">
        <f aca="false">AVERAGE(U40:W40)</f>
        <v>0</v>
      </c>
      <c r="BK40" s="69" t="n">
        <f aca="false">AVERAGE(X40:Z40)</f>
        <v>0</v>
      </c>
      <c r="BL40" s="69" t="n">
        <f aca="false">AVERAGE(AA40:AC40)</f>
        <v>17400</v>
      </c>
      <c r="BM40" s="69" t="n">
        <f aca="false">AVERAGE(AD40:AF40)</f>
        <v>17400</v>
      </c>
      <c r="BN40" s="69" t="n">
        <f aca="false">AVERAGE(AG40:AI40)</f>
        <v>17400</v>
      </c>
      <c r="BO40" s="69" t="n">
        <f aca="false">AVERAGE(AJ40:AL40)</f>
        <v>17400</v>
      </c>
      <c r="BP40" s="69" t="n">
        <f aca="false">AVERAGE(AM40:AO40)</f>
        <v>0</v>
      </c>
      <c r="BQ40" s="69" t="n">
        <f aca="false">AVERAGE(AP40:AR40)</f>
        <v>0</v>
      </c>
      <c r="BR40" s="69" t="n">
        <f aca="false">AVERAGE(AS40:AU40)</f>
        <v>0</v>
      </c>
      <c r="BS40" s="69" t="n">
        <f aca="false">AVERAGE(AV40:AX40)</f>
        <v>0</v>
      </c>
      <c r="BT40" s="69" t="n">
        <f aca="false">AVERAGE(AY40:BA40)</f>
        <v>0</v>
      </c>
      <c r="BU40" s="69" t="n">
        <f aca="false">AVERAGE(BB40:BD40)</f>
        <v>0</v>
      </c>
    </row>
    <row r="41" customFormat="false" ht="12.75" hidden="false" customHeight="false" outlineLevel="0" collapsed="false">
      <c r="A41" s="71" t="s">
        <v>1846</v>
      </c>
      <c r="B41" s="3" t="s">
        <v>1282</v>
      </c>
      <c r="C41" s="3" t="s">
        <v>1283</v>
      </c>
      <c r="D41" s="2" t="n">
        <v>580</v>
      </c>
      <c r="E41" s="3" t="s">
        <v>1268</v>
      </c>
      <c r="F41" s="2" t="n">
        <v>7100</v>
      </c>
      <c r="G41" s="70" t="n">
        <v>37408</v>
      </c>
      <c r="H41" s="64" t="s">
        <v>1260</v>
      </c>
      <c r="I41" s="69" t="n">
        <f aca="false">IF(AND($F41&lt;I$2,$G41&lt;I$4,(DATE(YEAR($G41)+1,MONTH($G41)+1,1))&gt;I$4),$D41*24*I$3*(I$2/1000-($F41/1000)),0)</f>
        <v>0</v>
      </c>
      <c r="J41" s="69" t="n">
        <f aca="false">IF(AND($F41&lt;J$2,$G41&lt;J$4,(DATE(YEAR($G41)+1,MONTH($G41)+1,1))&gt;J$4),$D41*24*J$3*(J$2/1000-($F41/1000)),0)</f>
        <v>0</v>
      </c>
      <c r="K41" s="69" t="n">
        <f aca="false">IF(AND($F41&lt;K$2,$G41&lt;K$4,(DATE(YEAR($G41)+1,MONTH($G41)+1,1))&gt;K$4),$D41*24*K$3*(K$2/1000-($F41/1000)),0)</f>
        <v>0</v>
      </c>
      <c r="L41" s="69" t="n">
        <f aca="false">IF(AND($F41&lt;L$2,$G41&lt;L$4,(DATE(YEAR($G41)+1,MONTH($G41)+1,1))&gt;L$4),$D41*24*L$3*(L$2/1000-($F41/1000)),0)</f>
        <v>0</v>
      </c>
      <c r="M41" s="69" t="n">
        <f aca="false">IF(AND($F41&lt;M$2,$G41&lt;M$4,(DATE(YEAR($G41)+1,MONTH($G41)+1,1))&gt;M$4),$D41*24*M$3*(M$2/1000-($F41/1000)),0)</f>
        <v>0</v>
      </c>
      <c r="N41" s="69" t="n">
        <f aca="false">IF(AND($F41&lt;N$2,$G41&lt;N$4,(DATE(YEAR($G41)+1,MONTH($G41)+1,1))&gt;N$4),$D41*24*N$3*(N$2/1000-($F41/1000)),0)</f>
        <v>0</v>
      </c>
      <c r="O41" s="69" t="n">
        <f aca="false">IF(AND($F41&lt;O$2,$G41&lt;O$4,(DATE(YEAR($G41)+1,MONTH($G41)+1,1))&gt;O$4),$D41*24*O$3*(O$2/1000-($F41/1000)),0)</f>
        <v>0</v>
      </c>
      <c r="P41" s="69" t="n">
        <f aca="false">IF(AND($F41&lt;P$2,$G41&lt;P$4,(DATE(YEAR($G41)+1,MONTH($G41)+1,1))&gt;P$4),$D41*24*P$3*(P$2/1000-($F41/1000)),0)</f>
        <v>0</v>
      </c>
      <c r="Q41" s="69" t="n">
        <f aca="false">IF(AND($F41&lt;Q$2,$G41&lt;Q$4,(DATE(YEAR($G41)+1,MONTH($G41)+1,1))&gt;Q$4),$D41*24*Q$3*(Q$2/1000-($F41/1000)),0)</f>
        <v>0</v>
      </c>
      <c r="R41" s="69" t="n">
        <f aca="false">IF(AND($F41&lt;R$2,$G41&lt;R$4,(DATE(YEAR($G41)+1,MONTH($G41)+1,1))&gt;R$4),$D41*24*R$3*(R$2/1000-($F41/1000)),0)</f>
        <v>0</v>
      </c>
      <c r="S41" s="69" t="n">
        <f aca="false">IF(AND($F41&lt;S$2,$G41&lt;S$4,(DATE(YEAR($G41)+1,MONTH($G41)+1,1))&gt;S$4),$D41*24*S$3*(S$2/1000-($F41/1000)),0)</f>
        <v>0</v>
      </c>
      <c r="T41" s="69" t="n">
        <f aca="false">IF(AND($F41&lt;T$2,$G41&lt;T$4,(DATE(YEAR($G41)+1,MONTH($G41)+1,1))&gt;T$4),$D41*24*T$3*(T$2/1000-($F41/1000)),0)</f>
        <v>0</v>
      </c>
      <c r="U41" s="69" t="n">
        <f aca="false">IF(AND($F41&lt;U$2,$G41&lt;U$4,(DATE(YEAR($G41)+1,MONTH($G41)+1,1))&gt;U$4),$D41*24*U$3*(U$2/1000-($F41/1000)),0)</f>
        <v>0</v>
      </c>
      <c r="V41" s="69" t="n">
        <f aca="false">IF(AND($F41&lt;V$2,$G41&lt;V$4,(DATE(YEAR($G41)+1,MONTH($G41)+1,1))&gt;V$4),$D41*24*V$3*(V$2/1000-($F41/1000)),0)</f>
        <v>0</v>
      </c>
      <c r="W41" s="69" t="n">
        <f aca="false">IF(AND($F41&lt;W$2,$G41&lt;W$4,(DATE(YEAR($G41)+1,MONTH($G41)+1,1))&gt;W$4),$D41*24*W$3*(W$2/1000-($F41/1000)),0)</f>
        <v>0</v>
      </c>
      <c r="X41" s="69" t="n">
        <f aca="false">IF(AND($F41&lt;X$2,$G41&lt;X$4,(DATE(YEAR($G41)+1,MONTH($G41)+1,1))&gt;X$4),$D41*24*X$3*(X$2/1000-($F41/1000)),0)</f>
        <v>0</v>
      </c>
      <c r="Y41" s="69" t="n">
        <f aca="false">IF(AND($F41&lt;Y$2,$G41&lt;Y$4,(DATE(YEAR($G41)+1,MONTH($G41)+1,1))&gt;Y$4),$D41*24*Y$3*(Y$2/1000-($F41/1000)),0)</f>
        <v>0</v>
      </c>
      <c r="Z41" s="69" t="n">
        <f aca="false">IF(AND($F41&lt;Z$2,$G41&lt;Z$4,(DATE(YEAR($G41)+1,MONTH($G41)+1,1))&gt;Z$4),$D41*24*Z$3*(Z$2/1000-($F41/1000)),0)</f>
        <v>0</v>
      </c>
      <c r="AA41" s="69" t="n">
        <f aca="false">IF(AND($F41&lt;AA$2,$G41&lt;AA$4,(DATE(YEAR($G41)+1,MONTH($G41)+1,1))&gt;AA$4),$D41*24*AA$3*(AA$2/1000-($F41/1000)),0)</f>
        <v>40368</v>
      </c>
      <c r="AB41" s="69" t="n">
        <f aca="false">IF(AND($F41&lt;AB$2,$G41&lt;AB$4,(DATE(YEAR($G41)+1,MONTH($G41)+1,1))&gt;AB$4),$D41*24*AB$3*(AB$2/1000-($F41/1000)),0)</f>
        <v>40368</v>
      </c>
      <c r="AC41" s="69" t="n">
        <f aca="false">IF(AND($F41&lt;AC$2,$G41&lt;AC$4,(DATE(YEAR($G41)+1,MONTH($G41)+1,1))&gt;AC$4),$D41*24*AC$3*(AC$2/1000-($F41/1000)),0)</f>
        <v>40368</v>
      </c>
      <c r="AD41" s="69" t="n">
        <f aca="false">IF(AND($F41&lt;AD$2,$G41&lt;AD$4,(DATE(YEAR($G41)+1,MONTH($G41)+1,1))&gt;AD$4),$D41*24*AD$3*(AD$2/1000-($F41/1000)),0)</f>
        <v>40368</v>
      </c>
      <c r="AE41" s="69" t="n">
        <f aca="false">IF(AND($F41&lt;AE$2,$G41&lt;AE$4,(DATE(YEAR($G41)+1,MONTH($G41)+1,1))&gt;AE$4),$D41*24*AE$3*(AE$2/1000-($F41/1000)),0)</f>
        <v>40368</v>
      </c>
      <c r="AF41" s="69" t="n">
        <f aca="false">IF(AND($F41&lt;AF$2,$G41&lt;AF$4,(DATE(YEAR($G41)+1,MONTH($G41)+1,1))&gt;AF$4),$D41*24*AF$3*(AF$2/1000-($F41/1000)),0)</f>
        <v>40368</v>
      </c>
      <c r="AG41" s="69" t="n">
        <f aca="false">IF(AND($F41&lt;AG$2,$G41&lt;AG$4,(DATE(YEAR($G41)+1,MONTH($G41)+1,1))&gt;AG$4),$D41*24*AG$3*(AG$2/1000-($F41/1000)),0)</f>
        <v>40368</v>
      </c>
      <c r="AH41" s="69" t="n">
        <f aca="false">IF(AND($F41&lt;AH$2,$G41&lt;AH$4,(DATE(YEAR($G41)+1,MONTH($G41)+1,1))&gt;AH$4),$D41*24*AH$3*(AH$2/1000-($F41/1000)),0)</f>
        <v>40368</v>
      </c>
      <c r="AI41" s="69" t="n">
        <f aca="false">IF(AND($F41&lt;AI$2,$G41&lt;AI$4,(DATE(YEAR($G41)+1,MONTH($G41)+1,1))&gt;AI$4),$D41*24*AI$3*(AI$2/1000-($F41/1000)),0)</f>
        <v>40368</v>
      </c>
      <c r="AJ41" s="69" t="n">
        <f aca="false">IF(AND($F41&lt;AJ$2,$G41&lt;AJ$4,(DATE(YEAR($G41)+1,MONTH($G41)+1,1))&gt;AJ$4),$D41*24*AJ$3*(AJ$2/1000-($F41/1000)),0)</f>
        <v>40368</v>
      </c>
      <c r="AK41" s="69" t="n">
        <f aca="false">IF(AND($F41&lt;AK$2,$G41&lt;AK$4,(DATE(YEAR($G41)+1,MONTH($G41)+1,1))&gt;AK$4),$D41*24*AK$3*(AK$2/1000-($F41/1000)),0)</f>
        <v>40368</v>
      </c>
      <c r="AL41" s="69" t="n">
        <f aca="false">IF(AND($F41&lt;AL$2,$G41&lt;AL$4,(DATE(YEAR($G41)+1,MONTH($G41)+1,1))&gt;AL$4),$D41*24*AL$3*(AL$2/1000-($F41/1000)),0)</f>
        <v>40368</v>
      </c>
      <c r="AM41" s="69" t="n">
        <f aca="false">IF(AND($F41&lt;AM$2,$G41&lt;AM$4,(DATE(YEAR($G41)+1,MONTH($G41)+1,1))&gt;AM$4),$D41*24*AM$3*(AM$2/1000-($F41/1000)),0)</f>
        <v>0</v>
      </c>
      <c r="AN41" s="69" t="n">
        <f aca="false">IF(AND($F41&lt;AN$2,$G41&lt;AN$4,(DATE(YEAR($G41)+1,MONTH($G41)+1,1))&gt;AN$4),$D41*24*AN$3*(AN$2/1000-($F41/1000)),0)</f>
        <v>0</v>
      </c>
      <c r="AO41" s="69" t="n">
        <f aca="false">IF(AND($F41&lt;AO$2,$G41&lt;AO$4,(DATE(YEAR($G41)+1,MONTH($G41)+1,1))&gt;AO$4),$D41*24*AO$3*(AO$2/1000-($F41/1000)),0)</f>
        <v>0</v>
      </c>
      <c r="AP41" s="69" t="n">
        <f aca="false">IF(AND($F41&lt;AP$2,$G41&lt;AP$4,(DATE(YEAR($G41)+1,MONTH($G41)+1,1))&gt;AP$4),$D41*24*AP$3*(AP$2/1000-($F41/1000)),0)</f>
        <v>0</v>
      </c>
      <c r="AQ41" s="69" t="n">
        <f aca="false">IF(AND($F41&lt;AQ$2,$G41&lt;AQ$4,(DATE(YEAR($G41)+1,MONTH($G41)+1,1))&gt;AQ$4),$D41*24*AQ$3*(AQ$2/1000-($F41/1000)),0)</f>
        <v>0</v>
      </c>
      <c r="AR41" s="69" t="n">
        <f aca="false">IF(AND($F41&lt;AR$2,$G41&lt;AR$4,(DATE(YEAR($G41)+1,MONTH($G41)+1,1))&gt;AR$4),$D41*24*AR$3*(AR$2/1000-($F41/1000)),0)</f>
        <v>0</v>
      </c>
      <c r="AS41" s="69" t="n">
        <f aca="false">IF(AND($F41&lt;AS$2,$G41&lt;AS$4,(DATE(YEAR($G41)+1,MONTH($G41)+1,1))&gt;AS$4),$D41*24*AS$3*(AS$2/1000-($F41/1000)),0)</f>
        <v>0</v>
      </c>
      <c r="AT41" s="69" t="n">
        <f aca="false">IF(AND($F41&lt;AT$2,$G41&lt;AT$4,(DATE(YEAR($G41)+1,MONTH($G41)+1,1))&gt;AT$4),$D41*24*AT$3*(AT$2/1000-($F41/1000)),0)</f>
        <v>0</v>
      </c>
      <c r="AU41" s="69" t="n">
        <f aca="false">IF(AND($F41&lt;AU$2,$G41&lt;AU$4,(DATE(YEAR($G41)+1,MONTH($G41)+1,1))&gt;AU$4),$D41*24*AU$3*(AU$2/1000-($F41/1000)),0)</f>
        <v>0</v>
      </c>
      <c r="AV41" s="69" t="n">
        <f aca="false">IF(AND($F41&lt;AV$2,$G41&lt;AV$4,(DATE(YEAR($G41)+1,MONTH($G41)+1,1))&gt;AV$4),$D41*24*AV$3*(AV$2/1000-($F41/1000)),0)</f>
        <v>0</v>
      </c>
      <c r="AW41" s="69" t="n">
        <f aca="false">IF(AND($F41&lt;AW$2,$G41&lt;AW$4,(DATE(YEAR($G41)+1,MONTH($G41)+1,1))&gt;AW$4),$D41*24*AW$3*(AW$2/1000-($F41/1000)),0)</f>
        <v>0</v>
      </c>
      <c r="AX41" s="69" t="n">
        <f aca="false">IF(AND($F41&lt;AX$2,$G41&lt;AX$4,(DATE(YEAR($G41)+1,MONTH($G41)+1,1))&gt;AX$4),$D41*24*AX$3*(AX$2/1000-($F41/1000)),0)</f>
        <v>0</v>
      </c>
      <c r="AY41" s="69" t="n">
        <f aca="false">IF(AND($F41&lt;AY$2,$G41&lt;AY$4,(DATE(YEAR($G41)+1,MONTH($G41)+1,1))&gt;AY$4),$D41*24*AY$3*(AY$2/1000-($F41/1000)),0)</f>
        <v>0</v>
      </c>
      <c r="AZ41" s="69" t="n">
        <f aca="false">IF(AND($F41&lt;AZ$2,$G41&lt;AZ$4,(DATE(YEAR($G41)+1,MONTH($G41)+1,1))&gt;AZ$4),$D41*24*AZ$3*(AZ$2/1000-($F41/1000)),0)</f>
        <v>0</v>
      </c>
      <c r="BA41" s="69" t="n">
        <f aca="false">IF(AND($F41&lt;BA$2,$G41&lt;BA$4,(DATE(YEAR($G41)+1,MONTH($G41)+1,1))&gt;BA$4),$D41*24*BA$3*(BA$2/1000-($F41/1000)),0)</f>
        <v>0</v>
      </c>
      <c r="BB41" s="69" t="n">
        <f aca="false">IF(AND($F41&lt;BB$2,$G41&lt;BB$4,(DATE(YEAR($G41)+1,MONTH($G41)+1,1))&gt;BB$4),$D41*24*BB$3*(BB$2/1000-($F41/1000)),0)</f>
        <v>0</v>
      </c>
      <c r="BC41" s="69" t="n">
        <f aca="false">IF(AND($F41&lt;BC$2,$G41&lt;BC$4,(DATE(YEAR($G41)+1,MONTH($G41)+1,1))&gt;BC$4),$D41*24*BC$3*(BC$2/1000-($F41/1000)),0)</f>
        <v>0</v>
      </c>
      <c r="BD41" s="83" t="n">
        <f aca="false">IF(AND($F41&lt;BD$2,$G41&lt;BD$4,(DATE(YEAR($G41)+1,MONTH($G41)+1,1))&gt;BD$4),$D41*24*BD$3*(BD$2/1000-($F41/1000)),0)</f>
        <v>0</v>
      </c>
      <c r="BF41" s="69" t="n">
        <f aca="false">AVERAGE(I41:K41)</f>
        <v>0</v>
      </c>
      <c r="BG41" s="69" t="n">
        <f aca="false">AVERAGE(L41:N41)</f>
        <v>0</v>
      </c>
      <c r="BH41" s="69" t="n">
        <f aca="false">AVERAGE(O41:Q41)</f>
        <v>0</v>
      </c>
      <c r="BI41" s="69" t="n">
        <f aca="false">AVERAGE(R41:T41)</f>
        <v>0</v>
      </c>
      <c r="BJ41" s="69" t="n">
        <f aca="false">AVERAGE(U41:W41)</f>
        <v>0</v>
      </c>
      <c r="BK41" s="69" t="n">
        <f aca="false">AVERAGE(X41:Z41)</f>
        <v>0</v>
      </c>
      <c r="BL41" s="69" t="n">
        <f aca="false">AVERAGE(AA41:AC41)</f>
        <v>40368</v>
      </c>
      <c r="BM41" s="69" t="n">
        <f aca="false">AVERAGE(AD41:AF41)</f>
        <v>40368</v>
      </c>
      <c r="BN41" s="69" t="n">
        <f aca="false">AVERAGE(AG41:AI41)</f>
        <v>40368</v>
      </c>
      <c r="BO41" s="69" t="n">
        <f aca="false">AVERAGE(AJ41:AL41)</f>
        <v>40368</v>
      </c>
      <c r="BP41" s="69" t="n">
        <f aca="false">AVERAGE(AM41:AO41)</f>
        <v>0</v>
      </c>
      <c r="BQ41" s="69" t="n">
        <f aca="false">AVERAGE(AP41:AR41)</f>
        <v>0</v>
      </c>
      <c r="BR41" s="69" t="n">
        <f aca="false">AVERAGE(AS41:AU41)</f>
        <v>0</v>
      </c>
      <c r="BS41" s="69" t="n">
        <f aca="false">AVERAGE(AV41:AX41)</f>
        <v>0</v>
      </c>
      <c r="BT41" s="69" t="n">
        <f aca="false">AVERAGE(AY41:BA41)</f>
        <v>0</v>
      </c>
      <c r="BU41" s="69" t="n">
        <f aca="false">AVERAGE(BB41:BD41)</f>
        <v>0</v>
      </c>
    </row>
    <row r="42" customFormat="false" ht="12.75" hidden="false" customHeight="false" outlineLevel="0" collapsed="false">
      <c r="A42" s="71" t="s">
        <v>1847</v>
      </c>
      <c r="B42" s="71" t="s">
        <v>1282</v>
      </c>
      <c r="C42" s="71" t="s">
        <v>1283</v>
      </c>
      <c r="D42" s="72" t="n">
        <v>580</v>
      </c>
      <c r="E42" s="71" t="s">
        <v>1268</v>
      </c>
      <c r="F42" s="72" t="n">
        <v>7100</v>
      </c>
      <c r="G42" s="73" t="n">
        <v>37438</v>
      </c>
      <c r="H42" s="64" t="s">
        <v>1260</v>
      </c>
      <c r="I42" s="69" t="n">
        <f aca="false">IF(AND($F42&lt;I$2,$G42&lt;I$4,(DATE(YEAR($G42)+1,MONTH($G42)+1,1))&gt;I$4),$D42*24*I$3*(I$2/1000-($F42/1000)),0)</f>
        <v>0</v>
      </c>
      <c r="J42" s="69" t="n">
        <f aca="false">IF(AND($F42&lt;J$2,$G42&lt;J$4,(DATE(YEAR($G42)+1,MONTH($G42)+1,1))&gt;J$4),$D42*24*J$3*(J$2/1000-($F42/1000)),0)</f>
        <v>0</v>
      </c>
      <c r="K42" s="69" t="n">
        <f aca="false">IF(AND($F42&lt;K$2,$G42&lt;K$4,(DATE(YEAR($G42)+1,MONTH($G42)+1,1))&gt;K$4),$D42*24*K$3*(K$2/1000-($F42/1000)),0)</f>
        <v>0</v>
      </c>
      <c r="L42" s="69" t="n">
        <f aca="false">IF(AND($F42&lt;L$2,$G42&lt;L$4,(DATE(YEAR($G42)+1,MONTH($G42)+1,1))&gt;L$4),$D42*24*L$3*(L$2/1000-($F42/1000)),0)</f>
        <v>0</v>
      </c>
      <c r="M42" s="69" t="n">
        <f aca="false">IF(AND($F42&lt;M$2,$G42&lt;M$4,(DATE(YEAR($G42)+1,MONTH($G42)+1,1))&gt;M$4),$D42*24*M$3*(M$2/1000-($F42/1000)),0)</f>
        <v>0</v>
      </c>
      <c r="N42" s="69" t="n">
        <f aca="false">IF(AND($F42&lt;N$2,$G42&lt;N$4,(DATE(YEAR($G42)+1,MONTH($G42)+1,1))&gt;N$4),$D42*24*N$3*(N$2/1000-($F42/1000)),0)</f>
        <v>0</v>
      </c>
      <c r="O42" s="69" t="n">
        <f aca="false">IF(AND($F42&lt;O$2,$G42&lt;O$4,(DATE(YEAR($G42)+1,MONTH($G42)+1,1))&gt;O$4),$D42*24*O$3*(O$2/1000-($F42/1000)),0)</f>
        <v>0</v>
      </c>
      <c r="P42" s="69" t="n">
        <f aca="false">IF(AND($F42&lt;P$2,$G42&lt;P$4,(DATE(YEAR($G42)+1,MONTH($G42)+1,1))&gt;P$4),$D42*24*P$3*(P$2/1000-($F42/1000)),0)</f>
        <v>0</v>
      </c>
      <c r="Q42" s="69" t="n">
        <f aca="false">IF(AND($F42&lt;Q$2,$G42&lt;Q$4,(DATE(YEAR($G42)+1,MONTH($G42)+1,1))&gt;Q$4),$D42*24*Q$3*(Q$2/1000-($F42/1000)),0)</f>
        <v>0</v>
      </c>
      <c r="R42" s="69" t="n">
        <f aca="false">IF(AND($F42&lt;R$2,$G42&lt;R$4,(DATE(YEAR($G42)+1,MONTH($G42)+1,1))&gt;R$4),$D42*24*R$3*(R$2/1000-($F42/1000)),0)</f>
        <v>0</v>
      </c>
      <c r="S42" s="69" t="n">
        <f aca="false">IF(AND($F42&lt;S$2,$G42&lt;S$4,(DATE(YEAR($G42)+1,MONTH($G42)+1,1))&gt;S$4),$D42*24*S$3*(S$2/1000-($F42/1000)),0)</f>
        <v>0</v>
      </c>
      <c r="T42" s="69" t="n">
        <f aca="false">IF(AND($F42&lt;T$2,$G42&lt;T$4,(DATE(YEAR($G42)+1,MONTH($G42)+1,1))&gt;T$4),$D42*24*T$3*(T$2/1000-($F42/1000)),0)</f>
        <v>0</v>
      </c>
      <c r="U42" s="69" t="n">
        <f aca="false">IF(AND($F42&lt;U$2,$G42&lt;U$4,(DATE(YEAR($G42)+1,MONTH($G42)+1,1))&gt;U$4),$D42*24*U$3*(U$2/1000-($F42/1000)),0)</f>
        <v>0</v>
      </c>
      <c r="V42" s="69" t="n">
        <f aca="false">IF(AND($F42&lt;V$2,$G42&lt;V$4,(DATE(YEAR($G42)+1,MONTH($G42)+1,1))&gt;V$4),$D42*24*V$3*(V$2/1000-($F42/1000)),0)</f>
        <v>0</v>
      </c>
      <c r="W42" s="69" t="n">
        <f aca="false">IF(AND($F42&lt;W$2,$G42&lt;W$4,(DATE(YEAR($G42)+1,MONTH($G42)+1,1))&gt;W$4),$D42*24*W$3*(W$2/1000-($F42/1000)),0)</f>
        <v>0</v>
      </c>
      <c r="X42" s="69" t="n">
        <f aca="false">IF(AND($F42&lt;X$2,$G42&lt;X$4,(DATE(YEAR($G42)+1,MONTH($G42)+1,1))&gt;X$4),$D42*24*X$3*(X$2/1000-($F42/1000)),0)</f>
        <v>0</v>
      </c>
      <c r="Y42" s="69" t="n">
        <f aca="false">IF(AND($F42&lt;Y$2,$G42&lt;Y$4,(DATE(YEAR($G42)+1,MONTH($G42)+1,1))&gt;Y$4),$D42*24*Y$3*(Y$2/1000-($F42/1000)),0)</f>
        <v>0</v>
      </c>
      <c r="Z42" s="69" t="n">
        <f aca="false">IF(AND($F42&lt;Z$2,$G42&lt;Z$4,(DATE(YEAR($G42)+1,MONTH($G42)+1,1))&gt;Z$4),$D42*24*Z$3*(Z$2/1000-($F42/1000)),0)</f>
        <v>0</v>
      </c>
      <c r="AA42" s="69" t="n">
        <f aca="false">IF(AND($F42&lt;AA$2,$G42&lt;AA$4,(DATE(YEAR($G42)+1,MONTH($G42)+1,1))&gt;AA$4),$D42*24*AA$3*(AA$2/1000-($F42/1000)),0)</f>
        <v>0</v>
      </c>
      <c r="AB42" s="69" t="n">
        <f aca="false">IF(AND($F42&lt;AB$2,$G42&lt;AB$4,(DATE(YEAR($G42)+1,MONTH($G42)+1,1))&gt;AB$4),$D42*24*AB$3*(AB$2/1000-($F42/1000)),0)</f>
        <v>40368</v>
      </c>
      <c r="AC42" s="69" t="n">
        <f aca="false">IF(AND($F42&lt;AC$2,$G42&lt;AC$4,(DATE(YEAR($G42)+1,MONTH($G42)+1,1))&gt;AC$4),$D42*24*AC$3*(AC$2/1000-($F42/1000)),0)</f>
        <v>40368</v>
      </c>
      <c r="AD42" s="69" t="n">
        <f aca="false">IF(AND($F42&lt;AD$2,$G42&lt;AD$4,(DATE(YEAR($G42)+1,MONTH($G42)+1,1))&gt;AD$4),$D42*24*AD$3*(AD$2/1000-($F42/1000)),0)</f>
        <v>40368</v>
      </c>
      <c r="AE42" s="69" t="n">
        <f aca="false">IF(AND($F42&lt;AE$2,$G42&lt;AE$4,(DATE(YEAR($G42)+1,MONTH($G42)+1,1))&gt;AE$4),$D42*24*AE$3*(AE$2/1000-($F42/1000)),0)</f>
        <v>40368</v>
      </c>
      <c r="AF42" s="69" t="n">
        <f aca="false">IF(AND($F42&lt;AF$2,$G42&lt;AF$4,(DATE(YEAR($G42)+1,MONTH($G42)+1,1))&gt;AF$4),$D42*24*AF$3*(AF$2/1000-($F42/1000)),0)</f>
        <v>40368</v>
      </c>
      <c r="AG42" s="69" t="n">
        <f aca="false">IF(AND($F42&lt;AG$2,$G42&lt;AG$4,(DATE(YEAR($G42)+1,MONTH($G42)+1,1))&gt;AG$4),$D42*24*AG$3*(AG$2/1000-($F42/1000)),0)</f>
        <v>40368</v>
      </c>
      <c r="AH42" s="69" t="n">
        <f aca="false">IF(AND($F42&lt;AH$2,$G42&lt;AH$4,(DATE(YEAR($G42)+1,MONTH($G42)+1,1))&gt;AH$4),$D42*24*AH$3*(AH$2/1000-($F42/1000)),0)</f>
        <v>40368</v>
      </c>
      <c r="AI42" s="69" t="n">
        <f aca="false">IF(AND($F42&lt;AI$2,$G42&lt;AI$4,(DATE(YEAR($G42)+1,MONTH($G42)+1,1))&gt;AI$4),$D42*24*AI$3*(AI$2/1000-($F42/1000)),0)</f>
        <v>40368</v>
      </c>
      <c r="AJ42" s="69" t="n">
        <f aca="false">IF(AND($F42&lt;AJ$2,$G42&lt;AJ$4,(DATE(YEAR($G42)+1,MONTH($G42)+1,1))&gt;AJ$4),$D42*24*AJ$3*(AJ$2/1000-($F42/1000)),0)</f>
        <v>40368</v>
      </c>
      <c r="AK42" s="69" t="n">
        <f aca="false">IF(AND($F42&lt;AK$2,$G42&lt;AK$4,(DATE(YEAR($G42)+1,MONTH($G42)+1,1))&gt;AK$4),$D42*24*AK$3*(AK$2/1000-($F42/1000)),0)</f>
        <v>40368</v>
      </c>
      <c r="AL42" s="69" t="n">
        <f aca="false">IF(AND($F42&lt;AL$2,$G42&lt;AL$4,(DATE(YEAR($G42)+1,MONTH($G42)+1,1))&gt;AL$4),$D42*24*AL$3*(AL$2/1000-($F42/1000)),0)</f>
        <v>40368</v>
      </c>
      <c r="AM42" s="69" t="n">
        <f aca="false">IF(AND($F42&lt;AM$2,$G42&lt;AM$4,(DATE(YEAR($G42)+1,MONTH($G42)+1,1))&gt;AM$4),$D42*24*AM$3*(AM$2/1000-($F42/1000)),0)</f>
        <v>40368</v>
      </c>
      <c r="AN42" s="69" t="n">
        <f aca="false">IF(AND($F42&lt;AN$2,$G42&lt;AN$4,(DATE(YEAR($G42)+1,MONTH($G42)+1,1))&gt;AN$4),$D42*24*AN$3*(AN$2/1000-($F42/1000)),0)</f>
        <v>0</v>
      </c>
      <c r="AO42" s="69" t="n">
        <f aca="false">IF(AND($F42&lt;AO$2,$G42&lt;AO$4,(DATE(YEAR($G42)+1,MONTH($G42)+1,1))&gt;AO$4),$D42*24*AO$3*(AO$2/1000-($F42/1000)),0)</f>
        <v>0</v>
      </c>
      <c r="AP42" s="69" t="n">
        <f aca="false">IF(AND($F42&lt;AP$2,$G42&lt;AP$4,(DATE(YEAR($G42)+1,MONTH($G42)+1,1))&gt;AP$4),$D42*24*AP$3*(AP$2/1000-($F42/1000)),0)</f>
        <v>0</v>
      </c>
      <c r="AQ42" s="69" t="n">
        <f aca="false">IF(AND($F42&lt;AQ$2,$G42&lt;AQ$4,(DATE(YEAR($G42)+1,MONTH($G42)+1,1))&gt;AQ$4),$D42*24*AQ$3*(AQ$2/1000-($F42/1000)),0)</f>
        <v>0</v>
      </c>
      <c r="AR42" s="69" t="n">
        <f aca="false">IF(AND($F42&lt;AR$2,$G42&lt;AR$4,(DATE(YEAR($G42)+1,MONTH($G42)+1,1))&gt;AR$4),$D42*24*AR$3*(AR$2/1000-($F42/1000)),0)</f>
        <v>0</v>
      </c>
      <c r="AS42" s="69" t="n">
        <f aca="false">IF(AND($F42&lt;AS$2,$G42&lt;AS$4,(DATE(YEAR($G42)+1,MONTH($G42)+1,1))&gt;AS$4),$D42*24*AS$3*(AS$2/1000-($F42/1000)),0)</f>
        <v>0</v>
      </c>
      <c r="AT42" s="69" t="n">
        <f aca="false">IF(AND($F42&lt;AT$2,$G42&lt;AT$4,(DATE(YEAR($G42)+1,MONTH($G42)+1,1))&gt;AT$4),$D42*24*AT$3*(AT$2/1000-($F42/1000)),0)</f>
        <v>0</v>
      </c>
      <c r="AU42" s="69" t="n">
        <f aca="false">IF(AND($F42&lt;AU$2,$G42&lt;AU$4,(DATE(YEAR($G42)+1,MONTH($G42)+1,1))&gt;AU$4),$D42*24*AU$3*(AU$2/1000-($F42/1000)),0)</f>
        <v>0</v>
      </c>
      <c r="AV42" s="69" t="n">
        <f aca="false">IF(AND($F42&lt;AV$2,$G42&lt;AV$4,(DATE(YEAR($G42)+1,MONTH($G42)+1,1))&gt;AV$4),$D42*24*AV$3*(AV$2/1000-($F42/1000)),0)</f>
        <v>0</v>
      </c>
      <c r="AW42" s="69" t="n">
        <f aca="false">IF(AND($F42&lt;AW$2,$G42&lt;AW$4,(DATE(YEAR($G42)+1,MONTH($G42)+1,1))&gt;AW$4),$D42*24*AW$3*(AW$2/1000-($F42/1000)),0)</f>
        <v>0</v>
      </c>
      <c r="AX42" s="69" t="n">
        <f aca="false">IF(AND($F42&lt;AX$2,$G42&lt;AX$4,(DATE(YEAR($G42)+1,MONTH($G42)+1,1))&gt;AX$4),$D42*24*AX$3*(AX$2/1000-($F42/1000)),0)</f>
        <v>0</v>
      </c>
      <c r="AY42" s="69" t="n">
        <f aca="false">IF(AND($F42&lt;AY$2,$G42&lt;AY$4,(DATE(YEAR($G42)+1,MONTH($G42)+1,1))&gt;AY$4),$D42*24*AY$3*(AY$2/1000-($F42/1000)),0)</f>
        <v>0</v>
      </c>
      <c r="AZ42" s="69" t="n">
        <f aca="false">IF(AND($F42&lt;AZ$2,$G42&lt;AZ$4,(DATE(YEAR($G42)+1,MONTH($G42)+1,1))&gt;AZ$4),$D42*24*AZ$3*(AZ$2/1000-($F42/1000)),0)</f>
        <v>0</v>
      </c>
      <c r="BA42" s="69" t="n">
        <f aca="false">IF(AND($F42&lt;BA$2,$G42&lt;BA$4,(DATE(YEAR($G42)+1,MONTH($G42)+1,1))&gt;BA$4),$D42*24*BA$3*(BA$2/1000-($F42/1000)),0)</f>
        <v>0</v>
      </c>
      <c r="BB42" s="69" t="n">
        <f aca="false">IF(AND($F42&lt;BB$2,$G42&lt;BB$4,(DATE(YEAR($G42)+1,MONTH($G42)+1,1))&gt;BB$4),$D42*24*BB$3*(BB$2/1000-($F42/1000)),0)</f>
        <v>0</v>
      </c>
      <c r="BC42" s="69" t="n">
        <f aca="false">IF(AND($F42&lt;BC$2,$G42&lt;BC$4,(DATE(YEAR($G42)+1,MONTH($G42)+1,1))&gt;BC$4),$D42*24*BC$3*(BC$2/1000-($F42/1000)),0)</f>
        <v>0</v>
      </c>
      <c r="BD42" s="83" t="n">
        <f aca="false">IF(AND($F42&lt;BD$2,$G42&lt;BD$4,(DATE(YEAR($G42)+1,MONTH($G42)+1,1))&gt;BD$4),$D42*24*BD$3*(BD$2/1000-($F42/1000)),0)</f>
        <v>0</v>
      </c>
      <c r="BF42" s="69" t="n">
        <f aca="false">AVERAGE(I42:K42)</f>
        <v>0</v>
      </c>
      <c r="BG42" s="69" t="n">
        <f aca="false">AVERAGE(L42:N42)</f>
        <v>0</v>
      </c>
      <c r="BH42" s="69" t="n">
        <f aca="false">AVERAGE(O42:Q42)</f>
        <v>0</v>
      </c>
      <c r="BI42" s="69" t="n">
        <f aca="false">AVERAGE(R42:T42)</f>
        <v>0</v>
      </c>
      <c r="BJ42" s="69" t="n">
        <f aca="false">AVERAGE(U42:W42)</f>
        <v>0</v>
      </c>
      <c r="BK42" s="69" t="n">
        <f aca="false">AVERAGE(X42:Z42)</f>
        <v>0</v>
      </c>
      <c r="BL42" s="69" t="n">
        <f aca="false">AVERAGE(AA42:AC42)</f>
        <v>26912</v>
      </c>
      <c r="BM42" s="69" t="n">
        <f aca="false">AVERAGE(AD42:AF42)</f>
        <v>40368</v>
      </c>
      <c r="BN42" s="69" t="n">
        <f aca="false">AVERAGE(AG42:AI42)</f>
        <v>40368</v>
      </c>
      <c r="BO42" s="69" t="n">
        <f aca="false">AVERAGE(AJ42:AL42)</f>
        <v>40368</v>
      </c>
      <c r="BP42" s="69" t="n">
        <f aca="false">AVERAGE(AM42:AO42)</f>
        <v>13456</v>
      </c>
      <c r="BQ42" s="69" t="n">
        <f aca="false">AVERAGE(AP42:AR42)</f>
        <v>0</v>
      </c>
      <c r="BR42" s="69" t="n">
        <f aca="false">AVERAGE(AS42:AU42)</f>
        <v>0</v>
      </c>
      <c r="BS42" s="69" t="n">
        <f aca="false">AVERAGE(AV42:AX42)</f>
        <v>0</v>
      </c>
      <c r="BT42" s="69" t="n">
        <f aca="false">AVERAGE(AY42:BA42)</f>
        <v>0</v>
      </c>
      <c r="BU42" s="69" t="n">
        <f aca="false">AVERAGE(BB42:BD42)</f>
        <v>0</v>
      </c>
    </row>
    <row r="43" customFormat="false" ht="12.75" hidden="false" customHeight="false" outlineLevel="0" collapsed="false">
      <c r="A43" s="71" t="s">
        <v>1848</v>
      </c>
      <c r="B43" s="71" t="s">
        <v>1282</v>
      </c>
      <c r="C43" s="71" t="s">
        <v>1258</v>
      </c>
      <c r="D43" s="72" t="n">
        <v>226</v>
      </c>
      <c r="E43" s="71" t="s">
        <v>1268</v>
      </c>
      <c r="F43" s="72" t="n">
        <v>7100</v>
      </c>
      <c r="G43" s="73" t="n">
        <v>37500</v>
      </c>
      <c r="H43" s="64" t="s">
        <v>1260</v>
      </c>
      <c r="I43" s="69" t="n">
        <f aca="false">IF(AND($F43&lt;I$2,$G43&lt;I$4,(DATE(YEAR($G43)+1,MONTH($G43)+1,1))&gt;I$4),$D43*24*I$3*(I$2/1000-($F43/1000)),0)</f>
        <v>0</v>
      </c>
      <c r="J43" s="69" t="n">
        <f aca="false">IF(AND($F43&lt;J$2,$G43&lt;J$4,(DATE(YEAR($G43)+1,MONTH($G43)+1,1))&gt;J$4),$D43*24*J$3*(J$2/1000-($F43/1000)),0)</f>
        <v>0</v>
      </c>
      <c r="K43" s="69" t="n">
        <f aca="false">IF(AND($F43&lt;K$2,$G43&lt;K$4,(DATE(YEAR($G43)+1,MONTH($G43)+1,1))&gt;K$4),$D43*24*K$3*(K$2/1000-($F43/1000)),0)</f>
        <v>0</v>
      </c>
      <c r="L43" s="69" t="n">
        <f aca="false">IF(AND($F43&lt;L$2,$G43&lt;L$4,(DATE(YEAR($G43)+1,MONTH($G43)+1,1))&gt;L$4),$D43*24*L$3*(L$2/1000-($F43/1000)),0)</f>
        <v>0</v>
      </c>
      <c r="M43" s="69" t="n">
        <f aca="false">IF(AND($F43&lt;M$2,$G43&lt;M$4,(DATE(YEAR($G43)+1,MONTH($G43)+1,1))&gt;M$4),$D43*24*M$3*(M$2/1000-($F43/1000)),0)</f>
        <v>0</v>
      </c>
      <c r="N43" s="69" t="n">
        <f aca="false">IF(AND($F43&lt;N$2,$G43&lt;N$4,(DATE(YEAR($G43)+1,MONTH($G43)+1,1))&gt;N$4),$D43*24*N$3*(N$2/1000-($F43/1000)),0)</f>
        <v>0</v>
      </c>
      <c r="O43" s="69" t="n">
        <f aca="false">IF(AND($F43&lt;O$2,$G43&lt;O$4,(DATE(YEAR($G43)+1,MONTH($G43)+1,1))&gt;O$4),$D43*24*O$3*(O$2/1000-($F43/1000)),0)</f>
        <v>0</v>
      </c>
      <c r="P43" s="69" t="n">
        <f aca="false">IF(AND($F43&lt;P$2,$G43&lt;P$4,(DATE(YEAR($G43)+1,MONTH($G43)+1,1))&gt;P$4),$D43*24*P$3*(P$2/1000-($F43/1000)),0)</f>
        <v>0</v>
      </c>
      <c r="Q43" s="69" t="n">
        <f aca="false">IF(AND($F43&lt;Q$2,$G43&lt;Q$4,(DATE(YEAR($G43)+1,MONTH($G43)+1,1))&gt;Q$4),$D43*24*Q$3*(Q$2/1000-($F43/1000)),0)</f>
        <v>0</v>
      </c>
      <c r="R43" s="69" t="n">
        <f aca="false">IF(AND($F43&lt;R$2,$G43&lt;R$4,(DATE(YEAR($G43)+1,MONTH($G43)+1,1))&gt;R$4),$D43*24*R$3*(R$2/1000-($F43/1000)),0)</f>
        <v>0</v>
      </c>
      <c r="S43" s="69" t="n">
        <f aca="false">IF(AND($F43&lt;S$2,$G43&lt;S$4,(DATE(YEAR($G43)+1,MONTH($G43)+1,1))&gt;S$4),$D43*24*S$3*(S$2/1000-($F43/1000)),0)</f>
        <v>0</v>
      </c>
      <c r="T43" s="69" t="n">
        <f aca="false">IF(AND($F43&lt;T$2,$G43&lt;T$4,(DATE(YEAR($G43)+1,MONTH($G43)+1,1))&gt;T$4),$D43*24*T$3*(T$2/1000-($F43/1000)),0)</f>
        <v>0</v>
      </c>
      <c r="U43" s="69" t="n">
        <f aca="false">IF(AND($F43&lt;U$2,$G43&lt;U$4,(DATE(YEAR($G43)+1,MONTH($G43)+1,1))&gt;U$4),$D43*24*U$3*(U$2/1000-($F43/1000)),0)</f>
        <v>0</v>
      </c>
      <c r="V43" s="69" t="n">
        <f aca="false">IF(AND($F43&lt;V$2,$G43&lt;V$4,(DATE(YEAR($G43)+1,MONTH($G43)+1,1))&gt;V$4),$D43*24*V$3*(V$2/1000-($F43/1000)),0)</f>
        <v>0</v>
      </c>
      <c r="W43" s="69" t="n">
        <f aca="false">IF(AND($F43&lt;W$2,$G43&lt;W$4,(DATE(YEAR($G43)+1,MONTH($G43)+1,1))&gt;W$4),$D43*24*W$3*(W$2/1000-($F43/1000)),0)</f>
        <v>0</v>
      </c>
      <c r="X43" s="69" t="n">
        <f aca="false">IF(AND($F43&lt;X$2,$G43&lt;X$4,(DATE(YEAR($G43)+1,MONTH($G43)+1,1))&gt;X$4),$D43*24*X$3*(X$2/1000-($F43/1000)),0)</f>
        <v>0</v>
      </c>
      <c r="Y43" s="69" t="n">
        <f aca="false">IF(AND($F43&lt;Y$2,$G43&lt;Y$4,(DATE(YEAR($G43)+1,MONTH($G43)+1,1))&gt;Y$4),$D43*24*Y$3*(Y$2/1000-($F43/1000)),0)</f>
        <v>0</v>
      </c>
      <c r="Z43" s="69" t="n">
        <f aca="false">IF(AND($F43&lt;Z$2,$G43&lt;Z$4,(DATE(YEAR($G43)+1,MONTH($G43)+1,1))&gt;Z$4),$D43*24*Z$3*(Z$2/1000-($F43/1000)),0)</f>
        <v>0</v>
      </c>
      <c r="AA43" s="69" t="n">
        <f aca="false">IF(AND($F43&lt;AA$2,$G43&lt;AA$4,(DATE(YEAR($G43)+1,MONTH($G43)+1,1))&gt;AA$4),$D43*24*AA$3*(AA$2/1000-($F43/1000)),0)</f>
        <v>0</v>
      </c>
      <c r="AB43" s="69" t="n">
        <f aca="false">IF(AND($F43&lt;AB$2,$G43&lt;AB$4,(DATE(YEAR($G43)+1,MONTH($G43)+1,1))&gt;AB$4),$D43*24*AB$3*(AB$2/1000-($F43/1000)),0)</f>
        <v>0</v>
      </c>
      <c r="AC43" s="69" t="n">
        <f aca="false">IF(AND($F43&lt;AC$2,$G43&lt;AC$4,(DATE(YEAR($G43)+1,MONTH($G43)+1,1))&gt;AC$4),$D43*24*AC$3*(AC$2/1000-($F43/1000)),0)</f>
        <v>0</v>
      </c>
      <c r="AD43" s="69" t="n">
        <f aca="false">IF(AND($F43&lt;AD$2,$G43&lt;AD$4,(DATE(YEAR($G43)+1,MONTH($G43)+1,1))&gt;AD$4),$D43*24*AD$3*(AD$2/1000-($F43/1000)),0)</f>
        <v>15729.6</v>
      </c>
      <c r="AE43" s="69" t="n">
        <f aca="false">IF(AND($F43&lt;AE$2,$G43&lt;AE$4,(DATE(YEAR($G43)+1,MONTH($G43)+1,1))&gt;AE$4),$D43*24*AE$3*(AE$2/1000-($F43/1000)),0)</f>
        <v>15729.6</v>
      </c>
      <c r="AF43" s="69" t="n">
        <f aca="false">IF(AND($F43&lt;AF$2,$G43&lt;AF$4,(DATE(YEAR($G43)+1,MONTH($G43)+1,1))&gt;AF$4),$D43*24*AF$3*(AF$2/1000-($F43/1000)),0)</f>
        <v>15729.6</v>
      </c>
      <c r="AG43" s="69" t="n">
        <f aca="false">IF(AND($F43&lt;AG$2,$G43&lt;AG$4,(DATE(YEAR($G43)+1,MONTH($G43)+1,1))&gt;AG$4),$D43*24*AG$3*(AG$2/1000-($F43/1000)),0)</f>
        <v>15729.6</v>
      </c>
      <c r="AH43" s="69" t="n">
        <f aca="false">IF(AND($F43&lt;AH$2,$G43&lt;AH$4,(DATE(YEAR($G43)+1,MONTH($G43)+1,1))&gt;AH$4),$D43*24*AH$3*(AH$2/1000-($F43/1000)),0)</f>
        <v>15729.6</v>
      </c>
      <c r="AI43" s="69" t="n">
        <f aca="false">IF(AND($F43&lt;AI$2,$G43&lt;AI$4,(DATE(YEAR($G43)+1,MONTH($G43)+1,1))&gt;AI$4),$D43*24*AI$3*(AI$2/1000-($F43/1000)),0)</f>
        <v>15729.6</v>
      </c>
      <c r="AJ43" s="69" t="n">
        <f aca="false">IF(AND($F43&lt;AJ$2,$G43&lt;AJ$4,(DATE(YEAR($G43)+1,MONTH($G43)+1,1))&gt;AJ$4),$D43*24*AJ$3*(AJ$2/1000-($F43/1000)),0)</f>
        <v>15729.6</v>
      </c>
      <c r="AK43" s="69" t="n">
        <f aca="false">IF(AND($F43&lt;AK$2,$G43&lt;AK$4,(DATE(YEAR($G43)+1,MONTH($G43)+1,1))&gt;AK$4),$D43*24*AK$3*(AK$2/1000-($F43/1000)),0)</f>
        <v>15729.6</v>
      </c>
      <c r="AL43" s="69" t="n">
        <f aca="false">IF(AND($F43&lt;AL$2,$G43&lt;AL$4,(DATE(YEAR($G43)+1,MONTH($G43)+1,1))&gt;AL$4),$D43*24*AL$3*(AL$2/1000-($F43/1000)),0)</f>
        <v>15729.6</v>
      </c>
      <c r="AM43" s="69" t="n">
        <f aca="false">IF(AND($F43&lt;AM$2,$G43&lt;AM$4,(DATE(YEAR($G43)+1,MONTH($G43)+1,1))&gt;AM$4),$D43*24*AM$3*(AM$2/1000-($F43/1000)),0)</f>
        <v>15729.6</v>
      </c>
      <c r="AN43" s="69" t="n">
        <f aca="false">IF(AND($F43&lt;AN$2,$G43&lt;AN$4,(DATE(YEAR($G43)+1,MONTH($G43)+1,1))&gt;AN$4),$D43*24*AN$3*(AN$2/1000-($F43/1000)),0)</f>
        <v>15729.6</v>
      </c>
      <c r="AO43" s="69" t="n">
        <f aca="false">IF(AND($F43&lt;AO$2,$G43&lt;AO$4,(DATE(YEAR($G43)+1,MONTH($G43)+1,1))&gt;AO$4),$D43*24*AO$3*(AO$2/1000-($F43/1000)),0)</f>
        <v>15729.6</v>
      </c>
      <c r="AP43" s="69" t="n">
        <f aca="false">IF(AND($F43&lt;AP$2,$G43&lt;AP$4,(DATE(YEAR($G43)+1,MONTH($G43)+1,1))&gt;AP$4),$D43*24*AP$3*(AP$2/1000-($F43/1000)),0)</f>
        <v>0</v>
      </c>
      <c r="AQ43" s="69" t="n">
        <f aca="false">IF(AND($F43&lt;AQ$2,$G43&lt;AQ$4,(DATE(YEAR($G43)+1,MONTH($G43)+1,1))&gt;AQ$4),$D43*24*AQ$3*(AQ$2/1000-($F43/1000)),0)</f>
        <v>0</v>
      </c>
      <c r="AR43" s="69" t="n">
        <f aca="false">IF(AND($F43&lt;AR$2,$G43&lt;AR$4,(DATE(YEAR($G43)+1,MONTH($G43)+1,1))&gt;AR$4),$D43*24*AR$3*(AR$2/1000-($F43/1000)),0)</f>
        <v>0</v>
      </c>
      <c r="AS43" s="69" t="n">
        <f aca="false">IF(AND($F43&lt;AS$2,$G43&lt;AS$4,(DATE(YEAR($G43)+1,MONTH($G43)+1,1))&gt;AS$4),$D43*24*AS$3*(AS$2/1000-($F43/1000)),0)</f>
        <v>0</v>
      </c>
      <c r="AT43" s="69" t="n">
        <f aca="false">IF(AND($F43&lt;AT$2,$G43&lt;AT$4,(DATE(YEAR($G43)+1,MONTH($G43)+1,1))&gt;AT$4),$D43*24*AT$3*(AT$2/1000-($F43/1000)),0)</f>
        <v>0</v>
      </c>
      <c r="AU43" s="69" t="n">
        <f aca="false">IF(AND($F43&lt;AU$2,$G43&lt;AU$4,(DATE(YEAR($G43)+1,MONTH($G43)+1,1))&gt;AU$4),$D43*24*AU$3*(AU$2/1000-($F43/1000)),0)</f>
        <v>0</v>
      </c>
      <c r="AV43" s="69" t="n">
        <f aca="false">IF(AND($F43&lt;AV$2,$G43&lt;AV$4,(DATE(YEAR($G43)+1,MONTH($G43)+1,1))&gt;AV$4),$D43*24*AV$3*(AV$2/1000-($F43/1000)),0)</f>
        <v>0</v>
      </c>
      <c r="AW43" s="69" t="n">
        <f aca="false">IF(AND($F43&lt;AW$2,$G43&lt;AW$4,(DATE(YEAR($G43)+1,MONTH($G43)+1,1))&gt;AW$4),$D43*24*AW$3*(AW$2/1000-($F43/1000)),0)</f>
        <v>0</v>
      </c>
      <c r="AX43" s="69" t="n">
        <f aca="false">IF(AND($F43&lt;AX$2,$G43&lt;AX$4,(DATE(YEAR($G43)+1,MONTH($G43)+1,1))&gt;AX$4),$D43*24*AX$3*(AX$2/1000-($F43/1000)),0)</f>
        <v>0</v>
      </c>
      <c r="AY43" s="69" t="n">
        <f aca="false">IF(AND($F43&lt;AY$2,$G43&lt;AY$4,(DATE(YEAR($G43)+1,MONTH($G43)+1,1))&gt;AY$4),$D43*24*AY$3*(AY$2/1000-($F43/1000)),0)</f>
        <v>0</v>
      </c>
      <c r="AZ43" s="69" t="n">
        <f aca="false">IF(AND($F43&lt;AZ$2,$G43&lt;AZ$4,(DATE(YEAR($G43)+1,MONTH($G43)+1,1))&gt;AZ$4),$D43*24*AZ$3*(AZ$2/1000-($F43/1000)),0)</f>
        <v>0</v>
      </c>
      <c r="BA43" s="69" t="n">
        <f aca="false">IF(AND($F43&lt;BA$2,$G43&lt;BA$4,(DATE(YEAR($G43)+1,MONTH($G43)+1,1))&gt;BA$4),$D43*24*BA$3*(BA$2/1000-($F43/1000)),0)</f>
        <v>0</v>
      </c>
      <c r="BB43" s="69" t="n">
        <f aca="false">IF(AND($F43&lt;BB$2,$G43&lt;BB$4,(DATE(YEAR($G43)+1,MONTH($G43)+1,1))&gt;BB$4),$D43*24*BB$3*(BB$2/1000-($F43/1000)),0)</f>
        <v>0</v>
      </c>
      <c r="BC43" s="69" t="n">
        <f aca="false">IF(AND($F43&lt;BC$2,$G43&lt;BC$4,(DATE(YEAR($G43)+1,MONTH($G43)+1,1))&gt;BC$4),$D43*24*BC$3*(BC$2/1000-($F43/1000)),0)</f>
        <v>0</v>
      </c>
      <c r="BD43" s="83" t="n">
        <f aca="false">IF(AND($F43&lt;BD$2,$G43&lt;BD$4,(DATE(YEAR($G43)+1,MONTH($G43)+1,1))&gt;BD$4),$D43*24*BD$3*(BD$2/1000-($F43/1000)),0)</f>
        <v>0</v>
      </c>
      <c r="BF43" s="69" t="n">
        <f aca="false">AVERAGE(I43:K43)</f>
        <v>0</v>
      </c>
      <c r="BG43" s="69" t="n">
        <f aca="false">AVERAGE(L43:N43)</f>
        <v>0</v>
      </c>
      <c r="BH43" s="69" t="n">
        <f aca="false">AVERAGE(O43:Q43)</f>
        <v>0</v>
      </c>
      <c r="BI43" s="69" t="n">
        <f aca="false">AVERAGE(R43:T43)</f>
        <v>0</v>
      </c>
      <c r="BJ43" s="69" t="n">
        <f aca="false">AVERAGE(U43:W43)</f>
        <v>0</v>
      </c>
      <c r="BK43" s="69" t="n">
        <f aca="false">AVERAGE(X43:Z43)</f>
        <v>0</v>
      </c>
      <c r="BL43" s="69" t="n">
        <f aca="false">AVERAGE(AA43:AC43)</f>
        <v>0</v>
      </c>
      <c r="BM43" s="69" t="n">
        <f aca="false">AVERAGE(AD43:AF43)</f>
        <v>15729.6</v>
      </c>
      <c r="BN43" s="69" t="n">
        <f aca="false">AVERAGE(AG43:AI43)</f>
        <v>15729.6</v>
      </c>
      <c r="BO43" s="69" t="n">
        <f aca="false">AVERAGE(AJ43:AL43)</f>
        <v>15729.6</v>
      </c>
      <c r="BP43" s="69" t="n">
        <f aca="false">AVERAGE(AM43:AO43)</f>
        <v>15729.6</v>
      </c>
      <c r="BQ43" s="69" t="n">
        <f aca="false">AVERAGE(AP43:AR43)</f>
        <v>0</v>
      </c>
      <c r="BR43" s="69" t="n">
        <f aca="false">AVERAGE(AS43:AU43)</f>
        <v>0</v>
      </c>
      <c r="BS43" s="69" t="n">
        <f aca="false">AVERAGE(AV43:AX43)</f>
        <v>0</v>
      </c>
      <c r="BT43" s="69" t="n">
        <f aca="false">AVERAGE(AY43:BA43)</f>
        <v>0</v>
      </c>
      <c r="BU43" s="69" t="n">
        <f aca="false">AVERAGE(BB43:BD43)</f>
        <v>0</v>
      </c>
    </row>
    <row r="44" customFormat="false" ht="12.75" hidden="false" customHeight="false" outlineLevel="0" collapsed="false">
      <c r="A44" s="71" t="s">
        <v>1849</v>
      </c>
      <c r="B44" s="71" t="s">
        <v>1282</v>
      </c>
      <c r="C44" s="71" t="s">
        <v>1306</v>
      </c>
      <c r="D44" s="72" t="n">
        <v>90</v>
      </c>
      <c r="E44" s="71" t="s">
        <v>1268</v>
      </c>
      <c r="F44" s="72" t="n">
        <v>7100</v>
      </c>
      <c r="G44" s="73" t="n">
        <v>37561</v>
      </c>
      <c r="H44" s="64" t="s">
        <v>1260</v>
      </c>
      <c r="I44" s="69" t="n">
        <f aca="false">IF(AND($F44&lt;I$2,$G44&lt;I$4,(DATE(YEAR($G44)+1,MONTH($G44)+1,1))&gt;I$4),$D44*24*I$3*(I$2/1000-($F44/1000)),0)</f>
        <v>0</v>
      </c>
      <c r="J44" s="69" t="n">
        <f aca="false">IF(AND($F44&lt;J$2,$G44&lt;J$4,(DATE(YEAR($G44)+1,MONTH($G44)+1,1))&gt;J$4),$D44*24*J$3*(J$2/1000-($F44/1000)),0)</f>
        <v>0</v>
      </c>
      <c r="K44" s="69" t="n">
        <f aca="false">IF(AND($F44&lt;K$2,$G44&lt;K$4,(DATE(YEAR($G44)+1,MONTH($G44)+1,1))&gt;K$4),$D44*24*K$3*(K$2/1000-($F44/1000)),0)</f>
        <v>0</v>
      </c>
      <c r="L44" s="69" t="n">
        <f aca="false">IF(AND($F44&lt;L$2,$G44&lt;L$4,(DATE(YEAR($G44)+1,MONTH($G44)+1,1))&gt;L$4),$D44*24*L$3*(L$2/1000-($F44/1000)),0)</f>
        <v>0</v>
      </c>
      <c r="M44" s="69" t="n">
        <f aca="false">IF(AND($F44&lt;M$2,$G44&lt;M$4,(DATE(YEAR($G44)+1,MONTH($G44)+1,1))&gt;M$4),$D44*24*M$3*(M$2/1000-($F44/1000)),0)</f>
        <v>0</v>
      </c>
      <c r="N44" s="69" t="n">
        <f aca="false">IF(AND($F44&lt;N$2,$G44&lt;N$4,(DATE(YEAR($G44)+1,MONTH($G44)+1,1))&gt;N$4),$D44*24*N$3*(N$2/1000-($F44/1000)),0)</f>
        <v>0</v>
      </c>
      <c r="O44" s="69" t="n">
        <f aca="false">IF(AND($F44&lt;O$2,$G44&lt;O$4,(DATE(YEAR($G44)+1,MONTH($G44)+1,1))&gt;O$4),$D44*24*O$3*(O$2/1000-($F44/1000)),0)</f>
        <v>0</v>
      </c>
      <c r="P44" s="69" t="n">
        <f aca="false">IF(AND($F44&lt;P$2,$G44&lt;P$4,(DATE(YEAR($G44)+1,MONTH($G44)+1,1))&gt;P$4),$D44*24*P$3*(P$2/1000-($F44/1000)),0)</f>
        <v>0</v>
      </c>
      <c r="Q44" s="69" t="n">
        <f aca="false">IF(AND($F44&lt;Q$2,$G44&lt;Q$4,(DATE(YEAR($G44)+1,MONTH($G44)+1,1))&gt;Q$4),$D44*24*Q$3*(Q$2/1000-($F44/1000)),0)</f>
        <v>0</v>
      </c>
      <c r="R44" s="69" t="n">
        <f aca="false">IF(AND($F44&lt;R$2,$G44&lt;R$4,(DATE(YEAR($G44)+1,MONTH($G44)+1,1))&gt;R$4),$D44*24*R$3*(R$2/1000-($F44/1000)),0)</f>
        <v>0</v>
      </c>
      <c r="S44" s="69" t="n">
        <f aca="false">IF(AND($F44&lt;S$2,$G44&lt;S$4,(DATE(YEAR($G44)+1,MONTH($G44)+1,1))&gt;S$4),$D44*24*S$3*(S$2/1000-($F44/1000)),0)</f>
        <v>0</v>
      </c>
      <c r="T44" s="69" t="n">
        <f aca="false">IF(AND($F44&lt;T$2,$G44&lt;T$4,(DATE(YEAR($G44)+1,MONTH($G44)+1,1))&gt;T$4),$D44*24*T$3*(T$2/1000-($F44/1000)),0)</f>
        <v>0</v>
      </c>
      <c r="U44" s="69" t="n">
        <f aca="false">IF(AND($F44&lt;U$2,$G44&lt;U$4,(DATE(YEAR($G44)+1,MONTH($G44)+1,1))&gt;U$4),$D44*24*U$3*(U$2/1000-($F44/1000)),0)</f>
        <v>0</v>
      </c>
      <c r="V44" s="69" t="n">
        <f aca="false">IF(AND($F44&lt;V$2,$G44&lt;V$4,(DATE(YEAR($G44)+1,MONTH($G44)+1,1))&gt;V$4),$D44*24*V$3*(V$2/1000-($F44/1000)),0)</f>
        <v>0</v>
      </c>
      <c r="W44" s="69" t="n">
        <f aca="false">IF(AND($F44&lt;W$2,$G44&lt;W$4,(DATE(YEAR($G44)+1,MONTH($G44)+1,1))&gt;W$4),$D44*24*W$3*(W$2/1000-($F44/1000)),0)</f>
        <v>0</v>
      </c>
      <c r="X44" s="69" t="n">
        <f aca="false">IF(AND($F44&lt;X$2,$G44&lt;X$4,(DATE(YEAR($G44)+1,MONTH($G44)+1,1))&gt;X$4),$D44*24*X$3*(X$2/1000-($F44/1000)),0)</f>
        <v>0</v>
      </c>
      <c r="Y44" s="69" t="n">
        <f aca="false">IF(AND($F44&lt;Y$2,$G44&lt;Y$4,(DATE(YEAR($G44)+1,MONTH($G44)+1,1))&gt;Y$4),$D44*24*Y$3*(Y$2/1000-($F44/1000)),0)</f>
        <v>0</v>
      </c>
      <c r="Z44" s="69" t="n">
        <f aca="false">IF(AND($F44&lt;Z$2,$G44&lt;Z$4,(DATE(YEAR($G44)+1,MONTH($G44)+1,1))&gt;Z$4),$D44*24*Z$3*(Z$2/1000-($F44/1000)),0)</f>
        <v>0</v>
      </c>
      <c r="AA44" s="69" t="n">
        <f aca="false">IF(AND($F44&lt;AA$2,$G44&lt;AA$4,(DATE(YEAR($G44)+1,MONTH($G44)+1,1))&gt;AA$4),$D44*24*AA$3*(AA$2/1000-($F44/1000)),0)</f>
        <v>0</v>
      </c>
      <c r="AB44" s="69" t="n">
        <f aca="false">IF(AND($F44&lt;AB$2,$G44&lt;AB$4,(DATE(YEAR($G44)+1,MONTH($G44)+1,1))&gt;AB$4),$D44*24*AB$3*(AB$2/1000-($F44/1000)),0)</f>
        <v>0</v>
      </c>
      <c r="AC44" s="69" t="n">
        <f aca="false">IF(AND($F44&lt;AC$2,$G44&lt;AC$4,(DATE(YEAR($G44)+1,MONTH($G44)+1,1))&gt;AC$4),$D44*24*AC$3*(AC$2/1000-($F44/1000)),0)</f>
        <v>0</v>
      </c>
      <c r="AD44" s="69" t="n">
        <f aca="false">IF(AND($F44&lt;AD$2,$G44&lt;AD$4,(DATE(YEAR($G44)+1,MONTH($G44)+1,1))&gt;AD$4),$D44*24*AD$3*(AD$2/1000-($F44/1000)),0)</f>
        <v>0</v>
      </c>
      <c r="AE44" s="69" t="n">
        <f aca="false">IF(AND($F44&lt;AE$2,$G44&lt;AE$4,(DATE(YEAR($G44)+1,MONTH($G44)+1,1))&gt;AE$4),$D44*24*AE$3*(AE$2/1000-($F44/1000)),0)</f>
        <v>0</v>
      </c>
      <c r="AF44" s="69" t="n">
        <f aca="false">IF(AND($F44&lt;AF$2,$G44&lt;AF$4,(DATE(YEAR($G44)+1,MONTH($G44)+1,1))&gt;AF$4),$D44*24*AF$3*(AF$2/1000-($F44/1000)),0)</f>
        <v>6264</v>
      </c>
      <c r="AG44" s="69" t="n">
        <f aca="false">IF(AND($F44&lt;AG$2,$G44&lt;AG$4,(DATE(YEAR($G44)+1,MONTH($G44)+1,1))&gt;AG$4),$D44*24*AG$3*(AG$2/1000-($F44/1000)),0)</f>
        <v>6264</v>
      </c>
      <c r="AH44" s="69" t="n">
        <f aca="false">IF(AND($F44&lt;AH$2,$G44&lt;AH$4,(DATE(YEAR($G44)+1,MONTH($G44)+1,1))&gt;AH$4),$D44*24*AH$3*(AH$2/1000-($F44/1000)),0)</f>
        <v>6264</v>
      </c>
      <c r="AI44" s="69" t="n">
        <f aca="false">IF(AND($F44&lt;AI$2,$G44&lt;AI$4,(DATE(YEAR($G44)+1,MONTH($G44)+1,1))&gt;AI$4),$D44*24*AI$3*(AI$2/1000-($F44/1000)),0)</f>
        <v>6264</v>
      </c>
      <c r="AJ44" s="69" t="n">
        <f aca="false">IF(AND($F44&lt;AJ$2,$G44&lt;AJ$4,(DATE(YEAR($G44)+1,MONTH($G44)+1,1))&gt;AJ$4),$D44*24*AJ$3*(AJ$2/1000-($F44/1000)),0)</f>
        <v>6264</v>
      </c>
      <c r="AK44" s="69" t="n">
        <f aca="false">IF(AND($F44&lt;AK$2,$G44&lt;AK$4,(DATE(YEAR($G44)+1,MONTH($G44)+1,1))&gt;AK$4),$D44*24*AK$3*(AK$2/1000-($F44/1000)),0)</f>
        <v>6264</v>
      </c>
      <c r="AL44" s="69" t="n">
        <f aca="false">IF(AND($F44&lt;AL$2,$G44&lt;AL$4,(DATE(YEAR($G44)+1,MONTH($G44)+1,1))&gt;AL$4),$D44*24*AL$3*(AL$2/1000-($F44/1000)),0)</f>
        <v>6264</v>
      </c>
      <c r="AM44" s="69" t="n">
        <f aca="false">IF(AND($F44&lt;AM$2,$G44&lt;AM$4,(DATE(YEAR($G44)+1,MONTH($G44)+1,1))&gt;AM$4),$D44*24*AM$3*(AM$2/1000-($F44/1000)),0)</f>
        <v>6264</v>
      </c>
      <c r="AN44" s="69" t="n">
        <f aca="false">IF(AND($F44&lt;AN$2,$G44&lt;AN$4,(DATE(YEAR($G44)+1,MONTH($G44)+1,1))&gt;AN$4),$D44*24*AN$3*(AN$2/1000-($F44/1000)),0)</f>
        <v>6264</v>
      </c>
      <c r="AO44" s="69" t="n">
        <f aca="false">IF(AND($F44&lt;AO$2,$G44&lt;AO$4,(DATE(YEAR($G44)+1,MONTH($G44)+1,1))&gt;AO$4),$D44*24*AO$3*(AO$2/1000-($F44/1000)),0)</f>
        <v>6264</v>
      </c>
      <c r="AP44" s="69" t="n">
        <f aca="false">IF(AND($F44&lt;AP$2,$G44&lt;AP$4,(DATE(YEAR($G44)+1,MONTH($G44)+1,1))&gt;AP$4),$D44*24*AP$3*(AP$2/1000-($F44/1000)),0)</f>
        <v>6264</v>
      </c>
      <c r="AQ44" s="69" t="n">
        <f aca="false">IF(AND($F44&lt;AQ$2,$G44&lt;AQ$4,(DATE(YEAR($G44)+1,MONTH($G44)+1,1))&gt;AQ$4),$D44*24*AQ$3*(AQ$2/1000-($F44/1000)),0)</f>
        <v>6264</v>
      </c>
      <c r="AR44" s="69" t="n">
        <f aca="false">IF(AND($F44&lt;AR$2,$G44&lt;AR$4,(DATE(YEAR($G44)+1,MONTH($G44)+1,1))&gt;AR$4),$D44*24*AR$3*(AR$2/1000-($F44/1000)),0)</f>
        <v>0</v>
      </c>
      <c r="AS44" s="69" t="n">
        <f aca="false">IF(AND($F44&lt;AS$2,$G44&lt;AS$4,(DATE(YEAR($G44)+1,MONTH($G44)+1,1))&gt;AS$4),$D44*24*AS$3*(AS$2/1000-($F44/1000)),0)</f>
        <v>0</v>
      </c>
      <c r="AT44" s="69" t="n">
        <f aca="false">IF(AND($F44&lt;AT$2,$G44&lt;AT$4,(DATE(YEAR($G44)+1,MONTH($G44)+1,1))&gt;AT$4),$D44*24*AT$3*(AT$2/1000-($F44/1000)),0)</f>
        <v>0</v>
      </c>
      <c r="AU44" s="69" t="n">
        <f aca="false">IF(AND($F44&lt;AU$2,$G44&lt;AU$4,(DATE(YEAR($G44)+1,MONTH($G44)+1,1))&gt;AU$4),$D44*24*AU$3*(AU$2/1000-($F44/1000)),0)</f>
        <v>0</v>
      </c>
      <c r="AV44" s="69" t="n">
        <f aca="false">IF(AND($F44&lt;AV$2,$G44&lt;AV$4,(DATE(YEAR($G44)+1,MONTH($G44)+1,1))&gt;AV$4),$D44*24*AV$3*(AV$2/1000-($F44/1000)),0)</f>
        <v>0</v>
      </c>
      <c r="AW44" s="69" t="n">
        <f aca="false">IF(AND($F44&lt;AW$2,$G44&lt;AW$4,(DATE(YEAR($G44)+1,MONTH($G44)+1,1))&gt;AW$4),$D44*24*AW$3*(AW$2/1000-($F44/1000)),0)</f>
        <v>0</v>
      </c>
      <c r="AX44" s="69" t="n">
        <f aca="false">IF(AND($F44&lt;AX$2,$G44&lt;AX$4,(DATE(YEAR($G44)+1,MONTH($G44)+1,1))&gt;AX$4),$D44*24*AX$3*(AX$2/1000-($F44/1000)),0)</f>
        <v>0</v>
      </c>
      <c r="AY44" s="69" t="n">
        <f aca="false">IF(AND($F44&lt;AY$2,$G44&lt;AY$4,(DATE(YEAR($G44)+1,MONTH($G44)+1,1))&gt;AY$4),$D44*24*AY$3*(AY$2/1000-($F44/1000)),0)</f>
        <v>0</v>
      </c>
      <c r="AZ44" s="69" t="n">
        <f aca="false">IF(AND($F44&lt;AZ$2,$G44&lt;AZ$4,(DATE(YEAR($G44)+1,MONTH($G44)+1,1))&gt;AZ$4),$D44*24*AZ$3*(AZ$2/1000-($F44/1000)),0)</f>
        <v>0</v>
      </c>
      <c r="BA44" s="69" t="n">
        <f aca="false">IF(AND($F44&lt;BA$2,$G44&lt;BA$4,(DATE(YEAR($G44)+1,MONTH($G44)+1,1))&gt;BA$4),$D44*24*BA$3*(BA$2/1000-($F44/1000)),0)</f>
        <v>0</v>
      </c>
      <c r="BB44" s="69" t="n">
        <f aca="false">IF(AND($F44&lt;BB$2,$G44&lt;BB$4,(DATE(YEAR($G44)+1,MONTH($G44)+1,1))&gt;BB$4),$D44*24*BB$3*(BB$2/1000-($F44/1000)),0)</f>
        <v>0</v>
      </c>
      <c r="BC44" s="69" t="n">
        <f aca="false">IF(AND($F44&lt;BC$2,$G44&lt;BC$4,(DATE(YEAR($G44)+1,MONTH($G44)+1,1))&gt;BC$4),$D44*24*BC$3*(BC$2/1000-($F44/1000)),0)</f>
        <v>0</v>
      </c>
      <c r="BD44" s="83" t="n">
        <f aca="false">IF(AND($F44&lt;BD$2,$G44&lt;BD$4,(DATE(YEAR($G44)+1,MONTH($G44)+1,1))&gt;BD$4),$D44*24*BD$3*(BD$2/1000-($F44/1000)),0)</f>
        <v>0</v>
      </c>
      <c r="BF44" s="69" t="n">
        <f aca="false">AVERAGE(I44:K44)</f>
        <v>0</v>
      </c>
      <c r="BG44" s="69" t="n">
        <f aca="false">AVERAGE(L44:N44)</f>
        <v>0</v>
      </c>
      <c r="BH44" s="69" t="n">
        <f aca="false">AVERAGE(O44:Q44)</f>
        <v>0</v>
      </c>
      <c r="BI44" s="69" t="n">
        <f aca="false">AVERAGE(R44:T44)</f>
        <v>0</v>
      </c>
      <c r="BJ44" s="69" t="n">
        <f aca="false">AVERAGE(U44:W44)</f>
        <v>0</v>
      </c>
      <c r="BK44" s="69" t="n">
        <f aca="false">AVERAGE(X44:Z44)</f>
        <v>0</v>
      </c>
      <c r="BL44" s="69" t="n">
        <f aca="false">AVERAGE(AA44:AC44)</f>
        <v>0</v>
      </c>
      <c r="BM44" s="69" t="n">
        <f aca="false">AVERAGE(AD44:AF44)</f>
        <v>2088</v>
      </c>
      <c r="BN44" s="69" t="n">
        <f aca="false">AVERAGE(AG44:AI44)</f>
        <v>6264</v>
      </c>
      <c r="BO44" s="69" t="n">
        <f aca="false">AVERAGE(AJ44:AL44)</f>
        <v>6264</v>
      </c>
      <c r="BP44" s="69" t="n">
        <f aca="false">AVERAGE(AM44:AO44)</f>
        <v>6264</v>
      </c>
      <c r="BQ44" s="69" t="n">
        <f aca="false">AVERAGE(AP44:AR44)</f>
        <v>4176</v>
      </c>
      <c r="BR44" s="69" t="n">
        <f aca="false">AVERAGE(AS44:AU44)</f>
        <v>0</v>
      </c>
      <c r="BS44" s="69" t="n">
        <f aca="false">AVERAGE(AV44:AX44)</f>
        <v>0</v>
      </c>
      <c r="BT44" s="69" t="n">
        <f aca="false">AVERAGE(AY44:BA44)</f>
        <v>0</v>
      </c>
      <c r="BU44" s="69" t="n">
        <f aca="false">AVERAGE(BB44:BD44)</f>
        <v>0</v>
      </c>
    </row>
    <row r="45" customFormat="false" ht="12.75" hidden="false" customHeight="false" outlineLevel="0" collapsed="false">
      <c r="A45" s="71" t="s">
        <v>1210</v>
      </c>
      <c r="B45" s="71" t="s">
        <v>1282</v>
      </c>
      <c r="C45" s="71" t="s">
        <v>1283</v>
      </c>
      <c r="D45" s="72" t="n">
        <v>590</v>
      </c>
      <c r="E45" s="71" t="s">
        <v>1268</v>
      </c>
      <c r="F45" s="72" t="n">
        <v>7125</v>
      </c>
      <c r="G45" s="73" t="n">
        <v>37116</v>
      </c>
      <c r="H45" s="64" t="s">
        <v>1260</v>
      </c>
      <c r="I45" s="69" t="n">
        <f aca="false">IF(AND($F45&lt;I$2,$G45&lt;I$4,(DATE(YEAR($G45)+1,MONTH($G45)+1,1))&gt;I$4),$D45*24*I$3*(I$2/1000-($F45/1000)),0)</f>
        <v>0</v>
      </c>
      <c r="J45" s="69" t="n">
        <f aca="false">IF(AND($F45&lt;J$2,$G45&lt;J$4,(DATE(YEAR($G45)+1,MONTH($G45)+1,1))&gt;J$4),$D45*24*J$3*(J$2/1000-($F45/1000)),0)</f>
        <v>0</v>
      </c>
      <c r="K45" s="69" t="n">
        <f aca="false">IF(AND($F45&lt;K$2,$G45&lt;K$4,(DATE(YEAR($G45)+1,MONTH($G45)+1,1))&gt;K$4),$D45*24*K$3*(K$2/1000-($F45/1000)),0)</f>
        <v>0</v>
      </c>
      <c r="L45" s="69" t="n">
        <f aca="false">IF(AND($F45&lt;L$2,$G45&lt;L$4,(DATE(YEAR($G45)+1,MONTH($G45)+1,1))&gt;L$4),$D45*24*L$3*(L$2/1000-($F45/1000)),0)</f>
        <v>0</v>
      </c>
      <c r="M45" s="69" t="n">
        <f aca="false">IF(AND($F45&lt;M$2,$G45&lt;M$4,(DATE(YEAR($G45)+1,MONTH($G45)+1,1))&gt;M$4),$D45*24*M$3*(M$2/1000-($F45/1000)),0)</f>
        <v>0</v>
      </c>
      <c r="N45" s="69" t="n">
        <f aca="false">IF(AND($F45&lt;N$2,$G45&lt;N$4,(DATE(YEAR($G45)+1,MONTH($G45)+1,1))&gt;N$4),$D45*24*N$3*(N$2/1000-($F45/1000)),0)</f>
        <v>0</v>
      </c>
      <c r="O45" s="69" t="n">
        <f aca="false">IF(AND($F45&lt;O$2,$G45&lt;O$4,(DATE(YEAR($G45)+1,MONTH($G45)+1,1))&gt;O$4),$D45*24*O$3*(O$2/1000-($F45/1000)),0)</f>
        <v>0</v>
      </c>
      <c r="P45" s="69" t="n">
        <f aca="false">IF(AND($F45&lt;P$2,$G45&lt;P$4,(DATE(YEAR($G45)+1,MONTH($G45)+1,1))&gt;P$4),$D45*24*P$3*(P$2/1000-($F45/1000)),0)</f>
        <v>0</v>
      </c>
      <c r="Q45" s="69" t="n">
        <f aca="false">IF(AND($F45&lt;Q$2,$G45&lt;Q$4,(DATE(YEAR($G45)+1,MONTH($G45)+1,1))&gt;Q$4),$D45*24*Q$3*(Q$2/1000-($F45/1000)),0)</f>
        <v>40710</v>
      </c>
      <c r="R45" s="69" t="n">
        <f aca="false">IF(AND($F45&lt;R$2,$G45&lt;R$4,(DATE(YEAR($G45)+1,MONTH($G45)+1,1))&gt;R$4),$D45*24*R$3*(R$2/1000-($F45/1000)),0)</f>
        <v>32568</v>
      </c>
      <c r="S45" s="69" t="n">
        <f aca="false">IF(AND($F45&lt;S$2,$G45&lt;S$4,(DATE(YEAR($G45)+1,MONTH($G45)+1,1))&gt;S$4),$D45*24*S$3*(S$2/1000-($F45/1000)),0)</f>
        <v>36639</v>
      </c>
      <c r="T45" s="69" t="n">
        <f aca="false">IF(AND($F45&lt;T$2,$G45&lt;T$4,(DATE(YEAR($G45)+1,MONTH($G45)+1,1))&gt;T$4),$D45*24*T$3*(T$2/1000-($F45/1000)),0)</f>
        <v>40710</v>
      </c>
      <c r="U45" s="69" t="n">
        <f aca="false">IF(AND($F45&lt;U$2,$G45&lt;U$4,(DATE(YEAR($G45)+1,MONTH($G45)+1,1))&gt;U$4),$D45*24*U$3*(U$2/1000-($F45/1000)),0)</f>
        <v>40710</v>
      </c>
      <c r="V45" s="69" t="n">
        <f aca="false">IF(AND($F45&lt;V$2,$G45&lt;V$4,(DATE(YEAR($G45)+1,MONTH($G45)+1,1))&gt;V$4),$D45*24*V$3*(V$2/1000-($F45/1000)),0)</f>
        <v>40710</v>
      </c>
      <c r="W45" s="69" t="n">
        <f aca="false">IF(AND($F45&lt;W$2,$G45&lt;W$4,(DATE(YEAR($G45)+1,MONTH($G45)+1,1))&gt;W$4),$D45*24*W$3*(W$2/1000-($F45/1000)),0)</f>
        <v>40710</v>
      </c>
      <c r="X45" s="69" t="n">
        <f aca="false">IF(AND($F45&lt;X$2,$G45&lt;X$4,(DATE(YEAR($G45)+1,MONTH($G45)+1,1))&gt;X$4),$D45*24*X$3*(X$2/1000-($F45/1000)),0)</f>
        <v>40710</v>
      </c>
      <c r="Y45" s="69" t="n">
        <f aca="false">IF(AND($F45&lt;Y$2,$G45&lt;Y$4,(DATE(YEAR($G45)+1,MONTH($G45)+1,1))&gt;Y$4),$D45*24*Y$3*(Y$2/1000-($F45/1000)),0)</f>
        <v>40710</v>
      </c>
      <c r="Z45" s="69" t="n">
        <f aca="false">IF(AND($F45&lt;Z$2,$G45&lt;Z$4,(DATE(YEAR($G45)+1,MONTH($G45)+1,1))&gt;Z$4),$D45*24*Z$3*(Z$2/1000-($F45/1000)),0)</f>
        <v>40710</v>
      </c>
      <c r="AA45" s="69" t="n">
        <f aca="false">IF(AND($F45&lt;AA$2,$G45&lt;AA$4,(DATE(YEAR($G45)+1,MONTH($G45)+1,1))&gt;AA$4),$D45*24*AA$3*(AA$2/1000-($F45/1000)),0)</f>
        <v>40710</v>
      </c>
      <c r="AB45" s="69" t="n">
        <f aca="false">IF(AND($F45&lt;AB$2,$G45&lt;AB$4,(DATE(YEAR($G45)+1,MONTH($G45)+1,1))&gt;AB$4),$D45*24*AB$3*(AB$2/1000-($F45/1000)),0)</f>
        <v>40710</v>
      </c>
      <c r="AC45" s="69" t="n">
        <f aca="false">IF(AND($F45&lt;AC$2,$G45&lt;AC$4,(DATE(YEAR($G45)+1,MONTH($G45)+1,1))&gt;AC$4),$D45*24*AC$3*(AC$2/1000-($F45/1000)),0)</f>
        <v>0</v>
      </c>
      <c r="AD45" s="69" t="n">
        <f aca="false">IF(AND($F45&lt;AD$2,$G45&lt;AD$4,(DATE(YEAR($G45)+1,MONTH($G45)+1,1))&gt;AD$4),$D45*24*AD$3*(AD$2/1000-($F45/1000)),0)</f>
        <v>0</v>
      </c>
      <c r="AE45" s="69" t="n">
        <f aca="false">IF(AND($F45&lt;AE$2,$G45&lt;AE$4,(DATE(YEAR($G45)+1,MONTH($G45)+1,1))&gt;AE$4),$D45*24*AE$3*(AE$2/1000-($F45/1000)),0)</f>
        <v>0</v>
      </c>
      <c r="AF45" s="69" t="n">
        <f aca="false">IF(AND($F45&lt;AF$2,$G45&lt;AF$4,(DATE(YEAR($G45)+1,MONTH($G45)+1,1))&gt;AF$4),$D45*24*AF$3*(AF$2/1000-($F45/1000)),0)</f>
        <v>0</v>
      </c>
      <c r="AG45" s="69" t="n">
        <f aca="false">IF(AND($F45&lt;AG$2,$G45&lt;AG$4,(DATE(YEAR($G45)+1,MONTH($G45)+1,1))&gt;AG$4),$D45*24*AG$3*(AG$2/1000-($F45/1000)),0)</f>
        <v>0</v>
      </c>
      <c r="AH45" s="69" t="n">
        <f aca="false">IF(AND($F45&lt;AH$2,$G45&lt;AH$4,(DATE(YEAR($G45)+1,MONTH($G45)+1,1))&gt;AH$4),$D45*24*AH$3*(AH$2/1000-($F45/1000)),0)</f>
        <v>0</v>
      </c>
      <c r="AI45" s="69" t="n">
        <f aca="false">IF(AND($F45&lt;AI$2,$G45&lt;AI$4,(DATE(YEAR($G45)+1,MONTH($G45)+1,1))&gt;AI$4),$D45*24*AI$3*(AI$2/1000-($F45/1000)),0)</f>
        <v>0</v>
      </c>
      <c r="AJ45" s="69" t="n">
        <f aca="false">IF(AND($F45&lt;AJ$2,$G45&lt;AJ$4,(DATE(YEAR($G45)+1,MONTH($G45)+1,1))&gt;AJ$4),$D45*24*AJ$3*(AJ$2/1000-($F45/1000)),0)</f>
        <v>0</v>
      </c>
      <c r="AK45" s="69" t="n">
        <f aca="false">IF(AND($F45&lt;AK$2,$G45&lt;AK$4,(DATE(YEAR($G45)+1,MONTH($G45)+1,1))&gt;AK$4),$D45*24*AK$3*(AK$2/1000-($F45/1000)),0)</f>
        <v>0</v>
      </c>
      <c r="AL45" s="69" t="n">
        <f aca="false">IF(AND($F45&lt;AL$2,$G45&lt;AL$4,(DATE(YEAR($G45)+1,MONTH($G45)+1,1))&gt;AL$4),$D45*24*AL$3*(AL$2/1000-($F45/1000)),0)</f>
        <v>0</v>
      </c>
      <c r="AM45" s="69" t="n">
        <f aca="false">IF(AND($F45&lt;AM$2,$G45&lt;AM$4,(DATE(YEAR($G45)+1,MONTH($G45)+1,1))&gt;AM$4),$D45*24*AM$3*(AM$2/1000-($F45/1000)),0)</f>
        <v>0</v>
      </c>
      <c r="AN45" s="69" t="n">
        <f aca="false">IF(AND($F45&lt;AN$2,$G45&lt;AN$4,(DATE(YEAR($G45)+1,MONTH($G45)+1,1))&gt;AN$4),$D45*24*AN$3*(AN$2/1000-($F45/1000)),0)</f>
        <v>0</v>
      </c>
      <c r="AO45" s="69" t="n">
        <f aca="false">IF(AND($F45&lt;AO$2,$G45&lt;AO$4,(DATE(YEAR($G45)+1,MONTH($G45)+1,1))&gt;AO$4),$D45*24*AO$3*(AO$2/1000-($F45/1000)),0)</f>
        <v>0</v>
      </c>
      <c r="AP45" s="69" t="n">
        <f aca="false">IF(AND($F45&lt;AP$2,$G45&lt;AP$4,(DATE(YEAR($G45)+1,MONTH($G45)+1,1))&gt;AP$4),$D45*24*AP$3*(AP$2/1000-($F45/1000)),0)</f>
        <v>0</v>
      </c>
      <c r="AQ45" s="69" t="n">
        <f aca="false">IF(AND($F45&lt;AQ$2,$G45&lt;AQ$4,(DATE(YEAR($G45)+1,MONTH($G45)+1,1))&gt;AQ$4),$D45*24*AQ$3*(AQ$2/1000-($F45/1000)),0)</f>
        <v>0</v>
      </c>
      <c r="AR45" s="69" t="n">
        <f aca="false">IF(AND($F45&lt;AR$2,$G45&lt;AR$4,(DATE(YEAR($G45)+1,MONTH($G45)+1,1))&gt;AR$4),$D45*24*AR$3*(AR$2/1000-($F45/1000)),0)</f>
        <v>0</v>
      </c>
      <c r="AS45" s="69" t="n">
        <f aca="false">IF(AND($F45&lt;AS$2,$G45&lt;AS$4,(DATE(YEAR($G45)+1,MONTH($G45)+1,1))&gt;AS$4),$D45*24*AS$3*(AS$2/1000-($F45/1000)),0)</f>
        <v>0</v>
      </c>
      <c r="AT45" s="69" t="n">
        <f aca="false">IF(AND($F45&lt;AT$2,$G45&lt;AT$4,(DATE(YEAR($G45)+1,MONTH($G45)+1,1))&gt;AT$4),$D45*24*AT$3*(AT$2/1000-($F45/1000)),0)</f>
        <v>0</v>
      </c>
      <c r="AU45" s="69" t="n">
        <f aca="false">IF(AND($F45&lt;AU$2,$G45&lt;AU$4,(DATE(YEAR($G45)+1,MONTH($G45)+1,1))&gt;AU$4),$D45*24*AU$3*(AU$2/1000-($F45/1000)),0)</f>
        <v>0</v>
      </c>
      <c r="AV45" s="69" t="n">
        <f aca="false">IF(AND($F45&lt;AV$2,$G45&lt;AV$4,(DATE(YEAR($G45)+1,MONTH($G45)+1,1))&gt;AV$4),$D45*24*AV$3*(AV$2/1000-($F45/1000)),0)</f>
        <v>0</v>
      </c>
      <c r="AW45" s="69" t="n">
        <f aca="false">IF(AND($F45&lt;AW$2,$G45&lt;AW$4,(DATE(YEAR($G45)+1,MONTH($G45)+1,1))&gt;AW$4),$D45*24*AW$3*(AW$2/1000-($F45/1000)),0)</f>
        <v>0</v>
      </c>
      <c r="AX45" s="69" t="n">
        <f aca="false">IF(AND($F45&lt;AX$2,$G45&lt;AX$4,(DATE(YEAR($G45)+1,MONTH($G45)+1,1))&gt;AX$4),$D45*24*AX$3*(AX$2/1000-($F45/1000)),0)</f>
        <v>0</v>
      </c>
      <c r="AY45" s="69" t="n">
        <f aca="false">IF(AND($F45&lt;AY$2,$G45&lt;AY$4,(DATE(YEAR($G45)+1,MONTH($G45)+1,1))&gt;AY$4),$D45*24*AY$3*(AY$2/1000-($F45/1000)),0)</f>
        <v>0</v>
      </c>
      <c r="AZ45" s="69" t="n">
        <f aca="false">IF(AND($F45&lt;AZ$2,$G45&lt;AZ$4,(DATE(YEAR($G45)+1,MONTH($G45)+1,1))&gt;AZ$4),$D45*24*AZ$3*(AZ$2/1000-($F45/1000)),0)</f>
        <v>0</v>
      </c>
      <c r="BA45" s="69" t="n">
        <f aca="false">IF(AND($F45&lt;BA$2,$G45&lt;BA$4,(DATE(YEAR($G45)+1,MONTH($G45)+1,1))&gt;BA$4),$D45*24*BA$3*(BA$2/1000-($F45/1000)),0)</f>
        <v>0</v>
      </c>
      <c r="BB45" s="69" t="n">
        <f aca="false">IF(AND($F45&lt;BB$2,$G45&lt;BB$4,(DATE(YEAR($G45)+1,MONTH($G45)+1,1))&gt;BB$4),$D45*24*BB$3*(BB$2/1000-($F45/1000)),0)</f>
        <v>0</v>
      </c>
      <c r="BC45" s="69" t="n">
        <f aca="false">IF(AND($F45&lt;BC$2,$G45&lt;BC$4,(DATE(YEAR($G45)+1,MONTH($G45)+1,1))&gt;BC$4),$D45*24*BC$3*(BC$2/1000-($F45/1000)),0)</f>
        <v>0</v>
      </c>
      <c r="BD45" s="83" t="n">
        <f aca="false">IF(AND($F45&lt;BD$2,$G45&lt;BD$4,(DATE(YEAR($G45)+1,MONTH($G45)+1,1))&gt;BD$4),$D45*24*BD$3*(BD$2/1000-($F45/1000)),0)</f>
        <v>0</v>
      </c>
      <c r="BF45" s="69" t="n">
        <f aca="false">AVERAGE(I45:K45)</f>
        <v>0</v>
      </c>
      <c r="BG45" s="69" t="n">
        <f aca="false">AVERAGE(L45:N45)</f>
        <v>0</v>
      </c>
      <c r="BH45" s="69" t="n">
        <f aca="false">AVERAGE(O45:Q45)</f>
        <v>13570</v>
      </c>
      <c r="BI45" s="69" t="n">
        <f aca="false">AVERAGE(R45:T45)</f>
        <v>36639</v>
      </c>
      <c r="BJ45" s="69" t="n">
        <f aca="false">AVERAGE(U45:W45)</f>
        <v>40710</v>
      </c>
      <c r="BK45" s="69" t="n">
        <f aca="false">AVERAGE(X45:Z45)</f>
        <v>40710</v>
      </c>
      <c r="BL45" s="69" t="n">
        <f aca="false">AVERAGE(AA45:AC45)</f>
        <v>27140</v>
      </c>
      <c r="BM45" s="69" t="n">
        <f aca="false">AVERAGE(AD45:AF45)</f>
        <v>0</v>
      </c>
      <c r="BN45" s="69" t="n">
        <f aca="false">AVERAGE(AG45:AI45)</f>
        <v>0</v>
      </c>
      <c r="BO45" s="69" t="n">
        <f aca="false">AVERAGE(AJ45:AL45)</f>
        <v>0</v>
      </c>
      <c r="BP45" s="69" t="n">
        <f aca="false">AVERAGE(AM45:AO45)</f>
        <v>0</v>
      </c>
      <c r="BQ45" s="69" t="n">
        <f aca="false">AVERAGE(AP45:AR45)</f>
        <v>0</v>
      </c>
      <c r="BR45" s="69" t="n">
        <f aca="false">AVERAGE(AS45:AU45)</f>
        <v>0</v>
      </c>
      <c r="BS45" s="69" t="n">
        <f aca="false">AVERAGE(AV45:AX45)</f>
        <v>0</v>
      </c>
      <c r="BT45" s="69" t="n">
        <f aca="false">AVERAGE(AY45:BA45)</f>
        <v>0</v>
      </c>
      <c r="BU45" s="69" t="n">
        <f aca="false">AVERAGE(BB45:BD45)</f>
        <v>0</v>
      </c>
    </row>
    <row r="46" customFormat="false" ht="12.75" hidden="false" customHeight="false" outlineLevel="0" collapsed="false">
      <c r="A46" s="71" t="s">
        <v>1208</v>
      </c>
      <c r="B46" s="71" t="s">
        <v>1282</v>
      </c>
      <c r="C46" s="71" t="s">
        <v>1283</v>
      </c>
      <c r="D46" s="72" t="n">
        <v>560</v>
      </c>
      <c r="E46" s="3" t="s">
        <v>1268</v>
      </c>
      <c r="F46" s="72" t="n">
        <v>7160</v>
      </c>
      <c r="G46" s="73" t="n">
        <v>37060</v>
      </c>
      <c r="H46" s="64" t="s">
        <v>1260</v>
      </c>
      <c r="I46" s="69" t="n">
        <f aca="false">IF(AND($F46&lt;I$2,$G46&lt;I$4,(DATE(YEAR($G46)+1,MONTH($G46)+1,1))&gt;I$4),$D46*24*I$3*(I$2/1000-($F46/1000)),0)</f>
        <v>0</v>
      </c>
      <c r="J46" s="69" t="n">
        <f aca="false">IF(AND($F46&lt;J$2,$G46&lt;J$4,(DATE(YEAR($G46)+1,MONTH($G46)+1,1))&gt;J$4),$D46*24*J$3*(J$2/1000-($F46/1000)),0)</f>
        <v>0</v>
      </c>
      <c r="K46" s="69" t="n">
        <f aca="false">IF(AND($F46&lt;K$2,$G46&lt;K$4,(DATE(YEAR($G46)+1,MONTH($G46)+1,1))&gt;K$4),$D46*24*K$3*(K$2/1000-($F46/1000)),0)</f>
        <v>0</v>
      </c>
      <c r="L46" s="69" t="n">
        <f aca="false">IF(AND($F46&lt;L$2,$G46&lt;L$4,(DATE(YEAR($G46)+1,MONTH($G46)+1,1))&gt;L$4),$D46*24*L$3*(L$2/1000-($F46/1000)),0)</f>
        <v>0</v>
      </c>
      <c r="M46" s="69" t="n">
        <f aca="false">IF(AND($F46&lt;M$2,$G46&lt;M$4,(DATE(YEAR($G46)+1,MONTH($G46)+1,1))&gt;M$4),$D46*24*M$3*(M$2/1000-($F46/1000)),0)</f>
        <v>0</v>
      </c>
      <c r="N46" s="69" t="n">
        <f aca="false">IF(AND($F46&lt;N$2,$G46&lt;N$4,(DATE(YEAR($G46)+1,MONTH($G46)+1,1))&gt;N$4),$D46*24*N$3*(N$2/1000-($F46/1000)),0)</f>
        <v>0</v>
      </c>
      <c r="O46" s="69" t="n">
        <f aca="false">IF(AND($F46&lt;O$2,$G46&lt;O$4,(DATE(YEAR($G46)+1,MONTH($G46)+1,1))&gt;O$4),$D46*24*O$3*(O$2/1000-($F46/1000)),0)</f>
        <v>38169.6</v>
      </c>
      <c r="P46" s="69" t="n">
        <f aca="false">IF(AND($F46&lt;P$2,$G46&lt;P$4,(DATE(YEAR($G46)+1,MONTH($G46)+1,1))&gt;P$4),$D46*24*P$3*(P$2/1000-($F46/1000)),0)</f>
        <v>38169.6</v>
      </c>
      <c r="Q46" s="69" t="n">
        <f aca="false">IF(AND($F46&lt;Q$2,$G46&lt;Q$4,(DATE(YEAR($G46)+1,MONTH($G46)+1,1))&gt;Q$4),$D46*24*Q$3*(Q$2/1000-($F46/1000)),0)</f>
        <v>38169.6</v>
      </c>
      <c r="R46" s="69" t="n">
        <f aca="false">IF(AND($F46&lt;R$2,$G46&lt;R$4,(DATE(YEAR($G46)+1,MONTH($G46)+1,1))&gt;R$4),$D46*24*R$3*(R$2/1000-($F46/1000)),0)</f>
        <v>30535.68</v>
      </c>
      <c r="S46" s="69" t="n">
        <f aca="false">IF(AND($F46&lt;S$2,$G46&lt;S$4,(DATE(YEAR($G46)+1,MONTH($G46)+1,1))&gt;S$4),$D46*24*S$3*(S$2/1000-($F46/1000)),0)</f>
        <v>34352.64</v>
      </c>
      <c r="T46" s="69" t="n">
        <f aca="false">IF(AND($F46&lt;T$2,$G46&lt;T$4,(DATE(YEAR($G46)+1,MONTH($G46)+1,1))&gt;T$4),$D46*24*T$3*(T$2/1000-($F46/1000)),0)</f>
        <v>38169.6</v>
      </c>
      <c r="U46" s="69" t="n">
        <f aca="false">IF(AND($F46&lt;U$2,$G46&lt;U$4,(DATE(YEAR($G46)+1,MONTH($G46)+1,1))&gt;U$4),$D46*24*U$3*(U$2/1000-($F46/1000)),0)</f>
        <v>38169.6</v>
      </c>
      <c r="V46" s="69" t="n">
        <f aca="false">IF(AND($F46&lt;V$2,$G46&lt;V$4,(DATE(YEAR($G46)+1,MONTH($G46)+1,1))&gt;V$4),$D46*24*V$3*(V$2/1000-($F46/1000)),0)</f>
        <v>38169.6</v>
      </c>
      <c r="W46" s="69" t="n">
        <f aca="false">IF(AND($F46&lt;W$2,$G46&lt;W$4,(DATE(YEAR($G46)+1,MONTH($G46)+1,1))&gt;W$4),$D46*24*W$3*(W$2/1000-($F46/1000)),0)</f>
        <v>38169.6</v>
      </c>
      <c r="X46" s="69" t="n">
        <f aca="false">IF(AND($F46&lt;X$2,$G46&lt;X$4,(DATE(YEAR($G46)+1,MONTH($G46)+1,1))&gt;X$4),$D46*24*X$3*(X$2/1000-($F46/1000)),0)</f>
        <v>38169.6</v>
      </c>
      <c r="Y46" s="69" t="n">
        <f aca="false">IF(AND($F46&lt;Y$2,$G46&lt;Y$4,(DATE(YEAR($G46)+1,MONTH($G46)+1,1))&gt;Y$4),$D46*24*Y$3*(Y$2/1000-($F46/1000)),0)</f>
        <v>38169.6</v>
      </c>
      <c r="Z46" s="69" t="n">
        <f aca="false">IF(AND($F46&lt;Z$2,$G46&lt;Z$4,(DATE(YEAR($G46)+1,MONTH($G46)+1,1))&gt;Z$4),$D46*24*Z$3*(Z$2/1000-($F46/1000)),0)</f>
        <v>38169.6</v>
      </c>
      <c r="AA46" s="69" t="n">
        <f aca="false">IF(AND($F46&lt;AA$2,$G46&lt;AA$4,(DATE(YEAR($G46)+1,MONTH($G46)+1,1))&gt;AA$4),$D46*24*AA$3*(AA$2/1000-($F46/1000)),0)</f>
        <v>0</v>
      </c>
      <c r="AB46" s="69" t="n">
        <f aca="false">IF(AND($F46&lt;AB$2,$G46&lt;AB$4,(DATE(YEAR($G46)+1,MONTH($G46)+1,1))&gt;AB$4),$D46*24*AB$3*(AB$2/1000-($F46/1000)),0)</f>
        <v>0</v>
      </c>
      <c r="AC46" s="69" t="n">
        <f aca="false">IF(AND($F46&lt;AC$2,$G46&lt;AC$4,(DATE(YEAR($G46)+1,MONTH($G46)+1,1))&gt;AC$4),$D46*24*AC$3*(AC$2/1000-($F46/1000)),0)</f>
        <v>0</v>
      </c>
      <c r="AD46" s="69" t="n">
        <f aca="false">IF(AND($F46&lt;AD$2,$G46&lt;AD$4,(DATE(YEAR($G46)+1,MONTH($G46)+1,1))&gt;AD$4),$D46*24*AD$3*(AD$2/1000-($F46/1000)),0)</f>
        <v>0</v>
      </c>
      <c r="AE46" s="69" t="n">
        <f aca="false">IF(AND($F46&lt;AE$2,$G46&lt;AE$4,(DATE(YEAR($G46)+1,MONTH($G46)+1,1))&gt;AE$4),$D46*24*AE$3*(AE$2/1000-($F46/1000)),0)</f>
        <v>0</v>
      </c>
      <c r="AF46" s="69" t="n">
        <f aca="false">IF(AND($F46&lt;AF$2,$G46&lt;AF$4,(DATE(YEAR($G46)+1,MONTH($G46)+1,1))&gt;AF$4),$D46*24*AF$3*(AF$2/1000-($F46/1000)),0)</f>
        <v>0</v>
      </c>
      <c r="AG46" s="69" t="n">
        <f aca="false">IF(AND($F46&lt;AG$2,$G46&lt;AG$4,(DATE(YEAR($G46)+1,MONTH($G46)+1,1))&gt;AG$4),$D46*24*AG$3*(AG$2/1000-($F46/1000)),0)</f>
        <v>0</v>
      </c>
      <c r="AH46" s="69" t="n">
        <f aca="false">IF(AND($F46&lt;AH$2,$G46&lt;AH$4,(DATE(YEAR($G46)+1,MONTH($G46)+1,1))&gt;AH$4),$D46*24*AH$3*(AH$2/1000-($F46/1000)),0)</f>
        <v>0</v>
      </c>
      <c r="AI46" s="69" t="n">
        <f aca="false">IF(AND($F46&lt;AI$2,$G46&lt;AI$4,(DATE(YEAR($G46)+1,MONTH($G46)+1,1))&gt;AI$4),$D46*24*AI$3*(AI$2/1000-($F46/1000)),0)</f>
        <v>0</v>
      </c>
      <c r="AJ46" s="69" t="n">
        <f aca="false">IF(AND($F46&lt;AJ$2,$G46&lt;AJ$4,(DATE(YEAR($G46)+1,MONTH($G46)+1,1))&gt;AJ$4),$D46*24*AJ$3*(AJ$2/1000-($F46/1000)),0)</f>
        <v>0</v>
      </c>
      <c r="AK46" s="69" t="n">
        <f aca="false">IF(AND($F46&lt;AK$2,$G46&lt;AK$4,(DATE(YEAR($G46)+1,MONTH($G46)+1,1))&gt;AK$4),$D46*24*AK$3*(AK$2/1000-($F46/1000)),0)</f>
        <v>0</v>
      </c>
      <c r="AL46" s="69" t="n">
        <f aca="false">IF(AND($F46&lt;AL$2,$G46&lt;AL$4,(DATE(YEAR($G46)+1,MONTH($G46)+1,1))&gt;AL$4),$D46*24*AL$3*(AL$2/1000-($F46/1000)),0)</f>
        <v>0</v>
      </c>
      <c r="AM46" s="69" t="n">
        <f aca="false">IF(AND($F46&lt;AM$2,$G46&lt;AM$4,(DATE(YEAR($G46)+1,MONTH($G46)+1,1))&gt;AM$4),$D46*24*AM$3*(AM$2/1000-($F46/1000)),0)</f>
        <v>0</v>
      </c>
      <c r="AN46" s="69" t="n">
        <f aca="false">IF(AND($F46&lt;AN$2,$G46&lt;AN$4,(DATE(YEAR($G46)+1,MONTH($G46)+1,1))&gt;AN$4),$D46*24*AN$3*(AN$2/1000-($F46/1000)),0)</f>
        <v>0</v>
      </c>
      <c r="AO46" s="69" t="n">
        <f aca="false">IF(AND($F46&lt;AO$2,$G46&lt;AO$4,(DATE(YEAR($G46)+1,MONTH($G46)+1,1))&gt;AO$4),$D46*24*AO$3*(AO$2/1000-($F46/1000)),0)</f>
        <v>0</v>
      </c>
      <c r="AP46" s="69" t="n">
        <f aca="false">IF(AND($F46&lt;AP$2,$G46&lt;AP$4,(DATE(YEAR($G46)+1,MONTH($G46)+1,1))&gt;AP$4),$D46*24*AP$3*(AP$2/1000-($F46/1000)),0)</f>
        <v>0</v>
      </c>
      <c r="AQ46" s="69" t="n">
        <f aca="false">IF(AND($F46&lt;AQ$2,$G46&lt;AQ$4,(DATE(YEAR($G46)+1,MONTH($G46)+1,1))&gt;AQ$4),$D46*24*AQ$3*(AQ$2/1000-($F46/1000)),0)</f>
        <v>0</v>
      </c>
      <c r="AR46" s="69" t="n">
        <f aca="false">IF(AND($F46&lt;AR$2,$G46&lt;AR$4,(DATE(YEAR($G46)+1,MONTH($G46)+1,1))&gt;AR$4),$D46*24*AR$3*(AR$2/1000-($F46/1000)),0)</f>
        <v>0</v>
      </c>
      <c r="AS46" s="69" t="n">
        <f aca="false">IF(AND($F46&lt;AS$2,$G46&lt;AS$4,(DATE(YEAR($G46)+1,MONTH($G46)+1,1))&gt;AS$4),$D46*24*AS$3*(AS$2/1000-($F46/1000)),0)</f>
        <v>0</v>
      </c>
      <c r="AT46" s="69" t="n">
        <f aca="false">IF(AND($F46&lt;AT$2,$G46&lt;AT$4,(DATE(YEAR($G46)+1,MONTH($G46)+1,1))&gt;AT$4),$D46*24*AT$3*(AT$2/1000-($F46/1000)),0)</f>
        <v>0</v>
      </c>
      <c r="AU46" s="69" t="n">
        <f aca="false">IF(AND($F46&lt;AU$2,$G46&lt;AU$4,(DATE(YEAR($G46)+1,MONTH($G46)+1,1))&gt;AU$4),$D46*24*AU$3*(AU$2/1000-($F46/1000)),0)</f>
        <v>0</v>
      </c>
      <c r="AV46" s="69" t="n">
        <f aca="false">IF(AND($F46&lt;AV$2,$G46&lt;AV$4,(DATE(YEAR($G46)+1,MONTH($G46)+1,1))&gt;AV$4),$D46*24*AV$3*(AV$2/1000-($F46/1000)),0)</f>
        <v>0</v>
      </c>
      <c r="AW46" s="69" t="n">
        <f aca="false">IF(AND($F46&lt;AW$2,$G46&lt;AW$4,(DATE(YEAR($G46)+1,MONTH($G46)+1,1))&gt;AW$4),$D46*24*AW$3*(AW$2/1000-($F46/1000)),0)</f>
        <v>0</v>
      </c>
      <c r="AX46" s="69" t="n">
        <f aca="false">IF(AND($F46&lt;AX$2,$G46&lt;AX$4,(DATE(YEAR($G46)+1,MONTH($G46)+1,1))&gt;AX$4),$D46*24*AX$3*(AX$2/1000-($F46/1000)),0)</f>
        <v>0</v>
      </c>
      <c r="AY46" s="69" t="n">
        <f aca="false">IF(AND($F46&lt;AY$2,$G46&lt;AY$4,(DATE(YEAR($G46)+1,MONTH($G46)+1,1))&gt;AY$4),$D46*24*AY$3*(AY$2/1000-($F46/1000)),0)</f>
        <v>0</v>
      </c>
      <c r="AZ46" s="69" t="n">
        <f aca="false">IF(AND($F46&lt;AZ$2,$G46&lt;AZ$4,(DATE(YEAR($G46)+1,MONTH($G46)+1,1))&gt;AZ$4),$D46*24*AZ$3*(AZ$2/1000-($F46/1000)),0)</f>
        <v>0</v>
      </c>
      <c r="BA46" s="69" t="n">
        <f aca="false">IF(AND($F46&lt;BA$2,$G46&lt;BA$4,(DATE(YEAR($G46)+1,MONTH($G46)+1,1))&gt;BA$4),$D46*24*BA$3*(BA$2/1000-($F46/1000)),0)</f>
        <v>0</v>
      </c>
      <c r="BB46" s="69" t="n">
        <f aca="false">IF(AND($F46&lt;BB$2,$G46&lt;BB$4,(DATE(YEAR($G46)+1,MONTH($G46)+1,1))&gt;BB$4),$D46*24*BB$3*(BB$2/1000-($F46/1000)),0)</f>
        <v>0</v>
      </c>
      <c r="BC46" s="69" t="n">
        <f aca="false">IF(AND($F46&lt;BC$2,$G46&lt;BC$4,(DATE(YEAR($G46)+1,MONTH($G46)+1,1))&gt;BC$4),$D46*24*BC$3*(BC$2/1000-($F46/1000)),0)</f>
        <v>0</v>
      </c>
      <c r="BD46" s="83" t="n">
        <f aca="false">IF(AND($F46&lt;BD$2,$G46&lt;BD$4,(DATE(YEAR($G46)+1,MONTH($G46)+1,1))&gt;BD$4),$D46*24*BD$3*(BD$2/1000-($F46/1000)),0)</f>
        <v>0</v>
      </c>
      <c r="BF46" s="69" t="n">
        <f aca="false">AVERAGE(I46:K46)</f>
        <v>0</v>
      </c>
      <c r="BG46" s="69" t="n">
        <f aca="false">AVERAGE(L46:N46)</f>
        <v>0</v>
      </c>
      <c r="BH46" s="69" t="n">
        <f aca="false">AVERAGE(O46:Q46)</f>
        <v>38169.6</v>
      </c>
      <c r="BI46" s="69" t="n">
        <f aca="false">AVERAGE(R46:T46)</f>
        <v>34352.64</v>
      </c>
      <c r="BJ46" s="69" t="n">
        <f aca="false">AVERAGE(U46:W46)</f>
        <v>38169.6</v>
      </c>
      <c r="BK46" s="69" t="n">
        <f aca="false">AVERAGE(X46:Z46)</f>
        <v>38169.6</v>
      </c>
      <c r="BL46" s="69" t="n">
        <f aca="false">AVERAGE(AA46:AC46)</f>
        <v>0</v>
      </c>
      <c r="BM46" s="69" t="n">
        <f aca="false">AVERAGE(AD46:AF46)</f>
        <v>0</v>
      </c>
      <c r="BN46" s="69" t="n">
        <f aca="false">AVERAGE(AG46:AI46)</f>
        <v>0</v>
      </c>
      <c r="BO46" s="69" t="n">
        <f aca="false">AVERAGE(AJ46:AL46)</f>
        <v>0</v>
      </c>
      <c r="BP46" s="69" t="n">
        <f aca="false">AVERAGE(AM46:AO46)</f>
        <v>0</v>
      </c>
      <c r="BQ46" s="69" t="n">
        <f aca="false">AVERAGE(AP46:AR46)</f>
        <v>0</v>
      </c>
      <c r="BR46" s="69" t="n">
        <f aca="false">AVERAGE(AS46:AU46)</f>
        <v>0</v>
      </c>
      <c r="BS46" s="69" t="n">
        <f aca="false">AVERAGE(AV46:AX46)</f>
        <v>0</v>
      </c>
      <c r="BT46" s="69" t="n">
        <f aca="false">AVERAGE(AY46:BA46)</f>
        <v>0</v>
      </c>
      <c r="BU46" s="69" t="n">
        <f aca="false">AVERAGE(BB46:BD46)</f>
        <v>0</v>
      </c>
    </row>
    <row r="47" customFormat="false" ht="12.75" hidden="false" customHeight="false" outlineLevel="0" collapsed="false">
      <c r="A47" s="71" t="s">
        <v>1850</v>
      </c>
      <c r="B47" s="71" t="s">
        <v>1282</v>
      </c>
      <c r="C47" s="71" t="s">
        <v>1283</v>
      </c>
      <c r="D47" s="72" t="n">
        <v>450</v>
      </c>
      <c r="E47" s="3" t="s">
        <v>1268</v>
      </c>
      <c r="F47" s="72" t="n">
        <v>9160</v>
      </c>
      <c r="G47" s="73" t="n">
        <v>37408</v>
      </c>
      <c r="H47" s="64" t="s">
        <v>1260</v>
      </c>
      <c r="I47" s="69" t="n">
        <f aca="false">IF(AND($F47&lt;I$2,$G47&lt;I$4,(DATE(YEAR($G47)+1,MONTH($G47)+1,1))&gt;I$4),$D47*24*I$3*(I$2/1000-($F47/1000)),0)</f>
        <v>0</v>
      </c>
      <c r="J47" s="69" t="n">
        <f aca="false">IF(AND($F47&lt;J$2,$G47&lt;J$4,(DATE(YEAR($G47)+1,MONTH($G47)+1,1))&gt;J$4),$D47*24*J$3*(J$2/1000-($F47/1000)),0)</f>
        <v>0</v>
      </c>
      <c r="K47" s="69" t="n">
        <f aca="false">IF(AND($F47&lt;K$2,$G47&lt;K$4,(DATE(YEAR($G47)+1,MONTH($G47)+1,1))&gt;K$4),$D47*24*K$3*(K$2/1000-($F47/1000)),0)</f>
        <v>0</v>
      </c>
      <c r="L47" s="69" t="n">
        <f aca="false">IF(AND($F47&lt;L$2,$G47&lt;L$4,(DATE(YEAR($G47)+1,MONTH($G47)+1,1))&gt;L$4),$D47*24*L$3*(L$2/1000-($F47/1000)),0)</f>
        <v>0</v>
      </c>
      <c r="M47" s="69" t="n">
        <f aca="false">IF(AND($F47&lt;M$2,$G47&lt;M$4,(DATE(YEAR($G47)+1,MONTH($G47)+1,1))&gt;M$4),$D47*24*M$3*(M$2/1000-($F47/1000)),0)</f>
        <v>0</v>
      </c>
      <c r="N47" s="69" t="n">
        <f aca="false">IF(AND($F47&lt;N$2,$G47&lt;N$4,(DATE(YEAR($G47)+1,MONTH($G47)+1,1))&gt;N$4),$D47*24*N$3*(N$2/1000-($F47/1000)),0)</f>
        <v>0</v>
      </c>
      <c r="O47" s="69" t="n">
        <f aca="false">IF(AND($F47&lt;O$2,$G47&lt;O$4,(DATE(YEAR($G47)+1,MONTH($G47)+1,1))&gt;O$4),$D47*24*O$3*(O$2/1000-($F47/1000)),0)</f>
        <v>0</v>
      </c>
      <c r="P47" s="69" t="n">
        <f aca="false">IF(AND($F47&lt;P$2,$G47&lt;P$4,(DATE(YEAR($G47)+1,MONTH($G47)+1,1))&gt;P$4),$D47*24*P$3*(P$2/1000-($F47/1000)),0)</f>
        <v>0</v>
      </c>
      <c r="Q47" s="69" t="n">
        <f aca="false">IF(AND($F47&lt;Q$2,$G47&lt;Q$4,(DATE(YEAR($G47)+1,MONTH($G47)+1,1))&gt;Q$4),$D47*24*Q$3*(Q$2/1000-($F47/1000)),0)</f>
        <v>0</v>
      </c>
      <c r="R47" s="69" t="n">
        <f aca="false">IF(AND($F47&lt;R$2,$G47&lt;R$4,(DATE(YEAR($G47)+1,MONTH($G47)+1,1))&gt;R$4),$D47*24*R$3*(R$2/1000-($F47/1000)),0)</f>
        <v>0</v>
      </c>
      <c r="S47" s="69" t="n">
        <f aca="false">IF(AND($F47&lt;S$2,$G47&lt;S$4,(DATE(YEAR($G47)+1,MONTH($G47)+1,1))&gt;S$4),$D47*24*S$3*(S$2/1000-($F47/1000)),0)</f>
        <v>0</v>
      </c>
      <c r="T47" s="69" t="n">
        <f aca="false">IF(AND($F47&lt;T$2,$G47&lt;T$4,(DATE(YEAR($G47)+1,MONTH($G47)+1,1))&gt;T$4),$D47*24*T$3*(T$2/1000-($F47/1000)),0)</f>
        <v>0</v>
      </c>
      <c r="U47" s="69" t="n">
        <f aca="false">IF(AND($F47&lt;U$2,$G47&lt;U$4,(DATE(YEAR($G47)+1,MONTH($G47)+1,1))&gt;U$4),$D47*24*U$3*(U$2/1000-($F47/1000)),0)</f>
        <v>0</v>
      </c>
      <c r="V47" s="69" t="n">
        <f aca="false">IF(AND($F47&lt;V$2,$G47&lt;V$4,(DATE(YEAR($G47)+1,MONTH($G47)+1,1))&gt;V$4),$D47*24*V$3*(V$2/1000-($F47/1000)),0)</f>
        <v>0</v>
      </c>
      <c r="W47" s="69" t="n">
        <f aca="false">IF(AND($F47&lt;W$2,$G47&lt;W$4,(DATE(YEAR($G47)+1,MONTH($G47)+1,1))&gt;W$4),$D47*24*W$3*(W$2/1000-($F47/1000)),0)</f>
        <v>0</v>
      </c>
      <c r="X47" s="69" t="n">
        <f aca="false">IF(AND($F47&lt;X$2,$G47&lt;X$4,(DATE(YEAR($G47)+1,MONTH($G47)+1,1))&gt;X$4),$D47*24*X$3*(X$2/1000-($F47/1000)),0)</f>
        <v>0</v>
      </c>
      <c r="Y47" s="69" t="n">
        <f aca="false">IF(AND($F47&lt;Y$2,$G47&lt;Y$4,(DATE(YEAR($G47)+1,MONTH($G47)+1,1))&gt;Y$4),$D47*24*Y$3*(Y$2/1000-($F47/1000)),0)</f>
        <v>0</v>
      </c>
      <c r="Z47" s="69" t="n">
        <f aca="false">IF(AND($F47&lt;Z$2,$G47&lt;Z$4,(DATE(YEAR($G47)+1,MONTH($G47)+1,1))&gt;Z$4),$D47*24*Z$3*(Z$2/1000-($F47/1000)),0)</f>
        <v>0</v>
      </c>
      <c r="AA47" s="69" t="n">
        <f aca="false">IF(AND($F47&lt;AA$2,$G47&lt;AA$4,(DATE(YEAR($G47)+1,MONTH($G47)+1,1))&gt;AA$4),$D47*24*AA$3*(AA$2/1000-($F47/1000)),0)</f>
        <v>9072</v>
      </c>
      <c r="AB47" s="69" t="n">
        <f aca="false">IF(AND($F47&lt;AB$2,$G47&lt;AB$4,(DATE(YEAR($G47)+1,MONTH($G47)+1,1))&gt;AB$4),$D47*24*AB$3*(AB$2/1000-($F47/1000)),0)</f>
        <v>9072</v>
      </c>
      <c r="AC47" s="69" t="n">
        <f aca="false">IF(AND($F47&lt;AC$2,$G47&lt;AC$4,(DATE(YEAR($G47)+1,MONTH($G47)+1,1))&gt;AC$4),$D47*24*AC$3*(AC$2/1000-($F47/1000)),0)</f>
        <v>9072</v>
      </c>
      <c r="AD47" s="69" t="n">
        <f aca="false">IF(AND($F47&lt;AD$2,$G47&lt;AD$4,(DATE(YEAR($G47)+1,MONTH($G47)+1,1))&gt;AD$4),$D47*24*AD$3*(AD$2/1000-($F47/1000)),0)</f>
        <v>9072</v>
      </c>
      <c r="AE47" s="69" t="n">
        <f aca="false">IF(AND($F47&lt;AE$2,$G47&lt;AE$4,(DATE(YEAR($G47)+1,MONTH($G47)+1,1))&gt;AE$4),$D47*24*AE$3*(AE$2/1000-($F47/1000)),0)</f>
        <v>9072</v>
      </c>
      <c r="AF47" s="69" t="n">
        <f aca="false">IF(AND($F47&lt;AF$2,$G47&lt;AF$4,(DATE(YEAR($G47)+1,MONTH($G47)+1,1))&gt;AF$4),$D47*24*AF$3*(AF$2/1000-($F47/1000)),0)</f>
        <v>9072</v>
      </c>
      <c r="AG47" s="69" t="n">
        <f aca="false">IF(AND($F47&lt;AG$2,$G47&lt;AG$4,(DATE(YEAR($G47)+1,MONTH($G47)+1,1))&gt;AG$4),$D47*24*AG$3*(AG$2/1000-($F47/1000)),0)</f>
        <v>9072</v>
      </c>
      <c r="AH47" s="69" t="n">
        <f aca="false">IF(AND($F47&lt;AH$2,$G47&lt;AH$4,(DATE(YEAR($G47)+1,MONTH($G47)+1,1))&gt;AH$4),$D47*24*AH$3*(AH$2/1000-($F47/1000)),0)</f>
        <v>9072</v>
      </c>
      <c r="AI47" s="69" t="n">
        <f aca="false">IF(AND($F47&lt;AI$2,$G47&lt;AI$4,(DATE(YEAR($G47)+1,MONTH($G47)+1,1))&gt;AI$4),$D47*24*AI$3*(AI$2/1000-($F47/1000)),0)</f>
        <v>9072</v>
      </c>
      <c r="AJ47" s="69" t="n">
        <f aca="false">IF(AND($F47&lt;AJ$2,$G47&lt;AJ$4,(DATE(YEAR($G47)+1,MONTH($G47)+1,1))&gt;AJ$4),$D47*24*AJ$3*(AJ$2/1000-($F47/1000)),0)</f>
        <v>9072</v>
      </c>
      <c r="AK47" s="69" t="n">
        <f aca="false">IF(AND($F47&lt;AK$2,$G47&lt;AK$4,(DATE(YEAR($G47)+1,MONTH($G47)+1,1))&gt;AK$4),$D47*24*AK$3*(AK$2/1000-($F47/1000)),0)</f>
        <v>9072</v>
      </c>
      <c r="AL47" s="69" t="n">
        <f aca="false">IF(AND($F47&lt;AL$2,$G47&lt;AL$4,(DATE(YEAR($G47)+1,MONTH($G47)+1,1))&gt;AL$4),$D47*24*AL$3*(AL$2/1000-($F47/1000)),0)</f>
        <v>9072</v>
      </c>
      <c r="AM47" s="69" t="n">
        <f aca="false">IF(AND($F47&lt;AM$2,$G47&lt;AM$4,(DATE(YEAR($G47)+1,MONTH($G47)+1,1))&gt;AM$4),$D47*24*AM$3*(AM$2/1000-($F47/1000)),0)</f>
        <v>0</v>
      </c>
      <c r="AN47" s="69" t="n">
        <f aca="false">IF(AND($F47&lt;AN$2,$G47&lt;AN$4,(DATE(YEAR($G47)+1,MONTH($G47)+1,1))&gt;AN$4),$D47*24*AN$3*(AN$2/1000-($F47/1000)),0)</f>
        <v>0</v>
      </c>
      <c r="AO47" s="69" t="n">
        <f aca="false">IF(AND($F47&lt;AO$2,$G47&lt;AO$4,(DATE(YEAR($G47)+1,MONTH($G47)+1,1))&gt;AO$4),$D47*24*AO$3*(AO$2/1000-($F47/1000)),0)</f>
        <v>0</v>
      </c>
      <c r="AP47" s="69" t="n">
        <f aca="false">IF(AND($F47&lt;AP$2,$G47&lt;AP$4,(DATE(YEAR($G47)+1,MONTH($G47)+1,1))&gt;AP$4),$D47*24*AP$3*(AP$2/1000-($F47/1000)),0)</f>
        <v>0</v>
      </c>
      <c r="AQ47" s="69" t="n">
        <f aca="false">IF(AND($F47&lt;AQ$2,$G47&lt;AQ$4,(DATE(YEAR($G47)+1,MONTH($G47)+1,1))&gt;AQ$4),$D47*24*AQ$3*(AQ$2/1000-($F47/1000)),0)</f>
        <v>0</v>
      </c>
      <c r="AR47" s="69" t="n">
        <f aca="false">IF(AND($F47&lt;AR$2,$G47&lt;AR$4,(DATE(YEAR($G47)+1,MONTH($G47)+1,1))&gt;AR$4),$D47*24*AR$3*(AR$2/1000-($F47/1000)),0)</f>
        <v>0</v>
      </c>
      <c r="AS47" s="69" t="n">
        <f aca="false">IF(AND($F47&lt;AS$2,$G47&lt;AS$4,(DATE(YEAR($G47)+1,MONTH($G47)+1,1))&gt;AS$4),$D47*24*AS$3*(AS$2/1000-($F47/1000)),0)</f>
        <v>0</v>
      </c>
      <c r="AT47" s="69" t="n">
        <f aca="false">IF(AND($F47&lt;AT$2,$G47&lt;AT$4,(DATE(YEAR($G47)+1,MONTH($G47)+1,1))&gt;AT$4),$D47*24*AT$3*(AT$2/1000-($F47/1000)),0)</f>
        <v>0</v>
      </c>
      <c r="AU47" s="69" t="n">
        <f aca="false">IF(AND($F47&lt;AU$2,$G47&lt;AU$4,(DATE(YEAR($G47)+1,MONTH($G47)+1,1))&gt;AU$4),$D47*24*AU$3*(AU$2/1000-($F47/1000)),0)</f>
        <v>0</v>
      </c>
      <c r="AV47" s="69" t="n">
        <f aca="false">IF(AND($F47&lt;AV$2,$G47&lt;AV$4,(DATE(YEAR($G47)+1,MONTH($G47)+1,1))&gt;AV$4),$D47*24*AV$3*(AV$2/1000-($F47/1000)),0)</f>
        <v>0</v>
      </c>
      <c r="AW47" s="69" t="n">
        <f aca="false">IF(AND($F47&lt;AW$2,$G47&lt;AW$4,(DATE(YEAR($G47)+1,MONTH($G47)+1,1))&gt;AW$4),$D47*24*AW$3*(AW$2/1000-($F47/1000)),0)</f>
        <v>0</v>
      </c>
      <c r="AX47" s="69" t="n">
        <f aca="false">IF(AND($F47&lt;AX$2,$G47&lt;AX$4,(DATE(YEAR($G47)+1,MONTH($G47)+1,1))&gt;AX$4),$D47*24*AX$3*(AX$2/1000-($F47/1000)),0)</f>
        <v>0</v>
      </c>
      <c r="AY47" s="69" t="n">
        <f aca="false">IF(AND($F47&lt;AY$2,$G47&lt;AY$4,(DATE(YEAR($G47)+1,MONTH($G47)+1,1))&gt;AY$4),$D47*24*AY$3*(AY$2/1000-($F47/1000)),0)</f>
        <v>0</v>
      </c>
      <c r="AZ47" s="69" t="n">
        <f aca="false">IF(AND($F47&lt;AZ$2,$G47&lt;AZ$4,(DATE(YEAR($G47)+1,MONTH($G47)+1,1))&gt;AZ$4),$D47*24*AZ$3*(AZ$2/1000-($F47/1000)),0)</f>
        <v>0</v>
      </c>
      <c r="BA47" s="69" t="n">
        <f aca="false">IF(AND($F47&lt;BA$2,$G47&lt;BA$4,(DATE(YEAR($G47)+1,MONTH($G47)+1,1))&gt;BA$4),$D47*24*BA$3*(BA$2/1000-($F47/1000)),0)</f>
        <v>0</v>
      </c>
      <c r="BB47" s="69" t="n">
        <f aca="false">IF(AND($F47&lt;BB$2,$G47&lt;BB$4,(DATE(YEAR($G47)+1,MONTH($G47)+1,1))&gt;BB$4),$D47*24*BB$3*(BB$2/1000-($F47/1000)),0)</f>
        <v>0</v>
      </c>
      <c r="BC47" s="69" t="n">
        <f aca="false">IF(AND($F47&lt;BC$2,$G47&lt;BC$4,(DATE(YEAR($G47)+1,MONTH($G47)+1,1))&gt;BC$4),$D47*24*BC$3*(BC$2/1000-($F47/1000)),0)</f>
        <v>0</v>
      </c>
      <c r="BD47" s="83" t="n">
        <f aca="false">IF(AND($F47&lt;BD$2,$G47&lt;BD$4,(DATE(YEAR($G47)+1,MONTH($G47)+1,1))&gt;BD$4),$D47*24*BD$3*(BD$2/1000-($F47/1000)),0)</f>
        <v>0</v>
      </c>
      <c r="BF47" s="69" t="n">
        <f aca="false">AVERAGE(I47:K47)</f>
        <v>0</v>
      </c>
      <c r="BG47" s="69" t="n">
        <f aca="false">AVERAGE(L47:N47)</f>
        <v>0</v>
      </c>
      <c r="BH47" s="69" t="n">
        <f aca="false">AVERAGE(O47:Q47)</f>
        <v>0</v>
      </c>
      <c r="BI47" s="69" t="n">
        <f aca="false">AVERAGE(R47:T47)</f>
        <v>0</v>
      </c>
      <c r="BJ47" s="69" t="n">
        <f aca="false">AVERAGE(U47:W47)</f>
        <v>0</v>
      </c>
      <c r="BK47" s="69" t="n">
        <f aca="false">AVERAGE(X47:Z47)</f>
        <v>0</v>
      </c>
      <c r="BL47" s="69" t="n">
        <f aca="false">AVERAGE(AA47:AC47)</f>
        <v>9072</v>
      </c>
      <c r="BM47" s="69" t="n">
        <f aca="false">AVERAGE(AD47:AF47)</f>
        <v>9072</v>
      </c>
      <c r="BN47" s="69" t="n">
        <f aca="false">AVERAGE(AG47:AI47)</f>
        <v>9072</v>
      </c>
      <c r="BO47" s="69" t="n">
        <f aca="false">AVERAGE(AJ47:AL47)</f>
        <v>9072</v>
      </c>
      <c r="BP47" s="69" t="n">
        <f aca="false">AVERAGE(AM47:AO47)</f>
        <v>0</v>
      </c>
      <c r="BQ47" s="69" t="n">
        <f aca="false">AVERAGE(AP47:AR47)</f>
        <v>0</v>
      </c>
      <c r="BR47" s="69" t="n">
        <f aca="false">AVERAGE(AS47:AU47)</f>
        <v>0</v>
      </c>
      <c r="BS47" s="69" t="n">
        <f aca="false">AVERAGE(AV47:AX47)</f>
        <v>0</v>
      </c>
      <c r="BT47" s="69" t="n">
        <f aca="false">AVERAGE(AY47:BA47)</f>
        <v>0</v>
      </c>
      <c r="BU47" s="69" t="n">
        <f aca="false">AVERAGE(BB47:BD47)</f>
        <v>0</v>
      </c>
    </row>
    <row r="48" customFormat="false" ht="12.75" hidden="false" customHeight="false" outlineLevel="0" collapsed="false">
      <c r="A48" s="71" t="s">
        <v>1305</v>
      </c>
      <c r="B48" s="71" t="s">
        <v>1282</v>
      </c>
      <c r="C48" s="71" t="s">
        <v>1306</v>
      </c>
      <c r="D48" s="72" t="n">
        <v>80</v>
      </c>
      <c r="E48" s="3" t="s">
        <v>1268</v>
      </c>
      <c r="F48" s="72" t="n">
        <v>9611</v>
      </c>
      <c r="G48" s="73" t="n">
        <v>37438</v>
      </c>
      <c r="H48" s="64" t="s">
        <v>1260</v>
      </c>
      <c r="I48" s="69" t="n">
        <f aca="false">IF(AND($F48&lt;I$2,$G48&lt;I$4,(DATE(YEAR($G48)+1,MONTH($G48)+1,1))&gt;I$4),$D48*24*I$3*(I$2/1000-($F48/1000)),0)</f>
        <v>0</v>
      </c>
      <c r="J48" s="69" t="n">
        <f aca="false">IF(AND($F48&lt;J$2,$G48&lt;J$4,(DATE(YEAR($G48)+1,MONTH($G48)+1,1))&gt;J$4),$D48*24*J$3*(J$2/1000-($F48/1000)),0)</f>
        <v>0</v>
      </c>
      <c r="K48" s="69" t="n">
        <f aca="false">IF(AND($F48&lt;K$2,$G48&lt;K$4,(DATE(YEAR($G48)+1,MONTH($G48)+1,1))&gt;K$4),$D48*24*K$3*(K$2/1000-($F48/1000)),0)</f>
        <v>0</v>
      </c>
      <c r="L48" s="69" t="n">
        <f aca="false">IF(AND($F48&lt;L$2,$G48&lt;L$4,(DATE(YEAR($G48)+1,MONTH($G48)+1,1))&gt;L$4),$D48*24*L$3*(L$2/1000-($F48/1000)),0)</f>
        <v>0</v>
      </c>
      <c r="M48" s="69" t="n">
        <f aca="false">IF(AND($F48&lt;M$2,$G48&lt;M$4,(DATE(YEAR($G48)+1,MONTH($G48)+1,1))&gt;M$4),$D48*24*M$3*(M$2/1000-($F48/1000)),0)</f>
        <v>0</v>
      </c>
      <c r="N48" s="69" t="n">
        <f aca="false">IF(AND($F48&lt;N$2,$G48&lt;N$4,(DATE(YEAR($G48)+1,MONTH($G48)+1,1))&gt;N$4),$D48*24*N$3*(N$2/1000-($F48/1000)),0)</f>
        <v>0</v>
      </c>
      <c r="O48" s="69" t="n">
        <f aca="false">IF(AND($F48&lt;O$2,$G48&lt;O$4,(DATE(YEAR($G48)+1,MONTH($G48)+1,1))&gt;O$4),$D48*24*O$3*(O$2/1000-($F48/1000)),0)</f>
        <v>0</v>
      </c>
      <c r="P48" s="69" t="n">
        <f aca="false">IF(AND($F48&lt;P$2,$G48&lt;P$4,(DATE(YEAR($G48)+1,MONTH($G48)+1,1))&gt;P$4),$D48*24*P$3*(P$2/1000-($F48/1000)),0)</f>
        <v>0</v>
      </c>
      <c r="Q48" s="69" t="n">
        <f aca="false">IF(AND($F48&lt;Q$2,$G48&lt;Q$4,(DATE(YEAR($G48)+1,MONTH($G48)+1,1))&gt;Q$4),$D48*24*Q$3*(Q$2/1000-($F48/1000)),0)</f>
        <v>0</v>
      </c>
      <c r="R48" s="69" t="n">
        <f aca="false">IF(AND($F48&lt;R$2,$G48&lt;R$4,(DATE(YEAR($G48)+1,MONTH($G48)+1,1))&gt;R$4),$D48*24*R$3*(R$2/1000-($F48/1000)),0)</f>
        <v>0</v>
      </c>
      <c r="S48" s="69" t="n">
        <f aca="false">IF(AND($F48&lt;S$2,$G48&lt;S$4,(DATE(YEAR($G48)+1,MONTH($G48)+1,1))&gt;S$4),$D48*24*S$3*(S$2/1000-($F48/1000)),0)</f>
        <v>0</v>
      </c>
      <c r="T48" s="69" t="n">
        <f aca="false">IF(AND($F48&lt;T$2,$G48&lt;T$4,(DATE(YEAR($G48)+1,MONTH($G48)+1,1))&gt;T$4),$D48*24*T$3*(T$2/1000-($F48/1000)),0)</f>
        <v>0</v>
      </c>
      <c r="U48" s="69" t="n">
        <f aca="false">IF(AND($F48&lt;U$2,$G48&lt;U$4,(DATE(YEAR($G48)+1,MONTH($G48)+1,1))&gt;U$4),$D48*24*U$3*(U$2/1000-($F48/1000)),0)</f>
        <v>0</v>
      </c>
      <c r="V48" s="69" t="n">
        <f aca="false">IF(AND($F48&lt;V$2,$G48&lt;V$4,(DATE(YEAR($G48)+1,MONTH($G48)+1,1))&gt;V$4),$D48*24*V$3*(V$2/1000-($F48/1000)),0)</f>
        <v>0</v>
      </c>
      <c r="W48" s="69" t="n">
        <f aca="false">IF(AND($F48&lt;W$2,$G48&lt;W$4,(DATE(YEAR($G48)+1,MONTH($G48)+1,1))&gt;W$4),$D48*24*W$3*(W$2/1000-($F48/1000)),0)</f>
        <v>0</v>
      </c>
      <c r="X48" s="69" t="n">
        <f aca="false">IF(AND($F48&lt;X$2,$G48&lt;X$4,(DATE(YEAR($G48)+1,MONTH($G48)+1,1))&gt;X$4),$D48*24*X$3*(X$2/1000-($F48/1000)),0)</f>
        <v>0</v>
      </c>
      <c r="Y48" s="69" t="n">
        <f aca="false">IF(AND($F48&lt;Y$2,$G48&lt;Y$4,(DATE(YEAR($G48)+1,MONTH($G48)+1,1))&gt;Y$4),$D48*24*Y$3*(Y$2/1000-($F48/1000)),0)</f>
        <v>0</v>
      </c>
      <c r="Z48" s="69" t="n">
        <f aca="false">IF(AND($F48&lt;Z$2,$G48&lt;Z$4,(DATE(YEAR($G48)+1,MONTH($G48)+1,1))&gt;Z$4),$D48*24*Z$3*(Z$2/1000-($F48/1000)),0)</f>
        <v>0</v>
      </c>
      <c r="AA48" s="69" t="n">
        <f aca="false">IF(AND($F48&lt;AA$2,$G48&lt;AA$4,(DATE(YEAR($G48)+1,MONTH($G48)+1,1))&gt;AA$4),$D48*24*AA$3*(AA$2/1000-($F48/1000)),0)</f>
        <v>0</v>
      </c>
      <c r="AB48" s="69" t="n">
        <f aca="false">IF(AND($F48&lt;AB$2,$G48&lt;AB$4,(DATE(YEAR($G48)+1,MONTH($G48)+1,1))&gt;AB$4),$D48*24*AB$3*(AB$2/1000-($F48/1000)),0)</f>
        <v>746.879999999999</v>
      </c>
      <c r="AC48" s="69" t="n">
        <f aca="false">IF(AND($F48&lt;AC$2,$G48&lt;AC$4,(DATE(YEAR($G48)+1,MONTH($G48)+1,1))&gt;AC$4),$D48*24*AC$3*(AC$2/1000-($F48/1000)),0)</f>
        <v>746.879999999999</v>
      </c>
      <c r="AD48" s="69" t="n">
        <f aca="false">IF(AND($F48&lt;AD$2,$G48&lt;AD$4,(DATE(YEAR($G48)+1,MONTH($G48)+1,1))&gt;AD$4),$D48*24*AD$3*(AD$2/1000-($F48/1000)),0)</f>
        <v>746.879999999999</v>
      </c>
      <c r="AE48" s="69" t="n">
        <f aca="false">IF(AND($F48&lt;AE$2,$G48&lt;AE$4,(DATE(YEAR($G48)+1,MONTH($G48)+1,1))&gt;AE$4),$D48*24*AE$3*(AE$2/1000-($F48/1000)),0)</f>
        <v>746.879999999999</v>
      </c>
      <c r="AF48" s="69" t="n">
        <f aca="false">IF(AND($F48&lt;AF$2,$G48&lt;AF$4,(DATE(YEAR($G48)+1,MONTH($G48)+1,1))&gt;AF$4),$D48*24*AF$3*(AF$2/1000-($F48/1000)),0)</f>
        <v>746.879999999999</v>
      </c>
      <c r="AG48" s="69" t="n">
        <f aca="false">IF(AND($F48&lt;AG$2,$G48&lt;AG$4,(DATE(YEAR($G48)+1,MONTH($G48)+1,1))&gt;AG$4),$D48*24*AG$3*(AG$2/1000-($F48/1000)),0)</f>
        <v>746.879999999999</v>
      </c>
      <c r="AH48" s="69" t="n">
        <f aca="false">IF(AND($F48&lt;AH$2,$G48&lt;AH$4,(DATE(YEAR($G48)+1,MONTH($G48)+1,1))&gt;AH$4),$D48*24*AH$3*(AH$2/1000-($F48/1000)),0)</f>
        <v>746.879999999999</v>
      </c>
      <c r="AI48" s="69" t="n">
        <f aca="false">IF(AND($F48&lt;AI$2,$G48&lt;AI$4,(DATE(YEAR($G48)+1,MONTH($G48)+1,1))&gt;AI$4),$D48*24*AI$3*(AI$2/1000-($F48/1000)),0)</f>
        <v>746.879999999999</v>
      </c>
      <c r="AJ48" s="69" t="n">
        <f aca="false">IF(AND($F48&lt;AJ$2,$G48&lt;AJ$4,(DATE(YEAR($G48)+1,MONTH($G48)+1,1))&gt;AJ$4),$D48*24*AJ$3*(AJ$2/1000-($F48/1000)),0)</f>
        <v>746.879999999999</v>
      </c>
      <c r="AK48" s="69" t="n">
        <f aca="false">IF(AND($F48&lt;AK$2,$G48&lt;AK$4,(DATE(YEAR($G48)+1,MONTH($G48)+1,1))&gt;AK$4),$D48*24*AK$3*(AK$2/1000-($F48/1000)),0)</f>
        <v>746.879999999999</v>
      </c>
      <c r="AL48" s="69" t="n">
        <f aca="false">IF(AND($F48&lt;AL$2,$G48&lt;AL$4,(DATE(YEAR($G48)+1,MONTH($G48)+1,1))&gt;AL$4),$D48*24*AL$3*(AL$2/1000-($F48/1000)),0)</f>
        <v>746.879999999999</v>
      </c>
      <c r="AM48" s="69" t="n">
        <f aca="false">IF(AND($F48&lt;AM$2,$G48&lt;AM$4,(DATE(YEAR($G48)+1,MONTH($G48)+1,1))&gt;AM$4),$D48*24*AM$3*(AM$2/1000-($F48/1000)),0)</f>
        <v>746.879999999999</v>
      </c>
      <c r="AN48" s="69" t="n">
        <f aca="false">IF(AND($F48&lt;AN$2,$G48&lt;AN$4,(DATE(YEAR($G48)+1,MONTH($G48)+1,1))&gt;AN$4),$D48*24*AN$3*(AN$2/1000-($F48/1000)),0)</f>
        <v>0</v>
      </c>
      <c r="AO48" s="69" t="n">
        <f aca="false">IF(AND($F48&lt;AO$2,$G48&lt;AO$4,(DATE(YEAR($G48)+1,MONTH($G48)+1,1))&gt;AO$4),$D48*24*AO$3*(AO$2/1000-($F48/1000)),0)</f>
        <v>0</v>
      </c>
      <c r="AP48" s="69" t="n">
        <f aca="false">IF(AND($F48&lt;AP$2,$G48&lt;AP$4,(DATE(YEAR($G48)+1,MONTH($G48)+1,1))&gt;AP$4),$D48*24*AP$3*(AP$2/1000-($F48/1000)),0)</f>
        <v>0</v>
      </c>
      <c r="AQ48" s="69" t="n">
        <f aca="false">IF(AND($F48&lt;AQ$2,$G48&lt;AQ$4,(DATE(YEAR($G48)+1,MONTH($G48)+1,1))&gt;AQ$4),$D48*24*AQ$3*(AQ$2/1000-($F48/1000)),0)</f>
        <v>0</v>
      </c>
      <c r="AR48" s="69" t="n">
        <f aca="false">IF(AND($F48&lt;AR$2,$G48&lt;AR$4,(DATE(YEAR($G48)+1,MONTH($G48)+1,1))&gt;AR$4),$D48*24*AR$3*(AR$2/1000-($F48/1000)),0)</f>
        <v>0</v>
      </c>
      <c r="AS48" s="69" t="n">
        <f aca="false">IF(AND($F48&lt;AS$2,$G48&lt;AS$4,(DATE(YEAR($G48)+1,MONTH($G48)+1,1))&gt;AS$4),$D48*24*AS$3*(AS$2/1000-($F48/1000)),0)</f>
        <v>0</v>
      </c>
      <c r="AT48" s="69" t="n">
        <f aca="false">IF(AND($F48&lt;AT$2,$G48&lt;AT$4,(DATE(YEAR($G48)+1,MONTH($G48)+1,1))&gt;AT$4),$D48*24*AT$3*(AT$2/1000-($F48/1000)),0)</f>
        <v>0</v>
      </c>
      <c r="AU48" s="69" t="n">
        <f aca="false">IF(AND($F48&lt;AU$2,$G48&lt;AU$4,(DATE(YEAR($G48)+1,MONTH($G48)+1,1))&gt;AU$4),$D48*24*AU$3*(AU$2/1000-($F48/1000)),0)</f>
        <v>0</v>
      </c>
      <c r="AV48" s="69" t="n">
        <f aca="false">IF(AND($F48&lt;AV$2,$G48&lt;AV$4,(DATE(YEAR($G48)+1,MONTH($G48)+1,1))&gt;AV$4),$D48*24*AV$3*(AV$2/1000-($F48/1000)),0)</f>
        <v>0</v>
      </c>
      <c r="AW48" s="69" t="n">
        <f aca="false">IF(AND($F48&lt;AW$2,$G48&lt;AW$4,(DATE(YEAR($G48)+1,MONTH($G48)+1,1))&gt;AW$4),$D48*24*AW$3*(AW$2/1000-($F48/1000)),0)</f>
        <v>0</v>
      </c>
      <c r="AX48" s="69" t="n">
        <f aca="false">IF(AND($F48&lt;AX$2,$G48&lt;AX$4,(DATE(YEAR($G48)+1,MONTH($G48)+1,1))&gt;AX$4),$D48*24*AX$3*(AX$2/1000-($F48/1000)),0)</f>
        <v>0</v>
      </c>
      <c r="AY48" s="69" t="n">
        <f aca="false">IF(AND($F48&lt;AY$2,$G48&lt;AY$4,(DATE(YEAR($G48)+1,MONTH($G48)+1,1))&gt;AY$4),$D48*24*AY$3*(AY$2/1000-($F48/1000)),0)</f>
        <v>0</v>
      </c>
      <c r="AZ48" s="69" t="n">
        <f aca="false">IF(AND($F48&lt;AZ$2,$G48&lt;AZ$4,(DATE(YEAR($G48)+1,MONTH($G48)+1,1))&gt;AZ$4),$D48*24*AZ$3*(AZ$2/1000-($F48/1000)),0)</f>
        <v>0</v>
      </c>
      <c r="BA48" s="69" t="n">
        <f aca="false">IF(AND($F48&lt;BA$2,$G48&lt;BA$4,(DATE(YEAR($G48)+1,MONTH($G48)+1,1))&gt;BA$4),$D48*24*BA$3*(BA$2/1000-($F48/1000)),0)</f>
        <v>0</v>
      </c>
      <c r="BB48" s="69" t="n">
        <f aca="false">IF(AND($F48&lt;BB$2,$G48&lt;BB$4,(DATE(YEAR($G48)+1,MONTH($G48)+1,1))&gt;BB$4),$D48*24*BB$3*(BB$2/1000-($F48/1000)),0)</f>
        <v>0</v>
      </c>
      <c r="BC48" s="69" t="n">
        <f aca="false">IF(AND($F48&lt;BC$2,$G48&lt;BC$4,(DATE(YEAR($G48)+1,MONTH($G48)+1,1))&gt;BC$4),$D48*24*BC$3*(BC$2/1000-($F48/1000)),0)</f>
        <v>0</v>
      </c>
      <c r="BD48" s="83" t="n">
        <f aca="false">IF(AND($F48&lt;BD$2,$G48&lt;BD$4,(DATE(YEAR($G48)+1,MONTH($G48)+1,1))&gt;BD$4),$D48*24*BD$3*(BD$2/1000-($F48/1000)),0)</f>
        <v>0</v>
      </c>
      <c r="BF48" s="69" t="n">
        <f aca="false">AVERAGE(I48:K48)</f>
        <v>0</v>
      </c>
      <c r="BG48" s="69" t="n">
        <f aca="false">AVERAGE(L48:N48)</f>
        <v>0</v>
      </c>
      <c r="BH48" s="69" t="n">
        <f aca="false">AVERAGE(O48:Q48)</f>
        <v>0</v>
      </c>
      <c r="BI48" s="69" t="n">
        <f aca="false">AVERAGE(R48:T48)</f>
        <v>0</v>
      </c>
      <c r="BJ48" s="69" t="n">
        <f aca="false">AVERAGE(U48:W48)</f>
        <v>0</v>
      </c>
      <c r="BK48" s="69" t="n">
        <f aca="false">AVERAGE(X48:Z48)</f>
        <v>0</v>
      </c>
      <c r="BL48" s="69" t="n">
        <f aca="false">AVERAGE(AA48:AC48)</f>
        <v>497.919999999999</v>
      </c>
      <c r="BM48" s="69" t="n">
        <f aca="false">AVERAGE(AD48:AF48)</f>
        <v>746.879999999999</v>
      </c>
      <c r="BN48" s="69" t="n">
        <f aca="false">AVERAGE(AG48:AI48)</f>
        <v>746.879999999999</v>
      </c>
      <c r="BO48" s="69" t="n">
        <f aca="false">AVERAGE(AJ48:AL48)</f>
        <v>746.879999999999</v>
      </c>
      <c r="BP48" s="69" t="n">
        <f aca="false">AVERAGE(AM48:AO48)</f>
        <v>248.96</v>
      </c>
      <c r="BQ48" s="69" t="n">
        <f aca="false">AVERAGE(AP48:AR48)</f>
        <v>0</v>
      </c>
      <c r="BR48" s="69" t="n">
        <f aca="false">AVERAGE(AS48:AU48)</f>
        <v>0</v>
      </c>
      <c r="BS48" s="69" t="n">
        <f aca="false">AVERAGE(AV48:AX48)</f>
        <v>0</v>
      </c>
      <c r="BT48" s="69" t="n">
        <f aca="false">AVERAGE(AY48:BA48)</f>
        <v>0</v>
      </c>
      <c r="BU48" s="69" t="n">
        <f aca="false">AVERAGE(BB48:BD48)</f>
        <v>0</v>
      </c>
    </row>
    <row r="49" customFormat="false" ht="12.75" hidden="false" customHeight="false" outlineLevel="0" collapsed="false">
      <c r="A49" s="71" t="s">
        <v>1290</v>
      </c>
      <c r="B49" s="71" t="s">
        <v>1204</v>
      </c>
      <c r="C49" s="71" t="s">
        <v>1273</v>
      </c>
      <c r="D49" s="72" t="n">
        <v>580</v>
      </c>
      <c r="E49" s="3" t="s">
        <v>1268</v>
      </c>
      <c r="F49" s="72" t="n">
        <v>6707</v>
      </c>
      <c r="G49" s="73" t="n">
        <v>38504</v>
      </c>
      <c r="H49" s="64" t="s">
        <v>1260</v>
      </c>
      <c r="I49" s="69" t="n">
        <f aca="false">IF(AND($F49&lt;I$2,$G49&lt;I$4,(DATE(YEAR($G49)+1,MONTH($G49)+1,1))&gt;I$4),$D49*24*I$3*(I$2/1000-($F49/1000)),0)</f>
        <v>0</v>
      </c>
      <c r="J49" s="69" t="n">
        <f aca="false">IF(AND($F49&lt;J$2,$G49&lt;J$4,(DATE(YEAR($G49)+1,MONTH($G49)+1,1))&gt;J$4),$D49*24*J$3*(J$2/1000-($F49/1000)),0)</f>
        <v>0</v>
      </c>
      <c r="K49" s="69" t="n">
        <f aca="false">IF(AND($F49&lt;K$2,$G49&lt;K$4,(DATE(YEAR($G49)+1,MONTH($G49)+1,1))&gt;K$4),$D49*24*K$3*(K$2/1000-($F49/1000)),0)</f>
        <v>0</v>
      </c>
      <c r="L49" s="69" t="n">
        <f aca="false">IF(AND($F49&lt;L$2,$G49&lt;L$4,(DATE(YEAR($G49)+1,MONTH($G49)+1,1))&gt;L$4),$D49*24*L$3*(L$2/1000-($F49/1000)),0)</f>
        <v>0</v>
      </c>
      <c r="M49" s="69" t="n">
        <f aca="false">IF(AND($F49&lt;M$2,$G49&lt;M$4,(DATE(YEAR($G49)+1,MONTH($G49)+1,1))&gt;M$4),$D49*24*M$3*(M$2/1000-($F49/1000)),0)</f>
        <v>0</v>
      </c>
      <c r="N49" s="69" t="n">
        <f aca="false">IF(AND($F49&lt;N$2,$G49&lt;N$4,(DATE(YEAR($G49)+1,MONTH($G49)+1,1))&gt;N$4),$D49*24*N$3*(N$2/1000-($F49/1000)),0)</f>
        <v>0</v>
      </c>
      <c r="O49" s="69" t="n">
        <f aca="false">IF(AND($F49&lt;O$2,$G49&lt;O$4,(DATE(YEAR($G49)+1,MONTH($G49)+1,1))&gt;O$4),$D49*24*O$3*(O$2/1000-($F49/1000)),0)</f>
        <v>0</v>
      </c>
      <c r="P49" s="69" t="n">
        <f aca="false">IF(AND($F49&lt;P$2,$G49&lt;P$4,(DATE(YEAR($G49)+1,MONTH($G49)+1,1))&gt;P$4),$D49*24*P$3*(P$2/1000-($F49/1000)),0)</f>
        <v>0</v>
      </c>
      <c r="Q49" s="69" t="n">
        <f aca="false">IF(AND($F49&lt;Q$2,$G49&lt;Q$4,(DATE(YEAR($G49)+1,MONTH($G49)+1,1))&gt;Q$4),$D49*24*Q$3*(Q$2/1000-($F49/1000)),0)</f>
        <v>0</v>
      </c>
      <c r="R49" s="69" t="n">
        <f aca="false">IF(AND($F49&lt;R$2,$G49&lt;R$4,(DATE(YEAR($G49)+1,MONTH($G49)+1,1))&gt;R$4),$D49*24*R$3*(R$2/1000-($F49/1000)),0)</f>
        <v>0</v>
      </c>
      <c r="S49" s="69" t="n">
        <f aca="false">IF(AND($F49&lt;S$2,$G49&lt;S$4,(DATE(YEAR($G49)+1,MONTH($G49)+1,1))&gt;S$4),$D49*24*S$3*(S$2/1000-($F49/1000)),0)</f>
        <v>0</v>
      </c>
      <c r="T49" s="69" t="n">
        <f aca="false">IF(AND($F49&lt;T$2,$G49&lt;T$4,(DATE(YEAR($G49)+1,MONTH($G49)+1,1))&gt;T$4),$D49*24*T$3*(T$2/1000-($F49/1000)),0)</f>
        <v>0</v>
      </c>
      <c r="U49" s="69" t="n">
        <f aca="false">IF(AND($F49&lt;U$2,$G49&lt;U$4,(DATE(YEAR($G49)+1,MONTH($G49)+1,1))&gt;U$4),$D49*24*U$3*(U$2/1000-($F49/1000)),0)</f>
        <v>0</v>
      </c>
      <c r="V49" s="69" t="n">
        <f aca="false">IF(AND($F49&lt;V$2,$G49&lt;V$4,(DATE(YEAR($G49)+1,MONTH($G49)+1,1))&gt;V$4),$D49*24*V$3*(V$2/1000-($F49/1000)),0)</f>
        <v>0</v>
      </c>
      <c r="W49" s="69" t="n">
        <f aca="false">IF(AND($F49&lt;W$2,$G49&lt;W$4,(DATE(YEAR($G49)+1,MONTH($G49)+1,1))&gt;W$4),$D49*24*W$3*(W$2/1000-($F49/1000)),0)</f>
        <v>0</v>
      </c>
      <c r="X49" s="69" t="n">
        <f aca="false">IF(AND($F49&lt;X$2,$G49&lt;X$4,(DATE(YEAR($G49)+1,MONTH($G49)+1,1))&gt;X$4),$D49*24*X$3*(X$2/1000-($F49/1000)),0)</f>
        <v>0</v>
      </c>
      <c r="Y49" s="69" t="n">
        <f aca="false">IF(AND($F49&lt;Y$2,$G49&lt;Y$4,(DATE(YEAR($G49)+1,MONTH($G49)+1,1))&gt;Y$4),$D49*24*Y$3*(Y$2/1000-($F49/1000)),0)</f>
        <v>0</v>
      </c>
      <c r="Z49" s="69" t="n">
        <f aca="false">IF(AND($F49&lt;Z$2,$G49&lt;Z$4,(DATE(YEAR($G49)+1,MONTH($G49)+1,1))&gt;Z$4),$D49*24*Z$3*(Z$2/1000-($F49/1000)),0)</f>
        <v>0</v>
      </c>
      <c r="AA49" s="69" t="n">
        <f aca="false">IF(AND($F49&lt;AA$2,$G49&lt;AA$4,(DATE(YEAR($G49)+1,MONTH($G49)+1,1))&gt;AA$4),$D49*24*AA$3*(AA$2/1000-($F49/1000)),0)</f>
        <v>0</v>
      </c>
      <c r="AB49" s="69" t="n">
        <f aca="false">IF(AND($F49&lt;AB$2,$G49&lt;AB$4,(DATE(YEAR($G49)+1,MONTH($G49)+1,1))&gt;AB$4),$D49*24*AB$3*(AB$2/1000-($F49/1000)),0)</f>
        <v>0</v>
      </c>
      <c r="AC49" s="69" t="n">
        <f aca="false">IF(AND($F49&lt;AC$2,$G49&lt;AC$4,(DATE(YEAR($G49)+1,MONTH($G49)+1,1))&gt;AC$4),$D49*24*AC$3*(AC$2/1000-($F49/1000)),0)</f>
        <v>0</v>
      </c>
      <c r="AD49" s="69" t="n">
        <f aca="false">IF(AND($F49&lt;AD$2,$G49&lt;AD$4,(DATE(YEAR($G49)+1,MONTH($G49)+1,1))&gt;AD$4),$D49*24*AD$3*(AD$2/1000-($F49/1000)),0)</f>
        <v>0</v>
      </c>
      <c r="AE49" s="69" t="n">
        <f aca="false">IF(AND($F49&lt;AE$2,$G49&lt;AE$4,(DATE(YEAR($G49)+1,MONTH($G49)+1,1))&gt;AE$4),$D49*24*AE$3*(AE$2/1000-($F49/1000)),0)</f>
        <v>0</v>
      </c>
      <c r="AF49" s="69" t="n">
        <f aca="false">IF(AND($F49&lt;AF$2,$G49&lt;AF$4,(DATE(YEAR($G49)+1,MONTH($G49)+1,1))&gt;AF$4),$D49*24*AF$3*(AF$2/1000-($F49/1000)),0)</f>
        <v>0</v>
      </c>
      <c r="AG49" s="69" t="n">
        <f aca="false">IF(AND($F49&lt;AG$2,$G49&lt;AG$4,(DATE(YEAR($G49)+1,MONTH($G49)+1,1))&gt;AG$4),$D49*24*AG$3*(AG$2/1000-($F49/1000)),0)</f>
        <v>0</v>
      </c>
      <c r="AH49" s="69" t="n">
        <f aca="false">IF(AND($F49&lt;AH$2,$G49&lt;AH$4,(DATE(YEAR($G49)+1,MONTH($G49)+1,1))&gt;AH$4),$D49*24*AH$3*(AH$2/1000-($F49/1000)),0)</f>
        <v>0</v>
      </c>
      <c r="AI49" s="69" t="n">
        <f aca="false">IF(AND($F49&lt;AI$2,$G49&lt;AI$4,(DATE(YEAR($G49)+1,MONTH($G49)+1,1))&gt;AI$4),$D49*24*AI$3*(AI$2/1000-($F49/1000)),0)</f>
        <v>0</v>
      </c>
      <c r="AJ49" s="69" t="n">
        <f aca="false">IF(AND($F49&lt;AJ$2,$G49&lt;AJ$4,(DATE(YEAR($G49)+1,MONTH($G49)+1,1))&gt;AJ$4),$D49*24*AJ$3*(AJ$2/1000-($F49/1000)),0)</f>
        <v>0</v>
      </c>
      <c r="AK49" s="69" t="n">
        <f aca="false">IF(AND($F49&lt;AK$2,$G49&lt;AK$4,(DATE(YEAR($G49)+1,MONTH($G49)+1,1))&gt;AK$4),$D49*24*AK$3*(AK$2/1000-($F49/1000)),0)</f>
        <v>0</v>
      </c>
      <c r="AL49" s="69" t="n">
        <f aca="false">IF(AND($F49&lt;AL$2,$G49&lt;AL$4,(DATE(YEAR($G49)+1,MONTH($G49)+1,1))&gt;AL$4),$D49*24*AL$3*(AL$2/1000-($F49/1000)),0)</f>
        <v>0</v>
      </c>
      <c r="AM49" s="69" t="n">
        <f aca="false">IF(AND($F49&lt;AM$2,$G49&lt;AM$4,(DATE(YEAR($G49)+1,MONTH($G49)+1,1))&gt;AM$4),$D49*24*AM$3*(AM$2/1000-($F49/1000)),0)</f>
        <v>0</v>
      </c>
      <c r="AN49" s="69" t="n">
        <f aca="false">IF(AND($F49&lt;AN$2,$G49&lt;AN$4,(DATE(YEAR($G49)+1,MONTH($G49)+1,1))&gt;AN$4),$D49*24*AN$3*(AN$2/1000-($F49/1000)),0)</f>
        <v>0</v>
      </c>
      <c r="AO49" s="69" t="n">
        <f aca="false">IF(AND($F49&lt;AO$2,$G49&lt;AO$4,(DATE(YEAR($G49)+1,MONTH($G49)+1,1))&gt;AO$4),$D49*24*AO$3*(AO$2/1000-($F49/1000)),0)</f>
        <v>0</v>
      </c>
      <c r="AP49" s="69" t="n">
        <f aca="false">IF(AND($F49&lt;AP$2,$G49&lt;AP$4,(DATE(YEAR($G49)+1,MONTH($G49)+1,1))&gt;AP$4),$D49*24*AP$3*(AP$2/1000-($F49/1000)),0)</f>
        <v>0</v>
      </c>
      <c r="AQ49" s="69" t="n">
        <f aca="false">IF(AND($F49&lt;AQ$2,$G49&lt;AQ$4,(DATE(YEAR($G49)+1,MONTH($G49)+1,1))&gt;AQ$4),$D49*24*AQ$3*(AQ$2/1000-($F49/1000)),0)</f>
        <v>0</v>
      </c>
      <c r="AR49" s="69" t="n">
        <f aca="false">IF(AND($F49&lt;AR$2,$G49&lt;AR$4,(DATE(YEAR($G49)+1,MONTH($G49)+1,1))&gt;AR$4),$D49*24*AR$3*(AR$2/1000-($F49/1000)),0)</f>
        <v>0</v>
      </c>
      <c r="AS49" s="69" t="n">
        <f aca="false">IF(AND($F49&lt;AS$2,$G49&lt;AS$4,(DATE(YEAR($G49)+1,MONTH($G49)+1,1))&gt;AS$4),$D49*24*AS$3*(AS$2/1000-($F49/1000)),0)</f>
        <v>0</v>
      </c>
      <c r="AT49" s="69" t="n">
        <f aca="false">IF(AND($F49&lt;AT$2,$G49&lt;AT$4,(DATE(YEAR($G49)+1,MONTH($G49)+1,1))&gt;AT$4),$D49*24*AT$3*(AT$2/1000-($F49/1000)),0)</f>
        <v>0</v>
      </c>
      <c r="AU49" s="69" t="n">
        <f aca="false">IF(AND($F49&lt;AU$2,$G49&lt;AU$4,(DATE(YEAR($G49)+1,MONTH($G49)+1,1))&gt;AU$4),$D49*24*AU$3*(AU$2/1000-($F49/1000)),0)</f>
        <v>0</v>
      </c>
      <c r="AV49" s="69" t="n">
        <f aca="false">IF(AND($F49&lt;AV$2,$G49&lt;AV$4,(DATE(YEAR($G49)+1,MONTH($G49)+1,1))&gt;AV$4),$D49*24*AV$3*(AV$2/1000-($F49/1000)),0)</f>
        <v>0</v>
      </c>
      <c r="AW49" s="69" t="n">
        <f aca="false">IF(AND($F49&lt;AW$2,$G49&lt;AW$4,(DATE(YEAR($G49)+1,MONTH($G49)+1,1))&gt;AW$4),$D49*24*AW$3*(AW$2/1000-($F49/1000)),0)</f>
        <v>0</v>
      </c>
      <c r="AX49" s="69" t="n">
        <f aca="false">IF(AND($F49&lt;AX$2,$G49&lt;AX$4,(DATE(YEAR($G49)+1,MONTH($G49)+1,1))&gt;AX$4),$D49*24*AX$3*(AX$2/1000-($F49/1000)),0)</f>
        <v>0</v>
      </c>
      <c r="AY49" s="69" t="n">
        <f aca="false">IF(AND($F49&lt;AY$2,$G49&lt;AY$4,(DATE(YEAR($G49)+1,MONTH($G49)+1,1))&gt;AY$4),$D49*24*AY$3*(AY$2/1000-($F49/1000)),0)</f>
        <v>0</v>
      </c>
      <c r="AZ49" s="69" t="n">
        <f aca="false">IF(AND($F49&lt;AZ$2,$G49&lt;AZ$4,(DATE(YEAR($G49)+1,MONTH($G49)+1,1))&gt;AZ$4),$D49*24*AZ$3*(AZ$2/1000-($F49/1000)),0)</f>
        <v>0</v>
      </c>
      <c r="BA49" s="69" t="n">
        <f aca="false">IF(AND($F49&lt;BA$2,$G49&lt;BA$4,(DATE(YEAR($G49)+1,MONTH($G49)+1,1))&gt;BA$4),$D49*24*BA$3*(BA$2/1000-($F49/1000)),0)</f>
        <v>0</v>
      </c>
      <c r="BB49" s="69" t="n">
        <f aca="false">IF(AND($F49&lt;BB$2,$G49&lt;BB$4,(DATE(YEAR($G49)+1,MONTH($G49)+1,1))&gt;BB$4),$D49*24*BB$3*(BB$2/1000-($F49/1000)),0)</f>
        <v>0</v>
      </c>
      <c r="BC49" s="69" t="n">
        <f aca="false">IF(AND($F49&lt;BC$2,$G49&lt;BC$4,(DATE(YEAR($G49)+1,MONTH($G49)+1,1))&gt;BC$4),$D49*24*BC$3*(BC$2/1000-($F49/1000)),0)</f>
        <v>0</v>
      </c>
      <c r="BD49" s="83" t="n">
        <f aca="false">IF(AND($F49&lt;BD$2,$G49&lt;BD$4,(DATE(YEAR($G49)+1,MONTH($G49)+1,1))&gt;BD$4),$D49*24*BD$3*(BD$2/1000-($F49/1000)),0)</f>
        <v>0</v>
      </c>
      <c r="BF49" s="69" t="n">
        <f aca="false">AVERAGE(I49:K49)</f>
        <v>0</v>
      </c>
      <c r="BG49" s="69" t="n">
        <f aca="false">AVERAGE(L49:N49)</f>
        <v>0</v>
      </c>
      <c r="BH49" s="69" t="n">
        <f aca="false">AVERAGE(O49:Q49)</f>
        <v>0</v>
      </c>
      <c r="BI49" s="69" t="n">
        <f aca="false">AVERAGE(R49:T49)</f>
        <v>0</v>
      </c>
      <c r="BJ49" s="69" t="n">
        <f aca="false">AVERAGE(U49:W49)</f>
        <v>0</v>
      </c>
      <c r="BK49" s="69" t="n">
        <f aca="false">AVERAGE(X49:Z49)</f>
        <v>0</v>
      </c>
      <c r="BL49" s="69" t="n">
        <f aca="false">AVERAGE(AA49:AC49)</f>
        <v>0</v>
      </c>
      <c r="BM49" s="69" t="n">
        <f aca="false">AVERAGE(AD49:AF49)</f>
        <v>0</v>
      </c>
      <c r="BN49" s="69" t="n">
        <f aca="false">AVERAGE(AG49:AI49)</f>
        <v>0</v>
      </c>
      <c r="BO49" s="69" t="n">
        <f aca="false">AVERAGE(AJ49:AL49)</f>
        <v>0</v>
      </c>
      <c r="BP49" s="69" t="n">
        <f aca="false">AVERAGE(AM49:AO49)</f>
        <v>0</v>
      </c>
      <c r="BQ49" s="69" t="n">
        <f aca="false">AVERAGE(AP49:AR49)</f>
        <v>0</v>
      </c>
      <c r="BR49" s="69" t="n">
        <f aca="false">AVERAGE(AS49:AU49)</f>
        <v>0</v>
      </c>
      <c r="BS49" s="69" t="n">
        <f aca="false">AVERAGE(AV49:AX49)</f>
        <v>0</v>
      </c>
      <c r="BT49" s="69" t="n">
        <f aca="false">AVERAGE(AY49:BA49)</f>
        <v>0</v>
      </c>
      <c r="BU49" s="69" t="n">
        <f aca="false">AVERAGE(BB49:BD49)</f>
        <v>0</v>
      </c>
    </row>
    <row r="50" customFormat="false" ht="12.75" hidden="false" customHeight="false" outlineLevel="0" collapsed="false">
      <c r="A50" s="0" t="s">
        <v>1202</v>
      </c>
      <c r="B50" s="71" t="s">
        <v>1204</v>
      </c>
      <c r="C50" s="71" t="s">
        <v>1273</v>
      </c>
      <c r="D50" s="72" t="n">
        <v>547</v>
      </c>
      <c r="E50" s="3" t="s">
        <v>1268</v>
      </c>
      <c r="F50" s="72" t="n">
        <v>7100</v>
      </c>
      <c r="G50" s="73" t="n">
        <v>37073</v>
      </c>
      <c r="H50" s="64" t="s">
        <v>1260</v>
      </c>
      <c r="I50" s="69" t="n">
        <f aca="false">IF(AND($F50&lt;I$2,$G50&lt;I$4,(DATE(YEAR($G50)+1,MONTH($G50)+1,1))&gt;I$4),$D50*24*I$3*(I$2/1000-($F50/1000)),0)</f>
        <v>0</v>
      </c>
      <c r="J50" s="69" t="n">
        <f aca="false">IF(AND($F50&lt;J$2,$G50&lt;J$4,(DATE(YEAR($G50)+1,MONTH($G50)+1,1))&gt;J$4),$D50*24*J$3*(J$2/1000-($F50/1000)),0)</f>
        <v>0</v>
      </c>
      <c r="K50" s="69" t="n">
        <f aca="false">IF(AND($F50&lt;K$2,$G50&lt;K$4,(DATE(YEAR($G50)+1,MONTH($G50)+1,1))&gt;K$4),$D50*24*K$3*(K$2/1000-($F50/1000)),0)</f>
        <v>0</v>
      </c>
      <c r="L50" s="69" t="n">
        <f aca="false">IF(AND($F50&lt;L$2,$G50&lt;L$4,(DATE(YEAR($G50)+1,MONTH($G50)+1,1))&gt;L$4),$D50*24*L$3*(L$2/1000-($F50/1000)),0)</f>
        <v>0</v>
      </c>
      <c r="M50" s="69" t="n">
        <f aca="false">IF(AND($F50&lt;M$2,$G50&lt;M$4,(DATE(YEAR($G50)+1,MONTH($G50)+1,1))&gt;M$4),$D50*24*M$3*(M$2/1000-($F50/1000)),0)</f>
        <v>0</v>
      </c>
      <c r="N50" s="69" t="n">
        <f aca="false">IF(AND($F50&lt;N$2,$G50&lt;N$4,(DATE(YEAR($G50)+1,MONTH($G50)+1,1))&gt;N$4),$D50*24*N$3*(N$2/1000-($F50/1000)),0)</f>
        <v>0</v>
      </c>
      <c r="O50" s="69" t="n">
        <f aca="false">IF(AND($F50&lt;O$2,$G50&lt;O$4,(DATE(YEAR($G50)+1,MONTH($G50)+1,1))&gt;O$4),$D50*24*O$3*(O$2/1000-($F50/1000)),0)</f>
        <v>0</v>
      </c>
      <c r="P50" s="69" t="n">
        <f aca="false">IF(AND($F50&lt;P$2,$G50&lt;P$4,(DATE(YEAR($G50)+1,MONTH($G50)+1,1))&gt;P$4),$D50*24*P$3*(P$2/1000-($F50/1000)),0)</f>
        <v>38071.2</v>
      </c>
      <c r="Q50" s="69" t="n">
        <f aca="false">IF(AND($F50&lt;Q$2,$G50&lt;Q$4,(DATE(YEAR($G50)+1,MONTH($G50)+1,1))&gt;Q$4),$D50*24*Q$3*(Q$2/1000-($F50/1000)),0)</f>
        <v>38071.2</v>
      </c>
      <c r="R50" s="69" t="n">
        <f aca="false">IF(AND($F50&lt;R$2,$G50&lt;R$4,(DATE(YEAR($G50)+1,MONTH($G50)+1,1))&gt;R$4),$D50*24*R$3*(R$2/1000-($F50/1000)),0)</f>
        <v>30456.96</v>
      </c>
      <c r="S50" s="69" t="n">
        <f aca="false">IF(AND($F50&lt;S$2,$G50&lt;S$4,(DATE(YEAR($G50)+1,MONTH($G50)+1,1))&gt;S$4),$D50*24*S$3*(S$2/1000-($F50/1000)),0)</f>
        <v>34264.08</v>
      </c>
      <c r="T50" s="69" t="n">
        <f aca="false">IF(AND($F50&lt;T$2,$G50&lt;T$4,(DATE(YEAR($G50)+1,MONTH($G50)+1,1))&gt;T$4),$D50*24*T$3*(T$2/1000-($F50/1000)),0)</f>
        <v>38071.2</v>
      </c>
      <c r="U50" s="69" t="n">
        <f aca="false">IF(AND($F50&lt;U$2,$G50&lt;U$4,(DATE(YEAR($G50)+1,MONTH($G50)+1,1))&gt;U$4),$D50*24*U$3*(U$2/1000-($F50/1000)),0)</f>
        <v>38071.2</v>
      </c>
      <c r="V50" s="69" t="n">
        <f aca="false">IF(AND($F50&lt;V$2,$G50&lt;V$4,(DATE(YEAR($G50)+1,MONTH($G50)+1,1))&gt;V$4),$D50*24*V$3*(V$2/1000-($F50/1000)),0)</f>
        <v>38071.2</v>
      </c>
      <c r="W50" s="69" t="n">
        <f aca="false">IF(AND($F50&lt;W$2,$G50&lt;W$4,(DATE(YEAR($G50)+1,MONTH($G50)+1,1))&gt;W$4),$D50*24*W$3*(W$2/1000-($F50/1000)),0)</f>
        <v>38071.2</v>
      </c>
      <c r="X50" s="69" t="n">
        <f aca="false">IF(AND($F50&lt;X$2,$G50&lt;X$4,(DATE(YEAR($G50)+1,MONTH($G50)+1,1))&gt;X$4),$D50*24*X$3*(X$2/1000-($F50/1000)),0)</f>
        <v>38071.2</v>
      </c>
      <c r="Y50" s="69" t="n">
        <f aca="false">IF(AND($F50&lt;Y$2,$G50&lt;Y$4,(DATE(YEAR($G50)+1,MONTH($G50)+1,1))&gt;Y$4),$D50*24*Y$3*(Y$2/1000-($F50/1000)),0)</f>
        <v>38071.2</v>
      </c>
      <c r="Z50" s="69" t="n">
        <f aca="false">IF(AND($F50&lt;Z$2,$G50&lt;Z$4,(DATE(YEAR($G50)+1,MONTH($G50)+1,1))&gt;Z$4),$D50*24*Z$3*(Z$2/1000-($F50/1000)),0)</f>
        <v>38071.2</v>
      </c>
      <c r="AA50" s="69" t="n">
        <f aca="false">IF(AND($F50&lt;AA$2,$G50&lt;AA$4,(DATE(YEAR($G50)+1,MONTH($G50)+1,1))&gt;AA$4),$D50*24*AA$3*(AA$2/1000-($F50/1000)),0)</f>
        <v>38071.2</v>
      </c>
      <c r="AB50" s="69" t="n">
        <f aca="false">IF(AND($F50&lt;AB$2,$G50&lt;AB$4,(DATE(YEAR($G50)+1,MONTH($G50)+1,1))&gt;AB$4),$D50*24*AB$3*(AB$2/1000-($F50/1000)),0)</f>
        <v>0</v>
      </c>
      <c r="AC50" s="69" t="n">
        <f aca="false">IF(AND($F50&lt;AC$2,$G50&lt;AC$4,(DATE(YEAR($G50)+1,MONTH($G50)+1,1))&gt;AC$4),$D50*24*AC$3*(AC$2/1000-($F50/1000)),0)</f>
        <v>0</v>
      </c>
      <c r="AD50" s="69" t="n">
        <f aca="false">IF(AND($F50&lt;AD$2,$G50&lt;AD$4,(DATE(YEAR($G50)+1,MONTH($G50)+1,1))&gt;AD$4),$D50*24*AD$3*(AD$2/1000-($F50/1000)),0)</f>
        <v>0</v>
      </c>
      <c r="AE50" s="69" t="n">
        <f aca="false">IF(AND($F50&lt;AE$2,$G50&lt;AE$4,(DATE(YEAR($G50)+1,MONTH($G50)+1,1))&gt;AE$4),$D50*24*AE$3*(AE$2/1000-($F50/1000)),0)</f>
        <v>0</v>
      </c>
      <c r="AF50" s="69" t="n">
        <f aca="false">IF(AND($F50&lt;AF$2,$G50&lt;AF$4,(DATE(YEAR($G50)+1,MONTH($G50)+1,1))&gt;AF$4),$D50*24*AF$3*(AF$2/1000-($F50/1000)),0)</f>
        <v>0</v>
      </c>
      <c r="AG50" s="69" t="n">
        <f aca="false">IF(AND($F50&lt;AG$2,$G50&lt;AG$4,(DATE(YEAR($G50)+1,MONTH($G50)+1,1))&gt;AG$4),$D50*24*AG$3*(AG$2/1000-($F50/1000)),0)</f>
        <v>0</v>
      </c>
      <c r="AH50" s="69" t="n">
        <f aca="false">IF(AND($F50&lt;AH$2,$G50&lt;AH$4,(DATE(YEAR($G50)+1,MONTH($G50)+1,1))&gt;AH$4),$D50*24*AH$3*(AH$2/1000-($F50/1000)),0)</f>
        <v>0</v>
      </c>
      <c r="AI50" s="69" t="n">
        <f aca="false">IF(AND($F50&lt;AI$2,$G50&lt;AI$4,(DATE(YEAR($G50)+1,MONTH($G50)+1,1))&gt;AI$4),$D50*24*AI$3*(AI$2/1000-($F50/1000)),0)</f>
        <v>0</v>
      </c>
      <c r="AJ50" s="69" t="n">
        <f aca="false">IF(AND($F50&lt;AJ$2,$G50&lt;AJ$4,(DATE(YEAR($G50)+1,MONTH($G50)+1,1))&gt;AJ$4),$D50*24*AJ$3*(AJ$2/1000-($F50/1000)),0)</f>
        <v>0</v>
      </c>
      <c r="AK50" s="69" t="n">
        <f aca="false">IF(AND($F50&lt;AK$2,$G50&lt;AK$4,(DATE(YEAR($G50)+1,MONTH($G50)+1,1))&gt;AK$4),$D50*24*AK$3*(AK$2/1000-($F50/1000)),0)</f>
        <v>0</v>
      </c>
      <c r="AL50" s="69" t="n">
        <f aca="false">IF(AND($F50&lt;AL$2,$G50&lt;AL$4,(DATE(YEAR($G50)+1,MONTH($G50)+1,1))&gt;AL$4),$D50*24*AL$3*(AL$2/1000-($F50/1000)),0)</f>
        <v>0</v>
      </c>
      <c r="AM50" s="69" t="n">
        <f aca="false">IF(AND($F50&lt;AM$2,$G50&lt;AM$4,(DATE(YEAR($G50)+1,MONTH($G50)+1,1))&gt;AM$4),$D50*24*AM$3*(AM$2/1000-($F50/1000)),0)</f>
        <v>0</v>
      </c>
      <c r="AN50" s="69" t="n">
        <f aca="false">IF(AND($F50&lt;AN$2,$G50&lt;AN$4,(DATE(YEAR($G50)+1,MONTH($G50)+1,1))&gt;AN$4),$D50*24*AN$3*(AN$2/1000-($F50/1000)),0)</f>
        <v>0</v>
      </c>
      <c r="AO50" s="69" t="n">
        <f aca="false">IF(AND($F50&lt;AO$2,$G50&lt;AO$4,(DATE(YEAR($G50)+1,MONTH($G50)+1,1))&gt;AO$4),$D50*24*AO$3*(AO$2/1000-($F50/1000)),0)</f>
        <v>0</v>
      </c>
      <c r="AP50" s="69" t="n">
        <f aca="false">IF(AND($F50&lt;AP$2,$G50&lt;AP$4,(DATE(YEAR($G50)+1,MONTH($G50)+1,1))&gt;AP$4),$D50*24*AP$3*(AP$2/1000-($F50/1000)),0)</f>
        <v>0</v>
      </c>
      <c r="AQ50" s="69" t="n">
        <f aca="false">IF(AND($F50&lt;AQ$2,$G50&lt;AQ$4,(DATE(YEAR($G50)+1,MONTH($G50)+1,1))&gt;AQ$4),$D50*24*AQ$3*(AQ$2/1000-($F50/1000)),0)</f>
        <v>0</v>
      </c>
      <c r="AR50" s="69" t="n">
        <f aca="false">IF(AND($F50&lt;AR$2,$G50&lt;AR$4,(DATE(YEAR($G50)+1,MONTH($G50)+1,1))&gt;AR$4),$D50*24*AR$3*(AR$2/1000-($F50/1000)),0)</f>
        <v>0</v>
      </c>
      <c r="AS50" s="69" t="n">
        <f aca="false">IF(AND($F50&lt;AS$2,$G50&lt;AS$4,(DATE(YEAR($G50)+1,MONTH($G50)+1,1))&gt;AS$4),$D50*24*AS$3*(AS$2/1000-($F50/1000)),0)</f>
        <v>0</v>
      </c>
      <c r="AT50" s="69" t="n">
        <f aca="false">IF(AND($F50&lt;AT$2,$G50&lt;AT$4,(DATE(YEAR($G50)+1,MONTH($G50)+1,1))&gt;AT$4),$D50*24*AT$3*(AT$2/1000-($F50/1000)),0)</f>
        <v>0</v>
      </c>
      <c r="AU50" s="69" t="n">
        <f aca="false">IF(AND($F50&lt;AU$2,$G50&lt;AU$4,(DATE(YEAR($G50)+1,MONTH($G50)+1,1))&gt;AU$4),$D50*24*AU$3*(AU$2/1000-($F50/1000)),0)</f>
        <v>0</v>
      </c>
      <c r="AV50" s="69" t="n">
        <f aca="false">IF(AND($F50&lt;AV$2,$G50&lt;AV$4,(DATE(YEAR($G50)+1,MONTH($G50)+1,1))&gt;AV$4),$D50*24*AV$3*(AV$2/1000-($F50/1000)),0)</f>
        <v>0</v>
      </c>
      <c r="AW50" s="69" t="n">
        <f aca="false">IF(AND($F50&lt;AW$2,$G50&lt;AW$4,(DATE(YEAR($G50)+1,MONTH($G50)+1,1))&gt;AW$4),$D50*24*AW$3*(AW$2/1000-($F50/1000)),0)</f>
        <v>0</v>
      </c>
      <c r="AX50" s="69" t="n">
        <f aca="false">IF(AND($F50&lt;AX$2,$G50&lt;AX$4,(DATE(YEAR($G50)+1,MONTH($G50)+1,1))&gt;AX$4),$D50*24*AX$3*(AX$2/1000-($F50/1000)),0)</f>
        <v>0</v>
      </c>
      <c r="AY50" s="69" t="n">
        <f aca="false">IF(AND($F50&lt;AY$2,$G50&lt;AY$4,(DATE(YEAR($G50)+1,MONTH($G50)+1,1))&gt;AY$4),$D50*24*AY$3*(AY$2/1000-($F50/1000)),0)</f>
        <v>0</v>
      </c>
      <c r="AZ50" s="69" t="n">
        <f aca="false">IF(AND($F50&lt;AZ$2,$G50&lt;AZ$4,(DATE(YEAR($G50)+1,MONTH($G50)+1,1))&gt;AZ$4),$D50*24*AZ$3*(AZ$2/1000-($F50/1000)),0)</f>
        <v>0</v>
      </c>
      <c r="BA50" s="69" t="n">
        <f aca="false">IF(AND($F50&lt;BA$2,$G50&lt;BA$4,(DATE(YEAR($G50)+1,MONTH($G50)+1,1))&gt;BA$4),$D50*24*BA$3*(BA$2/1000-($F50/1000)),0)</f>
        <v>0</v>
      </c>
      <c r="BB50" s="69" t="n">
        <f aca="false">IF(AND($F50&lt;BB$2,$G50&lt;BB$4,(DATE(YEAR($G50)+1,MONTH($G50)+1,1))&gt;BB$4),$D50*24*BB$3*(BB$2/1000-($F50/1000)),0)</f>
        <v>0</v>
      </c>
      <c r="BC50" s="69" t="n">
        <f aca="false">IF(AND($F50&lt;BC$2,$G50&lt;BC$4,(DATE(YEAR($G50)+1,MONTH($G50)+1,1))&gt;BC$4),$D50*24*BC$3*(BC$2/1000-($F50/1000)),0)</f>
        <v>0</v>
      </c>
      <c r="BD50" s="83" t="n">
        <f aca="false">IF(AND($F50&lt;BD$2,$G50&lt;BD$4,(DATE(YEAR($G50)+1,MONTH($G50)+1,1))&gt;BD$4),$D50*24*BD$3*(BD$2/1000-($F50/1000)),0)</f>
        <v>0</v>
      </c>
      <c r="BF50" s="69" t="n">
        <f aca="false">AVERAGE(I50:K50)</f>
        <v>0</v>
      </c>
      <c r="BG50" s="69" t="n">
        <f aca="false">AVERAGE(L50:N50)</f>
        <v>0</v>
      </c>
      <c r="BH50" s="69" t="n">
        <f aca="false">AVERAGE(O50:Q50)</f>
        <v>25380.8</v>
      </c>
      <c r="BI50" s="69" t="n">
        <f aca="false">AVERAGE(R50:T50)</f>
        <v>34264.08</v>
      </c>
      <c r="BJ50" s="69" t="n">
        <f aca="false">AVERAGE(U50:W50)</f>
        <v>38071.2</v>
      </c>
      <c r="BK50" s="69" t="n">
        <f aca="false">AVERAGE(X50:Z50)</f>
        <v>38071.2</v>
      </c>
      <c r="BL50" s="69" t="n">
        <f aca="false">AVERAGE(AA50:AC50)</f>
        <v>12690.4</v>
      </c>
      <c r="BM50" s="69" t="n">
        <f aca="false">AVERAGE(AD50:AF50)</f>
        <v>0</v>
      </c>
      <c r="BN50" s="69" t="n">
        <f aca="false">AVERAGE(AG50:AI50)</f>
        <v>0</v>
      </c>
      <c r="BO50" s="69" t="n">
        <f aca="false">AVERAGE(AJ50:AL50)</f>
        <v>0</v>
      </c>
      <c r="BP50" s="69" t="n">
        <f aca="false">AVERAGE(AM50:AO50)</f>
        <v>0</v>
      </c>
      <c r="BQ50" s="69" t="n">
        <f aca="false">AVERAGE(AP50:AR50)</f>
        <v>0</v>
      </c>
      <c r="BR50" s="69" t="n">
        <f aca="false">AVERAGE(AS50:AU50)</f>
        <v>0</v>
      </c>
      <c r="BS50" s="69" t="n">
        <f aca="false">AVERAGE(AV50:AX50)</f>
        <v>0</v>
      </c>
      <c r="BT50" s="69" t="n">
        <f aca="false">AVERAGE(AY50:BA50)</f>
        <v>0</v>
      </c>
      <c r="BU50" s="69" t="n">
        <f aca="false">AVERAGE(BB50:BD50)</f>
        <v>0</v>
      </c>
    </row>
    <row r="51" customFormat="false" ht="12.75" hidden="false" customHeight="false" outlineLevel="0" collapsed="false">
      <c r="A51" s="0" t="s">
        <v>1203</v>
      </c>
      <c r="B51" s="71" t="s">
        <v>1204</v>
      </c>
      <c r="C51" s="71" t="s">
        <v>1273</v>
      </c>
      <c r="D51" s="72" t="n">
        <v>495</v>
      </c>
      <c r="E51" s="3" t="s">
        <v>1268</v>
      </c>
      <c r="F51" s="72" t="n">
        <v>7100</v>
      </c>
      <c r="G51" s="73" t="n">
        <v>37081</v>
      </c>
      <c r="H51" s="64" t="s">
        <v>1260</v>
      </c>
      <c r="I51" s="69" t="n">
        <f aca="false">IF(AND($F51&lt;I$2,$G51&lt;I$4,(DATE(YEAR($G51)+1,MONTH($G51)+1,1))&gt;I$4),$D51*24*I$3*(I$2/1000-($F51/1000)),0)</f>
        <v>0</v>
      </c>
      <c r="J51" s="69" t="n">
        <f aca="false">IF(AND($F51&lt;J$2,$G51&lt;J$4,(DATE(YEAR($G51)+1,MONTH($G51)+1,1))&gt;J$4),$D51*24*J$3*(J$2/1000-($F51/1000)),0)</f>
        <v>0</v>
      </c>
      <c r="K51" s="69" t="n">
        <f aca="false">IF(AND($F51&lt;K$2,$G51&lt;K$4,(DATE(YEAR($G51)+1,MONTH($G51)+1,1))&gt;K$4),$D51*24*K$3*(K$2/1000-($F51/1000)),0)</f>
        <v>0</v>
      </c>
      <c r="L51" s="69" t="n">
        <f aca="false">IF(AND($F51&lt;L$2,$G51&lt;L$4,(DATE(YEAR($G51)+1,MONTH($G51)+1,1))&gt;L$4),$D51*24*L$3*(L$2/1000-($F51/1000)),0)</f>
        <v>0</v>
      </c>
      <c r="M51" s="69" t="n">
        <f aca="false">IF(AND($F51&lt;M$2,$G51&lt;M$4,(DATE(YEAR($G51)+1,MONTH($G51)+1,1))&gt;M$4),$D51*24*M$3*(M$2/1000-($F51/1000)),0)</f>
        <v>0</v>
      </c>
      <c r="N51" s="69" t="n">
        <f aca="false">IF(AND($F51&lt;N$2,$G51&lt;N$4,(DATE(YEAR($G51)+1,MONTH($G51)+1,1))&gt;N$4),$D51*24*N$3*(N$2/1000-($F51/1000)),0)</f>
        <v>0</v>
      </c>
      <c r="O51" s="69" t="n">
        <f aca="false">IF(AND($F51&lt;O$2,$G51&lt;O$4,(DATE(YEAR($G51)+1,MONTH($G51)+1,1))&gt;O$4),$D51*24*O$3*(O$2/1000-($F51/1000)),0)</f>
        <v>0</v>
      </c>
      <c r="P51" s="69" t="n">
        <f aca="false">IF(AND($F51&lt;P$2,$G51&lt;P$4,(DATE(YEAR($G51)+1,MONTH($G51)+1,1))&gt;P$4),$D51*24*P$3*(P$2/1000-($F51/1000)),0)</f>
        <v>34452</v>
      </c>
      <c r="Q51" s="69" t="n">
        <f aca="false">IF(AND($F51&lt;Q$2,$G51&lt;Q$4,(DATE(YEAR($G51)+1,MONTH($G51)+1,1))&gt;Q$4),$D51*24*Q$3*(Q$2/1000-($F51/1000)),0)</f>
        <v>34452</v>
      </c>
      <c r="R51" s="69" t="n">
        <f aca="false">IF(AND($F51&lt;R$2,$G51&lt;R$4,(DATE(YEAR($G51)+1,MONTH($G51)+1,1))&gt;R$4),$D51*24*R$3*(R$2/1000-($F51/1000)),0)</f>
        <v>27561.6</v>
      </c>
      <c r="S51" s="69" t="n">
        <f aca="false">IF(AND($F51&lt;S$2,$G51&lt;S$4,(DATE(YEAR($G51)+1,MONTH($G51)+1,1))&gt;S$4),$D51*24*S$3*(S$2/1000-($F51/1000)),0)</f>
        <v>31006.8</v>
      </c>
      <c r="T51" s="69" t="n">
        <f aca="false">IF(AND($F51&lt;T$2,$G51&lt;T$4,(DATE(YEAR($G51)+1,MONTH($G51)+1,1))&gt;T$4),$D51*24*T$3*(T$2/1000-($F51/1000)),0)</f>
        <v>34452</v>
      </c>
      <c r="U51" s="69" t="n">
        <f aca="false">IF(AND($F51&lt;U$2,$G51&lt;U$4,(DATE(YEAR($G51)+1,MONTH($G51)+1,1))&gt;U$4),$D51*24*U$3*(U$2/1000-($F51/1000)),0)</f>
        <v>34452</v>
      </c>
      <c r="V51" s="69" t="n">
        <f aca="false">IF(AND($F51&lt;V$2,$G51&lt;V$4,(DATE(YEAR($G51)+1,MONTH($G51)+1,1))&gt;V$4),$D51*24*V$3*(V$2/1000-($F51/1000)),0)</f>
        <v>34452</v>
      </c>
      <c r="W51" s="69" t="n">
        <f aca="false">IF(AND($F51&lt;W$2,$G51&lt;W$4,(DATE(YEAR($G51)+1,MONTH($G51)+1,1))&gt;W$4),$D51*24*W$3*(W$2/1000-($F51/1000)),0)</f>
        <v>34452</v>
      </c>
      <c r="X51" s="69" t="n">
        <f aca="false">IF(AND($F51&lt;X$2,$G51&lt;X$4,(DATE(YEAR($G51)+1,MONTH($G51)+1,1))&gt;X$4),$D51*24*X$3*(X$2/1000-($F51/1000)),0)</f>
        <v>34452</v>
      </c>
      <c r="Y51" s="69" t="n">
        <f aca="false">IF(AND($F51&lt;Y$2,$G51&lt;Y$4,(DATE(YEAR($G51)+1,MONTH($G51)+1,1))&gt;Y$4),$D51*24*Y$3*(Y$2/1000-($F51/1000)),0)</f>
        <v>34452</v>
      </c>
      <c r="Z51" s="69" t="n">
        <f aca="false">IF(AND($F51&lt;Z$2,$G51&lt;Z$4,(DATE(YEAR($G51)+1,MONTH($G51)+1,1))&gt;Z$4),$D51*24*Z$3*(Z$2/1000-($F51/1000)),0)</f>
        <v>34452</v>
      </c>
      <c r="AA51" s="69" t="n">
        <f aca="false">IF(AND($F51&lt;AA$2,$G51&lt;AA$4,(DATE(YEAR($G51)+1,MONTH($G51)+1,1))&gt;AA$4),$D51*24*AA$3*(AA$2/1000-($F51/1000)),0)</f>
        <v>34452</v>
      </c>
      <c r="AB51" s="69" t="n">
        <f aca="false">IF(AND($F51&lt;AB$2,$G51&lt;AB$4,(DATE(YEAR($G51)+1,MONTH($G51)+1,1))&gt;AB$4),$D51*24*AB$3*(AB$2/1000-($F51/1000)),0)</f>
        <v>0</v>
      </c>
      <c r="AC51" s="69" t="n">
        <f aca="false">IF(AND($F51&lt;AC$2,$G51&lt;AC$4,(DATE(YEAR($G51)+1,MONTH($G51)+1,1))&gt;AC$4),$D51*24*AC$3*(AC$2/1000-($F51/1000)),0)</f>
        <v>0</v>
      </c>
      <c r="AD51" s="69" t="n">
        <f aca="false">IF(AND($F51&lt;AD$2,$G51&lt;AD$4,(DATE(YEAR($G51)+1,MONTH($G51)+1,1))&gt;AD$4),$D51*24*AD$3*(AD$2/1000-($F51/1000)),0)</f>
        <v>0</v>
      </c>
      <c r="AE51" s="69" t="n">
        <f aca="false">IF(AND($F51&lt;AE$2,$G51&lt;AE$4,(DATE(YEAR($G51)+1,MONTH($G51)+1,1))&gt;AE$4),$D51*24*AE$3*(AE$2/1000-($F51/1000)),0)</f>
        <v>0</v>
      </c>
      <c r="AF51" s="69" t="n">
        <f aca="false">IF(AND($F51&lt;AF$2,$G51&lt;AF$4,(DATE(YEAR($G51)+1,MONTH($G51)+1,1))&gt;AF$4),$D51*24*AF$3*(AF$2/1000-($F51/1000)),0)</f>
        <v>0</v>
      </c>
      <c r="AG51" s="69" t="n">
        <f aca="false">IF(AND($F51&lt;AG$2,$G51&lt;AG$4,(DATE(YEAR($G51)+1,MONTH($G51)+1,1))&gt;AG$4),$D51*24*AG$3*(AG$2/1000-($F51/1000)),0)</f>
        <v>0</v>
      </c>
      <c r="AH51" s="69" t="n">
        <f aca="false">IF(AND($F51&lt;AH$2,$G51&lt;AH$4,(DATE(YEAR($G51)+1,MONTH($G51)+1,1))&gt;AH$4),$D51*24*AH$3*(AH$2/1000-($F51/1000)),0)</f>
        <v>0</v>
      </c>
      <c r="AI51" s="69" t="n">
        <f aca="false">IF(AND($F51&lt;AI$2,$G51&lt;AI$4,(DATE(YEAR($G51)+1,MONTH($G51)+1,1))&gt;AI$4),$D51*24*AI$3*(AI$2/1000-($F51/1000)),0)</f>
        <v>0</v>
      </c>
      <c r="AJ51" s="69" t="n">
        <f aca="false">IF(AND($F51&lt;AJ$2,$G51&lt;AJ$4,(DATE(YEAR($G51)+1,MONTH($G51)+1,1))&gt;AJ$4),$D51*24*AJ$3*(AJ$2/1000-($F51/1000)),0)</f>
        <v>0</v>
      </c>
      <c r="AK51" s="69" t="n">
        <f aca="false">IF(AND($F51&lt;AK$2,$G51&lt;AK$4,(DATE(YEAR($G51)+1,MONTH($G51)+1,1))&gt;AK$4),$D51*24*AK$3*(AK$2/1000-($F51/1000)),0)</f>
        <v>0</v>
      </c>
      <c r="AL51" s="69" t="n">
        <f aca="false">IF(AND($F51&lt;AL$2,$G51&lt;AL$4,(DATE(YEAR($G51)+1,MONTH($G51)+1,1))&gt;AL$4),$D51*24*AL$3*(AL$2/1000-($F51/1000)),0)</f>
        <v>0</v>
      </c>
      <c r="AM51" s="69" t="n">
        <f aca="false">IF(AND($F51&lt;AM$2,$G51&lt;AM$4,(DATE(YEAR($G51)+1,MONTH($G51)+1,1))&gt;AM$4),$D51*24*AM$3*(AM$2/1000-($F51/1000)),0)</f>
        <v>0</v>
      </c>
      <c r="AN51" s="69" t="n">
        <f aca="false">IF(AND($F51&lt;AN$2,$G51&lt;AN$4,(DATE(YEAR($G51)+1,MONTH($G51)+1,1))&gt;AN$4),$D51*24*AN$3*(AN$2/1000-($F51/1000)),0)</f>
        <v>0</v>
      </c>
      <c r="AO51" s="69" t="n">
        <f aca="false">IF(AND($F51&lt;AO$2,$G51&lt;AO$4,(DATE(YEAR($G51)+1,MONTH($G51)+1,1))&gt;AO$4),$D51*24*AO$3*(AO$2/1000-($F51/1000)),0)</f>
        <v>0</v>
      </c>
      <c r="AP51" s="69" t="n">
        <f aca="false">IF(AND($F51&lt;AP$2,$G51&lt;AP$4,(DATE(YEAR($G51)+1,MONTH($G51)+1,1))&gt;AP$4),$D51*24*AP$3*(AP$2/1000-($F51/1000)),0)</f>
        <v>0</v>
      </c>
      <c r="AQ51" s="69" t="n">
        <f aca="false">IF(AND($F51&lt;AQ$2,$G51&lt;AQ$4,(DATE(YEAR($G51)+1,MONTH($G51)+1,1))&gt;AQ$4),$D51*24*AQ$3*(AQ$2/1000-($F51/1000)),0)</f>
        <v>0</v>
      </c>
      <c r="AR51" s="69" t="n">
        <f aca="false">IF(AND($F51&lt;AR$2,$G51&lt;AR$4,(DATE(YEAR($G51)+1,MONTH($G51)+1,1))&gt;AR$4),$D51*24*AR$3*(AR$2/1000-($F51/1000)),0)</f>
        <v>0</v>
      </c>
      <c r="AS51" s="69" t="n">
        <f aca="false">IF(AND($F51&lt;AS$2,$G51&lt;AS$4,(DATE(YEAR($G51)+1,MONTH($G51)+1,1))&gt;AS$4),$D51*24*AS$3*(AS$2/1000-($F51/1000)),0)</f>
        <v>0</v>
      </c>
      <c r="AT51" s="69" t="n">
        <f aca="false">IF(AND($F51&lt;AT$2,$G51&lt;AT$4,(DATE(YEAR($G51)+1,MONTH($G51)+1,1))&gt;AT$4),$D51*24*AT$3*(AT$2/1000-($F51/1000)),0)</f>
        <v>0</v>
      </c>
      <c r="AU51" s="69" t="n">
        <f aca="false">IF(AND($F51&lt;AU$2,$G51&lt;AU$4,(DATE(YEAR($G51)+1,MONTH($G51)+1,1))&gt;AU$4),$D51*24*AU$3*(AU$2/1000-($F51/1000)),0)</f>
        <v>0</v>
      </c>
      <c r="AV51" s="69" t="n">
        <f aca="false">IF(AND($F51&lt;AV$2,$G51&lt;AV$4,(DATE(YEAR($G51)+1,MONTH($G51)+1,1))&gt;AV$4),$D51*24*AV$3*(AV$2/1000-($F51/1000)),0)</f>
        <v>0</v>
      </c>
      <c r="AW51" s="69" t="n">
        <f aca="false">IF(AND($F51&lt;AW$2,$G51&lt;AW$4,(DATE(YEAR($G51)+1,MONTH($G51)+1,1))&gt;AW$4),$D51*24*AW$3*(AW$2/1000-($F51/1000)),0)</f>
        <v>0</v>
      </c>
      <c r="AX51" s="69" t="n">
        <f aca="false">IF(AND($F51&lt;AX$2,$G51&lt;AX$4,(DATE(YEAR($G51)+1,MONTH($G51)+1,1))&gt;AX$4),$D51*24*AX$3*(AX$2/1000-($F51/1000)),0)</f>
        <v>0</v>
      </c>
      <c r="AY51" s="69" t="n">
        <f aca="false">IF(AND($F51&lt;AY$2,$G51&lt;AY$4,(DATE(YEAR($G51)+1,MONTH($G51)+1,1))&gt;AY$4),$D51*24*AY$3*(AY$2/1000-($F51/1000)),0)</f>
        <v>0</v>
      </c>
      <c r="AZ51" s="69" t="n">
        <f aca="false">IF(AND($F51&lt;AZ$2,$G51&lt;AZ$4,(DATE(YEAR($G51)+1,MONTH($G51)+1,1))&gt;AZ$4),$D51*24*AZ$3*(AZ$2/1000-($F51/1000)),0)</f>
        <v>0</v>
      </c>
      <c r="BA51" s="69" t="n">
        <f aca="false">IF(AND($F51&lt;BA$2,$G51&lt;BA$4,(DATE(YEAR($G51)+1,MONTH($G51)+1,1))&gt;BA$4),$D51*24*BA$3*(BA$2/1000-($F51/1000)),0)</f>
        <v>0</v>
      </c>
      <c r="BB51" s="69" t="n">
        <f aca="false">IF(AND($F51&lt;BB$2,$G51&lt;BB$4,(DATE(YEAR($G51)+1,MONTH($G51)+1,1))&gt;BB$4),$D51*24*BB$3*(BB$2/1000-($F51/1000)),0)</f>
        <v>0</v>
      </c>
      <c r="BC51" s="69" t="n">
        <f aca="false">IF(AND($F51&lt;BC$2,$G51&lt;BC$4,(DATE(YEAR($G51)+1,MONTH($G51)+1,1))&gt;BC$4),$D51*24*BC$3*(BC$2/1000-($F51/1000)),0)</f>
        <v>0</v>
      </c>
      <c r="BD51" s="83" t="n">
        <f aca="false">IF(AND($F51&lt;BD$2,$G51&lt;BD$4,(DATE(YEAR($G51)+1,MONTH($G51)+1,1))&gt;BD$4),$D51*24*BD$3*(BD$2/1000-($F51/1000)),0)</f>
        <v>0</v>
      </c>
      <c r="BF51" s="69" t="n">
        <f aca="false">AVERAGE(I51:K51)</f>
        <v>0</v>
      </c>
      <c r="BG51" s="69" t="n">
        <f aca="false">AVERAGE(L51:N51)</f>
        <v>0</v>
      </c>
      <c r="BH51" s="69" t="n">
        <f aca="false">AVERAGE(O51:Q51)</f>
        <v>22968</v>
      </c>
      <c r="BI51" s="69" t="n">
        <f aca="false">AVERAGE(R51:T51)</f>
        <v>31006.8</v>
      </c>
      <c r="BJ51" s="69" t="n">
        <f aca="false">AVERAGE(U51:W51)</f>
        <v>34452</v>
      </c>
      <c r="BK51" s="69" t="n">
        <f aca="false">AVERAGE(X51:Z51)</f>
        <v>34452</v>
      </c>
      <c r="BL51" s="69" t="n">
        <f aca="false">AVERAGE(AA51:AC51)</f>
        <v>11484</v>
      </c>
      <c r="BM51" s="69" t="n">
        <f aca="false">AVERAGE(AD51:AF51)</f>
        <v>0</v>
      </c>
      <c r="BN51" s="69" t="n">
        <f aca="false">AVERAGE(AG51:AI51)</f>
        <v>0</v>
      </c>
      <c r="BO51" s="69" t="n">
        <f aca="false">AVERAGE(AJ51:AL51)</f>
        <v>0</v>
      </c>
      <c r="BP51" s="69" t="n">
        <f aca="false">AVERAGE(AM51:AO51)</f>
        <v>0</v>
      </c>
      <c r="BQ51" s="69" t="n">
        <f aca="false">AVERAGE(AP51:AR51)</f>
        <v>0</v>
      </c>
      <c r="BR51" s="69" t="n">
        <f aca="false">AVERAGE(AS51:AU51)</f>
        <v>0</v>
      </c>
      <c r="BS51" s="69" t="n">
        <f aca="false">AVERAGE(AV51:AX51)</f>
        <v>0</v>
      </c>
      <c r="BT51" s="69" t="n">
        <f aca="false">AVERAGE(AY51:BA51)</f>
        <v>0</v>
      </c>
      <c r="BU51" s="69" t="n">
        <f aca="false">AVERAGE(BB51:BD51)</f>
        <v>0</v>
      </c>
    </row>
    <row r="52" customFormat="false" ht="12.75" hidden="false" customHeight="false" outlineLevel="0" collapsed="false">
      <c r="A52" s="71" t="s">
        <v>1851</v>
      </c>
      <c r="B52" s="71" t="s">
        <v>1204</v>
      </c>
      <c r="C52" s="71" t="s">
        <v>1273</v>
      </c>
      <c r="D52" s="72" t="n">
        <v>860</v>
      </c>
      <c r="E52" s="3" t="s">
        <v>1268</v>
      </c>
      <c r="F52" s="72" t="n">
        <v>7100</v>
      </c>
      <c r="G52" s="73" t="n">
        <v>37347</v>
      </c>
      <c r="H52" s="64" t="s">
        <v>1260</v>
      </c>
      <c r="I52" s="69" t="n">
        <f aca="false">IF(AND($F52&lt;I$2,$G52&lt;I$4,(DATE(YEAR($G52)+1,MONTH($G52)+1,1))&gt;I$4),$D52*24*I$3*(I$2/1000-($F52/1000)),0)</f>
        <v>0</v>
      </c>
      <c r="J52" s="69" t="n">
        <f aca="false">IF(AND($F52&lt;J$2,$G52&lt;J$4,(DATE(YEAR($G52)+1,MONTH($G52)+1,1))&gt;J$4),$D52*24*J$3*(J$2/1000-($F52/1000)),0)</f>
        <v>0</v>
      </c>
      <c r="K52" s="69" t="n">
        <f aca="false">IF(AND($F52&lt;K$2,$G52&lt;K$4,(DATE(YEAR($G52)+1,MONTH($G52)+1,1))&gt;K$4),$D52*24*K$3*(K$2/1000-($F52/1000)),0)</f>
        <v>0</v>
      </c>
      <c r="L52" s="69" t="n">
        <f aca="false">IF(AND($F52&lt;L$2,$G52&lt;L$4,(DATE(YEAR($G52)+1,MONTH($G52)+1,1))&gt;L$4),$D52*24*L$3*(L$2/1000-($F52/1000)),0)</f>
        <v>0</v>
      </c>
      <c r="M52" s="69" t="n">
        <f aca="false">IF(AND($F52&lt;M$2,$G52&lt;M$4,(DATE(YEAR($G52)+1,MONTH($G52)+1,1))&gt;M$4),$D52*24*M$3*(M$2/1000-($F52/1000)),0)</f>
        <v>0</v>
      </c>
      <c r="N52" s="69" t="n">
        <f aca="false">IF(AND($F52&lt;N$2,$G52&lt;N$4,(DATE(YEAR($G52)+1,MONTH($G52)+1,1))&gt;N$4),$D52*24*N$3*(N$2/1000-($F52/1000)),0)</f>
        <v>0</v>
      </c>
      <c r="O52" s="69" t="n">
        <f aca="false">IF(AND($F52&lt;O$2,$G52&lt;O$4,(DATE(YEAR($G52)+1,MONTH($G52)+1,1))&gt;O$4),$D52*24*O$3*(O$2/1000-($F52/1000)),0)</f>
        <v>0</v>
      </c>
      <c r="P52" s="69" t="n">
        <f aca="false">IF(AND($F52&lt;P$2,$G52&lt;P$4,(DATE(YEAR($G52)+1,MONTH($G52)+1,1))&gt;P$4),$D52*24*P$3*(P$2/1000-($F52/1000)),0)</f>
        <v>0</v>
      </c>
      <c r="Q52" s="69" t="n">
        <f aca="false">IF(AND($F52&lt;Q$2,$G52&lt;Q$4,(DATE(YEAR($G52)+1,MONTH($G52)+1,1))&gt;Q$4),$D52*24*Q$3*(Q$2/1000-($F52/1000)),0)</f>
        <v>0</v>
      </c>
      <c r="R52" s="69" t="n">
        <f aca="false">IF(AND($F52&lt;R$2,$G52&lt;R$4,(DATE(YEAR($G52)+1,MONTH($G52)+1,1))&gt;R$4),$D52*24*R$3*(R$2/1000-($F52/1000)),0)</f>
        <v>0</v>
      </c>
      <c r="S52" s="69" t="n">
        <f aca="false">IF(AND($F52&lt;S$2,$G52&lt;S$4,(DATE(YEAR($G52)+1,MONTH($G52)+1,1))&gt;S$4),$D52*24*S$3*(S$2/1000-($F52/1000)),0)</f>
        <v>0</v>
      </c>
      <c r="T52" s="69" t="n">
        <f aca="false">IF(AND($F52&lt;T$2,$G52&lt;T$4,(DATE(YEAR($G52)+1,MONTH($G52)+1,1))&gt;T$4),$D52*24*T$3*(T$2/1000-($F52/1000)),0)</f>
        <v>0</v>
      </c>
      <c r="U52" s="69" t="n">
        <f aca="false">IF(AND($F52&lt;U$2,$G52&lt;U$4,(DATE(YEAR($G52)+1,MONTH($G52)+1,1))&gt;U$4),$D52*24*U$3*(U$2/1000-($F52/1000)),0)</f>
        <v>0</v>
      </c>
      <c r="V52" s="69" t="n">
        <f aca="false">IF(AND($F52&lt;V$2,$G52&lt;V$4,(DATE(YEAR($G52)+1,MONTH($G52)+1,1))&gt;V$4),$D52*24*V$3*(V$2/1000-($F52/1000)),0)</f>
        <v>0</v>
      </c>
      <c r="W52" s="69" t="n">
        <f aca="false">IF(AND($F52&lt;W$2,$G52&lt;W$4,(DATE(YEAR($G52)+1,MONTH($G52)+1,1))&gt;W$4),$D52*24*W$3*(W$2/1000-($F52/1000)),0)</f>
        <v>0</v>
      </c>
      <c r="X52" s="69" t="n">
        <f aca="false">IF(AND($F52&lt;X$2,$G52&lt;X$4,(DATE(YEAR($G52)+1,MONTH($G52)+1,1))&gt;X$4),$D52*24*X$3*(X$2/1000-($F52/1000)),0)</f>
        <v>0</v>
      </c>
      <c r="Y52" s="69" t="n">
        <f aca="false">IF(AND($F52&lt;Y$2,$G52&lt;Y$4,(DATE(YEAR($G52)+1,MONTH($G52)+1,1))&gt;Y$4),$D52*24*Y$3*(Y$2/1000-($F52/1000)),0)</f>
        <v>59856</v>
      </c>
      <c r="Z52" s="69" t="n">
        <f aca="false">IF(AND($F52&lt;Z$2,$G52&lt;Z$4,(DATE(YEAR($G52)+1,MONTH($G52)+1,1))&gt;Z$4),$D52*24*Z$3*(Z$2/1000-($F52/1000)),0)</f>
        <v>59856</v>
      </c>
      <c r="AA52" s="69" t="n">
        <f aca="false">IF(AND($F52&lt;AA$2,$G52&lt;AA$4,(DATE(YEAR($G52)+1,MONTH($G52)+1,1))&gt;AA$4),$D52*24*AA$3*(AA$2/1000-($F52/1000)),0)</f>
        <v>59856</v>
      </c>
      <c r="AB52" s="69" t="n">
        <f aca="false">IF(AND($F52&lt;AB$2,$G52&lt;AB$4,(DATE(YEAR($G52)+1,MONTH($G52)+1,1))&gt;AB$4),$D52*24*AB$3*(AB$2/1000-($F52/1000)),0)</f>
        <v>59856</v>
      </c>
      <c r="AC52" s="69" t="n">
        <f aca="false">IF(AND($F52&lt;AC$2,$G52&lt;AC$4,(DATE(YEAR($G52)+1,MONTH($G52)+1,1))&gt;AC$4),$D52*24*AC$3*(AC$2/1000-($F52/1000)),0)</f>
        <v>59856</v>
      </c>
      <c r="AD52" s="69" t="n">
        <f aca="false">IF(AND($F52&lt;AD$2,$G52&lt;AD$4,(DATE(YEAR($G52)+1,MONTH($G52)+1,1))&gt;AD$4),$D52*24*AD$3*(AD$2/1000-($F52/1000)),0)</f>
        <v>59856</v>
      </c>
      <c r="AE52" s="69" t="n">
        <f aca="false">IF(AND($F52&lt;AE$2,$G52&lt;AE$4,(DATE(YEAR($G52)+1,MONTH($G52)+1,1))&gt;AE$4),$D52*24*AE$3*(AE$2/1000-($F52/1000)),0)</f>
        <v>59856</v>
      </c>
      <c r="AF52" s="69" t="n">
        <f aca="false">IF(AND($F52&lt;AF$2,$G52&lt;AF$4,(DATE(YEAR($G52)+1,MONTH($G52)+1,1))&gt;AF$4),$D52*24*AF$3*(AF$2/1000-($F52/1000)),0)</f>
        <v>59856</v>
      </c>
      <c r="AG52" s="69" t="n">
        <f aca="false">IF(AND($F52&lt;AG$2,$G52&lt;AG$4,(DATE(YEAR($G52)+1,MONTH($G52)+1,1))&gt;AG$4),$D52*24*AG$3*(AG$2/1000-($F52/1000)),0)</f>
        <v>59856</v>
      </c>
      <c r="AH52" s="69" t="n">
        <f aca="false">IF(AND($F52&lt;AH$2,$G52&lt;AH$4,(DATE(YEAR($G52)+1,MONTH($G52)+1,1))&gt;AH$4),$D52*24*AH$3*(AH$2/1000-($F52/1000)),0)</f>
        <v>59856</v>
      </c>
      <c r="AI52" s="69" t="n">
        <f aca="false">IF(AND($F52&lt;AI$2,$G52&lt;AI$4,(DATE(YEAR($G52)+1,MONTH($G52)+1,1))&gt;AI$4),$D52*24*AI$3*(AI$2/1000-($F52/1000)),0)</f>
        <v>59856</v>
      </c>
      <c r="AJ52" s="69" t="n">
        <f aca="false">IF(AND($F52&lt;AJ$2,$G52&lt;AJ$4,(DATE(YEAR($G52)+1,MONTH($G52)+1,1))&gt;AJ$4),$D52*24*AJ$3*(AJ$2/1000-($F52/1000)),0)</f>
        <v>59856</v>
      </c>
      <c r="AK52" s="69" t="n">
        <f aca="false">IF(AND($F52&lt;AK$2,$G52&lt;AK$4,(DATE(YEAR($G52)+1,MONTH($G52)+1,1))&gt;AK$4),$D52*24*AK$3*(AK$2/1000-($F52/1000)),0)</f>
        <v>0</v>
      </c>
      <c r="AL52" s="69" t="n">
        <f aca="false">IF(AND($F52&lt;AL$2,$G52&lt;AL$4,(DATE(YEAR($G52)+1,MONTH($G52)+1,1))&gt;AL$4),$D52*24*AL$3*(AL$2/1000-($F52/1000)),0)</f>
        <v>0</v>
      </c>
      <c r="AM52" s="69" t="n">
        <f aca="false">IF(AND($F52&lt;AM$2,$G52&lt;AM$4,(DATE(YEAR($G52)+1,MONTH($G52)+1,1))&gt;AM$4),$D52*24*AM$3*(AM$2/1000-($F52/1000)),0)</f>
        <v>0</v>
      </c>
      <c r="AN52" s="69" t="n">
        <f aca="false">IF(AND($F52&lt;AN$2,$G52&lt;AN$4,(DATE(YEAR($G52)+1,MONTH($G52)+1,1))&gt;AN$4),$D52*24*AN$3*(AN$2/1000-($F52/1000)),0)</f>
        <v>0</v>
      </c>
      <c r="AO52" s="69" t="n">
        <f aca="false">IF(AND($F52&lt;AO$2,$G52&lt;AO$4,(DATE(YEAR($G52)+1,MONTH($G52)+1,1))&gt;AO$4),$D52*24*AO$3*(AO$2/1000-($F52/1000)),0)</f>
        <v>0</v>
      </c>
      <c r="AP52" s="69" t="n">
        <f aca="false">IF(AND($F52&lt;AP$2,$G52&lt;AP$4,(DATE(YEAR($G52)+1,MONTH($G52)+1,1))&gt;AP$4),$D52*24*AP$3*(AP$2/1000-($F52/1000)),0)</f>
        <v>0</v>
      </c>
      <c r="AQ52" s="69" t="n">
        <f aca="false">IF(AND($F52&lt;AQ$2,$G52&lt;AQ$4,(DATE(YEAR($G52)+1,MONTH($G52)+1,1))&gt;AQ$4),$D52*24*AQ$3*(AQ$2/1000-($F52/1000)),0)</f>
        <v>0</v>
      </c>
      <c r="AR52" s="69" t="n">
        <f aca="false">IF(AND($F52&lt;AR$2,$G52&lt;AR$4,(DATE(YEAR($G52)+1,MONTH($G52)+1,1))&gt;AR$4),$D52*24*AR$3*(AR$2/1000-($F52/1000)),0)</f>
        <v>0</v>
      </c>
      <c r="AS52" s="69" t="n">
        <f aca="false">IF(AND($F52&lt;AS$2,$G52&lt;AS$4,(DATE(YEAR($G52)+1,MONTH($G52)+1,1))&gt;AS$4),$D52*24*AS$3*(AS$2/1000-($F52/1000)),0)</f>
        <v>0</v>
      </c>
      <c r="AT52" s="69" t="n">
        <f aca="false">IF(AND($F52&lt;AT$2,$G52&lt;AT$4,(DATE(YEAR($G52)+1,MONTH($G52)+1,1))&gt;AT$4),$D52*24*AT$3*(AT$2/1000-($F52/1000)),0)</f>
        <v>0</v>
      </c>
      <c r="AU52" s="69" t="n">
        <f aca="false">IF(AND($F52&lt;AU$2,$G52&lt;AU$4,(DATE(YEAR($G52)+1,MONTH($G52)+1,1))&gt;AU$4),$D52*24*AU$3*(AU$2/1000-($F52/1000)),0)</f>
        <v>0</v>
      </c>
      <c r="AV52" s="69" t="n">
        <f aca="false">IF(AND($F52&lt;AV$2,$G52&lt;AV$4,(DATE(YEAR($G52)+1,MONTH($G52)+1,1))&gt;AV$4),$D52*24*AV$3*(AV$2/1000-($F52/1000)),0)</f>
        <v>0</v>
      </c>
      <c r="AW52" s="69" t="n">
        <f aca="false">IF(AND($F52&lt;AW$2,$G52&lt;AW$4,(DATE(YEAR($G52)+1,MONTH($G52)+1,1))&gt;AW$4),$D52*24*AW$3*(AW$2/1000-($F52/1000)),0)</f>
        <v>0</v>
      </c>
      <c r="AX52" s="69" t="n">
        <f aca="false">IF(AND($F52&lt;AX$2,$G52&lt;AX$4,(DATE(YEAR($G52)+1,MONTH($G52)+1,1))&gt;AX$4),$D52*24*AX$3*(AX$2/1000-($F52/1000)),0)</f>
        <v>0</v>
      </c>
      <c r="AY52" s="69" t="n">
        <f aca="false">IF(AND($F52&lt;AY$2,$G52&lt;AY$4,(DATE(YEAR($G52)+1,MONTH($G52)+1,1))&gt;AY$4),$D52*24*AY$3*(AY$2/1000-($F52/1000)),0)</f>
        <v>0</v>
      </c>
      <c r="AZ52" s="69" t="n">
        <f aca="false">IF(AND($F52&lt;AZ$2,$G52&lt;AZ$4,(DATE(YEAR($G52)+1,MONTH($G52)+1,1))&gt;AZ$4),$D52*24*AZ$3*(AZ$2/1000-($F52/1000)),0)</f>
        <v>0</v>
      </c>
      <c r="BA52" s="69" t="n">
        <f aca="false">IF(AND($F52&lt;BA$2,$G52&lt;BA$4,(DATE(YEAR($G52)+1,MONTH($G52)+1,1))&gt;BA$4),$D52*24*BA$3*(BA$2/1000-($F52/1000)),0)</f>
        <v>0</v>
      </c>
      <c r="BB52" s="69" t="n">
        <f aca="false">IF(AND($F52&lt;BB$2,$G52&lt;BB$4,(DATE(YEAR($G52)+1,MONTH($G52)+1,1))&gt;BB$4),$D52*24*BB$3*(BB$2/1000-($F52/1000)),0)</f>
        <v>0</v>
      </c>
      <c r="BC52" s="69" t="n">
        <f aca="false">IF(AND($F52&lt;BC$2,$G52&lt;BC$4,(DATE(YEAR($G52)+1,MONTH($G52)+1,1))&gt;BC$4),$D52*24*BC$3*(BC$2/1000-($F52/1000)),0)</f>
        <v>0</v>
      </c>
      <c r="BD52" s="83" t="n">
        <f aca="false">IF(AND($F52&lt;BD$2,$G52&lt;BD$4,(DATE(YEAR($G52)+1,MONTH($G52)+1,1))&gt;BD$4),$D52*24*BD$3*(BD$2/1000-($F52/1000)),0)</f>
        <v>0</v>
      </c>
      <c r="BF52" s="69" t="n">
        <f aca="false">AVERAGE(I52:K52)</f>
        <v>0</v>
      </c>
      <c r="BG52" s="69" t="n">
        <f aca="false">AVERAGE(L52:N52)</f>
        <v>0</v>
      </c>
      <c r="BH52" s="69" t="n">
        <f aca="false">AVERAGE(O52:Q52)</f>
        <v>0</v>
      </c>
      <c r="BI52" s="69" t="n">
        <f aca="false">AVERAGE(R52:T52)</f>
        <v>0</v>
      </c>
      <c r="BJ52" s="69" t="n">
        <f aca="false">AVERAGE(U52:W52)</f>
        <v>0</v>
      </c>
      <c r="BK52" s="69" t="n">
        <f aca="false">AVERAGE(X52:Z52)</f>
        <v>39904</v>
      </c>
      <c r="BL52" s="69" t="n">
        <f aca="false">AVERAGE(AA52:AC52)</f>
        <v>59856</v>
      </c>
      <c r="BM52" s="69" t="n">
        <f aca="false">AVERAGE(AD52:AF52)</f>
        <v>59856</v>
      </c>
      <c r="BN52" s="69" t="n">
        <f aca="false">AVERAGE(AG52:AI52)</f>
        <v>59856</v>
      </c>
      <c r="BO52" s="69" t="n">
        <f aca="false">AVERAGE(AJ52:AL52)</f>
        <v>19952</v>
      </c>
      <c r="BP52" s="69" t="n">
        <f aca="false">AVERAGE(AM52:AO52)</f>
        <v>0</v>
      </c>
      <c r="BQ52" s="69" t="n">
        <f aca="false">AVERAGE(AP52:AR52)</f>
        <v>0</v>
      </c>
      <c r="BR52" s="69" t="n">
        <f aca="false">AVERAGE(AS52:AU52)</f>
        <v>0</v>
      </c>
      <c r="BS52" s="69" t="n">
        <f aca="false">AVERAGE(AV52:AX52)</f>
        <v>0</v>
      </c>
      <c r="BT52" s="69" t="n">
        <f aca="false">AVERAGE(AY52:BA52)</f>
        <v>0</v>
      </c>
      <c r="BU52" s="69" t="n">
        <f aca="false">AVERAGE(BB52:BD52)</f>
        <v>0</v>
      </c>
    </row>
    <row r="53" customFormat="false" ht="12.75" hidden="false" customHeight="false" outlineLevel="0" collapsed="false">
      <c r="A53" s="71" t="s">
        <v>707</v>
      </c>
      <c r="B53" s="71" t="s">
        <v>1204</v>
      </c>
      <c r="C53" s="71" t="s">
        <v>1273</v>
      </c>
      <c r="D53" s="72" t="n">
        <v>1097</v>
      </c>
      <c r="E53" s="3" t="s">
        <v>1268</v>
      </c>
      <c r="F53" s="72" t="n">
        <v>7100</v>
      </c>
      <c r="G53" s="73" t="n">
        <v>37438</v>
      </c>
      <c r="H53" s="64" t="s">
        <v>1260</v>
      </c>
      <c r="I53" s="69" t="n">
        <f aca="false">IF(AND($F53&lt;I$2,$G53&lt;I$4,(DATE(YEAR($G53)+1,MONTH($G53)+1,1))&gt;I$4),$D53*24*I$3*(I$2/1000-($F53/1000)),0)</f>
        <v>0</v>
      </c>
      <c r="J53" s="69" t="n">
        <f aca="false">IF(AND($F53&lt;J$2,$G53&lt;J$4,(DATE(YEAR($G53)+1,MONTH($G53)+1,1))&gt;J$4),$D53*24*J$3*(J$2/1000-($F53/1000)),0)</f>
        <v>0</v>
      </c>
      <c r="K53" s="69" t="n">
        <f aca="false">IF(AND($F53&lt;K$2,$G53&lt;K$4,(DATE(YEAR($G53)+1,MONTH($G53)+1,1))&gt;K$4),$D53*24*K$3*(K$2/1000-($F53/1000)),0)</f>
        <v>0</v>
      </c>
      <c r="L53" s="69" t="n">
        <f aca="false">IF(AND($F53&lt;L$2,$G53&lt;L$4,(DATE(YEAR($G53)+1,MONTH($G53)+1,1))&gt;L$4),$D53*24*L$3*(L$2/1000-($F53/1000)),0)</f>
        <v>0</v>
      </c>
      <c r="M53" s="69" t="n">
        <f aca="false">IF(AND($F53&lt;M$2,$G53&lt;M$4,(DATE(YEAR($G53)+1,MONTH($G53)+1,1))&gt;M$4),$D53*24*M$3*(M$2/1000-($F53/1000)),0)</f>
        <v>0</v>
      </c>
      <c r="N53" s="69" t="n">
        <f aca="false">IF(AND($F53&lt;N$2,$G53&lt;N$4,(DATE(YEAR($G53)+1,MONTH($G53)+1,1))&gt;N$4),$D53*24*N$3*(N$2/1000-($F53/1000)),0)</f>
        <v>0</v>
      </c>
      <c r="O53" s="69" t="n">
        <f aca="false">IF(AND($F53&lt;O$2,$G53&lt;O$4,(DATE(YEAR($G53)+1,MONTH($G53)+1,1))&gt;O$4),$D53*24*O$3*(O$2/1000-($F53/1000)),0)</f>
        <v>0</v>
      </c>
      <c r="P53" s="69" t="n">
        <f aca="false">IF(AND($F53&lt;P$2,$G53&lt;P$4,(DATE(YEAR($G53)+1,MONTH($G53)+1,1))&gt;P$4),$D53*24*P$3*(P$2/1000-($F53/1000)),0)</f>
        <v>0</v>
      </c>
      <c r="Q53" s="69" t="n">
        <f aca="false">IF(AND($F53&lt;Q$2,$G53&lt;Q$4,(DATE(YEAR($G53)+1,MONTH($G53)+1,1))&gt;Q$4),$D53*24*Q$3*(Q$2/1000-($F53/1000)),0)</f>
        <v>0</v>
      </c>
      <c r="R53" s="69" t="n">
        <f aca="false">IF(AND($F53&lt;R$2,$G53&lt;R$4,(DATE(YEAR($G53)+1,MONTH($G53)+1,1))&gt;R$4),$D53*24*R$3*(R$2/1000-($F53/1000)),0)</f>
        <v>0</v>
      </c>
      <c r="S53" s="69" t="n">
        <f aca="false">IF(AND($F53&lt;S$2,$G53&lt;S$4,(DATE(YEAR($G53)+1,MONTH($G53)+1,1))&gt;S$4),$D53*24*S$3*(S$2/1000-($F53/1000)),0)</f>
        <v>0</v>
      </c>
      <c r="T53" s="69" t="n">
        <f aca="false">IF(AND($F53&lt;T$2,$G53&lt;T$4,(DATE(YEAR($G53)+1,MONTH($G53)+1,1))&gt;T$4),$D53*24*T$3*(T$2/1000-($F53/1000)),0)</f>
        <v>0</v>
      </c>
      <c r="U53" s="69" t="n">
        <f aca="false">IF(AND($F53&lt;U$2,$G53&lt;U$4,(DATE(YEAR($G53)+1,MONTH($G53)+1,1))&gt;U$4),$D53*24*U$3*(U$2/1000-($F53/1000)),0)</f>
        <v>0</v>
      </c>
      <c r="V53" s="69" t="n">
        <f aca="false">IF(AND($F53&lt;V$2,$G53&lt;V$4,(DATE(YEAR($G53)+1,MONTH($G53)+1,1))&gt;V$4),$D53*24*V$3*(V$2/1000-($F53/1000)),0)</f>
        <v>0</v>
      </c>
      <c r="W53" s="69" t="n">
        <f aca="false">IF(AND($F53&lt;W$2,$G53&lt;W$4,(DATE(YEAR($G53)+1,MONTH($G53)+1,1))&gt;W$4),$D53*24*W$3*(W$2/1000-($F53/1000)),0)</f>
        <v>0</v>
      </c>
      <c r="X53" s="69" t="n">
        <f aca="false">IF(AND($F53&lt;X$2,$G53&lt;X$4,(DATE(YEAR($G53)+1,MONTH($G53)+1,1))&gt;X$4),$D53*24*X$3*(X$2/1000-($F53/1000)),0)</f>
        <v>0</v>
      </c>
      <c r="Y53" s="69" t="n">
        <f aca="false">IF(AND($F53&lt;Y$2,$G53&lt;Y$4,(DATE(YEAR($G53)+1,MONTH($G53)+1,1))&gt;Y$4),$D53*24*Y$3*(Y$2/1000-($F53/1000)),0)</f>
        <v>0</v>
      </c>
      <c r="Z53" s="69" t="n">
        <f aca="false">IF(AND($F53&lt;Z$2,$G53&lt;Z$4,(DATE(YEAR($G53)+1,MONTH($G53)+1,1))&gt;Z$4),$D53*24*Z$3*(Z$2/1000-($F53/1000)),0)</f>
        <v>0</v>
      </c>
      <c r="AA53" s="69" t="n">
        <f aca="false">IF(AND($F53&lt;AA$2,$G53&lt;AA$4,(DATE(YEAR($G53)+1,MONTH($G53)+1,1))&gt;AA$4),$D53*24*AA$3*(AA$2/1000-($F53/1000)),0)</f>
        <v>0</v>
      </c>
      <c r="AB53" s="69" t="n">
        <f aca="false">IF(AND($F53&lt;AB$2,$G53&lt;AB$4,(DATE(YEAR($G53)+1,MONTH($G53)+1,1))&gt;AB$4),$D53*24*AB$3*(AB$2/1000-($F53/1000)),0)</f>
        <v>76351.2</v>
      </c>
      <c r="AC53" s="69" t="n">
        <f aca="false">IF(AND($F53&lt;AC$2,$G53&lt;AC$4,(DATE(YEAR($G53)+1,MONTH($G53)+1,1))&gt;AC$4),$D53*24*AC$3*(AC$2/1000-($F53/1000)),0)</f>
        <v>76351.2</v>
      </c>
      <c r="AD53" s="69" t="n">
        <f aca="false">IF(AND($F53&lt;AD$2,$G53&lt;AD$4,(DATE(YEAR($G53)+1,MONTH($G53)+1,1))&gt;AD$4),$D53*24*AD$3*(AD$2/1000-($F53/1000)),0)</f>
        <v>76351.2</v>
      </c>
      <c r="AE53" s="69" t="n">
        <f aca="false">IF(AND($F53&lt;AE$2,$G53&lt;AE$4,(DATE(YEAR($G53)+1,MONTH($G53)+1,1))&gt;AE$4),$D53*24*AE$3*(AE$2/1000-($F53/1000)),0)</f>
        <v>76351.2</v>
      </c>
      <c r="AF53" s="69" t="n">
        <f aca="false">IF(AND($F53&lt;AF$2,$G53&lt;AF$4,(DATE(YEAR($G53)+1,MONTH($G53)+1,1))&gt;AF$4),$D53*24*AF$3*(AF$2/1000-($F53/1000)),0)</f>
        <v>76351.2</v>
      </c>
      <c r="AG53" s="69" t="n">
        <f aca="false">IF(AND($F53&lt;AG$2,$G53&lt;AG$4,(DATE(YEAR($G53)+1,MONTH($G53)+1,1))&gt;AG$4),$D53*24*AG$3*(AG$2/1000-($F53/1000)),0)</f>
        <v>76351.2</v>
      </c>
      <c r="AH53" s="69" t="n">
        <f aca="false">IF(AND($F53&lt;AH$2,$G53&lt;AH$4,(DATE(YEAR($G53)+1,MONTH($G53)+1,1))&gt;AH$4),$D53*24*AH$3*(AH$2/1000-($F53/1000)),0)</f>
        <v>76351.2</v>
      </c>
      <c r="AI53" s="69" t="n">
        <f aca="false">IF(AND($F53&lt;AI$2,$G53&lt;AI$4,(DATE(YEAR($G53)+1,MONTH($G53)+1,1))&gt;AI$4),$D53*24*AI$3*(AI$2/1000-($F53/1000)),0)</f>
        <v>76351.2</v>
      </c>
      <c r="AJ53" s="69" t="n">
        <f aca="false">IF(AND($F53&lt;AJ$2,$G53&lt;AJ$4,(DATE(YEAR($G53)+1,MONTH($G53)+1,1))&gt;AJ$4),$D53*24*AJ$3*(AJ$2/1000-($F53/1000)),0)</f>
        <v>76351.2</v>
      </c>
      <c r="AK53" s="69" t="n">
        <f aca="false">IF(AND($F53&lt;AK$2,$G53&lt;AK$4,(DATE(YEAR($G53)+1,MONTH($G53)+1,1))&gt;AK$4),$D53*24*AK$3*(AK$2/1000-($F53/1000)),0)</f>
        <v>76351.2</v>
      </c>
      <c r="AL53" s="69" t="n">
        <f aca="false">IF(AND($F53&lt;AL$2,$G53&lt;AL$4,(DATE(YEAR($G53)+1,MONTH($G53)+1,1))&gt;AL$4),$D53*24*AL$3*(AL$2/1000-($F53/1000)),0)</f>
        <v>76351.2</v>
      </c>
      <c r="AM53" s="69" t="n">
        <f aca="false">IF(AND($F53&lt;AM$2,$G53&lt;AM$4,(DATE(YEAR($G53)+1,MONTH($G53)+1,1))&gt;AM$4),$D53*24*AM$3*(AM$2/1000-($F53/1000)),0)</f>
        <v>76351.2</v>
      </c>
      <c r="AN53" s="69" t="n">
        <f aca="false">IF(AND($F53&lt;AN$2,$G53&lt;AN$4,(DATE(YEAR($G53)+1,MONTH($G53)+1,1))&gt;AN$4),$D53*24*AN$3*(AN$2/1000-($F53/1000)),0)</f>
        <v>0</v>
      </c>
      <c r="AO53" s="69" t="n">
        <f aca="false">IF(AND($F53&lt;AO$2,$G53&lt;AO$4,(DATE(YEAR($G53)+1,MONTH($G53)+1,1))&gt;AO$4),$D53*24*AO$3*(AO$2/1000-($F53/1000)),0)</f>
        <v>0</v>
      </c>
      <c r="AP53" s="69" t="n">
        <f aca="false">IF(AND($F53&lt;AP$2,$G53&lt;AP$4,(DATE(YEAR($G53)+1,MONTH($G53)+1,1))&gt;AP$4),$D53*24*AP$3*(AP$2/1000-($F53/1000)),0)</f>
        <v>0</v>
      </c>
      <c r="AQ53" s="69" t="n">
        <f aca="false">IF(AND($F53&lt;AQ$2,$G53&lt;AQ$4,(DATE(YEAR($G53)+1,MONTH($G53)+1,1))&gt;AQ$4),$D53*24*AQ$3*(AQ$2/1000-($F53/1000)),0)</f>
        <v>0</v>
      </c>
      <c r="AR53" s="69" t="n">
        <f aca="false">IF(AND($F53&lt;AR$2,$G53&lt;AR$4,(DATE(YEAR($G53)+1,MONTH($G53)+1,1))&gt;AR$4),$D53*24*AR$3*(AR$2/1000-($F53/1000)),0)</f>
        <v>0</v>
      </c>
      <c r="AS53" s="69" t="n">
        <f aca="false">IF(AND($F53&lt;AS$2,$G53&lt;AS$4,(DATE(YEAR($G53)+1,MONTH($G53)+1,1))&gt;AS$4),$D53*24*AS$3*(AS$2/1000-($F53/1000)),0)</f>
        <v>0</v>
      </c>
      <c r="AT53" s="69" t="n">
        <f aca="false">IF(AND($F53&lt;AT$2,$G53&lt;AT$4,(DATE(YEAR($G53)+1,MONTH($G53)+1,1))&gt;AT$4),$D53*24*AT$3*(AT$2/1000-($F53/1000)),0)</f>
        <v>0</v>
      </c>
      <c r="AU53" s="69" t="n">
        <f aca="false">IF(AND($F53&lt;AU$2,$G53&lt;AU$4,(DATE(YEAR($G53)+1,MONTH($G53)+1,1))&gt;AU$4),$D53*24*AU$3*(AU$2/1000-($F53/1000)),0)</f>
        <v>0</v>
      </c>
      <c r="AV53" s="69" t="n">
        <f aca="false">IF(AND($F53&lt;AV$2,$G53&lt;AV$4,(DATE(YEAR($G53)+1,MONTH($G53)+1,1))&gt;AV$4),$D53*24*AV$3*(AV$2/1000-($F53/1000)),0)</f>
        <v>0</v>
      </c>
      <c r="AW53" s="69" t="n">
        <f aca="false">IF(AND($F53&lt;AW$2,$G53&lt;AW$4,(DATE(YEAR($G53)+1,MONTH($G53)+1,1))&gt;AW$4),$D53*24*AW$3*(AW$2/1000-($F53/1000)),0)</f>
        <v>0</v>
      </c>
      <c r="AX53" s="69" t="n">
        <f aca="false">IF(AND($F53&lt;AX$2,$G53&lt;AX$4,(DATE(YEAR($G53)+1,MONTH($G53)+1,1))&gt;AX$4),$D53*24*AX$3*(AX$2/1000-($F53/1000)),0)</f>
        <v>0</v>
      </c>
      <c r="AY53" s="69" t="n">
        <f aca="false">IF(AND($F53&lt;AY$2,$G53&lt;AY$4,(DATE(YEAR($G53)+1,MONTH($G53)+1,1))&gt;AY$4),$D53*24*AY$3*(AY$2/1000-($F53/1000)),0)</f>
        <v>0</v>
      </c>
      <c r="AZ53" s="69" t="n">
        <f aca="false">IF(AND($F53&lt;AZ$2,$G53&lt;AZ$4,(DATE(YEAR($G53)+1,MONTH($G53)+1,1))&gt;AZ$4),$D53*24*AZ$3*(AZ$2/1000-($F53/1000)),0)</f>
        <v>0</v>
      </c>
      <c r="BA53" s="69" t="n">
        <f aca="false">IF(AND($F53&lt;BA$2,$G53&lt;BA$4,(DATE(YEAR($G53)+1,MONTH($G53)+1,1))&gt;BA$4),$D53*24*BA$3*(BA$2/1000-($F53/1000)),0)</f>
        <v>0</v>
      </c>
      <c r="BB53" s="69" t="n">
        <f aca="false">IF(AND($F53&lt;BB$2,$G53&lt;BB$4,(DATE(YEAR($G53)+1,MONTH($G53)+1,1))&gt;BB$4),$D53*24*BB$3*(BB$2/1000-($F53/1000)),0)</f>
        <v>0</v>
      </c>
      <c r="BC53" s="69" t="n">
        <f aca="false">IF(AND($F53&lt;BC$2,$G53&lt;BC$4,(DATE(YEAR($G53)+1,MONTH($G53)+1,1))&gt;BC$4),$D53*24*BC$3*(BC$2/1000-($F53/1000)),0)</f>
        <v>0</v>
      </c>
      <c r="BD53" s="83" t="n">
        <f aca="false">IF(AND($F53&lt;BD$2,$G53&lt;BD$4,(DATE(YEAR($G53)+1,MONTH($G53)+1,1))&gt;BD$4),$D53*24*BD$3*(BD$2/1000-($F53/1000)),0)</f>
        <v>0</v>
      </c>
      <c r="BF53" s="69" t="n">
        <f aca="false">AVERAGE(I53:K53)</f>
        <v>0</v>
      </c>
      <c r="BG53" s="69" t="n">
        <f aca="false">AVERAGE(L53:N53)</f>
        <v>0</v>
      </c>
      <c r="BH53" s="69" t="n">
        <f aca="false">AVERAGE(O53:Q53)</f>
        <v>0</v>
      </c>
      <c r="BI53" s="69" t="n">
        <f aca="false">AVERAGE(R53:T53)</f>
        <v>0</v>
      </c>
      <c r="BJ53" s="69" t="n">
        <f aca="false">AVERAGE(U53:W53)</f>
        <v>0</v>
      </c>
      <c r="BK53" s="69" t="n">
        <f aca="false">AVERAGE(X53:Z53)</f>
        <v>0</v>
      </c>
      <c r="BL53" s="69" t="n">
        <f aca="false">AVERAGE(AA53:AC53)</f>
        <v>50900.8</v>
      </c>
      <c r="BM53" s="69" t="n">
        <f aca="false">AVERAGE(AD53:AF53)</f>
        <v>76351.2</v>
      </c>
      <c r="BN53" s="69" t="n">
        <f aca="false">AVERAGE(AG53:AI53)</f>
        <v>76351.2</v>
      </c>
      <c r="BO53" s="69" t="n">
        <f aca="false">AVERAGE(AJ53:AL53)</f>
        <v>76351.2</v>
      </c>
      <c r="BP53" s="69" t="n">
        <f aca="false">AVERAGE(AM53:AO53)</f>
        <v>25450.4</v>
      </c>
      <c r="BQ53" s="69" t="n">
        <f aca="false">AVERAGE(AP53:AR53)</f>
        <v>0</v>
      </c>
      <c r="BR53" s="69" t="n">
        <f aca="false">AVERAGE(AS53:AU53)</f>
        <v>0</v>
      </c>
      <c r="BS53" s="69" t="n">
        <f aca="false">AVERAGE(AV53:AX53)</f>
        <v>0</v>
      </c>
      <c r="BT53" s="69" t="n">
        <f aca="false">AVERAGE(AY53:BA53)</f>
        <v>0</v>
      </c>
      <c r="BU53" s="69" t="n">
        <f aca="false">AVERAGE(BB53:BD53)</f>
        <v>0</v>
      </c>
    </row>
    <row r="54" customFormat="false" ht="12.75" hidden="false" customHeight="false" outlineLevel="0" collapsed="false">
      <c r="A54" s="71" t="s">
        <v>1338</v>
      </c>
      <c r="B54" s="71" t="s">
        <v>1204</v>
      </c>
      <c r="C54" s="71" t="s">
        <v>1273</v>
      </c>
      <c r="D54" s="72" t="n">
        <v>40</v>
      </c>
      <c r="E54" s="3" t="s">
        <v>1268</v>
      </c>
      <c r="F54" s="72" t="n">
        <v>8150</v>
      </c>
      <c r="G54" s="73" t="n">
        <v>37408</v>
      </c>
      <c r="H54" s="64" t="s">
        <v>1260</v>
      </c>
      <c r="I54" s="69" t="n">
        <f aca="false">IF(AND($F54&lt;I$2,$G54&lt;I$4,(DATE(YEAR($G54)+1,MONTH($G54)+1,1))&gt;I$4),$D54*24*I$3*(I$2/1000-($F54/1000)),0)</f>
        <v>0</v>
      </c>
      <c r="J54" s="69" t="n">
        <f aca="false">IF(AND($F54&lt;J$2,$G54&lt;J$4,(DATE(YEAR($G54)+1,MONTH($G54)+1,1))&gt;J$4),$D54*24*J$3*(J$2/1000-($F54/1000)),0)</f>
        <v>0</v>
      </c>
      <c r="K54" s="69" t="n">
        <f aca="false">IF(AND($F54&lt;K$2,$G54&lt;K$4,(DATE(YEAR($G54)+1,MONTH($G54)+1,1))&gt;K$4),$D54*24*K$3*(K$2/1000-($F54/1000)),0)</f>
        <v>0</v>
      </c>
      <c r="L54" s="69" t="n">
        <f aca="false">IF(AND($F54&lt;L$2,$G54&lt;L$4,(DATE(YEAR($G54)+1,MONTH($G54)+1,1))&gt;L$4),$D54*24*L$3*(L$2/1000-($F54/1000)),0)</f>
        <v>0</v>
      </c>
      <c r="M54" s="69" t="n">
        <f aca="false">IF(AND($F54&lt;M$2,$G54&lt;M$4,(DATE(YEAR($G54)+1,MONTH($G54)+1,1))&gt;M$4),$D54*24*M$3*(M$2/1000-($F54/1000)),0)</f>
        <v>0</v>
      </c>
      <c r="N54" s="69" t="n">
        <f aca="false">IF(AND($F54&lt;N$2,$G54&lt;N$4,(DATE(YEAR($G54)+1,MONTH($G54)+1,1))&gt;N$4),$D54*24*N$3*(N$2/1000-($F54/1000)),0)</f>
        <v>0</v>
      </c>
      <c r="O54" s="69" t="n">
        <f aca="false">IF(AND($F54&lt;O$2,$G54&lt;O$4,(DATE(YEAR($G54)+1,MONTH($G54)+1,1))&gt;O$4),$D54*24*O$3*(O$2/1000-($F54/1000)),0)</f>
        <v>0</v>
      </c>
      <c r="P54" s="69" t="n">
        <f aca="false">IF(AND($F54&lt;P$2,$G54&lt;P$4,(DATE(YEAR($G54)+1,MONTH($G54)+1,1))&gt;P$4),$D54*24*P$3*(P$2/1000-($F54/1000)),0)</f>
        <v>0</v>
      </c>
      <c r="Q54" s="69" t="n">
        <f aca="false">IF(AND($F54&lt;Q$2,$G54&lt;Q$4,(DATE(YEAR($G54)+1,MONTH($G54)+1,1))&gt;Q$4),$D54*24*Q$3*(Q$2/1000-($F54/1000)),0)</f>
        <v>0</v>
      </c>
      <c r="R54" s="69" t="n">
        <f aca="false">IF(AND($F54&lt;R$2,$G54&lt;R$4,(DATE(YEAR($G54)+1,MONTH($G54)+1,1))&gt;R$4),$D54*24*R$3*(R$2/1000-($F54/1000)),0)</f>
        <v>0</v>
      </c>
      <c r="S54" s="69" t="n">
        <f aca="false">IF(AND($F54&lt;S$2,$G54&lt;S$4,(DATE(YEAR($G54)+1,MONTH($G54)+1,1))&gt;S$4),$D54*24*S$3*(S$2/1000-($F54/1000)),0)</f>
        <v>0</v>
      </c>
      <c r="T54" s="69" t="n">
        <f aca="false">IF(AND($F54&lt;T$2,$G54&lt;T$4,(DATE(YEAR($G54)+1,MONTH($G54)+1,1))&gt;T$4),$D54*24*T$3*(T$2/1000-($F54/1000)),0)</f>
        <v>0</v>
      </c>
      <c r="U54" s="69" t="n">
        <f aca="false">IF(AND($F54&lt;U$2,$G54&lt;U$4,(DATE(YEAR($G54)+1,MONTH($G54)+1,1))&gt;U$4),$D54*24*U$3*(U$2/1000-($F54/1000)),0)</f>
        <v>0</v>
      </c>
      <c r="V54" s="69" t="n">
        <f aca="false">IF(AND($F54&lt;V$2,$G54&lt;V$4,(DATE(YEAR($G54)+1,MONTH($G54)+1,1))&gt;V$4),$D54*24*V$3*(V$2/1000-($F54/1000)),0)</f>
        <v>0</v>
      </c>
      <c r="W54" s="69" t="n">
        <f aca="false">IF(AND($F54&lt;W$2,$G54&lt;W$4,(DATE(YEAR($G54)+1,MONTH($G54)+1,1))&gt;W$4),$D54*24*W$3*(W$2/1000-($F54/1000)),0)</f>
        <v>0</v>
      </c>
      <c r="X54" s="69" t="n">
        <f aca="false">IF(AND($F54&lt;X$2,$G54&lt;X$4,(DATE(YEAR($G54)+1,MONTH($G54)+1,1))&gt;X$4),$D54*24*X$3*(X$2/1000-($F54/1000)),0)</f>
        <v>0</v>
      </c>
      <c r="Y54" s="69" t="n">
        <f aca="false">IF(AND($F54&lt;Y$2,$G54&lt;Y$4,(DATE(YEAR($G54)+1,MONTH($G54)+1,1))&gt;Y$4),$D54*24*Y$3*(Y$2/1000-($F54/1000)),0)</f>
        <v>0</v>
      </c>
      <c r="Z54" s="69" t="n">
        <f aca="false">IF(AND($F54&lt;Z$2,$G54&lt;Z$4,(DATE(YEAR($G54)+1,MONTH($G54)+1,1))&gt;Z$4),$D54*24*Z$3*(Z$2/1000-($F54/1000)),0)</f>
        <v>0</v>
      </c>
      <c r="AA54" s="69" t="n">
        <f aca="false">IF(AND($F54&lt;AA$2,$G54&lt;AA$4,(DATE(YEAR($G54)+1,MONTH($G54)+1,1))&gt;AA$4),$D54*24*AA$3*(AA$2/1000-($F54/1000)),0)</f>
        <v>1776</v>
      </c>
      <c r="AB54" s="69" t="n">
        <f aca="false">IF(AND($F54&lt;AB$2,$G54&lt;AB$4,(DATE(YEAR($G54)+1,MONTH($G54)+1,1))&gt;AB$4),$D54*24*AB$3*(AB$2/1000-($F54/1000)),0)</f>
        <v>1776</v>
      </c>
      <c r="AC54" s="69" t="n">
        <f aca="false">IF(AND($F54&lt;AC$2,$G54&lt;AC$4,(DATE(YEAR($G54)+1,MONTH($G54)+1,1))&gt;AC$4),$D54*24*AC$3*(AC$2/1000-($F54/1000)),0)</f>
        <v>1776</v>
      </c>
      <c r="AD54" s="69" t="n">
        <f aca="false">IF(AND($F54&lt;AD$2,$G54&lt;AD$4,(DATE(YEAR($G54)+1,MONTH($G54)+1,1))&gt;AD$4),$D54*24*AD$3*(AD$2/1000-($F54/1000)),0)</f>
        <v>1776</v>
      </c>
      <c r="AE54" s="69" t="n">
        <f aca="false">IF(AND($F54&lt;AE$2,$G54&lt;AE$4,(DATE(YEAR($G54)+1,MONTH($G54)+1,1))&gt;AE$4),$D54*24*AE$3*(AE$2/1000-($F54/1000)),0)</f>
        <v>1776</v>
      </c>
      <c r="AF54" s="69" t="n">
        <f aca="false">IF(AND($F54&lt;AF$2,$G54&lt;AF$4,(DATE(YEAR($G54)+1,MONTH($G54)+1,1))&gt;AF$4),$D54*24*AF$3*(AF$2/1000-($F54/1000)),0)</f>
        <v>1776</v>
      </c>
      <c r="AG54" s="69" t="n">
        <f aca="false">IF(AND($F54&lt;AG$2,$G54&lt;AG$4,(DATE(YEAR($G54)+1,MONTH($G54)+1,1))&gt;AG$4),$D54*24*AG$3*(AG$2/1000-($F54/1000)),0)</f>
        <v>1776</v>
      </c>
      <c r="AH54" s="69" t="n">
        <f aca="false">IF(AND($F54&lt;AH$2,$G54&lt;AH$4,(DATE(YEAR($G54)+1,MONTH($G54)+1,1))&gt;AH$4),$D54*24*AH$3*(AH$2/1000-($F54/1000)),0)</f>
        <v>1776</v>
      </c>
      <c r="AI54" s="69" t="n">
        <f aca="false">IF(AND($F54&lt;AI$2,$G54&lt;AI$4,(DATE(YEAR($G54)+1,MONTH($G54)+1,1))&gt;AI$4),$D54*24*AI$3*(AI$2/1000-($F54/1000)),0)</f>
        <v>1776</v>
      </c>
      <c r="AJ54" s="69" t="n">
        <f aca="false">IF(AND($F54&lt;AJ$2,$G54&lt;AJ$4,(DATE(YEAR($G54)+1,MONTH($G54)+1,1))&gt;AJ$4),$D54*24*AJ$3*(AJ$2/1000-($F54/1000)),0)</f>
        <v>1776</v>
      </c>
      <c r="AK54" s="69" t="n">
        <f aca="false">IF(AND($F54&lt;AK$2,$G54&lt;AK$4,(DATE(YEAR($G54)+1,MONTH($G54)+1,1))&gt;AK$4),$D54*24*AK$3*(AK$2/1000-($F54/1000)),0)</f>
        <v>1776</v>
      </c>
      <c r="AL54" s="69" t="n">
        <f aca="false">IF(AND($F54&lt;AL$2,$G54&lt;AL$4,(DATE(YEAR($G54)+1,MONTH($G54)+1,1))&gt;AL$4),$D54*24*AL$3*(AL$2/1000-($F54/1000)),0)</f>
        <v>1776</v>
      </c>
      <c r="AM54" s="69" t="n">
        <f aca="false">IF(AND($F54&lt;AM$2,$G54&lt;AM$4,(DATE(YEAR($G54)+1,MONTH($G54)+1,1))&gt;AM$4),$D54*24*AM$3*(AM$2/1000-($F54/1000)),0)</f>
        <v>0</v>
      </c>
      <c r="AN54" s="69" t="n">
        <f aca="false">IF(AND($F54&lt;AN$2,$G54&lt;AN$4,(DATE(YEAR($G54)+1,MONTH($G54)+1,1))&gt;AN$4),$D54*24*AN$3*(AN$2/1000-($F54/1000)),0)</f>
        <v>0</v>
      </c>
      <c r="AO54" s="69" t="n">
        <f aca="false">IF(AND($F54&lt;AO$2,$G54&lt;AO$4,(DATE(YEAR($G54)+1,MONTH($G54)+1,1))&gt;AO$4),$D54*24*AO$3*(AO$2/1000-($F54/1000)),0)</f>
        <v>0</v>
      </c>
      <c r="AP54" s="69" t="n">
        <f aca="false">IF(AND($F54&lt;AP$2,$G54&lt;AP$4,(DATE(YEAR($G54)+1,MONTH($G54)+1,1))&gt;AP$4),$D54*24*AP$3*(AP$2/1000-($F54/1000)),0)</f>
        <v>0</v>
      </c>
      <c r="AQ54" s="69" t="n">
        <f aca="false">IF(AND($F54&lt;AQ$2,$G54&lt;AQ$4,(DATE(YEAR($G54)+1,MONTH($G54)+1,1))&gt;AQ$4),$D54*24*AQ$3*(AQ$2/1000-($F54/1000)),0)</f>
        <v>0</v>
      </c>
      <c r="AR54" s="69" t="n">
        <f aca="false">IF(AND($F54&lt;AR$2,$G54&lt;AR$4,(DATE(YEAR($G54)+1,MONTH($G54)+1,1))&gt;AR$4),$D54*24*AR$3*(AR$2/1000-($F54/1000)),0)</f>
        <v>0</v>
      </c>
      <c r="AS54" s="69" t="n">
        <f aca="false">IF(AND($F54&lt;AS$2,$G54&lt;AS$4,(DATE(YEAR($G54)+1,MONTH($G54)+1,1))&gt;AS$4),$D54*24*AS$3*(AS$2/1000-($F54/1000)),0)</f>
        <v>0</v>
      </c>
      <c r="AT54" s="69" t="n">
        <f aca="false">IF(AND($F54&lt;AT$2,$G54&lt;AT$4,(DATE(YEAR($G54)+1,MONTH($G54)+1,1))&gt;AT$4),$D54*24*AT$3*(AT$2/1000-($F54/1000)),0)</f>
        <v>0</v>
      </c>
      <c r="AU54" s="69" t="n">
        <f aca="false">IF(AND($F54&lt;AU$2,$G54&lt;AU$4,(DATE(YEAR($G54)+1,MONTH($G54)+1,1))&gt;AU$4),$D54*24*AU$3*(AU$2/1000-($F54/1000)),0)</f>
        <v>0</v>
      </c>
      <c r="AV54" s="69" t="n">
        <f aca="false">IF(AND($F54&lt;AV$2,$G54&lt;AV$4,(DATE(YEAR($G54)+1,MONTH($G54)+1,1))&gt;AV$4),$D54*24*AV$3*(AV$2/1000-($F54/1000)),0)</f>
        <v>0</v>
      </c>
      <c r="AW54" s="69" t="n">
        <f aca="false">IF(AND($F54&lt;AW$2,$G54&lt;AW$4,(DATE(YEAR($G54)+1,MONTH($G54)+1,1))&gt;AW$4),$D54*24*AW$3*(AW$2/1000-($F54/1000)),0)</f>
        <v>0</v>
      </c>
      <c r="AX54" s="69" t="n">
        <f aca="false">IF(AND($F54&lt;AX$2,$G54&lt;AX$4,(DATE(YEAR($G54)+1,MONTH($G54)+1,1))&gt;AX$4),$D54*24*AX$3*(AX$2/1000-($F54/1000)),0)</f>
        <v>0</v>
      </c>
      <c r="AY54" s="69" t="n">
        <f aca="false">IF(AND($F54&lt;AY$2,$G54&lt;AY$4,(DATE(YEAR($G54)+1,MONTH($G54)+1,1))&gt;AY$4),$D54*24*AY$3*(AY$2/1000-($F54/1000)),0)</f>
        <v>0</v>
      </c>
      <c r="AZ54" s="69" t="n">
        <f aca="false">IF(AND($F54&lt;AZ$2,$G54&lt;AZ$4,(DATE(YEAR($G54)+1,MONTH($G54)+1,1))&gt;AZ$4),$D54*24*AZ$3*(AZ$2/1000-($F54/1000)),0)</f>
        <v>0</v>
      </c>
      <c r="BA54" s="69" t="n">
        <f aca="false">IF(AND($F54&lt;BA$2,$G54&lt;BA$4,(DATE(YEAR($G54)+1,MONTH($G54)+1,1))&gt;BA$4),$D54*24*BA$3*(BA$2/1000-($F54/1000)),0)</f>
        <v>0</v>
      </c>
      <c r="BB54" s="69" t="n">
        <f aca="false">IF(AND($F54&lt;BB$2,$G54&lt;BB$4,(DATE(YEAR($G54)+1,MONTH($G54)+1,1))&gt;BB$4),$D54*24*BB$3*(BB$2/1000-($F54/1000)),0)</f>
        <v>0</v>
      </c>
      <c r="BC54" s="69" t="n">
        <f aca="false">IF(AND($F54&lt;BC$2,$G54&lt;BC$4,(DATE(YEAR($G54)+1,MONTH($G54)+1,1))&gt;BC$4),$D54*24*BC$3*(BC$2/1000-($F54/1000)),0)</f>
        <v>0</v>
      </c>
      <c r="BD54" s="83" t="n">
        <f aca="false">IF(AND($F54&lt;BD$2,$G54&lt;BD$4,(DATE(YEAR($G54)+1,MONTH($G54)+1,1))&gt;BD$4),$D54*24*BD$3*(BD$2/1000-($F54/1000)),0)</f>
        <v>0</v>
      </c>
      <c r="BF54" s="69" t="n">
        <f aca="false">AVERAGE(I54:K54)</f>
        <v>0</v>
      </c>
      <c r="BG54" s="69" t="n">
        <f aca="false">AVERAGE(L54:N54)</f>
        <v>0</v>
      </c>
      <c r="BH54" s="69" t="n">
        <f aca="false">AVERAGE(O54:Q54)</f>
        <v>0</v>
      </c>
      <c r="BI54" s="69" t="n">
        <f aca="false">AVERAGE(R54:T54)</f>
        <v>0</v>
      </c>
      <c r="BJ54" s="69" t="n">
        <f aca="false">AVERAGE(U54:W54)</f>
        <v>0</v>
      </c>
      <c r="BK54" s="69" t="n">
        <f aca="false">AVERAGE(X54:Z54)</f>
        <v>0</v>
      </c>
      <c r="BL54" s="69" t="n">
        <f aca="false">AVERAGE(AA54:AC54)</f>
        <v>1776</v>
      </c>
      <c r="BM54" s="69" t="n">
        <f aca="false">AVERAGE(AD54:AF54)</f>
        <v>1776</v>
      </c>
      <c r="BN54" s="69" t="n">
        <f aca="false">AVERAGE(AG54:AI54)</f>
        <v>1776</v>
      </c>
      <c r="BO54" s="69" t="n">
        <f aca="false">AVERAGE(AJ54:AL54)</f>
        <v>1776</v>
      </c>
      <c r="BP54" s="69" t="n">
        <f aca="false">AVERAGE(AM54:AO54)</f>
        <v>0</v>
      </c>
      <c r="BQ54" s="69" t="n">
        <f aca="false">AVERAGE(AP54:AR54)</f>
        <v>0</v>
      </c>
      <c r="BR54" s="69" t="n">
        <f aca="false">AVERAGE(AS54:AU54)</f>
        <v>0</v>
      </c>
      <c r="BS54" s="69" t="n">
        <f aca="false">AVERAGE(AV54:AX54)</f>
        <v>0</v>
      </c>
      <c r="BT54" s="69" t="n">
        <f aca="false">AVERAGE(AY54:BA54)</f>
        <v>0</v>
      </c>
      <c r="BU54" s="69" t="n">
        <f aca="false">AVERAGE(BB54:BD54)</f>
        <v>0</v>
      </c>
    </row>
    <row r="55" customFormat="false" ht="12.75" hidden="false" customHeight="false" outlineLevel="0" collapsed="false">
      <c r="A55" s="0" t="s">
        <v>1401</v>
      </c>
      <c r="B55" s="0" t="s">
        <v>1204</v>
      </c>
      <c r="C55" s="0" t="s">
        <v>1273</v>
      </c>
      <c r="D55" s="0" t="n">
        <v>48</v>
      </c>
      <c r="E55" s="71" t="s">
        <v>1268</v>
      </c>
      <c r="F55" s="13" t="n">
        <v>9468</v>
      </c>
      <c r="G55" s="8" t="n">
        <v>37135</v>
      </c>
      <c r="H55" s="64" t="s">
        <v>1260</v>
      </c>
      <c r="I55" s="69" t="n">
        <f aca="false">IF(AND($F55&lt;I$2,$G55&lt;I$4,(DATE(YEAR($G55)+1,MONTH($G55)+1,1))&gt;I$4),$D55*24*I$3*(I$2/1000-($F55/1000)),0)</f>
        <v>0</v>
      </c>
      <c r="J55" s="69" t="n">
        <f aca="false">IF(AND($F55&lt;J$2,$G55&lt;J$4,(DATE(YEAR($G55)+1,MONTH($G55)+1,1))&gt;J$4),$D55*24*J$3*(J$2/1000-($F55/1000)),0)</f>
        <v>0</v>
      </c>
      <c r="K55" s="69" t="n">
        <f aca="false">IF(AND($F55&lt;K$2,$G55&lt;K$4,(DATE(YEAR($G55)+1,MONTH($G55)+1,1))&gt;K$4),$D55*24*K$3*(K$2/1000-($F55/1000)),0)</f>
        <v>0</v>
      </c>
      <c r="L55" s="69" t="n">
        <f aca="false">IF(AND($F55&lt;L$2,$G55&lt;L$4,(DATE(YEAR($G55)+1,MONTH($G55)+1,1))&gt;L$4),$D55*24*L$3*(L$2/1000-($F55/1000)),0)</f>
        <v>0</v>
      </c>
      <c r="M55" s="69" t="n">
        <f aca="false">IF(AND($F55&lt;M$2,$G55&lt;M$4,(DATE(YEAR($G55)+1,MONTH($G55)+1,1))&gt;M$4),$D55*24*M$3*(M$2/1000-($F55/1000)),0)</f>
        <v>0</v>
      </c>
      <c r="N55" s="69" t="n">
        <f aca="false">IF(AND($F55&lt;N$2,$G55&lt;N$4,(DATE(YEAR($G55)+1,MONTH($G55)+1,1))&gt;N$4),$D55*24*N$3*(N$2/1000-($F55/1000)),0)</f>
        <v>0</v>
      </c>
      <c r="O55" s="69" t="n">
        <f aca="false">IF(AND($F55&lt;O$2,$G55&lt;O$4,(DATE(YEAR($G55)+1,MONTH($G55)+1,1))&gt;O$4),$D55*24*O$3*(O$2/1000-($F55/1000)),0)</f>
        <v>0</v>
      </c>
      <c r="P55" s="69" t="n">
        <f aca="false">IF(AND($F55&lt;P$2,$G55&lt;P$4,(DATE(YEAR($G55)+1,MONTH($G55)+1,1))&gt;P$4),$D55*24*P$3*(P$2/1000-($F55/1000)),0)</f>
        <v>0</v>
      </c>
      <c r="Q55" s="69" t="n">
        <f aca="false">IF(AND($F55&lt;Q$2,$G55&lt;Q$4,(DATE(YEAR($G55)+1,MONTH($G55)+1,1))&gt;Q$4),$D55*24*Q$3*(Q$2/1000-($F55/1000)),0)</f>
        <v>0</v>
      </c>
      <c r="R55" s="69" t="n">
        <f aca="false">IF(AND($F55&lt;R$2,$G55&lt;R$4,(DATE(YEAR($G55)+1,MONTH($G55)+1,1))&gt;R$4),$D55*24*R$3*(R$2/1000-($F55/1000)),0)</f>
        <v>490.2912</v>
      </c>
      <c r="S55" s="69" t="n">
        <f aca="false">IF(AND($F55&lt;S$2,$G55&lt;S$4,(DATE(YEAR($G55)+1,MONTH($G55)+1,1))&gt;S$4),$D55*24*S$3*(S$2/1000-($F55/1000)),0)</f>
        <v>551.5776</v>
      </c>
      <c r="T55" s="69" t="n">
        <f aca="false">IF(AND($F55&lt;T$2,$G55&lt;T$4,(DATE(YEAR($G55)+1,MONTH($G55)+1,1))&gt;T$4),$D55*24*T$3*(T$2/1000-($F55/1000)),0)</f>
        <v>612.864</v>
      </c>
      <c r="U55" s="69" t="n">
        <f aca="false">IF(AND($F55&lt;U$2,$G55&lt;U$4,(DATE(YEAR($G55)+1,MONTH($G55)+1,1))&gt;U$4),$D55*24*U$3*(U$2/1000-($F55/1000)),0)</f>
        <v>612.864</v>
      </c>
      <c r="V55" s="69" t="n">
        <f aca="false">IF(AND($F55&lt;V$2,$G55&lt;V$4,(DATE(YEAR($G55)+1,MONTH($G55)+1,1))&gt;V$4),$D55*24*V$3*(V$2/1000-($F55/1000)),0)</f>
        <v>612.864</v>
      </c>
      <c r="W55" s="69" t="n">
        <f aca="false">IF(AND($F55&lt;W$2,$G55&lt;W$4,(DATE(YEAR($G55)+1,MONTH($G55)+1,1))&gt;W$4),$D55*24*W$3*(W$2/1000-($F55/1000)),0)</f>
        <v>612.864</v>
      </c>
      <c r="X55" s="69" t="n">
        <f aca="false">IF(AND($F55&lt;X$2,$G55&lt;X$4,(DATE(YEAR($G55)+1,MONTH($G55)+1,1))&gt;X$4),$D55*24*X$3*(X$2/1000-($F55/1000)),0)</f>
        <v>612.864</v>
      </c>
      <c r="Y55" s="69" t="n">
        <f aca="false">IF(AND($F55&lt;Y$2,$G55&lt;Y$4,(DATE(YEAR($G55)+1,MONTH($G55)+1,1))&gt;Y$4),$D55*24*Y$3*(Y$2/1000-($F55/1000)),0)</f>
        <v>612.864</v>
      </c>
      <c r="Z55" s="69" t="n">
        <f aca="false">IF(AND($F55&lt;Z$2,$G55&lt;Z$4,(DATE(YEAR($G55)+1,MONTH($G55)+1,1))&gt;Z$4),$D55*24*Z$3*(Z$2/1000-($F55/1000)),0)</f>
        <v>612.864</v>
      </c>
      <c r="AA55" s="69" t="n">
        <f aca="false">IF(AND($F55&lt;AA$2,$G55&lt;AA$4,(DATE(YEAR($G55)+1,MONTH($G55)+1,1))&gt;AA$4),$D55*24*AA$3*(AA$2/1000-($F55/1000)),0)</f>
        <v>612.864</v>
      </c>
      <c r="AB55" s="69" t="n">
        <f aca="false">IF(AND($F55&lt;AB$2,$G55&lt;AB$4,(DATE(YEAR($G55)+1,MONTH($G55)+1,1))&gt;AB$4),$D55*24*AB$3*(AB$2/1000-($F55/1000)),0)</f>
        <v>612.864</v>
      </c>
      <c r="AC55" s="69" t="n">
        <f aca="false">IF(AND($F55&lt;AC$2,$G55&lt;AC$4,(DATE(YEAR($G55)+1,MONTH($G55)+1,1))&gt;AC$4),$D55*24*AC$3*(AC$2/1000-($F55/1000)),0)</f>
        <v>612.864</v>
      </c>
      <c r="AD55" s="69" t="n">
        <f aca="false">IF(AND($F55&lt;AD$2,$G55&lt;AD$4,(DATE(YEAR($G55)+1,MONTH($G55)+1,1))&gt;AD$4),$D55*24*AD$3*(AD$2/1000-($F55/1000)),0)</f>
        <v>0</v>
      </c>
      <c r="AE55" s="69" t="n">
        <f aca="false">IF(AND($F55&lt;AE$2,$G55&lt;AE$4,(DATE(YEAR($G55)+1,MONTH($G55)+1,1))&gt;AE$4),$D55*24*AE$3*(AE$2/1000-($F55/1000)),0)</f>
        <v>0</v>
      </c>
      <c r="AF55" s="69" t="n">
        <f aca="false">IF(AND($F55&lt;AF$2,$G55&lt;AF$4,(DATE(YEAR($G55)+1,MONTH($G55)+1,1))&gt;AF$4),$D55*24*AF$3*(AF$2/1000-($F55/1000)),0)</f>
        <v>0</v>
      </c>
      <c r="AG55" s="69" t="n">
        <f aca="false">IF(AND($F55&lt;AG$2,$G55&lt;AG$4,(DATE(YEAR($G55)+1,MONTH($G55)+1,1))&gt;AG$4),$D55*24*AG$3*(AG$2/1000-($F55/1000)),0)</f>
        <v>0</v>
      </c>
      <c r="AH55" s="69" t="n">
        <f aca="false">IF(AND($F55&lt;AH$2,$G55&lt;AH$4,(DATE(YEAR($G55)+1,MONTH($G55)+1,1))&gt;AH$4),$D55*24*AH$3*(AH$2/1000-($F55/1000)),0)</f>
        <v>0</v>
      </c>
      <c r="AI55" s="69" t="n">
        <f aca="false">IF(AND($F55&lt;AI$2,$G55&lt;AI$4,(DATE(YEAR($G55)+1,MONTH($G55)+1,1))&gt;AI$4),$D55*24*AI$3*(AI$2/1000-($F55/1000)),0)</f>
        <v>0</v>
      </c>
      <c r="AJ55" s="69" t="n">
        <f aca="false">IF(AND($F55&lt;AJ$2,$G55&lt;AJ$4,(DATE(YEAR($G55)+1,MONTH($G55)+1,1))&gt;AJ$4),$D55*24*AJ$3*(AJ$2/1000-($F55/1000)),0)</f>
        <v>0</v>
      </c>
      <c r="AK55" s="69" t="n">
        <f aca="false">IF(AND($F55&lt;AK$2,$G55&lt;AK$4,(DATE(YEAR($G55)+1,MONTH($G55)+1,1))&gt;AK$4),$D55*24*AK$3*(AK$2/1000-($F55/1000)),0)</f>
        <v>0</v>
      </c>
      <c r="AL55" s="69" t="n">
        <f aca="false">IF(AND($F55&lt;AL$2,$G55&lt;AL$4,(DATE(YEAR($G55)+1,MONTH($G55)+1,1))&gt;AL$4),$D55*24*AL$3*(AL$2/1000-($F55/1000)),0)</f>
        <v>0</v>
      </c>
      <c r="AM55" s="69" t="n">
        <f aca="false">IF(AND($F55&lt;AM$2,$G55&lt;AM$4,(DATE(YEAR($G55)+1,MONTH($G55)+1,1))&gt;AM$4),$D55*24*AM$3*(AM$2/1000-($F55/1000)),0)</f>
        <v>0</v>
      </c>
      <c r="AN55" s="69" t="n">
        <f aca="false">IF(AND($F55&lt;AN$2,$G55&lt;AN$4,(DATE(YEAR($G55)+1,MONTH($G55)+1,1))&gt;AN$4),$D55*24*AN$3*(AN$2/1000-($F55/1000)),0)</f>
        <v>0</v>
      </c>
      <c r="AO55" s="69" t="n">
        <f aca="false">IF(AND($F55&lt;AO$2,$G55&lt;AO$4,(DATE(YEAR($G55)+1,MONTH($G55)+1,1))&gt;AO$4),$D55*24*AO$3*(AO$2/1000-($F55/1000)),0)</f>
        <v>0</v>
      </c>
      <c r="AP55" s="69" t="n">
        <f aca="false">IF(AND($F55&lt;AP$2,$G55&lt;AP$4,(DATE(YEAR($G55)+1,MONTH($G55)+1,1))&gt;AP$4),$D55*24*AP$3*(AP$2/1000-($F55/1000)),0)</f>
        <v>0</v>
      </c>
      <c r="AQ55" s="69" t="n">
        <f aca="false">IF(AND($F55&lt;AQ$2,$G55&lt;AQ$4,(DATE(YEAR($G55)+1,MONTH($G55)+1,1))&gt;AQ$4),$D55*24*AQ$3*(AQ$2/1000-($F55/1000)),0)</f>
        <v>0</v>
      </c>
      <c r="AR55" s="69" t="n">
        <f aca="false">IF(AND($F55&lt;AR$2,$G55&lt;AR$4,(DATE(YEAR($G55)+1,MONTH($G55)+1,1))&gt;AR$4),$D55*24*AR$3*(AR$2/1000-($F55/1000)),0)</f>
        <v>0</v>
      </c>
      <c r="AS55" s="69" t="n">
        <f aca="false">IF(AND($F55&lt;AS$2,$G55&lt;AS$4,(DATE(YEAR($G55)+1,MONTH($G55)+1,1))&gt;AS$4),$D55*24*AS$3*(AS$2/1000-($F55/1000)),0)</f>
        <v>0</v>
      </c>
      <c r="AT55" s="69" t="n">
        <f aca="false">IF(AND($F55&lt;AT$2,$G55&lt;AT$4,(DATE(YEAR($G55)+1,MONTH($G55)+1,1))&gt;AT$4),$D55*24*AT$3*(AT$2/1000-($F55/1000)),0)</f>
        <v>0</v>
      </c>
      <c r="AU55" s="69" t="n">
        <f aca="false">IF(AND($F55&lt;AU$2,$G55&lt;AU$4,(DATE(YEAR($G55)+1,MONTH($G55)+1,1))&gt;AU$4),$D55*24*AU$3*(AU$2/1000-($F55/1000)),0)</f>
        <v>0</v>
      </c>
      <c r="AV55" s="69" t="n">
        <f aca="false">IF(AND($F55&lt;AV$2,$G55&lt;AV$4,(DATE(YEAR($G55)+1,MONTH($G55)+1,1))&gt;AV$4),$D55*24*AV$3*(AV$2/1000-($F55/1000)),0)</f>
        <v>0</v>
      </c>
      <c r="AW55" s="69" t="n">
        <f aca="false">IF(AND($F55&lt;AW$2,$G55&lt;AW$4,(DATE(YEAR($G55)+1,MONTH($G55)+1,1))&gt;AW$4),$D55*24*AW$3*(AW$2/1000-($F55/1000)),0)</f>
        <v>0</v>
      </c>
      <c r="AX55" s="69" t="n">
        <f aca="false">IF(AND($F55&lt;AX$2,$G55&lt;AX$4,(DATE(YEAR($G55)+1,MONTH($G55)+1,1))&gt;AX$4),$D55*24*AX$3*(AX$2/1000-($F55/1000)),0)</f>
        <v>0</v>
      </c>
      <c r="AY55" s="69" t="n">
        <f aca="false">IF(AND($F55&lt;AY$2,$G55&lt;AY$4,(DATE(YEAR($G55)+1,MONTH($G55)+1,1))&gt;AY$4),$D55*24*AY$3*(AY$2/1000-($F55/1000)),0)</f>
        <v>0</v>
      </c>
      <c r="AZ55" s="69" t="n">
        <f aca="false">IF(AND($F55&lt;AZ$2,$G55&lt;AZ$4,(DATE(YEAR($G55)+1,MONTH($G55)+1,1))&gt;AZ$4),$D55*24*AZ$3*(AZ$2/1000-($F55/1000)),0)</f>
        <v>0</v>
      </c>
      <c r="BA55" s="69" t="n">
        <f aca="false">IF(AND($F55&lt;BA$2,$G55&lt;BA$4,(DATE(YEAR($G55)+1,MONTH($G55)+1,1))&gt;BA$4),$D55*24*BA$3*(BA$2/1000-($F55/1000)),0)</f>
        <v>0</v>
      </c>
      <c r="BB55" s="69" t="n">
        <f aca="false">IF(AND($F55&lt;BB$2,$G55&lt;BB$4,(DATE(YEAR($G55)+1,MONTH($G55)+1,1))&gt;BB$4),$D55*24*BB$3*(BB$2/1000-($F55/1000)),0)</f>
        <v>0</v>
      </c>
      <c r="BC55" s="69" t="n">
        <f aca="false">IF(AND($F55&lt;BC$2,$G55&lt;BC$4,(DATE(YEAR($G55)+1,MONTH($G55)+1,1))&gt;BC$4),$D55*24*BC$3*(BC$2/1000-($F55/1000)),0)</f>
        <v>0</v>
      </c>
      <c r="BD55" s="83" t="n">
        <f aca="false">IF(AND($F55&lt;BD$2,$G55&lt;BD$4,(DATE(YEAR($G55)+1,MONTH($G55)+1,1))&gt;BD$4),$D55*24*BD$3*(BD$2/1000-($F55/1000)),0)</f>
        <v>0</v>
      </c>
      <c r="BF55" s="69" t="n">
        <f aca="false">AVERAGE(I55:K55)</f>
        <v>0</v>
      </c>
      <c r="BG55" s="69" t="n">
        <f aca="false">AVERAGE(L55:N55)</f>
        <v>0</v>
      </c>
      <c r="BH55" s="69" t="n">
        <f aca="false">AVERAGE(O55:Q55)</f>
        <v>0</v>
      </c>
      <c r="BI55" s="69" t="n">
        <f aca="false">AVERAGE(R55:T55)</f>
        <v>551.5776</v>
      </c>
      <c r="BJ55" s="69" t="n">
        <f aca="false">AVERAGE(U55:W55)</f>
        <v>612.864</v>
      </c>
      <c r="BK55" s="69" t="n">
        <f aca="false">AVERAGE(X55:Z55)</f>
        <v>612.864</v>
      </c>
      <c r="BL55" s="69" t="n">
        <f aca="false">AVERAGE(AA55:AC55)</f>
        <v>612.864</v>
      </c>
      <c r="BM55" s="69" t="n">
        <f aca="false">AVERAGE(AD55:AF55)</f>
        <v>0</v>
      </c>
      <c r="BN55" s="69" t="n">
        <f aca="false">AVERAGE(AG55:AI55)</f>
        <v>0</v>
      </c>
      <c r="BO55" s="69" t="n">
        <f aca="false">AVERAGE(AJ55:AL55)</f>
        <v>0</v>
      </c>
      <c r="BP55" s="69" t="n">
        <f aca="false">AVERAGE(AM55:AO55)</f>
        <v>0</v>
      </c>
      <c r="BQ55" s="69" t="n">
        <f aca="false">AVERAGE(AP55:AR55)</f>
        <v>0</v>
      </c>
      <c r="BR55" s="69" t="n">
        <f aca="false">AVERAGE(AS55:AU55)</f>
        <v>0</v>
      </c>
      <c r="BS55" s="69" t="n">
        <f aca="false">AVERAGE(AV55:AX55)</f>
        <v>0</v>
      </c>
      <c r="BT55" s="69" t="n">
        <f aca="false">AVERAGE(AY55:BA55)</f>
        <v>0</v>
      </c>
      <c r="BU55" s="69" t="n">
        <f aca="false">AVERAGE(BB55:BD55)</f>
        <v>0</v>
      </c>
    </row>
    <row r="56" customFormat="false" ht="12.75" hidden="false" customHeight="false" outlineLevel="0" collapsed="false">
      <c r="A56" s="0" t="s">
        <v>1402</v>
      </c>
      <c r="B56" s="0" t="s">
        <v>1204</v>
      </c>
      <c r="C56" s="0" t="s">
        <v>1273</v>
      </c>
      <c r="D56" s="0" t="n">
        <v>22</v>
      </c>
      <c r="E56" s="3" t="s">
        <v>1268</v>
      </c>
      <c r="F56" s="13" t="n">
        <v>9700</v>
      </c>
      <c r="G56" s="8" t="n">
        <v>36963</v>
      </c>
      <c r="H56" s="64" t="s">
        <v>1260</v>
      </c>
      <c r="I56" s="69" t="n">
        <f aca="false">IF(AND($F56&lt;I$2,$G56&lt;I$4,(DATE(YEAR($G56)+1,MONTH($G56)+1,1))&gt;I$4),$D56*24*I$3*(I$2/1000-($F56/1000)),0)</f>
        <v>0</v>
      </c>
      <c r="J56" s="69" t="n">
        <f aca="false">IF(AND($F56&lt;J$2,$G56&lt;J$4,(DATE(YEAR($G56)+1,MONTH($G56)+1,1))&gt;J$4),$D56*24*J$3*(J$2/1000-($F56/1000)),0)</f>
        <v>0</v>
      </c>
      <c r="K56" s="69" t="n">
        <f aca="false">IF(AND($F56&lt;K$2,$G56&lt;K$4,(DATE(YEAR($G56)+1,MONTH($G56)+1,1))&gt;K$4),$D56*24*K$3*(K$2/1000-($F56/1000)),0)</f>
        <v>0</v>
      </c>
      <c r="L56" s="69" t="n">
        <f aca="false">IF(AND($F56&lt;L$2,$G56&lt;L$4,(DATE(YEAR($G56)+1,MONTH($G56)+1,1))&gt;L$4),$D56*24*L$3*(L$2/1000-($F56/1000)),0)</f>
        <v>110.88</v>
      </c>
      <c r="M56" s="69" t="n">
        <f aca="false">IF(AND($F56&lt;M$2,$G56&lt;M$4,(DATE(YEAR($G56)+1,MONTH($G56)+1,1))&gt;M$4),$D56*24*M$3*(M$2/1000-($F56/1000)),0)</f>
        <v>95.0400000000002</v>
      </c>
      <c r="N56" s="69" t="n">
        <f aca="false">IF(AND($F56&lt;N$2,$G56&lt;N$4,(DATE(YEAR($G56)+1,MONTH($G56)+1,1))&gt;N$4),$D56*24*N$3*(N$2/1000-($F56/1000)),0)</f>
        <v>126.72</v>
      </c>
      <c r="O56" s="69" t="n">
        <f aca="false">IF(AND($F56&lt;O$2,$G56&lt;O$4,(DATE(YEAR($G56)+1,MONTH($G56)+1,1))&gt;O$4),$D56*24*O$3*(O$2/1000-($F56/1000)),0)</f>
        <v>158.4</v>
      </c>
      <c r="P56" s="69" t="n">
        <f aca="false">IF(AND($F56&lt;P$2,$G56&lt;P$4,(DATE(YEAR($G56)+1,MONTH($G56)+1,1))&gt;P$4),$D56*24*P$3*(P$2/1000-($F56/1000)),0)</f>
        <v>158.4</v>
      </c>
      <c r="Q56" s="69" t="n">
        <f aca="false">IF(AND($F56&lt;Q$2,$G56&lt;Q$4,(DATE(YEAR($G56)+1,MONTH($G56)+1,1))&gt;Q$4),$D56*24*Q$3*(Q$2/1000-($F56/1000)),0)</f>
        <v>158.4</v>
      </c>
      <c r="R56" s="69" t="n">
        <f aca="false">IF(AND($F56&lt;R$2,$G56&lt;R$4,(DATE(YEAR($G56)+1,MONTH($G56)+1,1))&gt;R$4),$D56*24*R$3*(R$2/1000-($F56/1000)),0)</f>
        <v>126.72</v>
      </c>
      <c r="S56" s="69" t="n">
        <f aca="false">IF(AND($F56&lt;S$2,$G56&lt;S$4,(DATE(YEAR($G56)+1,MONTH($G56)+1,1))&gt;S$4),$D56*24*S$3*(S$2/1000-($F56/1000)),0)</f>
        <v>142.56</v>
      </c>
      <c r="T56" s="69" t="n">
        <f aca="false">IF(AND($F56&lt;T$2,$G56&lt;T$4,(DATE(YEAR($G56)+1,MONTH($G56)+1,1))&gt;T$4),$D56*24*T$3*(T$2/1000-($F56/1000)),0)</f>
        <v>158.4</v>
      </c>
      <c r="U56" s="69" t="n">
        <f aca="false">IF(AND($F56&lt;U$2,$G56&lt;U$4,(DATE(YEAR($G56)+1,MONTH($G56)+1,1))&gt;U$4),$D56*24*U$3*(U$2/1000-($F56/1000)),0)</f>
        <v>158.4</v>
      </c>
      <c r="V56" s="69" t="n">
        <f aca="false">IF(AND($F56&lt;V$2,$G56&lt;V$4,(DATE(YEAR($G56)+1,MONTH($G56)+1,1))&gt;V$4),$D56*24*V$3*(V$2/1000-($F56/1000)),0)</f>
        <v>158.4</v>
      </c>
      <c r="W56" s="69" t="n">
        <f aca="false">IF(AND($F56&lt;W$2,$G56&lt;W$4,(DATE(YEAR($G56)+1,MONTH($G56)+1,1))&gt;W$4),$D56*24*W$3*(W$2/1000-($F56/1000)),0)</f>
        <v>158.4</v>
      </c>
      <c r="X56" s="69" t="n">
        <f aca="false">IF(AND($F56&lt;X$2,$G56&lt;X$4,(DATE(YEAR($G56)+1,MONTH($G56)+1,1))&gt;X$4),$D56*24*X$3*(X$2/1000-($F56/1000)),0)</f>
        <v>0</v>
      </c>
      <c r="Y56" s="69" t="n">
        <f aca="false">IF(AND($F56&lt;Y$2,$G56&lt;Y$4,(DATE(YEAR($G56)+1,MONTH($G56)+1,1))&gt;Y$4),$D56*24*Y$3*(Y$2/1000-($F56/1000)),0)</f>
        <v>0</v>
      </c>
      <c r="Z56" s="69" t="n">
        <f aca="false">IF(AND($F56&lt;Z$2,$G56&lt;Z$4,(DATE(YEAR($G56)+1,MONTH($G56)+1,1))&gt;Z$4),$D56*24*Z$3*(Z$2/1000-($F56/1000)),0)</f>
        <v>0</v>
      </c>
      <c r="AA56" s="69" t="n">
        <f aca="false">IF(AND($F56&lt;AA$2,$G56&lt;AA$4,(DATE(YEAR($G56)+1,MONTH($G56)+1,1))&gt;AA$4),$D56*24*AA$3*(AA$2/1000-($F56/1000)),0)</f>
        <v>0</v>
      </c>
      <c r="AB56" s="69" t="n">
        <f aca="false">IF(AND($F56&lt;AB$2,$G56&lt;AB$4,(DATE(YEAR($G56)+1,MONTH($G56)+1,1))&gt;AB$4),$D56*24*AB$3*(AB$2/1000-($F56/1000)),0)</f>
        <v>0</v>
      </c>
      <c r="AC56" s="69" t="n">
        <f aca="false">IF(AND($F56&lt;AC$2,$G56&lt;AC$4,(DATE(YEAR($G56)+1,MONTH($G56)+1,1))&gt;AC$4),$D56*24*AC$3*(AC$2/1000-($F56/1000)),0)</f>
        <v>0</v>
      </c>
      <c r="AD56" s="69" t="n">
        <f aca="false">IF(AND($F56&lt;AD$2,$G56&lt;AD$4,(DATE(YEAR($G56)+1,MONTH($G56)+1,1))&gt;AD$4),$D56*24*AD$3*(AD$2/1000-($F56/1000)),0)</f>
        <v>0</v>
      </c>
      <c r="AE56" s="69" t="n">
        <f aca="false">IF(AND($F56&lt;AE$2,$G56&lt;AE$4,(DATE(YEAR($G56)+1,MONTH($G56)+1,1))&gt;AE$4),$D56*24*AE$3*(AE$2/1000-($F56/1000)),0)</f>
        <v>0</v>
      </c>
      <c r="AF56" s="69" t="n">
        <f aca="false">IF(AND($F56&lt;AF$2,$G56&lt;AF$4,(DATE(YEAR($G56)+1,MONTH($G56)+1,1))&gt;AF$4),$D56*24*AF$3*(AF$2/1000-($F56/1000)),0)</f>
        <v>0</v>
      </c>
      <c r="AG56" s="69" t="n">
        <f aca="false">IF(AND($F56&lt;AG$2,$G56&lt;AG$4,(DATE(YEAR($G56)+1,MONTH($G56)+1,1))&gt;AG$4),$D56*24*AG$3*(AG$2/1000-($F56/1000)),0)</f>
        <v>0</v>
      </c>
      <c r="AH56" s="69" t="n">
        <f aca="false">IF(AND($F56&lt;AH$2,$G56&lt;AH$4,(DATE(YEAR($G56)+1,MONTH($G56)+1,1))&gt;AH$4),$D56*24*AH$3*(AH$2/1000-($F56/1000)),0)</f>
        <v>0</v>
      </c>
      <c r="AI56" s="69" t="n">
        <f aca="false">IF(AND($F56&lt;AI$2,$G56&lt;AI$4,(DATE(YEAR($G56)+1,MONTH($G56)+1,1))&gt;AI$4),$D56*24*AI$3*(AI$2/1000-($F56/1000)),0)</f>
        <v>0</v>
      </c>
      <c r="AJ56" s="69" t="n">
        <f aca="false">IF(AND($F56&lt;AJ$2,$G56&lt;AJ$4,(DATE(YEAR($G56)+1,MONTH($G56)+1,1))&gt;AJ$4),$D56*24*AJ$3*(AJ$2/1000-($F56/1000)),0)</f>
        <v>0</v>
      </c>
      <c r="AK56" s="69" t="n">
        <f aca="false">IF(AND($F56&lt;AK$2,$G56&lt;AK$4,(DATE(YEAR($G56)+1,MONTH($G56)+1,1))&gt;AK$4),$D56*24*AK$3*(AK$2/1000-($F56/1000)),0)</f>
        <v>0</v>
      </c>
      <c r="AL56" s="69" t="n">
        <f aca="false">IF(AND($F56&lt;AL$2,$G56&lt;AL$4,(DATE(YEAR($G56)+1,MONTH($G56)+1,1))&gt;AL$4),$D56*24*AL$3*(AL$2/1000-($F56/1000)),0)</f>
        <v>0</v>
      </c>
      <c r="AM56" s="69" t="n">
        <f aca="false">IF(AND($F56&lt;AM$2,$G56&lt;AM$4,(DATE(YEAR($G56)+1,MONTH($G56)+1,1))&gt;AM$4),$D56*24*AM$3*(AM$2/1000-($F56/1000)),0)</f>
        <v>0</v>
      </c>
      <c r="AN56" s="69" t="n">
        <f aca="false">IF(AND($F56&lt;AN$2,$G56&lt;AN$4,(DATE(YEAR($G56)+1,MONTH($G56)+1,1))&gt;AN$4),$D56*24*AN$3*(AN$2/1000-($F56/1000)),0)</f>
        <v>0</v>
      </c>
      <c r="AO56" s="69" t="n">
        <f aca="false">IF(AND($F56&lt;AO$2,$G56&lt;AO$4,(DATE(YEAR($G56)+1,MONTH($G56)+1,1))&gt;AO$4),$D56*24*AO$3*(AO$2/1000-($F56/1000)),0)</f>
        <v>0</v>
      </c>
      <c r="AP56" s="69" t="n">
        <f aca="false">IF(AND($F56&lt;AP$2,$G56&lt;AP$4,(DATE(YEAR($G56)+1,MONTH($G56)+1,1))&gt;AP$4),$D56*24*AP$3*(AP$2/1000-($F56/1000)),0)</f>
        <v>0</v>
      </c>
      <c r="AQ56" s="69" t="n">
        <f aca="false">IF(AND($F56&lt;AQ$2,$G56&lt;AQ$4,(DATE(YEAR($G56)+1,MONTH($G56)+1,1))&gt;AQ$4),$D56*24*AQ$3*(AQ$2/1000-($F56/1000)),0)</f>
        <v>0</v>
      </c>
      <c r="AR56" s="69" t="n">
        <f aca="false">IF(AND($F56&lt;AR$2,$G56&lt;AR$4,(DATE(YEAR($G56)+1,MONTH($G56)+1,1))&gt;AR$4),$D56*24*AR$3*(AR$2/1000-($F56/1000)),0)</f>
        <v>0</v>
      </c>
      <c r="AS56" s="69" t="n">
        <f aca="false">IF(AND($F56&lt;AS$2,$G56&lt;AS$4,(DATE(YEAR($G56)+1,MONTH($G56)+1,1))&gt;AS$4),$D56*24*AS$3*(AS$2/1000-($F56/1000)),0)</f>
        <v>0</v>
      </c>
      <c r="AT56" s="69" t="n">
        <f aca="false">IF(AND($F56&lt;AT$2,$G56&lt;AT$4,(DATE(YEAR($G56)+1,MONTH($G56)+1,1))&gt;AT$4),$D56*24*AT$3*(AT$2/1000-($F56/1000)),0)</f>
        <v>0</v>
      </c>
      <c r="AU56" s="69" t="n">
        <f aca="false">IF(AND($F56&lt;AU$2,$G56&lt;AU$4,(DATE(YEAR($G56)+1,MONTH($G56)+1,1))&gt;AU$4),$D56*24*AU$3*(AU$2/1000-($F56/1000)),0)</f>
        <v>0</v>
      </c>
      <c r="AV56" s="69" t="n">
        <f aca="false">IF(AND($F56&lt;AV$2,$G56&lt;AV$4,(DATE(YEAR($G56)+1,MONTH($G56)+1,1))&gt;AV$4),$D56*24*AV$3*(AV$2/1000-($F56/1000)),0)</f>
        <v>0</v>
      </c>
      <c r="AW56" s="69" t="n">
        <f aca="false">IF(AND($F56&lt;AW$2,$G56&lt;AW$4,(DATE(YEAR($G56)+1,MONTH($G56)+1,1))&gt;AW$4),$D56*24*AW$3*(AW$2/1000-($F56/1000)),0)</f>
        <v>0</v>
      </c>
      <c r="AX56" s="69" t="n">
        <f aca="false">IF(AND($F56&lt;AX$2,$G56&lt;AX$4,(DATE(YEAR($G56)+1,MONTH($G56)+1,1))&gt;AX$4),$D56*24*AX$3*(AX$2/1000-($F56/1000)),0)</f>
        <v>0</v>
      </c>
      <c r="AY56" s="69" t="n">
        <f aca="false">IF(AND($F56&lt;AY$2,$G56&lt;AY$4,(DATE(YEAR($G56)+1,MONTH($G56)+1,1))&gt;AY$4),$D56*24*AY$3*(AY$2/1000-($F56/1000)),0)</f>
        <v>0</v>
      </c>
      <c r="AZ56" s="69" t="n">
        <f aca="false">IF(AND($F56&lt;AZ$2,$G56&lt;AZ$4,(DATE(YEAR($G56)+1,MONTH($G56)+1,1))&gt;AZ$4),$D56*24*AZ$3*(AZ$2/1000-($F56/1000)),0)</f>
        <v>0</v>
      </c>
      <c r="BA56" s="69" t="n">
        <f aca="false">IF(AND($F56&lt;BA$2,$G56&lt;BA$4,(DATE(YEAR($G56)+1,MONTH($G56)+1,1))&gt;BA$4),$D56*24*BA$3*(BA$2/1000-($F56/1000)),0)</f>
        <v>0</v>
      </c>
      <c r="BB56" s="69" t="n">
        <f aca="false">IF(AND($F56&lt;BB$2,$G56&lt;BB$4,(DATE(YEAR($G56)+1,MONTH($G56)+1,1))&gt;BB$4),$D56*24*BB$3*(BB$2/1000-($F56/1000)),0)</f>
        <v>0</v>
      </c>
      <c r="BC56" s="69" t="n">
        <f aca="false">IF(AND($F56&lt;BC$2,$G56&lt;BC$4,(DATE(YEAR($G56)+1,MONTH($G56)+1,1))&gt;BC$4),$D56*24*BC$3*(BC$2/1000-($F56/1000)),0)</f>
        <v>0</v>
      </c>
      <c r="BD56" s="83" t="n">
        <f aca="false">IF(AND($F56&lt;BD$2,$G56&lt;BD$4,(DATE(YEAR($G56)+1,MONTH($G56)+1,1))&gt;BD$4),$D56*24*BD$3*(BD$2/1000-($F56/1000)),0)</f>
        <v>0</v>
      </c>
      <c r="BF56" s="69" t="n">
        <f aca="false">AVERAGE(I56:K56)</f>
        <v>0</v>
      </c>
      <c r="BG56" s="69" t="n">
        <f aca="false">AVERAGE(L56:N56)</f>
        <v>110.88</v>
      </c>
      <c r="BH56" s="69" t="n">
        <f aca="false">AVERAGE(O56:Q56)</f>
        <v>158.4</v>
      </c>
      <c r="BI56" s="69" t="n">
        <f aca="false">AVERAGE(R56:T56)</f>
        <v>142.56</v>
      </c>
      <c r="BJ56" s="69" t="n">
        <f aca="false">AVERAGE(U56:W56)</f>
        <v>158.4</v>
      </c>
      <c r="BK56" s="69" t="n">
        <f aca="false">AVERAGE(X56:Z56)</f>
        <v>0</v>
      </c>
      <c r="BL56" s="69" t="n">
        <f aca="false">AVERAGE(AA56:AC56)</f>
        <v>0</v>
      </c>
      <c r="BM56" s="69" t="n">
        <f aca="false">AVERAGE(AD56:AF56)</f>
        <v>0</v>
      </c>
      <c r="BN56" s="69" t="n">
        <f aca="false">AVERAGE(AG56:AI56)</f>
        <v>0</v>
      </c>
      <c r="BO56" s="69" t="n">
        <f aca="false">AVERAGE(AJ56:AL56)</f>
        <v>0</v>
      </c>
      <c r="BP56" s="69" t="n">
        <f aca="false">AVERAGE(AM56:AO56)</f>
        <v>0</v>
      </c>
      <c r="BQ56" s="69" t="n">
        <f aca="false">AVERAGE(AP56:AR56)</f>
        <v>0</v>
      </c>
      <c r="BR56" s="69" t="n">
        <f aca="false">AVERAGE(AS56:AU56)</f>
        <v>0</v>
      </c>
      <c r="BS56" s="69" t="n">
        <f aca="false">AVERAGE(AV56:AX56)</f>
        <v>0</v>
      </c>
      <c r="BT56" s="69" t="n">
        <f aca="false">AVERAGE(AY56:BA56)</f>
        <v>0</v>
      </c>
      <c r="BU56" s="69" t="n">
        <f aca="false">AVERAGE(BB56:BD56)</f>
        <v>0</v>
      </c>
    </row>
    <row r="57" customFormat="false" ht="12.75" hidden="false" customHeight="false" outlineLevel="0" collapsed="false">
      <c r="A57" s="0" t="s">
        <v>1404</v>
      </c>
      <c r="B57" s="0" t="s">
        <v>1204</v>
      </c>
      <c r="C57" s="0" t="s">
        <v>1273</v>
      </c>
      <c r="D57" s="0" t="n">
        <v>44</v>
      </c>
      <c r="E57" s="3" t="s">
        <v>1268</v>
      </c>
      <c r="F57" s="13" t="n">
        <v>9700</v>
      </c>
      <c r="G57" s="8" t="n">
        <v>37021</v>
      </c>
      <c r="H57" s="64" t="s">
        <v>1260</v>
      </c>
      <c r="I57" s="69" t="n">
        <f aca="false">IF(AND($F57&lt;I$2,$G57&lt;I$4,(DATE(YEAR($G57)+1,MONTH($G57)+1,1))&gt;I$4),$D57*24*I$3*(I$2/1000-($F57/1000)),0)</f>
        <v>0</v>
      </c>
      <c r="J57" s="69" t="n">
        <f aca="false">IF(AND($F57&lt;J$2,$G57&lt;J$4,(DATE(YEAR($G57)+1,MONTH($G57)+1,1))&gt;J$4),$D57*24*J$3*(J$2/1000-($F57/1000)),0)</f>
        <v>0</v>
      </c>
      <c r="K57" s="69" t="n">
        <f aca="false">IF(AND($F57&lt;K$2,$G57&lt;K$4,(DATE(YEAR($G57)+1,MONTH($G57)+1,1))&gt;K$4),$D57*24*K$3*(K$2/1000-($F57/1000)),0)</f>
        <v>0</v>
      </c>
      <c r="L57" s="69" t="n">
        <f aca="false">IF(AND($F57&lt;L$2,$G57&lt;L$4,(DATE(YEAR($G57)+1,MONTH($G57)+1,1))&gt;L$4),$D57*24*L$3*(L$2/1000-($F57/1000)),0)</f>
        <v>0</v>
      </c>
      <c r="M57" s="69" t="n">
        <f aca="false">IF(AND($F57&lt;M$2,$G57&lt;M$4,(DATE(YEAR($G57)+1,MONTH($G57)+1,1))&gt;M$4),$D57*24*M$3*(M$2/1000-($F57/1000)),0)</f>
        <v>0</v>
      </c>
      <c r="N57" s="69" t="n">
        <f aca="false">IF(AND($F57&lt;N$2,$G57&lt;N$4,(DATE(YEAR($G57)+1,MONTH($G57)+1,1))&gt;N$4),$D57*24*N$3*(N$2/1000-($F57/1000)),0)</f>
        <v>253.440000000001</v>
      </c>
      <c r="O57" s="69" t="n">
        <f aca="false">IF(AND($F57&lt;O$2,$G57&lt;O$4,(DATE(YEAR($G57)+1,MONTH($G57)+1,1))&gt;O$4),$D57*24*O$3*(O$2/1000-($F57/1000)),0)</f>
        <v>316.800000000001</v>
      </c>
      <c r="P57" s="69" t="n">
        <f aca="false">IF(AND($F57&lt;P$2,$G57&lt;P$4,(DATE(YEAR($G57)+1,MONTH($G57)+1,1))&gt;P$4),$D57*24*P$3*(P$2/1000-($F57/1000)),0)</f>
        <v>316.800000000001</v>
      </c>
      <c r="Q57" s="69" t="n">
        <f aca="false">IF(AND($F57&lt;Q$2,$G57&lt;Q$4,(DATE(YEAR($G57)+1,MONTH($G57)+1,1))&gt;Q$4),$D57*24*Q$3*(Q$2/1000-($F57/1000)),0)</f>
        <v>316.800000000001</v>
      </c>
      <c r="R57" s="69" t="n">
        <f aca="false">IF(AND($F57&lt;R$2,$G57&lt;R$4,(DATE(YEAR($G57)+1,MONTH($G57)+1,1))&gt;R$4),$D57*24*R$3*(R$2/1000-($F57/1000)),0)</f>
        <v>253.440000000001</v>
      </c>
      <c r="S57" s="69" t="n">
        <f aca="false">IF(AND($F57&lt;S$2,$G57&lt;S$4,(DATE(YEAR($G57)+1,MONTH($G57)+1,1))&gt;S$4),$D57*24*S$3*(S$2/1000-($F57/1000)),0)</f>
        <v>285.120000000001</v>
      </c>
      <c r="T57" s="69" t="n">
        <f aca="false">IF(AND($F57&lt;T$2,$G57&lt;T$4,(DATE(YEAR($G57)+1,MONTH($G57)+1,1))&gt;T$4),$D57*24*T$3*(T$2/1000-($F57/1000)),0)</f>
        <v>316.800000000001</v>
      </c>
      <c r="U57" s="69" t="n">
        <f aca="false">IF(AND($F57&lt;U$2,$G57&lt;U$4,(DATE(YEAR($G57)+1,MONTH($G57)+1,1))&gt;U$4),$D57*24*U$3*(U$2/1000-($F57/1000)),0)</f>
        <v>316.800000000001</v>
      </c>
      <c r="V57" s="69" t="n">
        <f aca="false">IF(AND($F57&lt;V$2,$G57&lt;V$4,(DATE(YEAR($G57)+1,MONTH($G57)+1,1))&gt;V$4),$D57*24*V$3*(V$2/1000-($F57/1000)),0)</f>
        <v>316.800000000001</v>
      </c>
      <c r="W57" s="69" t="n">
        <f aca="false">IF(AND($F57&lt;W$2,$G57&lt;W$4,(DATE(YEAR($G57)+1,MONTH($G57)+1,1))&gt;W$4),$D57*24*W$3*(W$2/1000-($F57/1000)),0)</f>
        <v>316.800000000001</v>
      </c>
      <c r="X57" s="69" t="n">
        <f aca="false">IF(AND($F57&lt;X$2,$G57&lt;X$4,(DATE(YEAR($G57)+1,MONTH($G57)+1,1))&gt;X$4),$D57*24*X$3*(X$2/1000-($F57/1000)),0)</f>
        <v>316.800000000001</v>
      </c>
      <c r="Y57" s="69" t="n">
        <f aca="false">IF(AND($F57&lt;Y$2,$G57&lt;Y$4,(DATE(YEAR($G57)+1,MONTH($G57)+1,1))&gt;Y$4),$D57*24*Y$3*(Y$2/1000-($F57/1000)),0)</f>
        <v>316.800000000001</v>
      </c>
      <c r="Z57" s="69" t="n">
        <f aca="false">IF(AND($F57&lt;Z$2,$G57&lt;Z$4,(DATE(YEAR($G57)+1,MONTH($G57)+1,1))&gt;Z$4),$D57*24*Z$3*(Z$2/1000-($F57/1000)),0)</f>
        <v>0</v>
      </c>
      <c r="AA57" s="69" t="n">
        <f aca="false">IF(AND($F57&lt;AA$2,$G57&lt;AA$4,(DATE(YEAR($G57)+1,MONTH($G57)+1,1))&gt;AA$4),$D57*24*AA$3*(AA$2/1000-($F57/1000)),0)</f>
        <v>0</v>
      </c>
      <c r="AB57" s="69" t="n">
        <f aca="false">IF(AND($F57&lt;AB$2,$G57&lt;AB$4,(DATE(YEAR($G57)+1,MONTH($G57)+1,1))&gt;AB$4),$D57*24*AB$3*(AB$2/1000-($F57/1000)),0)</f>
        <v>0</v>
      </c>
      <c r="AC57" s="69" t="n">
        <f aca="false">IF(AND($F57&lt;AC$2,$G57&lt;AC$4,(DATE(YEAR($G57)+1,MONTH($G57)+1,1))&gt;AC$4),$D57*24*AC$3*(AC$2/1000-($F57/1000)),0)</f>
        <v>0</v>
      </c>
      <c r="AD57" s="69" t="n">
        <f aca="false">IF(AND($F57&lt;AD$2,$G57&lt;AD$4,(DATE(YEAR($G57)+1,MONTH($G57)+1,1))&gt;AD$4),$D57*24*AD$3*(AD$2/1000-($F57/1000)),0)</f>
        <v>0</v>
      </c>
      <c r="AE57" s="69" t="n">
        <f aca="false">IF(AND($F57&lt;AE$2,$G57&lt;AE$4,(DATE(YEAR($G57)+1,MONTH($G57)+1,1))&gt;AE$4),$D57*24*AE$3*(AE$2/1000-($F57/1000)),0)</f>
        <v>0</v>
      </c>
      <c r="AF57" s="69" t="n">
        <f aca="false">IF(AND($F57&lt;AF$2,$G57&lt;AF$4,(DATE(YEAR($G57)+1,MONTH($G57)+1,1))&gt;AF$4),$D57*24*AF$3*(AF$2/1000-($F57/1000)),0)</f>
        <v>0</v>
      </c>
      <c r="AG57" s="69" t="n">
        <f aca="false">IF(AND($F57&lt;AG$2,$G57&lt;AG$4,(DATE(YEAR($G57)+1,MONTH($G57)+1,1))&gt;AG$4),$D57*24*AG$3*(AG$2/1000-($F57/1000)),0)</f>
        <v>0</v>
      </c>
      <c r="AH57" s="69" t="n">
        <f aca="false">IF(AND($F57&lt;AH$2,$G57&lt;AH$4,(DATE(YEAR($G57)+1,MONTH($G57)+1,1))&gt;AH$4),$D57*24*AH$3*(AH$2/1000-($F57/1000)),0)</f>
        <v>0</v>
      </c>
      <c r="AI57" s="69" t="n">
        <f aca="false">IF(AND($F57&lt;AI$2,$G57&lt;AI$4,(DATE(YEAR($G57)+1,MONTH($G57)+1,1))&gt;AI$4),$D57*24*AI$3*(AI$2/1000-($F57/1000)),0)</f>
        <v>0</v>
      </c>
      <c r="AJ57" s="69" t="n">
        <f aca="false">IF(AND($F57&lt;AJ$2,$G57&lt;AJ$4,(DATE(YEAR($G57)+1,MONTH($G57)+1,1))&gt;AJ$4),$D57*24*AJ$3*(AJ$2/1000-($F57/1000)),0)</f>
        <v>0</v>
      </c>
      <c r="AK57" s="69" t="n">
        <f aca="false">IF(AND($F57&lt;AK$2,$G57&lt;AK$4,(DATE(YEAR($G57)+1,MONTH($G57)+1,1))&gt;AK$4),$D57*24*AK$3*(AK$2/1000-($F57/1000)),0)</f>
        <v>0</v>
      </c>
      <c r="AL57" s="69" t="n">
        <f aca="false">IF(AND($F57&lt;AL$2,$G57&lt;AL$4,(DATE(YEAR($G57)+1,MONTH($G57)+1,1))&gt;AL$4),$D57*24*AL$3*(AL$2/1000-($F57/1000)),0)</f>
        <v>0</v>
      </c>
      <c r="AM57" s="69" t="n">
        <f aca="false">IF(AND($F57&lt;AM$2,$G57&lt;AM$4,(DATE(YEAR($G57)+1,MONTH($G57)+1,1))&gt;AM$4),$D57*24*AM$3*(AM$2/1000-($F57/1000)),0)</f>
        <v>0</v>
      </c>
      <c r="AN57" s="69" t="n">
        <f aca="false">IF(AND($F57&lt;AN$2,$G57&lt;AN$4,(DATE(YEAR($G57)+1,MONTH($G57)+1,1))&gt;AN$4),$D57*24*AN$3*(AN$2/1000-($F57/1000)),0)</f>
        <v>0</v>
      </c>
      <c r="AO57" s="69" t="n">
        <f aca="false">IF(AND($F57&lt;AO$2,$G57&lt;AO$4,(DATE(YEAR($G57)+1,MONTH($G57)+1,1))&gt;AO$4),$D57*24*AO$3*(AO$2/1000-($F57/1000)),0)</f>
        <v>0</v>
      </c>
      <c r="AP57" s="69" t="n">
        <f aca="false">IF(AND($F57&lt;AP$2,$G57&lt;AP$4,(DATE(YEAR($G57)+1,MONTH($G57)+1,1))&gt;AP$4),$D57*24*AP$3*(AP$2/1000-($F57/1000)),0)</f>
        <v>0</v>
      </c>
      <c r="AQ57" s="69" t="n">
        <f aca="false">IF(AND($F57&lt;AQ$2,$G57&lt;AQ$4,(DATE(YEAR($G57)+1,MONTH($G57)+1,1))&gt;AQ$4),$D57*24*AQ$3*(AQ$2/1000-($F57/1000)),0)</f>
        <v>0</v>
      </c>
      <c r="AR57" s="69" t="n">
        <f aca="false">IF(AND($F57&lt;AR$2,$G57&lt;AR$4,(DATE(YEAR($G57)+1,MONTH($G57)+1,1))&gt;AR$4),$D57*24*AR$3*(AR$2/1000-($F57/1000)),0)</f>
        <v>0</v>
      </c>
      <c r="AS57" s="69" t="n">
        <f aca="false">IF(AND($F57&lt;AS$2,$G57&lt;AS$4,(DATE(YEAR($G57)+1,MONTH($G57)+1,1))&gt;AS$4),$D57*24*AS$3*(AS$2/1000-($F57/1000)),0)</f>
        <v>0</v>
      </c>
      <c r="AT57" s="69" t="n">
        <f aca="false">IF(AND($F57&lt;AT$2,$G57&lt;AT$4,(DATE(YEAR($G57)+1,MONTH($G57)+1,1))&gt;AT$4),$D57*24*AT$3*(AT$2/1000-($F57/1000)),0)</f>
        <v>0</v>
      </c>
      <c r="AU57" s="69" t="n">
        <f aca="false">IF(AND($F57&lt;AU$2,$G57&lt;AU$4,(DATE(YEAR($G57)+1,MONTH($G57)+1,1))&gt;AU$4),$D57*24*AU$3*(AU$2/1000-($F57/1000)),0)</f>
        <v>0</v>
      </c>
      <c r="AV57" s="69" t="n">
        <f aca="false">IF(AND($F57&lt;AV$2,$G57&lt;AV$4,(DATE(YEAR($G57)+1,MONTH($G57)+1,1))&gt;AV$4),$D57*24*AV$3*(AV$2/1000-($F57/1000)),0)</f>
        <v>0</v>
      </c>
      <c r="AW57" s="69" t="n">
        <f aca="false">IF(AND($F57&lt;AW$2,$G57&lt;AW$4,(DATE(YEAR($G57)+1,MONTH($G57)+1,1))&gt;AW$4),$D57*24*AW$3*(AW$2/1000-($F57/1000)),0)</f>
        <v>0</v>
      </c>
      <c r="AX57" s="69" t="n">
        <f aca="false">IF(AND($F57&lt;AX$2,$G57&lt;AX$4,(DATE(YEAR($G57)+1,MONTH($G57)+1,1))&gt;AX$4),$D57*24*AX$3*(AX$2/1000-($F57/1000)),0)</f>
        <v>0</v>
      </c>
      <c r="AY57" s="69" t="n">
        <f aca="false">IF(AND($F57&lt;AY$2,$G57&lt;AY$4,(DATE(YEAR($G57)+1,MONTH($G57)+1,1))&gt;AY$4),$D57*24*AY$3*(AY$2/1000-($F57/1000)),0)</f>
        <v>0</v>
      </c>
      <c r="AZ57" s="69" t="n">
        <f aca="false">IF(AND($F57&lt;AZ$2,$G57&lt;AZ$4,(DATE(YEAR($G57)+1,MONTH($G57)+1,1))&gt;AZ$4),$D57*24*AZ$3*(AZ$2/1000-($F57/1000)),0)</f>
        <v>0</v>
      </c>
      <c r="BA57" s="69" t="n">
        <f aca="false">IF(AND($F57&lt;BA$2,$G57&lt;BA$4,(DATE(YEAR($G57)+1,MONTH($G57)+1,1))&gt;BA$4),$D57*24*BA$3*(BA$2/1000-($F57/1000)),0)</f>
        <v>0</v>
      </c>
      <c r="BB57" s="69" t="n">
        <f aca="false">IF(AND($F57&lt;BB$2,$G57&lt;BB$4,(DATE(YEAR($G57)+1,MONTH($G57)+1,1))&gt;BB$4),$D57*24*BB$3*(BB$2/1000-($F57/1000)),0)</f>
        <v>0</v>
      </c>
      <c r="BC57" s="69" t="n">
        <f aca="false">IF(AND($F57&lt;BC$2,$G57&lt;BC$4,(DATE(YEAR($G57)+1,MONTH($G57)+1,1))&gt;BC$4),$D57*24*BC$3*(BC$2/1000-($F57/1000)),0)</f>
        <v>0</v>
      </c>
      <c r="BD57" s="83" t="n">
        <f aca="false">IF(AND($F57&lt;BD$2,$G57&lt;BD$4,(DATE(YEAR($G57)+1,MONTH($G57)+1,1))&gt;BD$4),$D57*24*BD$3*(BD$2/1000-($F57/1000)),0)</f>
        <v>0</v>
      </c>
      <c r="BF57" s="69" t="n">
        <f aca="false">AVERAGE(I57:K57)</f>
        <v>0</v>
      </c>
      <c r="BG57" s="69" t="n">
        <f aca="false">AVERAGE(L57:N57)</f>
        <v>84.4800000000002</v>
      </c>
      <c r="BH57" s="69" t="n">
        <f aca="false">AVERAGE(O57:Q57)</f>
        <v>316.800000000001</v>
      </c>
      <c r="BI57" s="69" t="n">
        <f aca="false">AVERAGE(R57:T57)</f>
        <v>285.120000000001</v>
      </c>
      <c r="BJ57" s="69" t="n">
        <f aca="false">AVERAGE(U57:W57)</f>
        <v>316.800000000001</v>
      </c>
      <c r="BK57" s="69" t="n">
        <f aca="false">AVERAGE(X57:Z57)</f>
        <v>211.200000000001</v>
      </c>
      <c r="BL57" s="69" t="n">
        <f aca="false">AVERAGE(AA57:AC57)</f>
        <v>0</v>
      </c>
      <c r="BM57" s="69" t="n">
        <f aca="false">AVERAGE(AD57:AF57)</f>
        <v>0</v>
      </c>
      <c r="BN57" s="69" t="n">
        <f aca="false">AVERAGE(AG57:AI57)</f>
        <v>0</v>
      </c>
      <c r="BO57" s="69" t="n">
        <f aca="false">AVERAGE(AJ57:AL57)</f>
        <v>0</v>
      </c>
      <c r="BP57" s="69" t="n">
        <f aca="false">AVERAGE(AM57:AO57)</f>
        <v>0</v>
      </c>
      <c r="BQ57" s="69" t="n">
        <f aca="false">AVERAGE(AP57:AR57)</f>
        <v>0</v>
      </c>
      <c r="BR57" s="69" t="n">
        <f aca="false">AVERAGE(AS57:AU57)</f>
        <v>0</v>
      </c>
      <c r="BS57" s="69" t="n">
        <f aca="false">AVERAGE(AV57:AX57)</f>
        <v>0</v>
      </c>
      <c r="BT57" s="69" t="n">
        <f aca="false">AVERAGE(AY57:BA57)</f>
        <v>0</v>
      </c>
      <c r="BU57" s="69" t="n">
        <f aca="false">AVERAGE(BB57:BD57)</f>
        <v>0</v>
      </c>
    </row>
    <row r="58" customFormat="false" ht="12.75" hidden="false" customHeight="false" outlineLevel="0" collapsed="false">
      <c r="A58" s="0" t="s">
        <v>1405</v>
      </c>
      <c r="B58" s="0" t="s">
        <v>1204</v>
      </c>
      <c r="C58" s="0" t="s">
        <v>1273</v>
      </c>
      <c r="D58" s="0" t="n">
        <v>21.3</v>
      </c>
      <c r="E58" s="3" t="s">
        <v>1268</v>
      </c>
      <c r="F58" s="13" t="n">
        <v>9700</v>
      </c>
      <c r="G58" s="8" t="n">
        <v>37119</v>
      </c>
      <c r="H58" s="64" t="s">
        <v>1260</v>
      </c>
      <c r="I58" s="69" t="n">
        <f aca="false">IF(AND($F58&lt;I$2,$G58&lt;I$4,(DATE(YEAR($G58)+1,MONTH($G58)+1,1))&gt;I$4),$D58*24*I$3*(I$2/1000-($F58/1000)),0)</f>
        <v>0</v>
      </c>
      <c r="J58" s="69" t="n">
        <f aca="false">IF(AND($F58&lt;J$2,$G58&lt;J$4,(DATE(YEAR($G58)+1,MONTH($G58)+1,1))&gt;J$4),$D58*24*J$3*(J$2/1000-($F58/1000)),0)</f>
        <v>0</v>
      </c>
      <c r="K58" s="69" t="n">
        <f aca="false">IF(AND($F58&lt;K$2,$G58&lt;K$4,(DATE(YEAR($G58)+1,MONTH($G58)+1,1))&gt;K$4),$D58*24*K$3*(K$2/1000-($F58/1000)),0)</f>
        <v>0</v>
      </c>
      <c r="L58" s="69" t="n">
        <f aca="false">IF(AND($F58&lt;L$2,$G58&lt;L$4,(DATE(YEAR($G58)+1,MONTH($G58)+1,1))&gt;L$4),$D58*24*L$3*(L$2/1000-($F58/1000)),0)</f>
        <v>0</v>
      </c>
      <c r="M58" s="69" t="n">
        <f aca="false">IF(AND($F58&lt;M$2,$G58&lt;M$4,(DATE(YEAR($G58)+1,MONTH($G58)+1,1))&gt;M$4),$D58*24*M$3*(M$2/1000-($F58/1000)),0)</f>
        <v>0</v>
      </c>
      <c r="N58" s="69" t="n">
        <f aca="false">IF(AND($F58&lt;N$2,$G58&lt;N$4,(DATE(YEAR($G58)+1,MONTH($G58)+1,1))&gt;N$4),$D58*24*N$3*(N$2/1000-($F58/1000)),0)</f>
        <v>0</v>
      </c>
      <c r="O58" s="69" t="n">
        <f aca="false">IF(AND($F58&lt;O$2,$G58&lt;O$4,(DATE(YEAR($G58)+1,MONTH($G58)+1,1))&gt;O$4),$D58*24*O$3*(O$2/1000-($F58/1000)),0)</f>
        <v>0</v>
      </c>
      <c r="P58" s="69" t="n">
        <f aca="false">IF(AND($F58&lt;P$2,$G58&lt;P$4,(DATE(YEAR($G58)+1,MONTH($G58)+1,1))&gt;P$4),$D58*24*P$3*(P$2/1000-($F58/1000)),0)</f>
        <v>0</v>
      </c>
      <c r="Q58" s="69" t="n">
        <f aca="false">IF(AND($F58&lt;Q$2,$G58&lt;Q$4,(DATE(YEAR($G58)+1,MONTH($G58)+1,1))&gt;Q$4),$D58*24*Q$3*(Q$2/1000-($F58/1000)),0)</f>
        <v>153.36</v>
      </c>
      <c r="R58" s="69" t="n">
        <f aca="false">IF(AND($F58&lt;R$2,$G58&lt;R$4,(DATE(YEAR($G58)+1,MONTH($G58)+1,1))&gt;R$4),$D58*24*R$3*(R$2/1000-($F58/1000)),0)</f>
        <v>122.688</v>
      </c>
      <c r="S58" s="69" t="n">
        <f aca="false">IF(AND($F58&lt;S$2,$G58&lt;S$4,(DATE(YEAR($G58)+1,MONTH($G58)+1,1))&gt;S$4),$D58*24*S$3*(S$2/1000-($F58/1000)),0)</f>
        <v>138.024</v>
      </c>
      <c r="T58" s="69" t="n">
        <f aca="false">IF(AND($F58&lt;T$2,$G58&lt;T$4,(DATE(YEAR($G58)+1,MONTH($G58)+1,1))&gt;T$4),$D58*24*T$3*(T$2/1000-($F58/1000)),0)</f>
        <v>153.36</v>
      </c>
      <c r="U58" s="69" t="n">
        <f aca="false">IF(AND($F58&lt;U$2,$G58&lt;U$4,(DATE(YEAR($G58)+1,MONTH($G58)+1,1))&gt;U$4),$D58*24*U$3*(U$2/1000-($F58/1000)),0)</f>
        <v>153.36</v>
      </c>
      <c r="V58" s="69" t="n">
        <f aca="false">IF(AND($F58&lt;V$2,$G58&lt;V$4,(DATE(YEAR($G58)+1,MONTH($G58)+1,1))&gt;V$4),$D58*24*V$3*(V$2/1000-($F58/1000)),0)</f>
        <v>153.36</v>
      </c>
      <c r="W58" s="69" t="n">
        <f aca="false">IF(AND($F58&lt;W$2,$G58&lt;W$4,(DATE(YEAR($G58)+1,MONTH($G58)+1,1))&gt;W$4),$D58*24*W$3*(W$2/1000-($F58/1000)),0)</f>
        <v>153.36</v>
      </c>
      <c r="X58" s="69" t="n">
        <f aca="false">IF(AND($F58&lt;X$2,$G58&lt;X$4,(DATE(YEAR($G58)+1,MONTH($G58)+1,1))&gt;X$4),$D58*24*X$3*(X$2/1000-($F58/1000)),0)</f>
        <v>153.36</v>
      </c>
      <c r="Y58" s="69" t="n">
        <f aca="false">IF(AND($F58&lt;Y$2,$G58&lt;Y$4,(DATE(YEAR($G58)+1,MONTH($G58)+1,1))&gt;Y$4),$D58*24*Y$3*(Y$2/1000-($F58/1000)),0)</f>
        <v>153.36</v>
      </c>
      <c r="Z58" s="69" t="n">
        <f aca="false">IF(AND($F58&lt;Z$2,$G58&lt;Z$4,(DATE(YEAR($G58)+1,MONTH($G58)+1,1))&gt;Z$4),$D58*24*Z$3*(Z$2/1000-($F58/1000)),0)</f>
        <v>153.36</v>
      </c>
      <c r="AA58" s="69" t="n">
        <f aca="false">IF(AND($F58&lt;AA$2,$G58&lt;AA$4,(DATE(YEAR($G58)+1,MONTH($G58)+1,1))&gt;AA$4),$D58*24*AA$3*(AA$2/1000-($F58/1000)),0)</f>
        <v>153.36</v>
      </c>
      <c r="AB58" s="69" t="n">
        <f aca="false">IF(AND($F58&lt;AB$2,$G58&lt;AB$4,(DATE(YEAR($G58)+1,MONTH($G58)+1,1))&gt;AB$4),$D58*24*AB$3*(AB$2/1000-($F58/1000)),0)</f>
        <v>153.36</v>
      </c>
      <c r="AC58" s="69" t="n">
        <f aca="false">IF(AND($F58&lt;AC$2,$G58&lt;AC$4,(DATE(YEAR($G58)+1,MONTH($G58)+1,1))&gt;AC$4),$D58*24*AC$3*(AC$2/1000-($F58/1000)),0)</f>
        <v>0</v>
      </c>
      <c r="AD58" s="69" t="n">
        <f aca="false">IF(AND($F58&lt;AD$2,$G58&lt;AD$4,(DATE(YEAR($G58)+1,MONTH($G58)+1,1))&gt;AD$4),$D58*24*AD$3*(AD$2/1000-($F58/1000)),0)</f>
        <v>0</v>
      </c>
      <c r="AE58" s="69" t="n">
        <f aca="false">IF(AND($F58&lt;AE$2,$G58&lt;AE$4,(DATE(YEAR($G58)+1,MONTH($G58)+1,1))&gt;AE$4),$D58*24*AE$3*(AE$2/1000-($F58/1000)),0)</f>
        <v>0</v>
      </c>
      <c r="AF58" s="69" t="n">
        <f aca="false">IF(AND($F58&lt;AF$2,$G58&lt;AF$4,(DATE(YEAR($G58)+1,MONTH($G58)+1,1))&gt;AF$4),$D58*24*AF$3*(AF$2/1000-($F58/1000)),0)</f>
        <v>0</v>
      </c>
      <c r="AG58" s="69" t="n">
        <f aca="false">IF(AND($F58&lt;AG$2,$G58&lt;AG$4,(DATE(YEAR($G58)+1,MONTH($G58)+1,1))&gt;AG$4),$D58*24*AG$3*(AG$2/1000-($F58/1000)),0)</f>
        <v>0</v>
      </c>
      <c r="AH58" s="69" t="n">
        <f aca="false">IF(AND($F58&lt;AH$2,$G58&lt;AH$4,(DATE(YEAR($G58)+1,MONTH($G58)+1,1))&gt;AH$4),$D58*24*AH$3*(AH$2/1000-($F58/1000)),0)</f>
        <v>0</v>
      </c>
      <c r="AI58" s="69" t="n">
        <f aca="false">IF(AND($F58&lt;AI$2,$G58&lt;AI$4,(DATE(YEAR($G58)+1,MONTH($G58)+1,1))&gt;AI$4),$D58*24*AI$3*(AI$2/1000-($F58/1000)),0)</f>
        <v>0</v>
      </c>
      <c r="AJ58" s="69" t="n">
        <f aca="false">IF(AND($F58&lt;AJ$2,$G58&lt;AJ$4,(DATE(YEAR($G58)+1,MONTH($G58)+1,1))&gt;AJ$4),$D58*24*AJ$3*(AJ$2/1000-($F58/1000)),0)</f>
        <v>0</v>
      </c>
      <c r="AK58" s="69" t="n">
        <f aca="false">IF(AND($F58&lt;AK$2,$G58&lt;AK$4,(DATE(YEAR($G58)+1,MONTH($G58)+1,1))&gt;AK$4),$D58*24*AK$3*(AK$2/1000-($F58/1000)),0)</f>
        <v>0</v>
      </c>
      <c r="AL58" s="69" t="n">
        <f aca="false">IF(AND($F58&lt;AL$2,$G58&lt;AL$4,(DATE(YEAR($G58)+1,MONTH($G58)+1,1))&gt;AL$4),$D58*24*AL$3*(AL$2/1000-($F58/1000)),0)</f>
        <v>0</v>
      </c>
      <c r="AM58" s="69" t="n">
        <f aca="false">IF(AND($F58&lt;AM$2,$G58&lt;AM$4,(DATE(YEAR($G58)+1,MONTH($G58)+1,1))&gt;AM$4),$D58*24*AM$3*(AM$2/1000-($F58/1000)),0)</f>
        <v>0</v>
      </c>
      <c r="AN58" s="69" t="n">
        <f aca="false">IF(AND($F58&lt;AN$2,$G58&lt;AN$4,(DATE(YEAR($G58)+1,MONTH($G58)+1,1))&gt;AN$4),$D58*24*AN$3*(AN$2/1000-($F58/1000)),0)</f>
        <v>0</v>
      </c>
      <c r="AO58" s="69" t="n">
        <f aca="false">IF(AND($F58&lt;AO$2,$G58&lt;AO$4,(DATE(YEAR($G58)+1,MONTH($G58)+1,1))&gt;AO$4),$D58*24*AO$3*(AO$2/1000-($F58/1000)),0)</f>
        <v>0</v>
      </c>
      <c r="AP58" s="69" t="n">
        <f aca="false">IF(AND($F58&lt;AP$2,$G58&lt;AP$4,(DATE(YEAR($G58)+1,MONTH($G58)+1,1))&gt;AP$4),$D58*24*AP$3*(AP$2/1000-($F58/1000)),0)</f>
        <v>0</v>
      </c>
      <c r="AQ58" s="69" t="n">
        <f aca="false">IF(AND($F58&lt;AQ$2,$G58&lt;AQ$4,(DATE(YEAR($G58)+1,MONTH($G58)+1,1))&gt;AQ$4),$D58*24*AQ$3*(AQ$2/1000-($F58/1000)),0)</f>
        <v>0</v>
      </c>
      <c r="AR58" s="69" t="n">
        <f aca="false">IF(AND($F58&lt;AR$2,$G58&lt;AR$4,(DATE(YEAR($G58)+1,MONTH($G58)+1,1))&gt;AR$4),$D58*24*AR$3*(AR$2/1000-($F58/1000)),0)</f>
        <v>0</v>
      </c>
      <c r="AS58" s="69" t="n">
        <f aca="false">IF(AND($F58&lt;AS$2,$G58&lt;AS$4,(DATE(YEAR($G58)+1,MONTH($G58)+1,1))&gt;AS$4),$D58*24*AS$3*(AS$2/1000-($F58/1000)),0)</f>
        <v>0</v>
      </c>
      <c r="AT58" s="69" t="n">
        <f aca="false">IF(AND($F58&lt;AT$2,$G58&lt;AT$4,(DATE(YEAR($G58)+1,MONTH($G58)+1,1))&gt;AT$4),$D58*24*AT$3*(AT$2/1000-($F58/1000)),0)</f>
        <v>0</v>
      </c>
      <c r="AU58" s="69" t="n">
        <f aca="false">IF(AND($F58&lt;AU$2,$G58&lt;AU$4,(DATE(YEAR($G58)+1,MONTH($G58)+1,1))&gt;AU$4),$D58*24*AU$3*(AU$2/1000-($F58/1000)),0)</f>
        <v>0</v>
      </c>
      <c r="AV58" s="69" t="n">
        <f aca="false">IF(AND($F58&lt;AV$2,$G58&lt;AV$4,(DATE(YEAR($G58)+1,MONTH($G58)+1,1))&gt;AV$4),$D58*24*AV$3*(AV$2/1000-($F58/1000)),0)</f>
        <v>0</v>
      </c>
      <c r="AW58" s="69" t="n">
        <f aca="false">IF(AND($F58&lt;AW$2,$G58&lt;AW$4,(DATE(YEAR($G58)+1,MONTH($G58)+1,1))&gt;AW$4),$D58*24*AW$3*(AW$2/1000-($F58/1000)),0)</f>
        <v>0</v>
      </c>
      <c r="AX58" s="69" t="n">
        <f aca="false">IF(AND($F58&lt;AX$2,$G58&lt;AX$4,(DATE(YEAR($G58)+1,MONTH($G58)+1,1))&gt;AX$4),$D58*24*AX$3*(AX$2/1000-($F58/1000)),0)</f>
        <v>0</v>
      </c>
      <c r="AY58" s="69" t="n">
        <f aca="false">IF(AND($F58&lt;AY$2,$G58&lt;AY$4,(DATE(YEAR($G58)+1,MONTH($G58)+1,1))&gt;AY$4),$D58*24*AY$3*(AY$2/1000-($F58/1000)),0)</f>
        <v>0</v>
      </c>
      <c r="AZ58" s="69" t="n">
        <f aca="false">IF(AND($F58&lt;AZ$2,$G58&lt;AZ$4,(DATE(YEAR($G58)+1,MONTH($G58)+1,1))&gt;AZ$4),$D58*24*AZ$3*(AZ$2/1000-($F58/1000)),0)</f>
        <v>0</v>
      </c>
      <c r="BA58" s="69" t="n">
        <f aca="false">IF(AND($F58&lt;BA$2,$G58&lt;BA$4,(DATE(YEAR($G58)+1,MONTH($G58)+1,1))&gt;BA$4),$D58*24*BA$3*(BA$2/1000-($F58/1000)),0)</f>
        <v>0</v>
      </c>
      <c r="BB58" s="69" t="n">
        <f aca="false">IF(AND($F58&lt;BB$2,$G58&lt;BB$4,(DATE(YEAR($G58)+1,MONTH($G58)+1,1))&gt;BB$4),$D58*24*BB$3*(BB$2/1000-($F58/1000)),0)</f>
        <v>0</v>
      </c>
      <c r="BC58" s="69" t="n">
        <f aca="false">IF(AND($F58&lt;BC$2,$G58&lt;BC$4,(DATE(YEAR($G58)+1,MONTH($G58)+1,1))&gt;BC$4),$D58*24*BC$3*(BC$2/1000-($F58/1000)),0)</f>
        <v>0</v>
      </c>
      <c r="BD58" s="83" t="n">
        <f aca="false">IF(AND($F58&lt;BD$2,$G58&lt;BD$4,(DATE(YEAR($G58)+1,MONTH($G58)+1,1))&gt;BD$4),$D58*24*BD$3*(BD$2/1000-($F58/1000)),0)</f>
        <v>0</v>
      </c>
      <c r="BF58" s="69" t="n">
        <f aca="false">AVERAGE(I58:K58)</f>
        <v>0</v>
      </c>
      <c r="BG58" s="69" t="n">
        <f aca="false">AVERAGE(L58:N58)</f>
        <v>0</v>
      </c>
      <c r="BH58" s="69" t="n">
        <f aca="false">AVERAGE(O58:Q58)</f>
        <v>51.1200000000001</v>
      </c>
      <c r="BI58" s="69" t="n">
        <f aca="false">AVERAGE(R58:T58)</f>
        <v>138.024</v>
      </c>
      <c r="BJ58" s="69" t="n">
        <f aca="false">AVERAGE(U58:W58)</f>
        <v>153.36</v>
      </c>
      <c r="BK58" s="69" t="n">
        <f aca="false">AVERAGE(X58:Z58)</f>
        <v>153.36</v>
      </c>
      <c r="BL58" s="69" t="n">
        <f aca="false">AVERAGE(AA58:AC58)</f>
        <v>102.24</v>
      </c>
      <c r="BM58" s="69" t="n">
        <f aca="false">AVERAGE(AD58:AF58)</f>
        <v>0</v>
      </c>
      <c r="BN58" s="69" t="n">
        <f aca="false">AVERAGE(AG58:AI58)</f>
        <v>0</v>
      </c>
      <c r="BO58" s="69" t="n">
        <f aca="false">AVERAGE(AJ58:AL58)</f>
        <v>0</v>
      </c>
      <c r="BP58" s="69" t="n">
        <f aca="false">AVERAGE(AM58:AO58)</f>
        <v>0</v>
      </c>
      <c r="BQ58" s="69" t="n">
        <f aca="false">AVERAGE(AP58:AR58)</f>
        <v>0</v>
      </c>
      <c r="BR58" s="69" t="n">
        <f aca="false">AVERAGE(AS58:AU58)</f>
        <v>0</v>
      </c>
      <c r="BS58" s="69" t="n">
        <f aca="false">AVERAGE(AV58:AX58)</f>
        <v>0</v>
      </c>
      <c r="BT58" s="69" t="n">
        <f aca="false">AVERAGE(AY58:BA58)</f>
        <v>0</v>
      </c>
      <c r="BU58" s="69" t="n">
        <f aca="false">AVERAGE(BB58:BD58)</f>
        <v>0</v>
      </c>
    </row>
    <row r="59" customFormat="false" ht="12.75" hidden="false" customHeight="false" outlineLevel="0" collapsed="false">
      <c r="A59" s="0" t="s">
        <v>1406</v>
      </c>
      <c r="B59" s="0" t="s">
        <v>1204</v>
      </c>
      <c r="C59" s="0" t="s">
        <v>1273</v>
      </c>
      <c r="D59" s="0" t="n">
        <v>49.9</v>
      </c>
      <c r="E59" s="3" t="s">
        <v>1268</v>
      </c>
      <c r="F59" s="13" t="n">
        <v>9700</v>
      </c>
      <c r="G59" s="8" t="n">
        <v>37240</v>
      </c>
      <c r="H59" s="64" t="s">
        <v>1260</v>
      </c>
      <c r="I59" s="69" t="n">
        <f aca="false">IF(AND($F59&lt;I$2,$G59&lt;I$4,(DATE(YEAR($G59)+1,MONTH($G59)+1,1))&gt;I$4),$D59*24*I$3*(I$2/1000-($F59/1000)),0)</f>
        <v>0</v>
      </c>
      <c r="J59" s="69" t="n">
        <f aca="false">IF(AND($F59&lt;J$2,$G59&lt;J$4,(DATE(YEAR($G59)+1,MONTH($G59)+1,1))&gt;J$4),$D59*24*J$3*(J$2/1000-($F59/1000)),0)</f>
        <v>0</v>
      </c>
      <c r="K59" s="69" t="n">
        <f aca="false">IF(AND($F59&lt;K$2,$G59&lt;K$4,(DATE(YEAR($G59)+1,MONTH($G59)+1,1))&gt;K$4),$D59*24*K$3*(K$2/1000-($F59/1000)),0)</f>
        <v>0</v>
      </c>
      <c r="L59" s="69" t="n">
        <f aca="false">IF(AND($F59&lt;L$2,$G59&lt;L$4,(DATE(YEAR($G59)+1,MONTH($G59)+1,1))&gt;L$4),$D59*24*L$3*(L$2/1000-($F59/1000)),0)</f>
        <v>0</v>
      </c>
      <c r="M59" s="69" t="n">
        <f aca="false">IF(AND($F59&lt;M$2,$G59&lt;M$4,(DATE(YEAR($G59)+1,MONTH($G59)+1,1))&gt;M$4),$D59*24*M$3*(M$2/1000-($F59/1000)),0)</f>
        <v>0</v>
      </c>
      <c r="N59" s="69" t="n">
        <f aca="false">IF(AND($F59&lt;N$2,$G59&lt;N$4,(DATE(YEAR($G59)+1,MONTH($G59)+1,1))&gt;N$4),$D59*24*N$3*(N$2/1000-($F59/1000)),0)</f>
        <v>0</v>
      </c>
      <c r="O59" s="69" t="n">
        <f aca="false">IF(AND($F59&lt;O$2,$G59&lt;O$4,(DATE(YEAR($G59)+1,MONTH($G59)+1,1))&gt;O$4),$D59*24*O$3*(O$2/1000-($F59/1000)),0)</f>
        <v>0</v>
      </c>
      <c r="P59" s="69" t="n">
        <f aca="false">IF(AND($F59&lt;P$2,$G59&lt;P$4,(DATE(YEAR($G59)+1,MONTH($G59)+1,1))&gt;P$4),$D59*24*P$3*(P$2/1000-($F59/1000)),0)</f>
        <v>0</v>
      </c>
      <c r="Q59" s="69" t="n">
        <f aca="false">IF(AND($F59&lt;Q$2,$G59&lt;Q$4,(DATE(YEAR($G59)+1,MONTH($G59)+1,1))&gt;Q$4),$D59*24*Q$3*(Q$2/1000-($F59/1000)),0)</f>
        <v>0</v>
      </c>
      <c r="R59" s="69" t="n">
        <f aca="false">IF(AND($F59&lt;R$2,$G59&lt;R$4,(DATE(YEAR($G59)+1,MONTH($G59)+1,1))&gt;R$4),$D59*24*R$3*(R$2/1000-($F59/1000)),0)</f>
        <v>0</v>
      </c>
      <c r="S59" s="69" t="n">
        <f aca="false">IF(AND($F59&lt;S$2,$G59&lt;S$4,(DATE(YEAR($G59)+1,MONTH($G59)+1,1))&gt;S$4),$D59*24*S$3*(S$2/1000-($F59/1000)),0)</f>
        <v>0</v>
      </c>
      <c r="T59" s="69" t="n">
        <f aca="false">IF(AND($F59&lt;T$2,$G59&lt;T$4,(DATE(YEAR($G59)+1,MONTH($G59)+1,1))&gt;T$4),$D59*24*T$3*(T$2/1000-($F59/1000)),0)</f>
        <v>0</v>
      </c>
      <c r="U59" s="69" t="n">
        <f aca="false">IF(AND($F59&lt;U$2,$G59&lt;U$4,(DATE(YEAR($G59)+1,MONTH($G59)+1,1))&gt;U$4),$D59*24*U$3*(U$2/1000-($F59/1000)),0)</f>
        <v>359.280000000001</v>
      </c>
      <c r="V59" s="69" t="n">
        <f aca="false">IF(AND($F59&lt;V$2,$G59&lt;V$4,(DATE(YEAR($G59)+1,MONTH($G59)+1,1))&gt;V$4),$D59*24*V$3*(V$2/1000-($F59/1000)),0)</f>
        <v>359.280000000001</v>
      </c>
      <c r="W59" s="69" t="n">
        <f aca="false">IF(AND($F59&lt;W$2,$G59&lt;W$4,(DATE(YEAR($G59)+1,MONTH($G59)+1,1))&gt;W$4),$D59*24*W$3*(W$2/1000-($F59/1000)),0)</f>
        <v>359.280000000001</v>
      </c>
      <c r="X59" s="69" t="n">
        <f aca="false">IF(AND($F59&lt;X$2,$G59&lt;X$4,(DATE(YEAR($G59)+1,MONTH($G59)+1,1))&gt;X$4),$D59*24*X$3*(X$2/1000-($F59/1000)),0)</f>
        <v>359.280000000001</v>
      </c>
      <c r="Y59" s="69" t="n">
        <f aca="false">IF(AND($F59&lt;Y$2,$G59&lt;Y$4,(DATE(YEAR($G59)+1,MONTH($G59)+1,1))&gt;Y$4),$D59*24*Y$3*(Y$2/1000-($F59/1000)),0)</f>
        <v>359.280000000001</v>
      </c>
      <c r="Z59" s="69" t="n">
        <f aca="false">IF(AND($F59&lt;Z$2,$G59&lt;Z$4,(DATE(YEAR($G59)+1,MONTH($G59)+1,1))&gt;Z$4),$D59*24*Z$3*(Z$2/1000-($F59/1000)),0)</f>
        <v>359.280000000001</v>
      </c>
      <c r="AA59" s="69" t="n">
        <f aca="false">IF(AND($F59&lt;AA$2,$G59&lt;AA$4,(DATE(YEAR($G59)+1,MONTH($G59)+1,1))&gt;AA$4),$D59*24*AA$3*(AA$2/1000-($F59/1000)),0)</f>
        <v>359.280000000001</v>
      </c>
      <c r="AB59" s="69" t="n">
        <f aca="false">IF(AND($F59&lt;AB$2,$G59&lt;AB$4,(DATE(YEAR($G59)+1,MONTH($G59)+1,1))&gt;AB$4),$D59*24*AB$3*(AB$2/1000-($F59/1000)),0)</f>
        <v>359.280000000001</v>
      </c>
      <c r="AC59" s="69" t="n">
        <f aca="false">IF(AND($F59&lt;AC$2,$G59&lt;AC$4,(DATE(YEAR($G59)+1,MONTH($G59)+1,1))&gt;AC$4),$D59*24*AC$3*(AC$2/1000-($F59/1000)),0)</f>
        <v>359.280000000001</v>
      </c>
      <c r="AD59" s="69" t="n">
        <f aca="false">IF(AND($F59&lt;AD$2,$G59&lt;AD$4,(DATE(YEAR($G59)+1,MONTH($G59)+1,1))&gt;AD$4),$D59*24*AD$3*(AD$2/1000-($F59/1000)),0)</f>
        <v>359.280000000001</v>
      </c>
      <c r="AE59" s="69" t="n">
        <f aca="false">IF(AND($F59&lt;AE$2,$G59&lt;AE$4,(DATE(YEAR($G59)+1,MONTH($G59)+1,1))&gt;AE$4),$D59*24*AE$3*(AE$2/1000-($F59/1000)),0)</f>
        <v>359.280000000001</v>
      </c>
      <c r="AF59" s="69" t="n">
        <f aca="false">IF(AND($F59&lt;AF$2,$G59&lt;AF$4,(DATE(YEAR($G59)+1,MONTH($G59)+1,1))&gt;AF$4),$D59*24*AF$3*(AF$2/1000-($F59/1000)),0)</f>
        <v>359.280000000001</v>
      </c>
      <c r="AG59" s="69" t="n">
        <f aca="false">IF(AND($F59&lt;AG$2,$G59&lt;AG$4,(DATE(YEAR($G59)+1,MONTH($G59)+1,1))&gt;AG$4),$D59*24*AG$3*(AG$2/1000-($F59/1000)),0)</f>
        <v>0</v>
      </c>
      <c r="AH59" s="69" t="n">
        <f aca="false">IF(AND($F59&lt;AH$2,$G59&lt;AH$4,(DATE(YEAR($G59)+1,MONTH($G59)+1,1))&gt;AH$4),$D59*24*AH$3*(AH$2/1000-($F59/1000)),0)</f>
        <v>0</v>
      </c>
      <c r="AI59" s="69" t="n">
        <f aca="false">IF(AND($F59&lt;AI$2,$G59&lt;AI$4,(DATE(YEAR($G59)+1,MONTH($G59)+1,1))&gt;AI$4),$D59*24*AI$3*(AI$2/1000-($F59/1000)),0)</f>
        <v>0</v>
      </c>
      <c r="AJ59" s="69" t="n">
        <f aca="false">IF(AND($F59&lt;AJ$2,$G59&lt;AJ$4,(DATE(YEAR($G59)+1,MONTH($G59)+1,1))&gt;AJ$4),$D59*24*AJ$3*(AJ$2/1000-($F59/1000)),0)</f>
        <v>0</v>
      </c>
      <c r="AK59" s="69" t="n">
        <f aca="false">IF(AND($F59&lt;AK$2,$G59&lt;AK$4,(DATE(YEAR($G59)+1,MONTH($G59)+1,1))&gt;AK$4),$D59*24*AK$3*(AK$2/1000-($F59/1000)),0)</f>
        <v>0</v>
      </c>
      <c r="AL59" s="69" t="n">
        <f aca="false">IF(AND($F59&lt;AL$2,$G59&lt;AL$4,(DATE(YEAR($G59)+1,MONTH($G59)+1,1))&gt;AL$4),$D59*24*AL$3*(AL$2/1000-($F59/1000)),0)</f>
        <v>0</v>
      </c>
      <c r="AM59" s="69" t="n">
        <f aca="false">IF(AND($F59&lt;AM$2,$G59&lt;AM$4,(DATE(YEAR($G59)+1,MONTH($G59)+1,1))&gt;AM$4),$D59*24*AM$3*(AM$2/1000-($F59/1000)),0)</f>
        <v>0</v>
      </c>
      <c r="AN59" s="69" t="n">
        <f aca="false">IF(AND($F59&lt;AN$2,$G59&lt;AN$4,(DATE(YEAR($G59)+1,MONTH($G59)+1,1))&gt;AN$4),$D59*24*AN$3*(AN$2/1000-($F59/1000)),0)</f>
        <v>0</v>
      </c>
      <c r="AO59" s="69" t="n">
        <f aca="false">IF(AND($F59&lt;AO$2,$G59&lt;AO$4,(DATE(YEAR($G59)+1,MONTH($G59)+1,1))&gt;AO$4),$D59*24*AO$3*(AO$2/1000-($F59/1000)),0)</f>
        <v>0</v>
      </c>
      <c r="AP59" s="69" t="n">
        <f aca="false">IF(AND($F59&lt;AP$2,$G59&lt;AP$4,(DATE(YEAR($G59)+1,MONTH($G59)+1,1))&gt;AP$4),$D59*24*AP$3*(AP$2/1000-($F59/1000)),0)</f>
        <v>0</v>
      </c>
      <c r="AQ59" s="69" t="n">
        <f aca="false">IF(AND($F59&lt;AQ$2,$G59&lt;AQ$4,(DATE(YEAR($G59)+1,MONTH($G59)+1,1))&gt;AQ$4),$D59*24*AQ$3*(AQ$2/1000-($F59/1000)),0)</f>
        <v>0</v>
      </c>
      <c r="AR59" s="69" t="n">
        <f aca="false">IF(AND($F59&lt;AR$2,$G59&lt;AR$4,(DATE(YEAR($G59)+1,MONTH($G59)+1,1))&gt;AR$4),$D59*24*AR$3*(AR$2/1000-($F59/1000)),0)</f>
        <v>0</v>
      </c>
      <c r="AS59" s="69" t="n">
        <f aca="false">IF(AND($F59&lt;AS$2,$G59&lt;AS$4,(DATE(YEAR($G59)+1,MONTH($G59)+1,1))&gt;AS$4),$D59*24*AS$3*(AS$2/1000-($F59/1000)),0)</f>
        <v>0</v>
      </c>
      <c r="AT59" s="69" t="n">
        <f aca="false">IF(AND($F59&lt;AT$2,$G59&lt;AT$4,(DATE(YEAR($G59)+1,MONTH($G59)+1,1))&gt;AT$4),$D59*24*AT$3*(AT$2/1000-($F59/1000)),0)</f>
        <v>0</v>
      </c>
      <c r="AU59" s="69" t="n">
        <f aca="false">IF(AND($F59&lt;AU$2,$G59&lt;AU$4,(DATE(YEAR($G59)+1,MONTH($G59)+1,1))&gt;AU$4),$D59*24*AU$3*(AU$2/1000-($F59/1000)),0)</f>
        <v>0</v>
      </c>
      <c r="AV59" s="69" t="n">
        <f aca="false">IF(AND($F59&lt;AV$2,$G59&lt;AV$4,(DATE(YEAR($G59)+1,MONTH($G59)+1,1))&gt;AV$4),$D59*24*AV$3*(AV$2/1000-($F59/1000)),0)</f>
        <v>0</v>
      </c>
      <c r="AW59" s="69" t="n">
        <f aca="false">IF(AND($F59&lt;AW$2,$G59&lt;AW$4,(DATE(YEAR($G59)+1,MONTH($G59)+1,1))&gt;AW$4),$D59*24*AW$3*(AW$2/1000-($F59/1000)),0)</f>
        <v>0</v>
      </c>
      <c r="AX59" s="69" t="n">
        <f aca="false">IF(AND($F59&lt;AX$2,$G59&lt;AX$4,(DATE(YEAR($G59)+1,MONTH($G59)+1,1))&gt;AX$4),$D59*24*AX$3*(AX$2/1000-($F59/1000)),0)</f>
        <v>0</v>
      </c>
      <c r="AY59" s="69" t="n">
        <f aca="false">IF(AND($F59&lt;AY$2,$G59&lt;AY$4,(DATE(YEAR($G59)+1,MONTH($G59)+1,1))&gt;AY$4),$D59*24*AY$3*(AY$2/1000-($F59/1000)),0)</f>
        <v>0</v>
      </c>
      <c r="AZ59" s="69" t="n">
        <f aca="false">IF(AND($F59&lt;AZ$2,$G59&lt;AZ$4,(DATE(YEAR($G59)+1,MONTH($G59)+1,1))&gt;AZ$4),$D59*24*AZ$3*(AZ$2/1000-($F59/1000)),0)</f>
        <v>0</v>
      </c>
      <c r="BA59" s="69" t="n">
        <f aca="false">IF(AND($F59&lt;BA$2,$G59&lt;BA$4,(DATE(YEAR($G59)+1,MONTH($G59)+1,1))&gt;BA$4),$D59*24*BA$3*(BA$2/1000-($F59/1000)),0)</f>
        <v>0</v>
      </c>
      <c r="BB59" s="69" t="n">
        <f aca="false">IF(AND($F59&lt;BB$2,$G59&lt;BB$4,(DATE(YEAR($G59)+1,MONTH($G59)+1,1))&gt;BB$4),$D59*24*BB$3*(BB$2/1000-($F59/1000)),0)</f>
        <v>0</v>
      </c>
      <c r="BC59" s="69" t="n">
        <f aca="false">IF(AND($F59&lt;BC$2,$G59&lt;BC$4,(DATE(YEAR($G59)+1,MONTH($G59)+1,1))&gt;BC$4),$D59*24*BC$3*(BC$2/1000-($F59/1000)),0)</f>
        <v>0</v>
      </c>
      <c r="BD59" s="83" t="n">
        <f aca="false">IF(AND($F59&lt;BD$2,$G59&lt;BD$4,(DATE(YEAR($G59)+1,MONTH($G59)+1,1))&gt;BD$4),$D59*24*BD$3*(BD$2/1000-($F59/1000)),0)</f>
        <v>0</v>
      </c>
      <c r="BF59" s="69" t="n">
        <f aca="false">AVERAGE(I59:K59)</f>
        <v>0</v>
      </c>
      <c r="BG59" s="69" t="n">
        <f aca="false">AVERAGE(L59:N59)</f>
        <v>0</v>
      </c>
      <c r="BH59" s="69" t="n">
        <f aca="false">AVERAGE(O59:Q59)</f>
        <v>0</v>
      </c>
      <c r="BI59" s="69" t="n">
        <f aca="false">AVERAGE(R59:T59)</f>
        <v>0</v>
      </c>
      <c r="BJ59" s="69" t="n">
        <f aca="false">AVERAGE(U59:W59)</f>
        <v>359.280000000001</v>
      </c>
      <c r="BK59" s="69" t="n">
        <f aca="false">AVERAGE(X59:Z59)</f>
        <v>359.280000000001</v>
      </c>
      <c r="BL59" s="69" t="n">
        <f aca="false">AVERAGE(AA59:AC59)</f>
        <v>359.280000000001</v>
      </c>
      <c r="BM59" s="69" t="n">
        <f aca="false">AVERAGE(AD59:AF59)</f>
        <v>359.280000000001</v>
      </c>
      <c r="BN59" s="69" t="n">
        <f aca="false">AVERAGE(AG59:AI59)</f>
        <v>0</v>
      </c>
      <c r="BO59" s="69" t="n">
        <f aca="false">AVERAGE(AJ59:AL59)</f>
        <v>0</v>
      </c>
      <c r="BP59" s="69" t="n">
        <f aca="false">AVERAGE(AM59:AO59)</f>
        <v>0</v>
      </c>
      <c r="BQ59" s="69" t="n">
        <f aca="false">AVERAGE(AP59:AR59)</f>
        <v>0</v>
      </c>
      <c r="BR59" s="69" t="n">
        <f aca="false">AVERAGE(AS59:AU59)</f>
        <v>0</v>
      </c>
      <c r="BS59" s="69" t="n">
        <f aca="false">AVERAGE(AV59:AX59)</f>
        <v>0</v>
      </c>
      <c r="BT59" s="69" t="n">
        <f aca="false">AVERAGE(AY59:BA59)</f>
        <v>0</v>
      </c>
      <c r="BU59" s="69" t="n">
        <f aca="false">AVERAGE(BB59:BD59)</f>
        <v>0</v>
      </c>
    </row>
    <row r="60" customFormat="false" ht="12.75" hidden="false" customHeight="false" outlineLevel="0" collapsed="false">
      <c r="A60" s="0" t="s">
        <v>1407</v>
      </c>
      <c r="B60" s="0" t="s">
        <v>1204</v>
      </c>
      <c r="C60" s="0" t="s">
        <v>1273</v>
      </c>
      <c r="D60" s="0" t="n">
        <v>49</v>
      </c>
      <c r="E60" s="3" t="s">
        <v>1268</v>
      </c>
      <c r="F60" s="13" t="n">
        <v>9700</v>
      </c>
      <c r="G60" s="8" t="n">
        <v>37240</v>
      </c>
      <c r="H60" s="64" t="s">
        <v>1260</v>
      </c>
      <c r="I60" s="69" t="n">
        <f aca="false">IF(AND($F60&lt;I$2,$G60&lt;I$4,(DATE(YEAR($G60)+1,MONTH($G60)+1,1))&gt;I$4),$D60*24*I$3*(I$2/1000-($F60/1000)),0)</f>
        <v>0</v>
      </c>
      <c r="J60" s="69" t="n">
        <f aca="false">IF(AND($F60&lt;J$2,$G60&lt;J$4,(DATE(YEAR($G60)+1,MONTH($G60)+1,1))&gt;J$4),$D60*24*J$3*(J$2/1000-($F60/1000)),0)</f>
        <v>0</v>
      </c>
      <c r="K60" s="69" t="n">
        <f aca="false">IF(AND($F60&lt;K$2,$G60&lt;K$4,(DATE(YEAR($G60)+1,MONTH($G60)+1,1))&gt;K$4),$D60*24*K$3*(K$2/1000-($F60/1000)),0)</f>
        <v>0</v>
      </c>
      <c r="L60" s="69" t="n">
        <f aca="false">IF(AND($F60&lt;L$2,$G60&lt;L$4,(DATE(YEAR($G60)+1,MONTH($G60)+1,1))&gt;L$4),$D60*24*L$3*(L$2/1000-($F60/1000)),0)</f>
        <v>0</v>
      </c>
      <c r="M60" s="69" t="n">
        <f aca="false">IF(AND($F60&lt;M$2,$G60&lt;M$4,(DATE(YEAR($G60)+1,MONTH($G60)+1,1))&gt;M$4),$D60*24*M$3*(M$2/1000-($F60/1000)),0)</f>
        <v>0</v>
      </c>
      <c r="N60" s="69" t="n">
        <f aca="false">IF(AND($F60&lt;N$2,$G60&lt;N$4,(DATE(YEAR($G60)+1,MONTH($G60)+1,1))&gt;N$4),$D60*24*N$3*(N$2/1000-($F60/1000)),0)</f>
        <v>0</v>
      </c>
      <c r="O60" s="69" t="n">
        <f aca="false">IF(AND($F60&lt;O$2,$G60&lt;O$4,(DATE(YEAR($G60)+1,MONTH($G60)+1,1))&gt;O$4),$D60*24*O$3*(O$2/1000-($F60/1000)),0)</f>
        <v>0</v>
      </c>
      <c r="P60" s="69" t="n">
        <f aca="false">IF(AND($F60&lt;P$2,$G60&lt;P$4,(DATE(YEAR($G60)+1,MONTH($G60)+1,1))&gt;P$4),$D60*24*P$3*(P$2/1000-($F60/1000)),0)</f>
        <v>0</v>
      </c>
      <c r="Q60" s="69" t="n">
        <f aca="false">IF(AND($F60&lt;Q$2,$G60&lt;Q$4,(DATE(YEAR($G60)+1,MONTH($G60)+1,1))&gt;Q$4),$D60*24*Q$3*(Q$2/1000-($F60/1000)),0)</f>
        <v>0</v>
      </c>
      <c r="R60" s="69" t="n">
        <f aca="false">IF(AND($F60&lt;R$2,$G60&lt;R$4,(DATE(YEAR($G60)+1,MONTH($G60)+1,1))&gt;R$4),$D60*24*R$3*(R$2/1000-($F60/1000)),0)</f>
        <v>0</v>
      </c>
      <c r="S60" s="69" t="n">
        <f aca="false">IF(AND($F60&lt;S$2,$G60&lt;S$4,(DATE(YEAR($G60)+1,MONTH($G60)+1,1))&gt;S$4),$D60*24*S$3*(S$2/1000-($F60/1000)),0)</f>
        <v>0</v>
      </c>
      <c r="T60" s="69" t="n">
        <f aca="false">IF(AND($F60&lt;T$2,$G60&lt;T$4,(DATE(YEAR($G60)+1,MONTH($G60)+1,1))&gt;T$4),$D60*24*T$3*(T$2/1000-($F60/1000)),0)</f>
        <v>0</v>
      </c>
      <c r="U60" s="69" t="n">
        <f aca="false">IF(AND($F60&lt;U$2,$G60&lt;U$4,(DATE(YEAR($G60)+1,MONTH($G60)+1,1))&gt;U$4),$D60*24*U$3*(U$2/1000-($F60/1000)),0)</f>
        <v>352.800000000001</v>
      </c>
      <c r="V60" s="69" t="n">
        <f aca="false">IF(AND($F60&lt;V$2,$G60&lt;V$4,(DATE(YEAR($G60)+1,MONTH($G60)+1,1))&gt;V$4),$D60*24*V$3*(V$2/1000-($F60/1000)),0)</f>
        <v>352.800000000001</v>
      </c>
      <c r="W60" s="69" t="n">
        <f aca="false">IF(AND($F60&lt;W$2,$G60&lt;W$4,(DATE(YEAR($G60)+1,MONTH($G60)+1,1))&gt;W$4),$D60*24*W$3*(W$2/1000-($F60/1000)),0)</f>
        <v>352.800000000001</v>
      </c>
      <c r="X60" s="69" t="n">
        <f aca="false">IF(AND($F60&lt;X$2,$G60&lt;X$4,(DATE(YEAR($G60)+1,MONTH($G60)+1,1))&gt;X$4),$D60*24*X$3*(X$2/1000-($F60/1000)),0)</f>
        <v>352.800000000001</v>
      </c>
      <c r="Y60" s="69" t="n">
        <f aca="false">IF(AND($F60&lt;Y$2,$G60&lt;Y$4,(DATE(YEAR($G60)+1,MONTH($G60)+1,1))&gt;Y$4),$D60*24*Y$3*(Y$2/1000-($F60/1000)),0)</f>
        <v>352.800000000001</v>
      </c>
      <c r="Z60" s="69" t="n">
        <f aca="false">IF(AND($F60&lt;Z$2,$G60&lt;Z$4,(DATE(YEAR($G60)+1,MONTH($G60)+1,1))&gt;Z$4),$D60*24*Z$3*(Z$2/1000-($F60/1000)),0)</f>
        <v>352.800000000001</v>
      </c>
      <c r="AA60" s="69" t="n">
        <f aca="false">IF(AND($F60&lt;AA$2,$G60&lt;AA$4,(DATE(YEAR($G60)+1,MONTH($G60)+1,1))&gt;AA$4),$D60*24*AA$3*(AA$2/1000-($F60/1000)),0)</f>
        <v>352.800000000001</v>
      </c>
      <c r="AB60" s="69" t="n">
        <f aca="false">IF(AND($F60&lt;AB$2,$G60&lt;AB$4,(DATE(YEAR($G60)+1,MONTH($G60)+1,1))&gt;AB$4),$D60*24*AB$3*(AB$2/1000-($F60/1000)),0)</f>
        <v>352.800000000001</v>
      </c>
      <c r="AC60" s="69" t="n">
        <f aca="false">IF(AND($F60&lt;AC$2,$G60&lt;AC$4,(DATE(YEAR($G60)+1,MONTH($G60)+1,1))&gt;AC$4),$D60*24*AC$3*(AC$2/1000-($F60/1000)),0)</f>
        <v>352.800000000001</v>
      </c>
      <c r="AD60" s="69" t="n">
        <f aca="false">IF(AND($F60&lt;AD$2,$G60&lt;AD$4,(DATE(YEAR($G60)+1,MONTH($G60)+1,1))&gt;AD$4),$D60*24*AD$3*(AD$2/1000-($F60/1000)),0)</f>
        <v>352.800000000001</v>
      </c>
      <c r="AE60" s="69" t="n">
        <f aca="false">IF(AND($F60&lt;AE$2,$G60&lt;AE$4,(DATE(YEAR($G60)+1,MONTH($G60)+1,1))&gt;AE$4),$D60*24*AE$3*(AE$2/1000-($F60/1000)),0)</f>
        <v>352.800000000001</v>
      </c>
      <c r="AF60" s="69" t="n">
        <f aca="false">IF(AND($F60&lt;AF$2,$G60&lt;AF$4,(DATE(YEAR($G60)+1,MONTH($G60)+1,1))&gt;AF$4),$D60*24*AF$3*(AF$2/1000-($F60/1000)),0)</f>
        <v>352.800000000001</v>
      </c>
      <c r="AG60" s="69" t="n">
        <f aca="false">IF(AND($F60&lt;AG$2,$G60&lt;AG$4,(DATE(YEAR($G60)+1,MONTH($G60)+1,1))&gt;AG$4),$D60*24*AG$3*(AG$2/1000-($F60/1000)),0)</f>
        <v>0</v>
      </c>
      <c r="AH60" s="69" t="n">
        <f aca="false">IF(AND($F60&lt;AH$2,$G60&lt;AH$4,(DATE(YEAR($G60)+1,MONTH($G60)+1,1))&gt;AH$4),$D60*24*AH$3*(AH$2/1000-($F60/1000)),0)</f>
        <v>0</v>
      </c>
      <c r="AI60" s="69" t="n">
        <f aca="false">IF(AND($F60&lt;AI$2,$G60&lt;AI$4,(DATE(YEAR($G60)+1,MONTH($G60)+1,1))&gt;AI$4),$D60*24*AI$3*(AI$2/1000-($F60/1000)),0)</f>
        <v>0</v>
      </c>
      <c r="AJ60" s="69" t="n">
        <f aca="false">IF(AND($F60&lt;AJ$2,$G60&lt;AJ$4,(DATE(YEAR($G60)+1,MONTH($G60)+1,1))&gt;AJ$4),$D60*24*AJ$3*(AJ$2/1000-($F60/1000)),0)</f>
        <v>0</v>
      </c>
      <c r="AK60" s="69" t="n">
        <f aca="false">IF(AND($F60&lt;AK$2,$G60&lt;AK$4,(DATE(YEAR($G60)+1,MONTH($G60)+1,1))&gt;AK$4),$D60*24*AK$3*(AK$2/1000-($F60/1000)),0)</f>
        <v>0</v>
      </c>
      <c r="AL60" s="69" t="n">
        <f aca="false">IF(AND($F60&lt;AL$2,$G60&lt;AL$4,(DATE(YEAR($G60)+1,MONTH($G60)+1,1))&gt;AL$4),$D60*24*AL$3*(AL$2/1000-($F60/1000)),0)</f>
        <v>0</v>
      </c>
      <c r="AM60" s="69" t="n">
        <f aca="false">IF(AND($F60&lt;AM$2,$G60&lt;AM$4,(DATE(YEAR($G60)+1,MONTH($G60)+1,1))&gt;AM$4),$D60*24*AM$3*(AM$2/1000-($F60/1000)),0)</f>
        <v>0</v>
      </c>
      <c r="AN60" s="69" t="n">
        <f aca="false">IF(AND($F60&lt;AN$2,$G60&lt;AN$4,(DATE(YEAR($G60)+1,MONTH($G60)+1,1))&gt;AN$4),$D60*24*AN$3*(AN$2/1000-($F60/1000)),0)</f>
        <v>0</v>
      </c>
      <c r="AO60" s="69" t="n">
        <f aca="false">IF(AND($F60&lt;AO$2,$G60&lt;AO$4,(DATE(YEAR($G60)+1,MONTH($G60)+1,1))&gt;AO$4),$D60*24*AO$3*(AO$2/1000-($F60/1000)),0)</f>
        <v>0</v>
      </c>
      <c r="AP60" s="69" t="n">
        <f aca="false">IF(AND($F60&lt;AP$2,$G60&lt;AP$4,(DATE(YEAR($G60)+1,MONTH($G60)+1,1))&gt;AP$4),$D60*24*AP$3*(AP$2/1000-($F60/1000)),0)</f>
        <v>0</v>
      </c>
      <c r="AQ60" s="69" t="n">
        <f aca="false">IF(AND($F60&lt;AQ$2,$G60&lt;AQ$4,(DATE(YEAR($G60)+1,MONTH($G60)+1,1))&gt;AQ$4),$D60*24*AQ$3*(AQ$2/1000-($F60/1000)),0)</f>
        <v>0</v>
      </c>
      <c r="AR60" s="69" t="n">
        <f aca="false">IF(AND($F60&lt;AR$2,$G60&lt;AR$4,(DATE(YEAR($G60)+1,MONTH($G60)+1,1))&gt;AR$4),$D60*24*AR$3*(AR$2/1000-($F60/1000)),0)</f>
        <v>0</v>
      </c>
      <c r="AS60" s="69" t="n">
        <f aca="false">IF(AND($F60&lt;AS$2,$G60&lt;AS$4,(DATE(YEAR($G60)+1,MONTH($G60)+1,1))&gt;AS$4),$D60*24*AS$3*(AS$2/1000-($F60/1000)),0)</f>
        <v>0</v>
      </c>
      <c r="AT60" s="69" t="n">
        <f aca="false">IF(AND($F60&lt;AT$2,$G60&lt;AT$4,(DATE(YEAR($G60)+1,MONTH($G60)+1,1))&gt;AT$4),$D60*24*AT$3*(AT$2/1000-($F60/1000)),0)</f>
        <v>0</v>
      </c>
      <c r="AU60" s="69" t="n">
        <f aca="false">IF(AND($F60&lt;AU$2,$G60&lt;AU$4,(DATE(YEAR($G60)+1,MONTH($G60)+1,1))&gt;AU$4),$D60*24*AU$3*(AU$2/1000-($F60/1000)),0)</f>
        <v>0</v>
      </c>
      <c r="AV60" s="69" t="n">
        <f aca="false">IF(AND($F60&lt;AV$2,$G60&lt;AV$4,(DATE(YEAR($G60)+1,MONTH($G60)+1,1))&gt;AV$4),$D60*24*AV$3*(AV$2/1000-($F60/1000)),0)</f>
        <v>0</v>
      </c>
      <c r="AW60" s="69" t="n">
        <f aca="false">IF(AND($F60&lt;AW$2,$G60&lt;AW$4,(DATE(YEAR($G60)+1,MONTH($G60)+1,1))&gt;AW$4),$D60*24*AW$3*(AW$2/1000-($F60/1000)),0)</f>
        <v>0</v>
      </c>
      <c r="AX60" s="69" t="n">
        <f aca="false">IF(AND($F60&lt;AX$2,$G60&lt;AX$4,(DATE(YEAR($G60)+1,MONTH($G60)+1,1))&gt;AX$4),$D60*24*AX$3*(AX$2/1000-($F60/1000)),0)</f>
        <v>0</v>
      </c>
      <c r="AY60" s="69" t="n">
        <f aca="false">IF(AND($F60&lt;AY$2,$G60&lt;AY$4,(DATE(YEAR($G60)+1,MONTH($G60)+1,1))&gt;AY$4),$D60*24*AY$3*(AY$2/1000-($F60/1000)),0)</f>
        <v>0</v>
      </c>
      <c r="AZ60" s="69" t="n">
        <f aca="false">IF(AND($F60&lt;AZ$2,$G60&lt;AZ$4,(DATE(YEAR($G60)+1,MONTH($G60)+1,1))&gt;AZ$4),$D60*24*AZ$3*(AZ$2/1000-($F60/1000)),0)</f>
        <v>0</v>
      </c>
      <c r="BA60" s="69" t="n">
        <f aca="false">IF(AND($F60&lt;BA$2,$G60&lt;BA$4,(DATE(YEAR($G60)+1,MONTH($G60)+1,1))&gt;BA$4),$D60*24*BA$3*(BA$2/1000-($F60/1000)),0)</f>
        <v>0</v>
      </c>
      <c r="BB60" s="69" t="n">
        <f aca="false">IF(AND($F60&lt;BB$2,$G60&lt;BB$4,(DATE(YEAR($G60)+1,MONTH($G60)+1,1))&gt;BB$4),$D60*24*BB$3*(BB$2/1000-($F60/1000)),0)</f>
        <v>0</v>
      </c>
      <c r="BC60" s="69" t="n">
        <f aca="false">IF(AND($F60&lt;BC$2,$G60&lt;BC$4,(DATE(YEAR($G60)+1,MONTH($G60)+1,1))&gt;BC$4),$D60*24*BC$3*(BC$2/1000-($F60/1000)),0)</f>
        <v>0</v>
      </c>
      <c r="BD60" s="83" t="n">
        <f aca="false">IF(AND($F60&lt;BD$2,$G60&lt;BD$4,(DATE(YEAR($G60)+1,MONTH($G60)+1,1))&gt;BD$4),$D60*24*BD$3*(BD$2/1000-($F60/1000)),0)</f>
        <v>0</v>
      </c>
      <c r="BF60" s="69" t="n">
        <f aca="false">AVERAGE(I60:K60)</f>
        <v>0</v>
      </c>
      <c r="BG60" s="69" t="n">
        <f aca="false">AVERAGE(L60:N60)</f>
        <v>0</v>
      </c>
      <c r="BH60" s="69" t="n">
        <f aca="false">AVERAGE(O60:Q60)</f>
        <v>0</v>
      </c>
      <c r="BI60" s="69" t="n">
        <f aca="false">AVERAGE(R60:T60)</f>
        <v>0</v>
      </c>
      <c r="BJ60" s="69" t="n">
        <f aca="false">AVERAGE(U60:W60)</f>
        <v>352.800000000001</v>
      </c>
      <c r="BK60" s="69" t="n">
        <f aca="false">AVERAGE(X60:Z60)</f>
        <v>352.800000000001</v>
      </c>
      <c r="BL60" s="69" t="n">
        <f aca="false">AVERAGE(AA60:AC60)</f>
        <v>352.800000000001</v>
      </c>
      <c r="BM60" s="69" t="n">
        <f aca="false">AVERAGE(AD60:AF60)</f>
        <v>352.800000000001</v>
      </c>
      <c r="BN60" s="69" t="n">
        <f aca="false">AVERAGE(AG60:AI60)</f>
        <v>0</v>
      </c>
      <c r="BO60" s="69" t="n">
        <f aca="false">AVERAGE(AJ60:AL60)</f>
        <v>0</v>
      </c>
      <c r="BP60" s="69" t="n">
        <f aca="false">AVERAGE(AM60:AO60)</f>
        <v>0</v>
      </c>
      <c r="BQ60" s="69" t="n">
        <f aca="false">AVERAGE(AP60:AR60)</f>
        <v>0</v>
      </c>
      <c r="BR60" s="69" t="n">
        <f aca="false">AVERAGE(AS60:AU60)</f>
        <v>0</v>
      </c>
      <c r="BS60" s="69" t="n">
        <f aca="false">AVERAGE(AV60:AX60)</f>
        <v>0</v>
      </c>
      <c r="BT60" s="69" t="n">
        <f aca="false">AVERAGE(AY60:BA60)</f>
        <v>0</v>
      </c>
      <c r="BU60" s="69" t="n">
        <f aca="false">AVERAGE(BB60:BD60)</f>
        <v>0</v>
      </c>
    </row>
    <row r="61" customFormat="false" ht="12.75" hidden="false" customHeight="false" outlineLevel="0" collapsed="false">
      <c r="A61" s="0" t="s">
        <v>1408</v>
      </c>
      <c r="B61" s="0" t="s">
        <v>1204</v>
      </c>
      <c r="C61" s="0" t="s">
        <v>1273</v>
      </c>
      <c r="D61" s="0" t="n">
        <v>49</v>
      </c>
      <c r="E61" s="3" t="s">
        <v>1268</v>
      </c>
      <c r="F61" s="13" t="n">
        <v>9700</v>
      </c>
      <c r="G61" s="8" t="n">
        <v>37256</v>
      </c>
      <c r="H61" s="64" t="s">
        <v>1260</v>
      </c>
      <c r="I61" s="69" t="n">
        <f aca="false">IF(AND($F61&lt;I$2,$G61&lt;I$4,(DATE(YEAR($G61)+1,MONTH($G61)+1,1))&gt;I$4),$D61*24*I$3*(I$2/1000-($F61/1000)),0)</f>
        <v>0</v>
      </c>
      <c r="J61" s="69" t="n">
        <f aca="false">IF(AND($F61&lt;J$2,$G61&lt;J$4,(DATE(YEAR($G61)+1,MONTH($G61)+1,1))&gt;J$4),$D61*24*J$3*(J$2/1000-($F61/1000)),0)</f>
        <v>0</v>
      </c>
      <c r="K61" s="69" t="n">
        <f aca="false">IF(AND($F61&lt;K$2,$G61&lt;K$4,(DATE(YEAR($G61)+1,MONTH($G61)+1,1))&gt;K$4),$D61*24*K$3*(K$2/1000-($F61/1000)),0)</f>
        <v>0</v>
      </c>
      <c r="L61" s="69" t="n">
        <f aca="false">IF(AND($F61&lt;L$2,$G61&lt;L$4,(DATE(YEAR($G61)+1,MONTH($G61)+1,1))&gt;L$4),$D61*24*L$3*(L$2/1000-($F61/1000)),0)</f>
        <v>0</v>
      </c>
      <c r="M61" s="69" t="n">
        <f aca="false">IF(AND($F61&lt;M$2,$G61&lt;M$4,(DATE(YEAR($G61)+1,MONTH($G61)+1,1))&gt;M$4),$D61*24*M$3*(M$2/1000-($F61/1000)),0)</f>
        <v>0</v>
      </c>
      <c r="N61" s="69" t="n">
        <f aca="false">IF(AND($F61&lt;N$2,$G61&lt;N$4,(DATE(YEAR($G61)+1,MONTH($G61)+1,1))&gt;N$4),$D61*24*N$3*(N$2/1000-($F61/1000)),0)</f>
        <v>0</v>
      </c>
      <c r="O61" s="69" t="n">
        <f aca="false">IF(AND($F61&lt;O$2,$G61&lt;O$4,(DATE(YEAR($G61)+1,MONTH($G61)+1,1))&gt;O$4),$D61*24*O$3*(O$2/1000-($F61/1000)),0)</f>
        <v>0</v>
      </c>
      <c r="P61" s="69" t="n">
        <f aca="false">IF(AND($F61&lt;P$2,$G61&lt;P$4,(DATE(YEAR($G61)+1,MONTH($G61)+1,1))&gt;P$4),$D61*24*P$3*(P$2/1000-($F61/1000)),0)</f>
        <v>0</v>
      </c>
      <c r="Q61" s="69" t="n">
        <f aca="false">IF(AND($F61&lt;Q$2,$G61&lt;Q$4,(DATE(YEAR($G61)+1,MONTH($G61)+1,1))&gt;Q$4),$D61*24*Q$3*(Q$2/1000-($F61/1000)),0)</f>
        <v>0</v>
      </c>
      <c r="R61" s="69" t="n">
        <f aca="false">IF(AND($F61&lt;R$2,$G61&lt;R$4,(DATE(YEAR($G61)+1,MONTH($G61)+1,1))&gt;R$4),$D61*24*R$3*(R$2/1000-($F61/1000)),0)</f>
        <v>0</v>
      </c>
      <c r="S61" s="69" t="n">
        <f aca="false">IF(AND($F61&lt;S$2,$G61&lt;S$4,(DATE(YEAR($G61)+1,MONTH($G61)+1,1))&gt;S$4),$D61*24*S$3*(S$2/1000-($F61/1000)),0)</f>
        <v>0</v>
      </c>
      <c r="T61" s="69" t="n">
        <f aca="false">IF(AND($F61&lt;T$2,$G61&lt;T$4,(DATE(YEAR($G61)+1,MONTH($G61)+1,1))&gt;T$4),$D61*24*T$3*(T$2/1000-($F61/1000)),0)</f>
        <v>0</v>
      </c>
      <c r="U61" s="69" t="n">
        <f aca="false">IF(AND($F61&lt;U$2,$G61&lt;U$4,(DATE(YEAR($G61)+1,MONTH($G61)+1,1))&gt;U$4),$D61*24*U$3*(U$2/1000-($F61/1000)),0)</f>
        <v>352.800000000001</v>
      </c>
      <c r="V61" s="69" t="n">
        <f aca="false">IF(AND($F61&lt;V$2,$G61&lt;V$4,(DATE(YEAR($G61)+1,MONTH($G61)+1,1))&gt;V$4),$D61*24*V$3*(V$2/1000-($F61/1000)),0)</f>
        <v>352.800000000001</v>
      </c>
      <c r="W61" s="69" t="n">
        <f aca="false">IF(AND($F61&lt;W$2,$G61&lt;W$4,(DATE(YEAR($G61)+1,MONTH($G61)+1,1))&gt;W$4),$D61*24*W$3*(W$2/1000-($F61/1000)),0)</f>
        <v>352.800000000001</v>
      </c>
      <c r="X61" s="69" t="n">
        <f aca="false">IF(AND($F61&lt;X$2,$G61&lt;X$4,(DATE(YEAR($G61)+1,MONTH($G61)+1,1))&gt;X$4),$D61*24*X$3*(X$2/1000-($F61/1000)),0)</f>
        <v>352.800000000001</v>
      </c>
      <c r="Y61" s="69" t="n">
        <f aca="false">IF(AND($F61&lt;Y$2,$G61&lt;Y$4,(DATE(YEAR($G61)+1,MONTH($G61)+1,1))&gt;Y$4),$D61*24*Y$3*(Y$2/1000-($F61/1000)),0)</f>
        <v>352.800000000001</v>
      </c>
      <c r="Z61" s="69" t="n">
        <f aca="false">IF(AND($F61&lt;Z$2,$G61&lt;Z$4,(DATE(YEAR($G61)+1,MONTH($G61)+1,1))&gt;Z$4),$D61*24*Z$3*(Z$2/1000-($F61/1000)),0)</f>
        <v>352.800000000001</v>
      </c>
      <c r="AA61" s="69" t="n">
        <f aca="false">IF(AND($F61&lt;AA$2,$G61&lt;AA$4,(DATE(YEAR($G61)+1,MONTH($G61)+1,1))&gt;AA$4),$D61*24*AA$3*(AA$2/1000-($F61/1000)),0)</f>
        <v>352.800000000001</v>
      </c>
      <c r="AB61" s="69" t="n">
        <f aca="false">IF(AND($F61&lt;AB$2,$G61&lt;AB$4,(DATE(YEAR($G61)+1,MONTH($G61)+1,1))&gt;AB$4),$D61*24*AB$3*(AB$2/1000-($F61/1000)),0)</f>
        <v>352.800000000001</v>
      </c>
      <c r="AC61" s="69" t="n">
        <f aca="false">IF(AND($F61&lt;AC$2,$G61&lt;AC$4,(DATE(YEAR($G61)+1,MONTH($G61)+1,1))&gt;AC$4),$D61*24*AC$3*(AC$2/1000-($F61/1000)),0)</f>
        <v>352.800000000001</v>
      </c>
      <c r="AD61" s="69" t="n">
        <f aca="false">IF(AND($F61&lt;AD$2,$G61&lt;AD$4,(DATE(YEAR($G61)+1,MONTH($G61)+1,1))&gt;AD$4),$D61*24*AD$3*(AD$2/1000-($F61/1000)),0)</f>
        <v>352.800000000001</v>
      </c>
      <c r="AE61" s="69" t="n">
        <f aca="false">IF(AND($F61&lt;AE$2,$G61&lt;AE$4,(DATE(YEAR($G61)+1,MONTH($G61)+1,1))&gt;AE$4),$D61*24*AE$3*(AE$2/1000-($F61/1000)),0)</f>
        <v>352.800000000001</v>
      </c>
      <c r="AF61" s="69" t="n">
        <f aca="false">IF(AND($F61&lt;AF$2,$G61&lt;AF$4,(DATE(YEAR($G61)+1,MONTH($G61)+1,1))&gt;AF$4),$D61*24*AF$3*(AF$2/1000-($F61/1000)),0)</f>
        <v>352.800000000001</v>
      </c>
      <c r="AG61" s="69" t="n">
        <f aca="false">IF(AND($F61&lt;AG$2,$G61&lt;AG$4,(DATE(YEAR($G61)+1,MONTH($G61)+1,1))&gt;AG$4),$D61*24*AG$3*(AG$2/1000-($F61/1000)),0)</f>
        <v>0</v>
      </c>
      <c r="AH61" s="69" t="n">
        <f aca="false">IF(AND($F61&lt;AH$2,$G61&lt;AH$4,(DATE(YEAR($G61)+1,MONTH($G61)+1,1))&gt;AH$4),$D61*24*AH$3*(AH$2/1000-($F61/1000)),0)</f>
        <v>0</v>
      </c>
      <c r="AI61" s="69" t="n">
        <f aca="false">IF(AND($F61&lt;AI$2,$G61&lt;AI$4,(DATE(YEAR($G61)+1,MONTH($G61)+1,1))&gt;AI$4),$D61*24*AI$3*(AI$2/1000-($F61/1000)),0)</f>
        <v>0</v>
      </c>
      <c r="AJ61" s="69" t="n">
        <f aca="false">IF(AND($F61&lt;AJ$2,$G61&lt;AJ$4,(DATE(YEAR($G61)+1,MONTH($G61)+1,1))&gt;AJ$4),$D61*24*AJ$3*(AJ$2/1000-($F61/1000)),0)</f>
        <v>0</v>
      </c>
      <c r="AK61" s="69" t="n">
        <f aca="false">IF(AND($F61&lt;AK$2,$G61&lt;AK$4,(DATE(YEAR($G61)+1,MONTH($G61)+1,1))&gt;AK$4),$D61*24*AK$3*(AK$2/1000-($F61/1000)),0)</f>
        <v>0</v>
      </c>
      <c r="AL61" s="69" t="n">
        <f aca="false">IF(AND($F61&lt;AL$2,$G61&lt;AL$4,(DATE(YEAR($G61)+1,MONTH($G61)+1,1))&gt;AL$4),$D61*24*AL$3*(AL$2/1000-($F61/1000)),0)</f>
        <v>0</v>
      </c>
      <c r="AM61" s="69" t="n">
        <f aca="false">IF(AND($F61&lt;AM$2,$G61&lt;AM$4,(DATE(YEAR($G61)+1,MONTH($G61)+1,1))&gt;AM$4),$D61*24*AM$3*(AM$2/1000-($F61/1000)),0)</f>
        <v>0</v>
      </c>
      <c r="AN61" s="69" t="n">
        <f aca="false">IF(AND($F61&lt;AN$2,$G61&lt;AN$4,(DATE(YEAR($G61)+1,MONTH($G61)+1,1))&gt;AN$4),$D61*24*AN$3*(AN$2/1000-($F61/1000)),0)</f>
        <v>0</v>
      </c>
      <c r="AO61" s="69" t="n">
        <f aca="false">IF(AND($F61&lt;AO$2,$G61&lt;AO$4,(DATE(YEAR($G61)+1,MONTH($G61)+1,1))&gt;AO$4),$D61*24*AO$3*(AO$2/1000-($F61/1000)),0)</f>
        <v>0</v>
      </c>
      <c r="AP61" s="69" t="n">
        <f aca="false">IF(AND($F61&lt;AP$2,$G61&lt;AP$4,(DATE(YEAR($G61)+1,MONTH($G61)+1,1))&gt;AP$4),$D61*24*AP$3*(AP$2/1000-($F61/1000)),0)</f>
        <v>0</v>
      </c>
      <c r="AQ61" s="69" t="n">
        <f aca="false">IF(AND($F61&lt;AQ$2,$G61&lt;AQ$4,(DATE(YEAR($G61)+1,MONTH($G61)+1,1))&gt;AQ$4),$D61*24*AQ$3*(AQ$2/1000-($F61/1000)),0)</f>
        <v>0</v>
      </c>
      <c r="AR61" s="69" t="n">
        <f aca="false">IF(AND($F61&lt;AR$2,$G61&lt;AR$4,(DATE(YEAR($G61)+1,MONTH($G61)+1,1))&gt;AR$4),$D61*24*AR$3*(AR$2/1000-($F61/1000)),0)</f>
        <v>0</v>
      </c>
      <c r="AS61" s="69" t="n">
        <f aca="false">IF(AND($F61&lt;AS$2,$G61&lt;AS$4,(DATE(YEAR($G61)+1,MONTH($G61)+1,1))&gt;AS$4),$D61*24*AS$3*(AS$2/1000-($F61/1000)),0)</f>
        <v>0</v>
      </c>
      <c r="AT61" s="69" t="n">
        <f aca="false">IF(AND($F61&lt;AT$2,$G61&lt;AT$4,(DATE(YEAR($G61)+1,MONTH($G61)+1,1))&gt;AT$4),$D61*24*AT$3*(AT$2/1000-($F61/1000)),0)</f>
        <v>0</v>
      </c>
      <c r="AU61" s="69" t="n">
        <f aca="false">IF(AND($F61&lt;AU$2,$G61&lt;AU$4,(DATE(YEAR($G61)+1,MONTH($G61)+1,1))&gt;AU$4),$D61*24*AU$3*(AU$2/1000-($F61/1000)),0)</f>
        <v>0</v>
      </c>
      <c r="AV61" s="69" t="n">
        <f aca="false">IF(AND($F61&lt;AV$2,$G61&lt;AV$4,(DATE(YEAR($G61)+1,MONTH($G61)+1,1))&gt;AV$4),$D61*24*AV$3*(AV$2/1000-($F61/1000)),0)</f>
        <v>0</v>
      </c>
      <c r="AW61" s="69" t="n">
        <f aca="false">IF(AND($F61&lt;AW$2,$G61&lt;AW$4,(DATE(YEAR($G61)+1,MONTH($G61)+1,1))&gt;AW$4),$D61*24*AW$3*(AW$2/1000-($F61/1000)),0)</f>
        <v>0</v>
      </c>
      <c r="AX61" s="69" t="n">
        <f aca="false">IF(AND($F61&lt;AX$2,$G61&lt;AX$4,(DATE(YEAR($G61)+1,MONTH($G61)+1,1))&gt;AX$4),$D61*24*AX$3*(AX$2/1000-($F61/1000)),0)</f>
        <v>0</v>
      </c>
      <c r="AY61" s="69" t="n">
        <f aca="false">IF(AND($F61&lt;AY$2,$G61&lt;AY$4,(DATE(YEAR($G61)+1,MONTH($G61)+1,1))&gt;AY$4),$D61*24*AY$3*(AY$2/1000-($F61/1000)),0)</f>
        <v>0</v>
      </c>
      <c r="AZ61" s="69" t="n">
        <f aca="false">IF(AND($F61&lt;AZ$2,$G61&lt;AZ$4,(DATE(YEAR($G61)+1,MONTH($G61)+1,1))&gt;AZ$4),$D61*24*AZ$3*(AZ$2/1000-($F61/1000)),0)</f>
        <v>0</v>
      </c>
      <c r="BA61" s="69" t="n">
        <f aca="false">IF(AND($F61&lt;BA$2,$G61&lt;BA$4,(DATE(YEAR($G61)+1,MONTH($G61)+1,1))&gt;BA$4),$D61*24*BA$3*(BA$2/1000-($F61/1000)),0)</f>
        <v>0</v>
      </c>
      <c r="BB61" s="69" t="n">
        <f aca="false">IF(AND($F61&lt;BB$2,$G61&lt;BB$4,(DATE(YEAR($G61)+1,MONTH($G61)+1,1))&gt;BB$4),$D61*24*BB$3*(BB$2/1000-($F61/1000)),0)</f>
        <v>0</v>
      </c>
      <c r="BC61" s="69" t="n">
        <f aca="false">IF(AND($F61&lt;BC$2,$G61&lt;BC$4,(DATE(YEAR($G61)+1,MONTH($G61)+1,1))&gt;BC$4),$D61*24*BC$3*(BC$2/1000-($F61/1000)),0)</f>
        <v>0</v>
      </c>
      <c r="BD61" s="83" t="n">
        <f aca="false">IF(AND($F61&lt;BD$2,$G61&lt;BD$4,(DATE(YEAR($G61)+1,MONTH($G61)+1,1))&gt;BD$4),$D61*24*BD$3*(BD$2/1000-($F61/1000)),0)</f>
        <v>0</v>
      </c>
      <c r="BF61" s="69" t="n">
        <f aca="false">AVERAGE(I61:K61)</f>
        <v>0</v>
      </c>
      <c r="BG61" s="69" t="n">
        <f aca="false">AVERAGE(L61:N61)</f>
        <v>0</v>
      </c>
      <c r="BH61" s="69" t="n">
        <f aca="false">AVERAGE(O61:Q61)</f>
        <v>0</v>
      </c>
      <c r="BI61" s="69" t="n">
        <f aca="false">AVERAGE(R61:T61)</f>
        <v>0</v>
      </c>
      <c r="BJ61" s="69" t="n">
        <f aca="false">AVERAGE(U61:W61)</f>
        <v>352.800000000001</v>
      </c>
      <c r="BK61" s="69" t="n">
        <f aca="false">AVERAGE(X61:Z61)</f>
        <v>352.800000000001</v>
      </c>
      <c r="BL61" s="69" t="n">
        <f aca="false">AVERAGE(AA61:AC61)</f>
        <v>352.800000000001</v>
      </c>
      <c r="BM61" s="69" t="n">
        <f aca="false">AVERAGE(AD61:AF61)</f>
        <v>352.800000000001</v>
      </c>
      <c r="BN61" s="69" t="n">
        <f aca="false">AVERAGE(AG61:AI61)</f>
        <v>0</v>
      </c>
      <c r="BO61" s="69" t="n">
        <f aca="false">AVERAGE(AJ61:AL61)</f>
        <v>0</v>
      </c>
      <c r="BP61" s="69" t="n">
        <f aca="false">AVERAGE(AM61:AO61)</f>
        <v>0</v>
      </c>
      <c r="BQ61" s="69" t="n">
        <f aca="false">AVERAGE(AP61:AR61)</f>
        <v>0</v>
      </c>
      <c r="BR61" s="69" t="n">
        <f aca="false">AVERAGE(AS61:AU61)</f>
        <v>0</v>
      </c>
      <c r="BS61" s="69" t="n">
        <f aca="false">AVERAGE(AV61:AX61)</f>
        <v>0</v>
      </c>
      <c r="BT61" s="69" t="n">
        <f aca="false">AVERAGE(AY61:BA61)</f>
        <v>0</v>
      </c>
      <c r="BU61" s="69" t="n">
        <f aca="false">AVERAGE(BB61:BD61)</f>
        <v>0</v>
      </c>
    </row>
    <row r="62" customFormat="false" ht="12.75" hidden="false" customHeight="false" outlineLevel="0" collapsed="false">
      <c r="A62" s="0" t="s">
        <v>1339</v>
      </c>
      <c r="B62" s="71" t="s">
        <v>1204</v>
      </c>
      <c r="C62" s="71" t="s">
        <v>1273</v>
      </c>
      <c r="D62" s="72" t="n">
        <v>45</v>
      </c>
      <c r="E62" s="3" t="s">
        <v>1268</v>
      </c>
      <c r="F62" s="72" t="n">
        <v>9700</v>
      </c>
      <c r="G62" s="73" t="n">
        <v>37408</v>
      </c>
      <c r="H62" s="64" t="s">
        <v>1260</v>
      </c>
      <c r="I62" s="69" t="n">
        <f aca="false">IF(AND($F62&lt;I$2,$G62&lt;I$4,(DATE(YEAR($G62)+1,MONTH($G62)+1,1))&gt;I$4),$D62*24*I$3*(I$2/1000-($F62/1000)),0)</f>
        <v>0</v>
      </c>
      <c r="J62" s="69" t="n">
        <f aca="false">IF(AND($F62&lt;J$2,$G62&lt;J$4,(DATE(YEAR($G62)+1,MONTH($G62)+1,1))&gt;J$4),$D62*24*J$3*(J$2/1000-($F62/1000)),0)</f>
        <v>0</v>
      </c>
      <c r="K62" s="69" t="n">
        <f aca="false">IF(AND($F62&lt;K$2,$G62&lt;K$4,(DATE(YEAR($G62)+1,MONTH($G62)+1,1))&gt;K$4),$D62*24*K$3*(K$2/1000-($F62/1000)),0)</f>
        <v>0</v>
      </c>
      <c r="L62" s="69" t="n">
        <f aca="false">IF(AND($F62&lt;L$2,$G62&lt;L$4,(DATE(YEAR($G62)+1,MONTH($G62)+1,1))&gt;L$4),$D62*24*L$3*(L$2/1000-($F62/1000)),0)</f>
        <v>0</v>
      </c>
      <c r="M62" s="69" t="n">
        <f aca="false">IF(AND($F62&lt;M$2,$G62&lt;M$4,(DATE(YEAR($G62)+1,MONTH($G62)+1,1))&gt;M$4),$D62*24*M$3*(M$2/1000-($F62/1000)),0)</f>
        <v>0</v>
      </c>
      <c r="N62" s="69" t="n">
        <f aca="false">IF(AND($F62&lt;N$2,$G62&lt;N$4,(DATE(YEAR($G62)+1,MONTH($G62)+1,1))&gt;N$4),$D62*24*N$3*(N$2/1000-($F62/1000)),0)</f>
        <v>0</v>
      </c>
      <c r="O62" s="69" t="n">
        <f aca="false">IF(AND($F62&lt;O$2,$G62&lt;O$4,(DATE(YEAR($G62)+1,MONTH($G62)+1,1))&gt;O$4),$D62*24*O$3*(O$2/1000-($F62/1000)),0)</f>
        <v>0</v>
      </c>
      <c r="P62" s="69" t="n">
        <f aca="false">IF(AND($F62&lt;P$2,$G62&lt;P$4,(DATE(YEAR($G62)+1,MONTH($G62)+1,1))&gt;P$4),$D62*24*P$3*(P$2/1000-($F62/1000)),0)</f>
        <v>0</v>
      </c>
      <c r="Q62" s="69" t="n">
        <f aca="false">IF(AND($F62&lt;Q$2,$G62&lt;Q$4,(DATE(YEAR($G62)+1,MONTH($G62)+1,1))&gt;Q$4),$D62*24*Q$3*(Q$2/1000-($F62/1000)),0)</f>
        <v>0</v>
      </c>
      <c r="R62" s="69" t="n">
        <f aca="false">IF(AND($F62&lt;R$2,$G62&lt;R$4,(DATE(YEAR($G62)+1,MONTH($G62)+1,1))&gt;R$4),$D62*24*R$3*(R$2/1000-($F62/1000)),0)</f>
        <v>0</v>
      </c>
      <c r="S62" s="69" t="n">
        <f aca="false">IF(AND($F62&lt;S$2,$G62&lt;S$4,(DATE(YEAR($G62)+1,MONTH($G62)+1,1))&gt;S$4),$D62*24*S$3*(S$2/1000-($F62/1000)),0)</f>
        <v>0</v>
      </c>
      <c r="T62" s="69" t="n">
        <f aca="false">IF(AND($F62&lt;T$2,$G62&lt;T$4,(DATE(YEAR($G62)+1,MONTH($G62)+1,1))&gt;T$4),$D62*24*T$3*(T$2/1000-($F62/1000)),0)</f>
        <v>0</v>
      </c>
      <c r="U62" s="69" t="n">
        <f aca="false">IF(AND($F62&lt;U$2,$G62&lt;U$4,(DATE(YEAR($G62)+1,MONTH($G62)+1,1))&gt;U$4),$D62*24*U$3*(U$2/1000-($F62/1000)),0)</f>
        <v>0</v>
      </c>
      <c r="V62" s="69" t="n">
        <f aca="false">IF(AND($F62&lt;V$2,$G62&lt;V$4,(DATE(YEAR($G62)+1,MONTH($G62)+1,1))&gt;V$4),$D62*24*V$3*(V$2/1000-($F62/1000)),0)</f>
        <v>0</v>
      </c>
      <c r="W62" s="69" t="n">
        <f aca="false">IF(AND($F62&lt;W$2,$G62&lt;W$4,(DATE(YEAR($G62)+1,MONTH($G62)+1,1))&gt;W$4),$D62*24*W$3*(W$2/1000-($F62/1000)),0)</f>
        <v>0</v>
      </c>
      <c r="X62" s="69" t="n">
        <f aca="false">IF(AND($F62&lt;X$2,$G62&lt;X$4,(DATE(YEAR($G62)+1,MONTH($G62)+1,1))&gt;X$4),$D62*24*X$3*(X$2/1000-($F62/1000)),0)</f>
        <v>0</v>
      </c>
      <c r="Y62" s="69" t="n">
        <f aca="false">IF(AND($F62&lt;Y$2,$G62&lt;Y$4,(DATE(YEAR($G62)+1,MONTH($G62)+1,1))&gt;Y$4),$D62*24*Y$3*(Y$2/1000-($F62/1000)),0)</f>
        <v>0</v>
      </c>
      <c r="Z62" s="69" t="n">
        <f aca="false">IF(AND($F62&lt;Z$2,$G62&lt;Z$4,(DATE(YEAR($G62)+1,MONTH($G62)+1,1))&gt;Z$4),$D62*24*Z$3*(Z$2/1000-($F62/1000)),0)</f>
        <v>0</v>
      </c>
      <c r="AA62" s="69" t="n">
        <f aca="false">IF(AND($F62&lt;AA$2,$G62&lt;AA$4,(DATE(YEAR($G62)+1,MONTH($G62)+1,1))&gt;AA$4),$D62*24*AA$3*(AA$2/1000-($F62/1000)),0)</f>
        <v>324.000000000001</v>
      </c>
      <c r="AB62" s="69" t="n">
        <f aca="false">IF(AND($F62&lt;AB$2,$G62&lt;AB$4,(DATE(YEAR($G62)+1,MONTH($G62)+1,1))&gt;AB$4),$D62*24*AB$3*(AB$2/1000-($F62/1000)),0)</f>
        <v>324.000000000001</v>
      </c>
      <c r="AC62" s="69" t="n">
        <f aca="false">IF(AND($F62&lt;AC$2,$G62&lt;AC$4,(DATE(YEAR($G62)+1,MONTH($G62)+1,1))&gt;AC$4),$D62*24*AC$3*(AC$2/1000-($F62/1000)),0)</f>
        <v>324.000000000001</v>
      </c>
      <c r="AD62" s="69" t="n">
        <f aca="false">IF(AND($F62&lt;AD$2,$G62&lt;AD$4,(DATE(YEAR($G62)+1,MONTH($G62)+1,1))&gt;AD$4),$D62*24*AD$3*(AD$2/1000-($F62/1000)),0)</f>
        <v>324.000000000001</v>
      </c>
      <c r="AE62" s="69" t="n">
        <f aca="false">IF(AND($F62&lt;AE$2,$G62&lt;AE$4,(DATE(YEAR($G62)+1,MONTH($G62)+1,1))&gt;AE$4),$D62*24*AE$3*(AE$2/1000-($F62/1000)),0)</f>
        <v>324.000000000001</v>
      </c>
      <c r="AF62" s="69" t="n">
        <f aca="false">IF(AND($F62&lt;AF$2,$G62&lt;AF$4,(DATE(YEAR($G62)+1,MONTH($G62)+1,1))&gt;AF$4),$D62*24*AF$3*(AF$2/1000-($F62/1000)),0)</f>
        <v>324.000000000001</v>
      </c>
      <c r="AG62" s="69" t="n">
        <f aca="false">IF(AND($F62&lt;AG$2,$G62&lt;AG$4,(DATE(YEAR($G62)+1,MONTH($G62)+1,1))&gt;AG$4),$D62*24*AG$3*(AG$2/1000-($F62/1000)),0)</f>
        <v>324.000000000001</v>
      </c>
      <c r="AH62" s="69" t="n">
        <f aca="false">IF(AND($F62&lt;AH$2,$G62&lt;AH$4,(DATE(YEAR($G62)+1,MONTH($G62)+1,1))&gt;AH$4),$D62*24*AH$3*(AH$2/1000-($F62/1000)),0)</f>
        <v>324.000000000001</v>
      </c>
      <c r="AI62" s="69" t="n">
        <f aca="false">IF(AND($F62&lt;AI$2,$G62&lt;AI$4,(DATE(YEAR($G62)+1,MONTH($G62)+1,1))&gt;AI$4),$D62*24*AI$3*(AI$2/1000-($F62/1000)),0)</f>
        <v>324.000000000001</v>
      </c>
      <c r="AJ62" s="69" t="n">
        <f aca="false">IF(AND($F62&lt;AJ$2,$G62&lt;AJ$4,(DATE(YEAR($G62)+1,MONTH($G62)+1,1))&gt;AJ$4),$D62*24*AJ$3*(AJ$2/1000-($F62/1000)),0)</f>
        <v>324.000000000001</v>
      </c>
      <c r="AK62" s="69" t="n">
        <f aca="false">IF(AND($F62&lt;AK$2,$G62&lt;AK$4,(DATE(YEAR($G62)+1,MONTH($G62)+1,1))&gt;AK$4),$D62*24*AK$3*(AK$2/1000-($F62/1000)),0)</f>
        <v>324.000000000001</v>
      </c>
      <c r="AL62" s="69" t="n">
        <f aca="false">IF(AND($F62&lt;AL$2,$G62&lt;AL$4,(DATE(YEAR($G62)+1,MONTH($G62)+1,1))&gt;AL$4),$D62*24*AL$3*(AL$2/1000-($F62/1000)),0)</f>
        <v>324.000000000001</v>
      </c>
      <c r="AM62" s="69" t="n">
        <f aca="false">IF(AND($F62&lt;AM$2,$G62&lt;AM$4,(DATE(YEAR($G62)+1,MONTH($G62)+1,1))&gt;AM$4),$D62*24*AM$3*(AM$2/1000-($F62/1000)),0)</f>
        <v>0</v>
      </c>
      <c r="AN62" s="69" t="n">
        <f aca="false">IF(AND($F62&lt;AN$2,$G62&lt;AN$4,(DATE(YEAR($G62)+1,MONTH($G62)+1,1))&gt;AN$4),$D62*24*AN$3*(AN$2/1000-($F62/1000)),0)</f>
        <v>0</v>
      </c>
      <c r="AO62" s="69" t="n">
        <f aca="false">IF(AND($F62&lt;AO$2,$G62&lt;AO$4,(DATE(YEAR($G62)+1,MONTH($G62)+1,1))&gt;AO$4),$D62*24*AO$3*(AO$2/1000-($F62/1000)),0)</f>
        <v>0</v>
      </c>
      <c r="AP62" s="69" t="n">
        <f aca="false">IF(AND($F62&lt;AP$2,$G62&lt;AP$4,(DATE(YEAR($G62)+1,MONTH($G62)+1,1))&gt;AP$4),$D62*24*AP$3*(AP$2/1000-($F62/1000)),0)</f>
        <v>0</v>
      </c>
      <c r="AQ62" s="69" t="n">
        <f aca="false">IF(AND($F62&lt;AQ$2,$G62&lt;AQ$4,(DATE(YEAR($G62)+1,MONTH($G62)+1,1))&gt;AQ$4),$D62*24*AQ$3*(AQ$2/1000-($F62/1000)),0)</f>
        <v>0</v>
      </c>
      <c r="AR62" s="69" t="n">
        <f aca="false">IF(AND($F62&lt;AR$2,$G62&lt;AR$4,(DATE(YEAR($G62)+1,MONTH($G62)+1,1))&gt;AR$4),$D62*24*AR$3*(AR$2/1000-($F62/1000)),0)</f>
        <v>0</v>
      </c>
      <c r="AS62" s="69" t="n">
        <f aca="false">IF(AND($F62&lt;AS$2,$G62&lt;AS$4,(DATE(YEAR($G62)+1,MONTH($G62)+1,1))&gt;AS$4),$D62*24*AS$3*(AS$2/1000-($F62/1000)),0)</f>
        <v>0</v>
      </c>
      <c r="AT62" s="69" t="n">
        <f aca="false">IF(AND($F62&lt;AT$2,$G62&lt;AT$4,(DATE(YEAR($G62)+1,MONTH($G62)+1,1))&gt;AT$4),$D62*24*AT$3*(AT$2/1000-($F62/1000)),0)</f>
        <v>0</v>
      </c>
      <c r="AU62" s="69" t="n">
        <f aca="false">IF(AND($F62&lt;AU$2,$G62&lt;AU$4,(DATE(YEAR($G62)+1,MONTH($G62)+1,1))&gt;AU$4),$D62*24*AU$3*(AU$2/1000-($F62/1000)),0)</f>
        <v>0</v>
      </c>
      <c r="AV62" s="69" t="n">
        <f aca="false">IF(AND($F62&lt;AV$2,$G62&lt;AV$4,(DATE(YEAR($G62)+1,MONTH($G62)+1,1))&gt;AV$4),$D62*24*AV$3*(AV$2/1000-($F62/1000)),0)</f>
        <v>0</v>
      </c>
      <c r="AW62" s="69" t="n">
        <f aca="false">IF(AND($F62&lt;AW$2,$G62&lt;AW$4,(DATE(YEAR($G62)+1,MONTH($G62)+1,1))&gt;AW$4),$D62*24*AW$3*(AW$2/1000-($F62/1000)),0)</f>
        <v>0</v>
      </c>
      <c r="AX62" s="69" t="n">
        <f aca="false">IF(AND($F62&lt;AX$2,$G62&lt;AX$4,(DATE(YEAR($G62)+1,MONTH($G62)+1,1))&gt;AX$4),$D62*24*AX$3*(AX$2/1000-($F62/1000)),0)</f>
        <v>0</v>
      </c>
      <c r="AY62" s="69" t="n">
        <f aca="false">IF(AND($F62&lt;AY$2,$G62&lt;AY$4,(DATE(YEAR($G62)+1,MONTH($G62)+1,1))&gt;AY$4),$D62*24*AY$3*(AY$2/1000-($F62/1000)),0)</f>
        <v>0</v>
      </c>
      <c r="AZ62" s="69" t="n">
        <f aca="false">IF(AND($F62&lt;AZ$2,$G62&lt;AZ$4,(DATE(YEAR($G62)+1,MONTH($G62)+1,1))&gt;AZ$4),$D62*24*AZ$3*(AZ$2/1000-($F62/1000)),0)</f>
        <v>0</v>
      </c>
      <c r="BA62" s="69" t="n">
        <f aca="false">IF(AND($F62&lt;BA$2,$G62&lt;BA$4,(DATE(YEAR($G62)+1,MONTH($G62)+1,1))&gt;BA$4),$D62*24*BA$3*(BA$2/1000-($F62/1000)),0)</f>
        <v>0</v>
      </c>
      <c r="BB62" s="69" t="n">
        <f aca="false">IF(AND($F62&lt;BB$2,$G62&lt;BB$4,(DATE(YEAR($G62)+1,MONTH($G62)+1,1))&gt;BB$4),$D62*24*BB$3*(BB$2/1000-($F62/1000)),0)</f>
        <v>0</v>
      </c>
      <c r="BC62" s="69" t="n">
        <f aca="false">IF(AND($F62&lt;BC$2,$G62&lt;BC$4,(DATE(YEAR($G62)+1,MONTH($G62)+1,1))&gt;BC$4),$D62*24*BC$3*(BC$2/1000-($F62/1000)),0)</f>
        <v>0</v>
      </c>
      <c r="BD62" s="83" t="n">
        <f aca="false">IF(AND($F62&lt;BD$2,$G62&lt;BD$4,(DATE(YEAR($G62)+1,MONTH($G62)+1,1))&gt;BD$4),$D62*24*BD$3*(BD$2/1000-($F62/1000)),0)</f>
        <v>0</v>
      </c>
      <c r="BF62" s="69" t="n">
        <f aca="false">AVERAGE(I62:K62)</f>
        <v>0</v>
      </c>
      <c r="BG62" s="69" t="n">
        <f aca="false">AVERAGE(L62:N62)</f>
        <v>0</v>
      </c>
      <c r="BH62" s="69" t="n">
        <f aca="false">AVERAGE(O62:Q62)</f>
        <v>0</v>
      </c>
      <c r="BI62" s="69" t="n">
        <f aca="false">AVERAGE(R62:T62)</f>
        <v>0</v>
      </c>
      <c r="BJ62" s="69" t="n">
        <f aca="false">AVERAGE(U62:W62)</f>
        <v>0</v>
      </c>
      <c r="BK62" s="69" t="n">
        <f aca="false">AVERAGE(X62:Z62)</f>
        <v>0</v>
      </c>
      <c r="BL62" s="69" t="n">
        <f aca="false">AVERAGE(AA62:AC62)</f>
        <v>324.000000000001</v>
      </c>
      <c r="BM62" s="69" t="n">
        <f aca="false">AVERAGE(AD62:AF62)</f>
        <v>324.000000000001</v>
      </c>
      <c r="BN62" s="69" t="n">
        <f aca="false">AVERAGE(AG62:AI62)</f>
        <v>324.000000000001</v>
      </c>
      <c r="BO62" s="69" t="n">
        <f aca="false">AVERAGE(AJ62:AL62)</f>
        <v>324.000000000001</v>
      </c>
      <c r="BP62" s="69" t="n">
        <f aca="false">AVERAGE(AM62:AO62)</f>
        <v>0</v>
      </c>
      <c r="BQ62" s="69" t="n">
        <f aca="false">AVERAGE(AP62:AR62)</f>
        <v>0</v>
      </c>
      <c r="BR62" s="69" t="n">
        <f aca="false">AVERAGE(AS62:AU62)</f>
        <v>0</v>
      </c>
      <c r="BS62" s="69" t="n">
        <f aca="false">AVERAGE(AV62:AX62)</f>
        <v>0</v>
      </c>
      <c r="BT62" s="69" t="n">
        <f aca="false">AVERAGE(AY62:BA62)</f>
        <v>0</v>
      </c>
      <c r="BU62" s="69" t="n">
        <f aca="false">AVERAGE(BB62:BD62)</f>
        <v>0</v>
      </c>
    </row>
    <row r="63" customFormat="false" ht="12.75" hidden="false" customHeight="false" outlineLevel="0" collapsed="false">
      <c r="A63" s="0" t="s">
        <v>1341</v>
      </c>
      <c r="B63" s="71" t="s">
        <v>1204</v>
      </c>
      <c r="C63" s="71" t="s">
        <v>1273</v>
      </c>
      <c r="D63" s="72" t="n">
        <v>48.7</v>
      </c>
      <c r="E63" s="3" t="s">
        <v>1268</v>
      </c>
      <c r="F63" s="72" t="n">
        <v>9700</v>
      </c>
      <c r="G63" s="73" t="n">
        <v>37408</v>
      </c>
      <c r="H63" s="64" t="s">
        <v>1260</v>
      </c>
      <c r="I63" s="69" t="n">
        <f aca="false">IF(AND($F63&lt;I$2,$G63&lt;I$4,(DATE(YEAR($G63)+1,MONTH($G63)+1,1))&gt;I$4),$D63*24*I$3*(I$2/1000-($F63/1000)),0)</f>
        <v>0</v>
      </c>
      <c r="J63" s="69" t="n">
        <f aca="false">IF(AND($F63&lt;J$2,$G63&lt;J$4,(DATE(YEAR($G63)+1,MONTH($G63)+1,1))&gt;J$4),$D63*24*J$3*(J$2/1000-($F63/1000)),0)</f>
        <v>0</v>
      </c>
      <c r="K63" s="69" t="n">
        <f aca="false">IF(AND($F63&lt;K$2,$G63&lt;K$4,(DATE(YEAR($G63)+1,MONTH($G63)+1,1))&gt;K$4),$D63*24*K$3*(K$2/1000-($F63/1000)),0)</f>
        <v>0</v>
      </c>
      <c r="L63" s="69" t="n">
        <f aca="false">IF(AND($F63&lt;L$2,$G63&lt;L$4,(DATE(YEAR($G63)+1,MONTH($G63)+1,1))&gt;L$4),$D63*24*L$3*(L$2/1000-($F63/1000)),0)</f>
        <v>0</v>
      </c>
      <c r="M63" s="69" t="n">
        <f aca="false">IF(AND($F63&lt;M$2,$G63&lt;M$4,(DATE(YEAR($G63)+1,MONTH($G63)+1,1))&gt;M$4),$D63*24*M$3*(M$2/1000-($F63/1000)),0)</f>
        <v>0</v>
      </c>
      <c r="N63" s="69" t="n">
        <f aca="false">IF(AND($F63&lt;N$2,$G63&lt;N$4,(DATE(YEAR($G63)+1,MONTH($G63)+1,1))&gt;N$4),$D63*24*N$3*(N$2/1000-($F63/1000)),0)</f>
        <v>0</v>
      </c>
      <c r="O63" s="69" t="n">
        <f aca="false">IF(AND($F63&lt;O$2,$G63&lt;O$4,(DATE(YEAR($G63)+1,MONTH($G63)+1,1))&gt;O$4),$D63*24*O$3*(O$2/1000-($F63/1000)),0)</f>
        <v>0</v>
      </c>
      <c r="P63" s="69" t="n">
        <f aca="false">IF(AND($F63&lt;P$2,$G63&lt;P$4,(DATE(YEAR($G63)+1,MONTH($G63)+1,1))&gt;P$4),$D63*24*P$3*(P$2/1000-($F63/1000)),0)</f>
        <v>0</v>
      </c>
      <c r="Q63" s="69" t="n">
        <f aca="false">IF(AND($F63&lt;Q$2,$G63&lt;Q$4,(DATE(YEAR($G63)+1,MONTH($G63)+1,1))&gt;Q$4),$D63*24*Q$3*(Q$2/1000-($F63/1000)),0)</f>
        <v>0</v>
      </c>
      <c r="R63" s="69" t="n">
        <f aca="false">IF(AND($F63&lt;R$2,$G63&lt;R$4,(DATE(YEAR($G63)+1,MONTH($G63)+1,1))&gt;R$4),$D63*24*R$3*(R$2/1000-($F63/1000)),0)</f>
        <v>0</v>
      </c>
      <c r="S63" s="69" t="n">
        <f aca="false">IF(AND($F63&lt;S$2,$G63&lt;S$4,(DATE(YEAR($G63)+1,MONTH($G63)+1,1))&gt;S$4),$D63*24*S$3*(S$2/1000-($F63/1000)),0)</f>
        <v>0</v>
      </c>
      <c r="T63" s="69" t="n">
        <f aca="false">IF(AND($F63&lt;T$2,$G63&lt;T$4,(DATE(YEAR($G63)+1,MONTH($G63)+1,1))&gt;T$4),$D63*24*T$3*(T$2/1000-($F63/1000)),0)</f>
        <v>0</v>
      </c>
      <c r="U63" s="69" t="n">
        <f aca="false">IF(AND($F63&lt;U$2,$G63&lt;U$4,(DATE(YEAR($G63)+1,MONTH($G63)+1,1))&gt;U$4),$D63*24*U$3*(U$2/1000-($F63/1000)),0)</f>
        <v>0</v>
      </c>
      <c r="V63" s="69" t="n">
        <f aca="false">IF(AND($F63&lt;V$2,$G63&lt;V$4,(DATE(YEAR($G63)+1,MONTH($G63)+1,1))&gt;V$4),$D63*24*V$3*(V$2/1000-($F63/1000)),0)</f>
        <v>0</v>
      </c>
      <c r="W63" s="69" t="n">
        <f aca="false">IF(AND($F63&lt;W$2,$G63&lt;W$4,(DATE(YEAR($G63)+1,MONTH($G63)+1,1))&gt;W$4),$D63*24*W$3*(W$2/1000-($F63/1000)),0)</f>
        <v>0</v>
      </c>
      <c r="X63" s="69" t="n">
        <f aca="false">IF(AND($F63&lt;X$2,$G63&lt;X$4,(DATE(YEAR($G63)+1,MONTH($G63)+1,1))&gt;X$4),$D63*24*X$3*(X$2/1000-($F63/1000)),0)</f>
        <v>0</v>
      </c>
      <c r="Y63" s="69" t="n">
        <f aca="false">IF(AND($F63&lt;Y$2,$G63&lt;Y$4,(DATE(YEAR($G63)+1,MONTH($G63)+1,1))&gt;Y$4),$D63*24*Y$3*(Y$2/1000-($F63/1000)),0)</f>
        <v>0</v>
      </c>
      <c r="Z63" s="69" t="n">
        <f aca="false">IF(AND($F63&lt;Z$2,$G63&lt;Z$4,(DATE(YEAR($G63)+1,MONTH($G63)+1,1))&gt;Z$4),$D63*24*Z$3*(Z$2/1000-($F63/1000)),0)</f>
        <v>0</v>
      </c>
      <c r="AA63" s="69" t="n">
        <f aca="false">IF(AND($F63&lt;AA$2,$G63&lt;AA$4,(DATE(YEAR($G63)+1,MONTH($G63)+1,1))&gt;AA$4),$D63*24*AA$3*(AA$2/1000-($F63/1000)),0)</f>
        <v>350.640000000001</v>
      </c>
      <c r="AB63" s="69" t="n">
        <f aca="false">IF(AND($F63&lt;AB$2,$G63&lt;AB$4,(DATE(YEAR($G63)+1,MONTH($G63)+1,1))&gt;AB$4),$D63*24*AB$3*(AB$2/1000-($F63/1000)),0)</f>
        <v>350.640000000001</v>
      </c>
      <c r="AC63" s="69" t="n">
        <f aca="false">IF(AND($F63&lt;AC$2,$G63&lt;AC$4,(DATE(YEAR($G63)+1,MONTH($G63)+1,1))&gt;AC$4),$D63*24*AC$3*(AC$2/1000-($F63/1000)),0)</f>
        <v>350.640000000001</v>
      </c>
      <c r="AD63" s="69" t="n">
        <f aca="false">IF(AND($F63&lt;AD$2,$G63&lt;AD$4,(DATE(YEAR($G63)+1,MONTH($G63)+1,1))&gt;AD$4),$D63*24*AD$3*(AD$2/1000-($F63/1000)),0)</f>
        <v>350.640000000001</v>
      </c>
      <c r="AE63" s="69" t="n">
        <f aca="false">IF(AND($F63&lt;AE$2,$G63&lt;AE$4,(DATE(YEAR($G63)+1,MONTH($G63)+1,1))&gt;AE$4),$D63*24*AE$3*(AE$2/1000-($F63/1000)),0)</f>
        <v>350.640000000001</v>
      </c>
      <c r="AF63" s="69" t="n">
        <f aca="false">IF(AND($F63&lt;AF$2,$G63&lt;AF$4,(DATE(YEAR($G63)+1,MONTH($G63)+1,1))&gt;AF$4),$D63*24*AF$3*(AF$2/1000-($F63/1000)),0)</f>
        <v>350.640000000001</v>
      </c>
      <c r="AG63" s="69" t="n">
        <f aca="false">IF(AND($F63&lt;AG$2,$G63&lt;AG$4,(DATE(YEAR($G63)+1,MONTH($G63)+1,1))&gt;AG$4),$D63*24*AG$3*(AG$2/1000-($F63/1000)),0)</f>
        <v>350.640000000001</v>
      </c>
      <c r="AH63" s="69" t="n">
        <f aca="false">IF(AND($F63&lt;AH$2,$G63&lt;AH$4,(DATE(YEAR($G63)+1,MONTH($G63)+1,1))&gt;AH$4),$D63*24*AH$3*(AH$2/1000-($F63/1000)),0)</f>
        <v>350.640000000001</v>
      </c>
      <c r="AI63" s="69" t="n">
        <f aca="false">IF(AND($F63&lt;AI$2,$G63&lt;AI$4,(DATE(YEAR($G63)+1,MONTH($G63)+1,1))&gt;AI$4),$D63*24*AI$3*(AI$2/1000-($F63/1000)),0)</f>
        <v>350.640000000001</v>
      </c>
      <c r="AJ63" s="69" t="n">
        <f aca="false">IF(AND($F63&lt;AJ$2,$G63&lt;AJ$4,(DATE(YEAR($G63)+1,MONTH($G63)+1,1))&gt;AJ$4),$D63*24*AJ$3*(AJ$2/1000-($F63/1000)),0)</f>
        <v>350.640000000001</v>
      </c>
      <c r="AK63" s="69" t="n">
        <f aca="false">IF(AND($F63&lt;AK$2,$G63&lt;AK$4,(DATE(YEAR($G63)+1,MONTH($G63)+1,1))&gt;AK$4),$D63*24*AK$3*(AK$2/1000-($F63/1000)),0)</f>
        <v>350.640000000001</v>
      </c>
      <c r="AL63" s="69" t="n">
        <f aca="false">IF(AND($F63&lt;AL$2,$G63&lt;AL$4,(DATE(YEAR($G63)+1,MONTH($G63)+1,1))&gt;AL$4),$D63*24*AL$3*(AL$2/1000-($F63/1000)),0)</f>
        <v>350.640000000001</v>
      </c>
      <c r="AM63" s="69" t="n">
        <f aca="false">IF(AND($F63&lt;AM$2,$G63&lt;AM$4,(DATE(YEAR($G63)+1,MONTH($G63)+1,1))&gt;AM$4),$D63*24*AM$3*(AM$2/1000-($F63/1000)),0)</f>
        <v>0</v>
      </c>
      <c r="AN63" s="69" t="n">
        <f aca="false">IF(AND($F63&lt;AN$2,$G63&lt;AN$4,(DATE(YEAR($G63)+1,MONTH($G63)+1,1))&gt;AN$4),$D63*24*AN$3*(AN$2/1000-($F63/1000)),0)</f>
        <v>0</v>
      </c>
      <c r="AO63" s="69" t="n">
        <f aca="false">IF(AND($F63&lt;AO$2,$G63&lt;AO$4,(DATE(YEAR($G63)+1,MONTH($G63)+1,1))&gt;AO$4),$D63*24*AO$3*(AO$2/1000-($F63/1000)),0)</f>
        <v>0</v>
      </c>
      <c r="AP63" s="69" t="n">
        <f aca="false">IF(AND($F63&lt;AP$2,$G63&lt;AP$4,(DATE(YEAR($G63)+1,MONTH($G63)+1,1))&gt;AP$4),$D63*24*AP$3*(AP$2/1000-($F63/1000)),0)</f>
        <v>0</v>
      </c>
      <c r="AQ63" s="69" t="n">
        <f aca="false">IF(AND($F63&lt;AQ$2,$G63&lt;AQ$4,(DATE(YEAR($G63)+1,MONTH($G63)+1,1))&gt;AQ$4),$D63*24*AQ$3*(AQ$2/1000-($F63/1000)),0)</f>
        <v>0</v>
      </c>
      <c r="AR63" s="69" t="n">
        <f aca="false">IF(AND($F63&lt;AR$2,$G63&lt;AR$4,(DATE(YEAR($G63)+1,MONTH($G63)+1,1))&gt;AR$4),$D63*24*AR$3*(AR$2/1000-($F63/1000)),0)</f>
        <v>0</v>
      </c>
      <c r="AS63" s="69" t="n">
        <f aca="false">IF(AND($F63&lt;AS$2,$G63&lt;AS$4,(DATE(YEAR($G63)+1,MONTH($G63)+1,1))&gt;AS$4),$D63*24*AS$3*(AS$2/1000-($F63/1000)),0)</f>
        <v>0</v>
      </c>
      <c r="AT63" s="69" t="n">
        <f aca="false">IF(AND($F63&lt;AT$2,$G63&lt;AT$4,(DATE(YEAR($G63)+1,MONTH($G63)+1,1))&gt;AT$4),$D63*24*AT$3*(AT$2/1000-($F63/1000)),0)</f>
        <v>0</v>
      </c>
      <c r="AU63" s="69" t="n">
        <f aca="false">IF(AND($F63&lt;AU$2,$G63&lt;AU$4,(DATE(YEAR($G63)+1,MONTH($G63)+1,1))&gt;AU$4),$D63*24*AU$3*(AU$2/1000-($F63/1000)),0)</f>
        <v>0</v>
      </c>
      <c r="AV63" s="69" t="n">
        <f aca="false">IF(AND($F63&lt;AV$2,$G63&lt;AV$4,(DATE(YEAR($G63)+1,MONTH($G63)+1,1))&gt;AV$4),$D63*24*AV$3*(AV$2/1000-($F63/1000)),0)</f>
        <v>0</v>
      </c>
      <c r="AW63" s="69" t="n">
        <f aca="false">IF(AND($F63&lt;AW$2,$G63&lt;AW$4,(DATE(YEAR($G63)+1,MONTH($G63)+1,1))&gt;AW$4),$D63*24*AW$3*(AW$2/1000-($F63/1000)),0)</f>
        <v>0</v>
      </c>
      <c r="AX63" s="69" t="n">
        <f aca="false">IF(AND($F63&lt;AX$2,$G63&lt;AX$4,(DATE(YEAR($G63)+1,MONTH($G63)+1,1))&gt;AX$4),$D63*24*AX$3*(AX$2/1000-($F63/1000)),0)</f>
        <v>0</v>
      </c>
      <c r="AY63" s="69" t="n">
        <f aca="false">IF(AND($F63&lt;AY$2,$G63&lt;AY$4,(DATE(YEAR($G63)+1,MONTH($G63)+1,1))&gt;AY$4),$D63*24*AY$3*(AY$2/1000-($F63/1000)),0)</f>
        <v>0</v>
      </c>
      <c r="AZ63" s="69" t="n">
        <f aca="false">IF(AND($F63&lt;AZ$2,$G63&lt;AZ$4,(DATE(YEAR($G63)+1,MONTH($G63)+1,1))&gt;AZ$4),$D63*24*AZ$3*(AZ$2/1000-($F63/1000)),0)</f>
        <v>0</v>
      </c>
      <c r="BA63" s="69" t="n">
        <f aca="false">IF(AND($F63&lt;BA$2,$G63&lt;BA$4,(DATE(YEAR($G63)+1,MONTH($G63)+1,1))&gt;BA$4),$D63*24*BA$3*(BA$2/1000-($F63/1000)),0)</f>
        <v>0</v>
      </c>
      <c r="BB63" s="69" t="n">
        <f aca="false">IF(AND($F63&lt;BB$2,$G63&lt;BB$4,(DATE(YEAR($G63)+1,MONTH($G63)+1,1))&gt;BB$4),$D63*24*BB$3*(BB$2/1000-($F63/1000)),0)</f>
        <v>0</v>
      </c>
      <c r="BC63" s="69" t="n">
        <f aca="false">IF(AND($F63&lt;BC$2,$G63&lt;BC$4,(DATE(YEAR($G63)+1,MONTH($G63)+1,1))&gt;BC$4),$D63*24*BC$3*(BC$2/1000-($F63/1000)),0)</f>
        <v>0</v>
      </c>
      <c r="BD63" s="83" t="n">
        <f aca="false">IF(AND($F63&lt;BD$2,$G63&lt;BD$4,(DATE(YEAR($G63)+1,MONTH($G63)+1,1))&gt;BD$4),$D63*24*BD$3*(BD$2/1000-($F63/1000)),0)</f>
        <v>0</v>
      </c>
      <c r="BF63" s="69" t="n">
        <f aca="false">AVERAGE(I63:K63)</f>
        <v>0</v>
      </c>
      <c r="BG63" s="69" t="n">
        <f aca="false">AVERAGE(L63:N63)</f>
        <v>0</v>
      </c>
      <c r="BH63" s="69" t="n">
        <f aca="false">AVERAGE(O63:Q63)</f>
        <v>0</v>
      </c>
      <c r="BI63" s="69" t="n">
        <f aca="false">AVERAGE(R63:T63)</f>
        <v>0</v>
      </c>
      <c r="BJ63" s="69" t="n">
        <f aca="false">AVERAGE(U63:W63)</f>
        <v>0</v>
      </c>
      <c r="BK63" s="69" t="n">
        <f aca="false">AVERAGE(X63:Z63)</f>
        <v>0</v>
      </c>
      <c r="BL63" s="69" t="n">
        <f aca="false">AVERAGE(AA63:AC63)</f>
        <v>350.640000000001</v>
      </c>
      <c r="BM63" s="69" t="n">
        <f aca="false">AVERAGE(AD63:AF63)</f>
        <v>350.640000000001</v>
      </c>
      <c r="BN63" s="69" t="n">
        <f aca="false">AVERAGE(AG63:AI63)</f>
        <v>350.640000000001</v>
      </c>
      <c r="BO63" s="69" t="n">
        <f aca="false">AVERAGE(AJ63:AL63)</f>
        <v>350.640000000001</v>
      </c>
      <c r="BP63" s="69" t="n">
        <f aca="false">AVERAGE(AM63:AO63)</f>
        <v>0</v>
      </c>
      <c r="BQ63" s="69" t="n">
        <f aca="false">AVERAGE(AP63:AR63)</f>
        <v>0</v>
      </c>
      <c r="BR63" s="69" t="n">
        <f aca="false">AVERAGE(AS63:AU63)</f>
        <v>0</v>
      </c>
      <c r="BS63" s="69" t="n">
        <f aca="false">AVERAGE(AV63:AX63)</f>
        <v>0</v>
      </c>
      <c r="BT63" s="69" t="n">
        <f aca="false">AVERAGE(AY63:BA63)</f>
        <v>0</v>
      </c>
      <c r="BU63" s="69" t="n">
        <f aca="false">AVERAGE(BB63:BD63)</f>
        <v>0</v>
      </c>
    </row>
    <row r="64" customFormat="false" ht="12.75" hidden="false" customHeight="false" outlineLevel="0" collapsed="false">
      <c r="A64" s="0" t="s">
        <v>1342</v>
      </c>
      <c r="B64" s="71" t="s">
        <v>1204</v>
      </c>
      <c r="C64" s="71" t="s">
        <v>1273</v>
      </c>
      <c r="D64" s="72" t="n">
        <v>49</v>
      </c>
      <c r="E64" s="3" t="s">
        <v>1268</v>
      </c>
      <c r="F64" s="72" t="n">
        <v>9700</v>
      </c>
      <c r="G64" s="73" t="n">
        <v>37437</v>
      </c>
      <c r="H64" s="64" t="s">
        <v>1260</v>
      </c>
      <c r="I64" s="69" t="n">
        <f aca="false">IF(AND($F64&lt;I$2,$G64&lt;I$4,(DATE(YEAR($G64)+1,MONTH($G64)+1,1))&gt;I$4),$D64*24*I$3*(I$2/1000-($F64/1000)),0)</f>
        <v>0</v>
      </c>
      <c r="J64" s="69" t="n">
        <f aca="false">IF(AND($F64&lt;J$2,$G64&lt;J$4,(DATE(YEAR($G64)+1,MONTH($G64)+1,1))&gt;J$4),$D64*24*J$3*(J$2/1000-($F64/1000)),0)</f>
        <v>0</v>
      </c>
      <c r="K64" s="69" t="n">
        <f aca="false">IF(AND($F64&lt;K$2,$G64&lt;K$4,(DATE(YEAR($G64)+1,MONTH($G64)+1,1))&gt;K$4),$D64*24*K$3*(K$2/1000-($F64/1000)),0)</f>
        <v>0</v>
      </c>
      <c r="L64" s="69" t="n">
        <f aca="false">IF(AND($F64&lt;L$2,$G64&lt;L$4,(DATE(YEAR($G64)+1,MONTH($G64)+1,1))&gt;L$4),$D64*24*L$3*(L$2/1000-($F64/1000)),0)</f>
        <v>0</v>
      </c>
      <c r="M64" s="69" t="n">
        <f aca="false">IF(AND($F64&lt;M$2,$G64&lt;M$4,(DATE(YEAR($G64)+1,MONTH($G64)+1,1))&gt;M$4),$D64*24*M$3*(M$2/1000-($F64/1000)),0)</f>
        <v>0</v>
      </c>
      <c r="N64" s="69" t="n">
        <f aca="false">IF(AND($F64&lt;N$2,$G64&lt;N$4,(DATE(YEAR($G64)+1,MONTH($G64)+1,1))&gt;N$4),$D64*24*N$3*(N$2/1000-($F64/1000)),0)</f>
        <v>0</v>
      </c>
      <c r="O64" s="69" t="n">
        <f aca="false">IF(AND($F64&lt;O$2,$G64&lt;O$4,(DATE(YEAR($G64)+1,MONTH($G64)+1,1))&gt;O$4),$D64*24*O$3*(O$2/1000-($F64/1000)),0)</f>
        <v>0</v>
      </c>
      <c r="P64" s="69" t="n">
        <f aca="false">IF(AND($F64&lt;P$2,$G64&lt;P$4,(DATE(YEAR($G64)+1,MONTH($G64)+1,1))&gt;P$4),$D64*24*P$3*(P$2/1000-($F64/1000)),0)</f>
        <v>0</v>
      </c>
      <c r="Q64" s="69" t="n">
        <f aca="false">IF(AND($F64&lt;Q$2,$G64&lt;Q$4,(DATE(YEAR($G64)+1,MONTH($G64)+1,1))&gt;Q$4),$D64*24*Q$3*(Q$2/1000-($F64/1000)),0)</f>
        <v>0</v>
      </c>
      <c r="R64" s="69" t="n">
        <f aca="false">IF(AND($F64&lt;R$2,$G64&lt;R$4,(DATE(YEAR($G64)+1,MONTH($G64)+1,1))&gt;R$4),$D64*24*R$3*(R$2/1000-($F64/1000)),0)</f>
        <v>0</v>
      </c>
      <c r="S64" s="69" t="n">
        <f aca="false">IF(AND($F64&lt;S$2,$G64&lt;S$4,(DATE(YEAR($G64)+1,MONTH($G64)+1,1))&gt;S$4),$D64*24*S$3*(S$2/1000-($F64/1000)),0)</f>
        <v>0</v>
      </c>
      <c r="T64" s="69" t="n">
        <f aca="false">IF(AND($F64&lt;T$2,$G64&lt;T$4,(DATE(YEAR($G64)+1,MONTH($G64)+1,1))&gt;T$4),$D64*24*T$3*(T$2/1000-($F64/1000)),0)</f>
        <v>0</v>
      </c>
      <c r="U64" s="69" t="n">
        <f aca="false">IF(AND($F64&lt;U$2,$G64&lt;U$4,(DATE(YEAR($G64)+1,MONTH($G64)+1,1))&gt;U$4),$D64*24*U$3*(U$2/1000-($F64/1000)),0)</f>
        <v>0</v>
      </c>
      <c r="V64" s="69" t="n">
        <f aca="false">IF(AND($F64&lt;V$2,$G64&lt;V$4,(DATE(YEAR($G64)+1,MONTH($G64)+1,1))&gt;V$4),$D64*24*V$3*(V$2/1000-($F64/1000)),0)</f>
        <v>0</v>
      </c>
      <c r="W64" s="69" t="n">
        <f aca="false">IF(AND($F64&lt;W$2,$G64&lt;W$4,(DATE(YEAR($G64)+1,MONTH($G64)+1,1))&gt;W$4),$D64*24*W$3*(W$2/1000-($F64/1000)),0)</f>
        <v>0</v>
      </c>
      <c r="X64" s="69" t="n">
        <f aca="false">IF(AND($F64&lt;X$2,$G64&lt;X$4,(DATE(YEAR($G64)+1,MONTH($G64)+1,1))&gt;X$4),$D64*24*X$3*(X$2/1000-($F64/1000)),0)</f>
        <v>0</v>
      </c>
      <c r="Y64" s="69" t="n">
        <f aca="false">IF(AND($F64&lt;Y$2,$G64&lt;Y$4,(DATE(YEAR($G64)+1,MONTH($G64)+1,1))&gt;Y$4),$D64*24*Y$3*(Y$2/1000-($F64/1000)),0)</f>
        <v>0</v>
      </c>
      <c r="Z64" s="69" t="n">
        <f aca="false">IF(AND($F64&lt;Z$2,$G64&lt;Z$4,(DATE(YEAR($G64)+1,MONTH($G64)+1,1))&gt;Z$4),$D64*24*Z$3*(Z$2/1000-($F64/1000)),0)</f>
        <v>0</v>
      </c>
      <c r="AA64" s="69" t="n">
        <f aca="false">IF(AND($F64&lt;AA$2,$G64&lt;AA$4,(DATE(YEAR($G64)+1,MONTH($G64)+1,1))&gt;AA$4),$D64*24*AA$3*(AA$2/1000-($F64/1000)),0)</f>
        <v>352.800000000001</v>
      </c>
      <c r="AB64" s="69" t="n">
        <f aca="false">IF(AND($F64&lt;AB$2,$G64&lt;AB$4,(DATE(YEAR($G64)+1,MONTH($G64)+1,1))&gt;AB$4),$D64*24*AB$3*(AB$2/1000-($F64/1000)),0)</f>
        <v>352.800000000001</v>
      </c>
      <c r="AC64" s="69" t="n">
        <f aca="false">IF(AND($F64&lt;AC$2,$G64&lt;AC$4,(DATE(YEAR($G64)+1,MONTH($G64)+1,1))&gt;AC$4),$D64*24*AC$3*(AC$2/1000-($F64/1000)),0)</f>
        <v>352.800000000001</v>
      </c>
      <c r="AD64" s="69" t="n">
        <f aca="false">IF(AND($F64&lt;AD$2,$G64&lt;AD$4,(DATE(YEAR($G64)+1,MONTH($G64)+1,1))&gt;AD$4),$D64*24*AD$3*(AD$2/1000-($F64/1000)),0)</f>
        <v>352.800000000001</v>
      </c>
      <c r="AE64" s="69" t="n">
        <f aca="false">IF(AND($F64&lt;AE$2,$G64&lt;AE$4,(DATE(YEAR($G64)+1,MONTH($G64)+1,1))&gt;AE$4),$D64*24*AE$3*(AE$2/1000-($F64/1000)),0)</f>
        <v>352.800000000001</v>
      </c>
      <c r="AF64" s="69" t="n">
        <f aca="false">IF(AND($F64&lt;AF$2,$G64&lt;AF$4,(DATE(YEAR($G64)+1,MONTH($G64)+1,1))&gt;AF$4),$D64*24*AF$3*(AF$2/1000-($F64/1000)),0)</f>
        <v>352.800000000001</v>
      </c>
      <c r="AG64" s="69" t="n">
        <f aca="false">IF(AND($F64&lt;AG$2,$G64&lt;AG$4,(DATE(YEAR($G64)+1,MONTH($G64)+1,1))&gt;AG$4),$D64*24*AG$3*(AG$2/1000-($F64/1000)),0)</f>
        <v>352.800000000001</v>
      </c>
      <c r="AH64" s="69" t="n">
        <f aca="false">IF(AND($F64&lt;AH$2,$G64&lt;AH$4,(DATE(YEAR($G64)+1,MONTH($G64)+1,1))&gt;AH$4),$D64*24*AH$3*(AH$2/1000-($F64/1000)),0)</f>
        <v>352.800000000001</v>
      </c>
      <c r="AI64" s="69" t="n">
        <f aca="false">IF(AND($F64&lt;AI$2,$G64&lt;AI$4,(DATE(YEAR($G64)+1,MONTH($G64)+1,1))&gt;AI$4),$D64*24*AI$3*(AI$2/1000-($F64/1000)),0)</f>
        <v>352.800000000001</v>
      </c>
      <c r="AJ64" s="69" t="n">
        <f aca="false">IF(AND($F64&lt;AJ$2,$G64&lt;AJ$4,(DATE(YEAR($G64)+1,MONTH($G64)+1,1))&gt;AJ$4),$D64*24*AJ$3*(AJ$2/1000-($F64/1000)),0)</f>
        <v>352.800000000001</v>
      </c>
      <c r="AK64" s="69" t="n">
        <f aca="false">IF(AND($F64&lt;AK$2,$G64&lt;AK$4,(DATE(YEAR($G64)+1,MONTH($G64)+1,1))&gt;AK$4),$D64*24*AK$3*(AK$2/1000-($F64/1000)),0)</f>
        <v>352.800000000001</v>
      </c>
      <c r="AL64" s="69" t="n">
        <f aca="false">IF(AND($F64&lt;AL$2,$G64&lt;AL$4,(DATE(YEAR($G64)+1,MONTH($G64)+1,1))&gt;AL$4),$D64*24*AL$3*(AL$2/1000-($F64/1000)),0)</f>
        <v>352.800000000001</v>
      </c>
      <c r="AM64" s="69" t="n">
        <f aca="false">IF(AND($F64&lt;AM$2,$G64&lt;AM$4,(DATE(YEAR($G64)+1,MONTH($G64)+1,1))&gt;AM$4),$D64*24*AM$3*(AM$2/1000-($F64/1000)),0)</f>
        <v>0</v>
      </c>
      <c r="AN64" s="69" t="n">
        <f aca="false">IF(AND($F64&lt;AN$2,$G64&lt;AN$4,(DATE(YEAR($G64)+1,MONTH($G64)+1,1))&gt;AN$4),$D64*24*AN$3*(AN$2/1000-($F64/1000)),0)</f>
        <v>0</v>
      </c>
      <c r="AO64" s="69" t="n">
        <f aca="false">IF(AND($F64&lt;AO$2,$G64&lt;AO$4,(DATE(YEAR($G64)+1,MONTH($G64)+1,1))&gt;AO$4),$D64*24*AO$3*(AO$2/1000-($F64/1000)),0)</f>
        <v>0</v>
      </c>
      <c r="AP64" s="69" t="n">
        <f aca="false">IF(AND($F64&lt;AP$2,$G64&lt;AP$4,(DATE(YEAR($G64)+1,MONTH($G64)+1,1))&gt;AP$4),$D64*24*AP$3*(AP$2/1000-($F64/1000)),0)</f>
        <v>0</v>
      </c>
      <c r="AQ64" s="69" t="n">
        <f aca="false">IF(AND($F64&lt;AQ$2,$G64&lt;AQ$4,(DATE(YEAR($G64)+1,MONTH($G64)+1,1))&gt;AQ$4),$D64*24*AQ$3*(AQ$2/1000-($F64/1000)),0)</f>
        <v>0</v>
      </c>
      <c r="AR64" s="69" t="n">
        <f aca="false">IF(AND($F64&lt;AR$2,$G64&lt;AR$4,(DATE(YEAR($G64)+1,MONTH($G64)+1,1))&gt;AR$4),$D64*24*AR$3*(AR$2/1000-($F64/1000)),0)</f>
        <v>0</v>
      </c>
      <c r="AS64" s="69" t="n">
        <f aca="false">IF(AND($F64&lt;AS$2,$G64&lt;AS$4,(DATE(YEAR($G64)+1,MONTH($G64)+1,1))&gt;AS$4),$D64*24*AS$3*(AS$2/1000-($F64/1000)),0)</f>
        <v>0</v>
      </c>
      <c r="AT64" s="69" t="n">
        <f aca="false">IF(AND($F64&lt;AT$2,$G64&lt;AT$4,(DATE(YEAR($G64)+1,MONTH($G64)+1,1))&gt;AT$4),$D64*24*AT$3*(AT$2/1000-($F64/1000)),0)</f>
        <v>0</v>
      </c>
      <c r="AU64" s="69" t="n">
        <f aca="false">IF(AND($F64&lt;AU$2,$G64&lt;AU$4,(DATE(YEAR($G64)+1,MONTH($G64)+1,1))&gt;AU$4),$D64*24*AU$3*(AU$2/1000-($F64/1000)),0)</f>
        <v>0</v>
      </c>
      <c r="AV64" s="69" t="n">
        <f aca="false">IF(AND($F64&lt;AV$2,$G64&lt;AV$4,(DATE(YEAR($G64)+1,MONTH($G64)+1,1))&gt;AV$4),$D64*24*AV$3*(AV$2/1000-($F64/1000)),0)</f>
        <v>0</v>
      </c>
      <c r="AW64" s="69" t="n">
        <f aca="false">IF(AND($F64&lt;AW$2,$G64&lt;AW$4,(DATE(YEAR($G64)+1,MONTH($G64)+1,1))&gt;AW$4),$D64*24*AW$3*(AW$2/1000-($F64/1000)),0)</f>
        <v>0</v>
      </c>
      <c r="AX64" s="69" t="n">
        <f aca="false">IF(AND($F64&lt;AX$2,$G64&lt;AX$4,(DATE(YEAR($G64)+1,MONTH($G64)+1,1))&gt;AX$4),$D64*24*AX$3*(AX$2/1000-($F64/1000)),0)</f>
        <v>0</v>
      </c>
      <c r="AY64" s="69" t="n">
        <f aca="false">IF(AND($F64&lt;AY$2,$G64&lt;AY$4,(DATE(YEAR($G64)+1,MONTH($G64)+1,1))&gt;AY$4),$D64*24*AY$3*(AY$2/1000-($F64/1000)),0)</f>
        <v>0</v>
      </c>
      <c r="AZ64" s="69" t="n">
        <f aca="false">IF(AND($F64&lt;AZ$2,$G64&lt;AZ$4,(DATE(YEAR($G64)+1,MONTH($G64)+1,1))&gt;AZ$4),$D64*24*AZ$3*(AZ$2/1000-($F64/1000)),0)</f>
        <v>0</v>
      </c>
      <c r="BA64" s="69" t="n">
        <f aca="false">IF(AND($F64&lt;BA$2,$G64&lt;BA$4,(DATE(YEAR($G64)+1,MONTH($G64)+1,1))&gt;BA$4),$D64*24*BA$3*(BA$2/1000-($F64/1000)),0)</f>
        <v>0</v>
      </c>
      <c r="BB64" s="69" t="n">
        <f aca="false">IF(AND($F64&lt;BB$2,$G64&lt;BB$4,(DATE(YEAR($G64)+1,MONTH($G64)+1,1))&gt;BB$4),$D64*24*BB$3*(BB$2/1000-($F64/1000)),0)</f>
        <v>0</v>
      </c>
      <c r="BC64" s="69" t="n">
        <f aca="false">IF(AND($F64&lt;BC$2,$G64&lt;BC$4,(DATE(YEAR($G64)+1,MONTH($G64)+1,1))&gt;BC$4),$D64*24*BC$3*(BC$2/1000-($F64/1000)),0)</f>
        <v>0</v>
      </c>
      <c r="BD64" s="83" t="n">
        <f aca="false">IF(AND($F64&lt;BD$2,$G64&lt;BD$4,(DATE(YEAR($G64)+1,MONTH($G64)+1,1))&gt;BD$4),$D64*24*BD$3*(BD$2/1000-($F64/1000)),0)</f>
        <v>0</v>
      </c>
      <c r="BF64" s="69" t="n">
        <f aca="false">AVERAGE(I64:K64)</f>
        <v>0</v>
      </c>
      <c r="BG64" s="69" t="n">
        <f aca="false">AVERAGE(L64:N64)</f>
        <v>0</v>
      </c>
      <c r="BH64" s="69" t="n">
        <f aca="false">AVERAGE(O64:Q64)</f>
        <v>0</v>
      </c>
      <c r="BI64" s="69" t="n">
        <f aca="false">AVERAGE(R64:T64)</f>
        <v>0</v>
      </c>
      <c r="BJ64" s="69" t="n">
        <f aca="false">AVERAGE(U64:W64)</f>
        <v>0</v>
      </c>
      <c r="BK64" s="69" t="n">
        <f aca="false">AVERAGE(X64:Z64)</f>
        <v>0</v>
      </c>
      <c r="BL64" s="69" t="n">
        <f aca="false">AVERAGE(AA64:AC64)</f>
        <v>352.800000000001</v>
      </c>
      <c r="BM64" s="69" t="n">
        <f aca="false">AVERAGE(AD64:AF64)</f>
        <v>352.800000000001</v>
      </c>
      <c r="BN64" s="69" t="n">
        <f aca="false">AVERAGE(AG64:AI64)</f>
        <v>352.800000000001</v>
      </c>
      <c r="BO64" s="69" t="n">
        <f aca="false">AVERAGE(AJ64:AL64)</f>
        <v>352.800000000001</v>
      </c>
      <c r="BP64" s="69" t="n">
        <f aca="false">AVERAGE(AM64:AO64)</f>
        <v>0</v>
      </c>
      <c r="BQ64" s="69" t="n">
        <f aca="false">AVERAGE(AP64:AR64)</f>
        <v>0</v>
      </c>
      <c r="BR64" s="69" t="n">
        <f aca="false">AVERAGE(AS64:AU64)</f>
        <v>0</v>
      </c>
      <c r="BS64" s="69" t="n">
        <f aca="false">AVERAGE(AV64:AX64)</f>
        <v>0</v>
      </c>
      <c r="BT64" s="69" t="n">
        <f aca="false">AVERAGE(AY64:BA64)</f>
        <v>0</v>
      </c>
      <c r="BU64" s="69" t="n">
        <f aca="false">AVERAGE(BB64:BD64)</f>
        <v>0</v>
      </c>
    </row>
    <row r="65" customFormat="false" ht="12.75" hidden="false" customHeight="false" outlineLevel="0" collapsed="false">
      <c r="A65" s="66" t="s">
        <v>1373</v>
      </c>
      <c r="B65" s="66" t="s">
        <v>1251</v>
      </c>
      <c r="C65" s="66" t="s">
        <v>1252</v>
      </c>
      <c r="D65" s="66" t="n">
        <v>12.5</v>
      </c>
      <c r="E65" s="66" t="s">
        <v>1256</v>
      </c>
      <c r="F65" s="2" t="n">
        <v>0</v>
      </c>
      <c r="G65" s="68" t="n">
        <v>37196</v>
      </c>
      <c r="H65" s="64" t="s">
        <v>1260</v>
      </c>
      <c r="I65" s="69" t="n">
        <f aca="false">IF(AND($F65&lt;I$2,$G65&lt;I$4,(DATE(YEAR($G65)+1,MONTH($G65)+1,1))&gt;I$4),$D65*24*I$3*(I$2/1000-($F65/1000)),0)</f>
        <v>0</v>
      </c>
      <c r="J65" s="69" t="n">
        <f aca="false">IF(AND($F65&lt;J$2,$G65&lt;J$4,(DATE(YEAR($G65)+1,MONTH($G65)+1,1))&gt;J$4),$D65*24*J$3*(J$2/1000-($F65/1000)),0)</f>
        <v>0</v>
      </c>
      <c r="K65" s="69" t="n">
        <f aca="false">IF(AND($F65&lt;K$2,$G65&lt;K$4,(DATE(YEAR($G65)+1,MONTH($G65)+1,1))&gt;K$4),$D65*24*K$3*(K$2/1000-($F65/1000)),0)</f>
        <v>0</v>
      </c>
      <c r="L65" s="69" t="n">
        <f aca="false">IF(AND($F65&lt;L$2,$G65&lt;L$4,(DATE(YEAR($G65)+1,MONTH($G65)+1,1))&gt;L$4),$D65*24*L$3*(L$2/1000-($F65/1000)),0)</f>
        <v>0</v>
      </c>
      <c r="M65" s="69" t="n">
        <f aca="false">IF(AND($F65&lt;M$2,$G65&lt;M$4,(DATE(YEAR($G65)+1,MONTH($G65)+1,1))&gt;M$4),$D65*24*M$3*(M$2/1000-($F65/1000)),0)</f>
        <v>0</v>
      </c>
      <c r="N65" s="69" t="n">
        <f aca="false">IF(AND($F65&lt;N$2,$G65&lt;N$4,(DATE(YEAR($G65)+1,MONTH($G65)+1,1))&gt;N$4),$D65*24*N$3*(N$2/1000-($F65/1000)),0)</f>
        <v>0</v>
      </c>
      <c r="O65" s="69" t="n">
        <f aca="false">IF(AND($F65&lt;O$2,$G65&lt;O$4,(DATE(YEAR($G65)+1,MONTH($G65)+1,1))&gt;O$4),$D65*24*O$3*(O$2/1000-($F65/1000)),0)</f>
        <v>0</v>
      </c>
      <c r="P65" s="69" t="n">
        <f aca="false">IF(AND($F65&lt;P$2,$G65&lt;P$4,(DATE(YEAR($G65)+1,MONTH($G65)+1,1))&gt;P$4),$D65*24*P$3*(P$2/1000-($F65/1000)),0)</f>
        <v>0</v>
      </c>
      <c r="Q65" s="69" t="n">
        <f aca="false">IF(AND($F65&lt;Q$2,$G65&lt;Q$4,(DATE(YEAR($G65)+1,MONTH($G65)+1,1))&gt;Q$4),$D65*24*Q$3*(Q$2/1000-($F65/1000)),0)</f>
        <v>0</v>
      </c>
      <c r="R65" s="69" t="n">
        <f aca="false">IF(AND($F65&lt;R$2,$G65&lt;R$4,(DATE(YEAR($G65)+1,MONTH($G65)+1,1))&gt;R$4),$D65*24*R$3*(R$2/1000-($F65/1000)),0)</f>
        <v>0</v>
      </c>
      <c r="S65" s="69" t="n">
        <f aca="false">IF(AND($F65&lt;S$2,$G65&lt;S$4,(DATE(YEAR($G65)+1,MONTH($G65)+1,1))&gt;S$4),$D65*24*S$3*(S$2/1000-($F65/1000)),0)</f>
        <v>0</v>
      </c>
      <c r="T65" s="69" t="n">
        <f aca="false">IF(AND($F65&lt;T$2,$G65&lt;T$4,(DATE(YEAR($G65)+1,MONTH($G65)+1,1))&gt;T$4),$D65*24*T$3*(T$2/1000-($F65/1000)),0)</f>
        <v>3000</v>
      </c>
      <c r="U65" s="69" t="n">
        <f aca="false">IF(AND($F65&lt;U$2,$G65&lt;U$4,(DATE(YEAR($G65)+1,MONTH($G65)+1,1))&gt;U$4),$D65*24*U$3*(U$2/1000-($F65/1000)),0)</f>
        <v>3000</v>
      </c>
      <c r="V65" s="69" t="n">
        <f aca="false">IF(AND($F65&lt;V$2,$G65&lt;V$4,(DATE(YEAR($G65)+1,MONTH($G65)+1,1))&gt;V$4),$D65*24*V$3*(V$2/1000-($F65/1000)),0)</f>
        <v>3000</v>
      </c>
      <c r="W65" s="69" t="n">
        <f aca="false">IF(AND($F65&lt;W$2,$G65&lt;W$4,(DATE(YEAR($G65)+1,MONTH($G65)+1,1))&gt;W$4),$D65*24*W$3*(W$2/1000-($F65/1000)),0)</f>
        <v>3000</v>
      </c>
      <c r="X65" s="69" t="n">
        <f aca="false">IF(AND($F65&lt;X$2,$G65&lt;X$4,(DATE(YEAR($G65)+1,MONTH($G65)+1,1))&gt;X$4),$D65*24*X$3*(X$2/1000-($F65/1000)),0)</f>
        <v>3000</v>
      </c>
      <c r="Y65" s="69" t="n">
        <f aca="false">IF(AND($F65&lt;Y$2,$G65&lt;Y$4,(DATE(YEAR($G65)+1,MONTH($G65)+1,1))&gt;Y$4),$D65*24*Y$3*(Y$2/1000-($F65/1000)),0)</f>
        <v>3000</v>
      </c>
      <c r="Z65" s="69" t="n">
        <f aca="false">IF(AND($F65&lt;Z$2,$G65&lt;Z$4,(DATE(YEAR($G65)+1,MONTH($G65)+1,1))&gt;Z$4),$D65*24*Z$3*(Z$2/1000-($F65/1000)),0)</f>
        <v>3000</v>
      </c>
      <c r="AA65" s="69" t="n">
        <f aca="false">IF(AND($F65&lt;AA$2,$G65&lt;AA$4,(DATE(YEAR($G65)+1,MONTH($G65)+1,1))&gt;AA$4),$D65*24*AA$3*(AA$2/1000-($F65/1000)),0)</f>
        <v>3000</v>
      </c>
      <c r="AB65" s="69" t="n">
        <f aca="false">IF(AND($F65&lt;AB$2,$G65&lt;AB$4,(DATE(YEAR($G65)+1,MONTH($G65)+1,1))&gt;AB$4),$D65*24*AB$3*(AB$2/1000-($F65/1000)),0)</f>
        <v>3000</v>
      </c>
      <c r="AC65" s="69" t="n">
        <f aca="false">IF(AND($F65&lt;AC$2,$G65&lt;AC$4,(DATE(YEAR($G65)+1,MONTH($G65)+1,1))&gt;AC$4),$D65*24*AC$3*(AC$2/1000-($F65/1000)),0)</f>
        <v>3000</v>
      </c>
      <c r="AD65" s="69" t="n">
        <f aca="false">IF(AND($F65&lt;AD$2,$G65&lt;AD$4,(DATE(YEAR($G65)+1,MONTH($G65)+1,1))&gt;AD$4),$D65*24*AD$3*(AD$2/1000-($F65/1000)),0)</f>
        <v>3000</v>
      </c>
      <c r="AE65" s="69" t="n">
        <f aca="false">IF(AND($F65&lt;AE$2,$G65&lt;AE$4,(DATE(YEAR($G65)+1,MONTH($G65)+1,1))&gt;AE$4),$D65*24*AE$3*(AE$2/1000-($F65/1000)),0)</f>
        <v>3000</v>
      </c>
      <c r="AF65" s="69" t="n">
        <f aca="false">IF(AND($F65&lt;AF$2,$G65&lt;AF$4,(DATE(YEAR($G65)+1,MONTH($G65)+1,1))&gt;AF$4),$D65*24*AF$3*(AF$2/1000-($F65/1000)),0)</f>
        <v>0</v>
      </c>
      <c r="AG65" s="69" t="n">
        <f aca="false">IF(AND($F65&lt;AG$2,$G65&lt;AG$4,(DATE(YEAR($G65)+1,MONTH($G65)+1,1))&gt;AG$4),$D65*24*AG$3*(AG$2/1000-($F65/1000)),0)</f>
        <v>0</v>
      </c>
      <c r="AH65" s="69" t="n">
        <f aca="false">IF(AND($F65&lt;AH$2,$G65&lt;AH$4,(DATE(YEAR($G65)+1,MONTH($G65)+1,1))&gt;AH$4),$D65*24*AH$3*(AH$2/1000-($F65/1000)),0)</f>
        <v>0</v>
      </c>
      <c r="AI65" s="69" t="n">
        <f aca="false">IF(AND($F65&lt;AI$2,$G65&lt;AI$4,(DATE(YEAR($G65)+1,MONTH($G65)+1,1))&gt;AI$4),$D65*24*AI$3*(AI$2/1000-($F65/1000)),0)</f>
        <v>0</v>
      </c>
      <c r="AJ65" s="69" t="n">
        <f aca="false">IF(AND($F65&lt;AJ$2,$G65&lt;AJ$4,(DATE(YEAR($G65)+1,MONTH($G65)+1,1))&gt;AJ$4),$D65*24*AJ$3*(AJ$2/1000-($F65/1000)),0)</f>
        <v>0</v>
      </c>
      <c r="AK65" s="69" t="n">
        <f aca="false">IF(AND($F65&lt;AK$2,$G65&lt;AK$4,(DATE(YEAR($G65)+1,MONTH($G65)+1,1))&gt;AK$4),$D65*24*AK$3*(AK$2/1000-($F65/1000)),0)</f>
        <v>0</v>
      </c>
      <c r="AL65" s="69" t="n">
        <f aca="false">IF(AND($F65&lt;AL$2,$G65&lt;AL$4,(DATE(YEAR($G65)+1,MONTH($G65)+1,1))&gt;AL$4),$D65*24*AL$3*(AL$2/1000-($F65/1000)),0)</f>
        <v>0</v>
      </c>
      <c r="AM65" s="69" t="n">
        <f aca="false">IF(AND($F65&lt;AM$2,$G65&lt;AM$4,(DATE(YEAR($G65)+1,MONTH($G65)+1,1))&gt;AM$4),$D65*24*AM$3*(AM$2/1000-($F65/1000)),0)</f>
        <v>0</v>
      </c>
      <c r="AN65" s="69" t="n">
        <f aca="false">IF(AND($F65&lt;AN$2,$G65&lt;AN$4,(DATE(YEAR($G65)+1,MONTH($G65)+1,1))&gt;AN$4),$D65*24*AN$3*(AN$2/1000-($F65/1000)),0)</f>
        <v>0</v>
      </c>
      <c r="AO65" s="69" t="n">
        <f aca="false">IF(AND($F65&lt;AO$2,$G65&lt;AO$4,(DATE(YEAR($G65)+1,MONTH($G65)+1,1))&gt;AO$4),$D65*24*AO$3*(AO$2/1000-($F65/1000)),0)</f>
        <v>0</v>
      </c>
      <c r="AP65" s="69" t="n">
        <f aca="false">IF(AND($F65&lt;AP$2,$G65&lt;AP$4,(DATE(YEAR($G65)+1,MONTH($G65)+1,1))&gt;AP$4),$D65*24*AP$3*(AP$2/1000-($F65/1000)),0)</f>
        <v>0</v>
      </c>
      <c r="AQ65" s="69" t="n">
        <f aca="false">IF(AND($F65&lt;AQ$2,$G65&lt;AQ$4,(DATE(YEAR($G65)+1,MONTH($G65)+1,1))&gt;AQ$4),$D65*24*AQ$3*(AQ$2/1000-($F65/1000)),0)</f>
        <v>0</v>
      </c>
      <c r="AR65" s="69" t="n">
        <f aca="false">IF(AND($F65&lt;AR$2,$G65&lt;AR$4,(DATE(YEAR($G65)+1,MONTH($G65)+1,1))&gt;AR$4),$D65*24*AR$3*(AR$2/1000-($F65/1000)),0)</f>
        <v>0</v>
      </c>
      <c r="AS65" s="69" t="n">
        <f aca="false">IF(AND($F65&lt;AS$2,$G65&lt;AS$4,(DATE(YEAR($G65)+1,MONTH($G65)+1,1))&gt;AS$4),$D65*24*AS$3*(AS$2/1000-($F65/1000)),0)</f>
        <v>0</v>
      </c>
      <c r="AT65" s="69" t="n">
        <f aca="false">IF(AND($F65&lt;AT$2,$G65&lt;AT$4,(DATE(YEAR($G65)+1,MONTH($G65)+1,1))&gt;AT$4),$D65*24*AT$3*(AT$2/1000-($F65/1000)),0)</f>
        <v>0</v>
      </c>
      <c r="AU65" s="69" t="n">
        <f aca="false">IF(AND($F65&lt;AU$2,$G65&lt;AU$4,(DATE(YEAR($G65)+1,MONTH($G65)+1,1))&gt;AU$4),$D65*24*AU$3*(AU$2/1000-($F65/1000)),0)</f>
        <v>0</v>
      </c>
      <c r="AV65" s="69" t="n">
        <f aca="false">IF(AND($F65&lt;AV$2,$G65&lt;AV$4,(DATE(YEAR($G65)+1,MONTH($G65)+1,1))&gt;AV$4),$D65*24*AV$3*(AV$2/1000-($F65/1000)),0)</f>
        <v>0</v>
      </c>
      <c r="AW65" s="69" t="n">
        <f aca="false">IF(AND($F65&lt;AW$2,$G65&lt;AW$4,(DATE(YEAR($G65)+1,MONTH($G65)+1,1))&gt;AW$4),$D65*24*AW$3*(AW$2/1000-($F65/1000)),0)</f>
        <v>0</v>
      </c>
      <c r="AX65" s="69" t="n">
        <f aca="false">IF(AND($F65&lt;AX$2,$G65&lt;AX$4,(DATE(YEAR($G65)+1,MONTH($G65)+1,1))&gt;AX$4),$D65*24*AX$3*(AX$2/1000-($F65/1000)),0)</f>
        <v>0</v>
      </c>
      <c r="AY65" s="69" t="n">
        <f aca="false">IF(AND($F65&lt;AY$2,$G65&lt;AY$4,(DATE(YEAR($G65)+1,MONTH($G65)+1,1))&gt;AY$4),$D65*24*AY$3*(AY$2/1000-($F65/1000)),0)</f>
        <v>0</v>
      </c>
      <c r="AZ65" s="69" t="n">
        <f aca="false">IF(AND($F65&lt;AZ$2,$G65&lt;AZ$4,(DATE(YEAR($G65)+1,MONTH($G65)+1,1))&gt;AZ$4),$D65*24*AZ$3*(AZ$2/1000-($F65/1000)),0)</f>
        <v>0</v>
      </c>
      <c r="BA65" s="69" t="n">
        <f aca="false">IF(AND($F65&lt;BA$2,$G65&lt;BA$4,(DATE(YEAR($G65)+1,MONTH($G65)+1,1))&gt;BA$4),$D65*24*BA$3*(BA$2/1000-($F65/1000)),0)</f>
        <v>0</v>
      </c>
      <c r="BB65" s="69" t="n">
        <f aca="false">IF(AND($F65&lt;BB$2,$G65&lt;BB$4,(DATE(YEAR($G65)+1,MONTH($G65)+1,1))&gt;BB$4),$D65*24*BB$3*(BB$2/1000-($F65/1000)),0)</f>
        <v>0</v>
      </c>
      <c r="BC65" s="69" t="n">
        <f aca="false">IF(AND($F65&lt;BC$2,$G65&lt;BC$4,(DATE(YEAR($G65)+1,MONTH($G65)+1,1))&gt;BC$4),$D65*24*BC$3*(BC$2/1000-($F65/1000)),0)</f>
        <v>0</v>
      </c>
      <c r="BD65" s="83" t="n">
        <f aca="false">IF(AND($F65&lt;BD$2,$G65&lt;BD$4,(DATE(YEAR($G65)+1,MONTH($G65)+1,1))&gt;BD$4),$D65*24*BD$3*(BD$2/1000-($F65/1000)),0)</f>
        <v>0</v>
      </c>
      <c r="BF65" s="69" t="n">
        <f aca="false">AVERAGE(I65:K65)</f>
        <v>0</v>
      </c>
      <c r="BG65" s="69" t="n">
        <f aca="false">AVERAGE(L65:N65)</f>
        <v>0</v>
      </c>
      <c r="BH65" s="69" t="n">
        <f aca="false">AVERAGE(O65:Q65)</f>
        <v>0</v>
      </c>
      <c r="BI65" s="69" t="n">
        <f aca="false">AVERAGE(R65:T65)</f>
        <v>1000</v>
      </c>
      <c r="BJ65" s="69" t="n">
        <f aca="false">AVERAGE(U65:W65)</f>
        <v>3000</v>
      </c>
      <c r="BK65" s="69" t="n">
        <f aca="false">AVERAGE(X65:Z65)</f>
        <v>3000</v>
      </c>
      <c r="BL65" s="69" t="n">
        <f aca="false">AVERAGE(AA65:AC65)</f>
        <v>3000</v>
      </c>
      <c r="BM65" s="69" t="n">
        <f aca="false">AVERAGE(AD65:AF65)</f>
        <v>2000</v>
      </c>
      <c r="BN65" s="69" t="n">
        <f aca="false">AVERAGE(AG65:AI65)</f>
        <v>0</v>
      </c>
      <c r="BO65" s="69" t="n">
        <f aca="false">AVERAGE(AJ65:AL65)</f>
        <v>0</v>
      </c>
      <c r="BP65" s="69" t="n">
        <f aca="false">AVERAGE(AM65:AO65)</f>
        <v>0</v>
      </c>
      <c r="BQ65" s="69" t="n">
        <f aca="false">AVERAGE(AP65:AR65)</f>
        <v>0</v>
      </c>
      <c r="BR65" s="69" t="n">
        <f aca="false">AVERAGE(AS65:AU65)</f>
        <v>0</v>
      </c>
      <c r="BS65" s="69" t="n">
        <f aca="false">AVERAGE(AV65:AX65)</f>
        <v>0</v>
      </c>
      <c r="BT65" s="69" t="n">
        <f aca="false">AVERAGE(AY65:BA65)</f>
        <v>0</v>
      </c>
      <c r="BU65" s="69" t="n">
        <f aca="false">AVERAGE(BB65:BD65)</f>
        <v>0</v>
      </c>
    </row>
    <row r="66" customFormat="false" ht="12.75" hidden="false" customHeight="false" outlineLevel="0" collapsed="false">
      <c r="A66" s="0" t="s">
        <v>1374</v>
      </c>
      <c r="B66" s="0" t="s">
        <v>1251</v>
      </c>
      <c r="C66" s="0" t="s">
        <v>1270</v>
      </c>
      <c r="D66" s="0" t="n">
        <v>29.3</v>
      </c>
      <c r="E66" s="66" t="s">
        <v>1256</v>
      </c>
      <c r="F66" s="2" t="n">
        <v>0</v>
      </c>
      <c r="G66" s="8" t="n">
        <v>37245</v>
      </c>
      <c r="H66" s="64" t="s">
        <v>1260</v>
      </c>
      <c r="I66" s="69" t="n">
        <f aca="false">IF(AND($F66&lt;I$2,$G66&lt;I$4,(DATE(YEAR($G66)+1,MONTH($G66)+1,1))&gt;I$4),$D66*24*I$3*(I$2/1000-($F66/1000)),0)</f>
        <v>0</v>
      </c>
      <c r="J66" s="69" t="n">
        <f aca="false">IF(AND($F66&lt;J$2,$G66&lt;J$4,(DATE(YEAR($G66)+1,MONTH($G66)+1,1))&gt;J$4),$D66*24*J$3*(J$2/1000-($F66/1000)),0)</f>
        <v>0</v>
      </c>
      <c r="K66" s="69" t="n">
        <f aca="false">IF(AND($F66&lt;K$2,$G66&lt;K$4,(DATE(YEAR($G66)+1,MONTH($G66)+1,1))&gt;K$4),$D66*24*K$3*(K$2/1000-($F66/1000)),0)</f>
        <v>0</v>
      </c>
      <c r="L66" s="69" t="n">
        <f aca="false">IF(AND($F66&lt;L$2,$G66&lt;L$4,(DATE(YEAR($G66)+1,MONTH($G66)+1,1))&gt;L$4),$D66*24*L$3*(L$2/1000-($F66/1000)),0)</f>
        <v>0</v>
      </c>
      <c r="M66" s="69" t="n">
        <f aca="false">IF(AND($F66&lt;M$2,$G66&lt;M$4,(DATE(YEAR($G66)+1,MONTH($G66)+1,1))&gt;M$4),$D66*24*M$3*(M$2/1000-($F66/1000)),0)</f>
        <v>0</v>
      </c>
      <c r="N66" s="69" t="n">
        <f aca="false">IF(AND($F66&lt;N$2,$G66&lt;N$4,(DATE(YEAR($G66)+1,MONTH($G66)+1,1))&gt;N$4),$D66*24*N$3*(N$2/1000-($F66/1000)),0)</f>
        <v>0</v>
      </c>
      <c r="O66" s="69" t="n">
        <f aca="false">IF(AND($F66&lt;O$2,$G66&lt;O$4,(DATE(YEAR($G66)+1,MONTH($G66)+1,1))&gt;O$4),$D66*24*O$3*(O$2/1000-($F66/1000)),0)</f>
        <v>0</v>
      </c>
      <c r="P66" s="69" t="n">
        <f aca="false">IF(AND($F66&lt;P$2,$G66&lt;P$4,(DATE(YEAR($G66)+1,MONTH($G66)+1,1))&gt;P$4),$D66*24*P$3*(P$2/1000-($F66/1000)),0)</f>
        <v>0</v>
      </c>
      <c r="Q66" s="69" t="n">
        <f aca="false">IF(AND($F66&lt;Q$2,$G66&lt;Q$4,(DATE(YEAR($G66)+1,MONTH($G66)+1,1))&gt;Q$4),$D66*24*Q$3*(Q$2/1000-($F66/1000)),0)</f>
        <v>0</v>
      </c>
      <c r="R66" s="69" t="n">
        <f aca="false">IF(AND($F66&lt;R$2,$G66&lt;R$4,(DATE(YEAR($G66)+1,MONTH($G66)+1,1))&gt;R$4),$D66*24*R$3*(R$2/1000-($F66/1000)),0)</f>
        <v>0</v>
      </c>
      <c r="S66" s="69" t="n">
        <f aca="false">IF(AND($F66&lt;S$2,$G66&lt;S$4,(DATE(YEAR($G66)+1,MONTH($G66)+1,1))&gt;S$4),$D66*24*S$3*(S$2/1000-($F66/1000)),0)</f>
        <v>0</v>
      </c>
      <c r="T66" s="69" t="n">
        <f aca="false">IF(AND($F66&lt;T$2,$G66&lt;T$4,(DATE(YEAR($G66)+1,MONTH($G66)+1,1))&gt;T$4),$D66*24*T$3*(T$2/1000-($F66/1000)),0)</f>
        <v>0</v>
      </c>
      <c r="U66" s="69" t="n">
        <f aca="false">IF(AND($F66&lt;U$2,$G66&lt;U$4,(DATE(YEAR($G66)+1,MONTH($G66)+1,1))&gt;U$4),$D66*24*U$3*(U$2/1000-($F66/1000)),0)</f>
        <v>7032</v>
      </c>
      <c r="V66" s="69" t="n">
        <f aca="false">IF(AND($F66&lt;V$2,$G66&lt;V$4,(DATE(YEAR($G66)+1,MONTH($G66)+1,1))&gt;V$4),$D66*24*V$3*(V$2/1000-($F66/1000)),0)</f>
        <v>7032</v>
      </c>
      <c r="W66" s="69" t="n">
        <f aca="false">IF(AND($F66&lt;W$2,$G66&lt;W$4,(DATE(YEAR($G66)+1,MONTH($G66)+1,1))&gt;W$4),$D66*24*W$3*(W$2/1000-($F66/1000)),0)</f>
        <v>7032</v>
      </c>
      <c r="X66" s="69" t="n">
        <f aca="false">IF(AND($F66&lt;X$2,$G66&lt;X$4,(DATE(YEAR($G66)+1,MONTH($G66)+1,1))&gt;X$4),$D66*24*X$3*(X$2/1000-($F66/1000)),0)</f>
        <v>7032</v>
      </c>
      <c r="Y66" s="69" t="n">
        <f aca="false">IF(AND($F66&lt;Y$2,$G66&lt;Y$4,(DATE(YEAR($G66)+1,MONTH($G66)+1,1))&gt;Y$4),$D66*24*Y$3*(Y$2/1000-($F66/1000)),0)</f>
        <v>7032</v>
      </c>
      <c r="Z66" s="69" t="n">
        <f aca="false">IF(AND($F66&lt;Z$2,$G66&lt;Z$4,(DATE(YEAR($G66)+1,MONTH($G66)+1,1))&gt;Z$4),$D66*24*Z$3*(Z$2/1000-($F66/1000)),0)</f>
        <v>7032</v>
      </c>
      <c r="AA66" s="69" t="n">
        <f aca="false">IF(AND($F66&lt;AA$2,$G66&lt;AA$4,(DATE(YEAR($G66)+1,MONTH($G66)+1,1))&gt;AA$4),$D66*24*AA$3*(AA$2/1000-($F66/1000)),0)</f>
        <v>7032</v>
      </c>
      <c r="AB66" s="69" t="n">
        <f aca="false">IF(AND($F66&lt;AB$2,$G66&lt;AB$4,(DATE(YEAR($G66)+1,MONTH($G66)+1,1))&gt;AB$4),$D66*24*AB$3*(AB$2/1000-($F66/1000)),0)</f>
        <v>7032</v>
      </c>
      <c r="AC66" s="69" t="n">
        <f aca="false">IF(AND($F66&lt;AC$2,$G66&lt;AC$4,(DATE(YEAR($G66)+1,MONTH($G66)+1,1))&gt;AC$4),$D66*24*AC$3*(AC$2/1000-($F66/1000)),0)</f>
        <v>7032</v>
      </c>
      <c r="AD66" s="69" t="n">
        <f aca="false">IF(AND($F66&lt;AD$2,$G66&lt;AD$4,(DATE(YEAR($G66)+1,MONTH($G66)+1,1))&gt;AD$4),$D66*24*AD$3*(AD$2/1000-($F66/1000)),0)</f>
        <v>7032</v>
      </c>
      <c r="AE66" s="69" t="n">
        <f aca="false">IF(AND($F66&lt;AE$2,$G66&lt;AE$4,(DATE(YEAR($G66)+1,MONTH($G66)+1,1))&gt;AE$4),$D66*24*AE$3*(AE$2/1000-($F66/1000)),0)</f>
        <v>7032</v>
      </c>
      <c r="AF66" s="69" t="n">
        <f aca="false">IF(AND($F66&lt;AF$2,$G66&lt;AF$4,(DATE(YEAR($G66)+1,MONTH($G66)+1,1))&gt;AF$4),$D66*24*AF$3*(AF$2/1000-($F66/1000)),0)</f>
        <v>7032</v>
      </c>
      <c r="AG66" s="69" t="n">
        <f aca="false">IF(AND($F66&lt;AG$2,$G66&lt;AG$4,(DATE(YEAR($G66)+1,MONTH($G66)+1,1))&gt;AG$4),$D66*24*AG$3*(AG$2/1000-($F66/1000)),0)</f>
        <v>0</v>
      </c>
      <c r="AH66" s="69" t="n">
        <f aca="false">IF(AND($F66&lt;AH$2,$G66&lt;AH$4,(DATE(YEAR($G66)+1,MONTH($G66)+1,1))&gt;AH$4),$D66*24*AH$3*(AH$2/1000-($F66/1000)),0)</f>
        <v>0</v>
      </c>
      <c r="AI66" s="69" t="n">
        <f aca="false">IF(AND($F66&lt;AI$2,$G66&lt;AI$4,(DATE(YEAR($G66)+1,MONTH($G66)+1,1))&gt;AI$4),$D66*24*AI$3*(AI$2/1000-($F66/1000)),0)</f>
        <v>0</v>
      </c>
      <c r="AJ66" s="69" t="n">
        <f aca="false">IF(AND($F66&lt;AJ$2,$G66&lt;AJ$4,(DATE(YEAR($G66)+1,MONTH($G66)+1,1))&gt;AJ$4),$D66*24*AJ$3*(AJ$2/1000-($F66/1000)),0)</f>
        <v>0</v>
      </c>
      <c r="AK66" s="69" t="n">
        <f aca="false">IF(AND($F66&lt;AK$2,$G66&lt;AK$4,(DATE(YEAR($G66)+1,MONTH($G66)+1,1))&gt;AK$4),$D66*24*AK$3*(AK$2/1000-($F66/1000)),0)</f>
        <v>0</v>
      </c>
      <c r="AL66" s="69" t="n">
        <f aca="false">IF(AND($F66&lt;AL$2,$G66&lt;AL$4,(DATE(YEAR($G66)+1,MONTH($G66)+1,1))&gt;AL$4),$D66*24*AL$3*(AL$2/1000-($F66/1000)),0)</f>
        <v>0</v>
      </c>
      <c r="AM66" s="69" t="n">
        <f aca="false">IF(AND($F66&lt;AM$2,$G66&lt;AM$4,(DATE(YEAR($G66)+1,MONTH($G66)+1,1))&gt;AM$4),$D66*24*AM$3*(AM$2/1000-($F66/1000)),0)</f>
        <v>0</v>
      </c>
      <c r="AN66" s="69" t="n">
        <f aca="false">IF(AND($F66&lt;AN$2,$G66&lt;AN$4,(DATE(YEAR($G66)+1,MONTH($G66)+1,1))&gt;AN$4),$D66*24*AN$3*(AN$2/1000-($F66/1000)),0)</f>
        <v>0</v>
      </c>
      <c r="AO66" s="69" t="n">
        <f aca="false">IF(AND($F66&lt;AO$2,$G66&lt;AO$4,(DATE(YEAR($G66)+1,MONTH($G66)+1,1))&gt;AO$4),$D66*24*AO$3*(AO$2/1000-($F66/1000)),0)</f>
        <v>0</v>
      </c>
      <c r="AP66" s="69" t="n">
        <f aca="false">IF(AND($F66&lt;AP$2,$G66&lt;AP$4,(DATE(YEAR($G66)+1,MONTH($G66)+1,1))&gt;AP$4),$D66*24*AP$3*(AP$2/1000-($F66/1000)),0)</f>
        <v>0</v>
      </c>
      <c r="AQ66" s="69" t="n">
        <f aca="false">IF(AND($F66&lt;AQ$2,$G66&lt;AQ$4,(DATE(YEAR($G66)+1,MONTH($G66)+1,1))&gt;AQ$4),$D66*24*AQ$3*(AQ$2/1000-($F66/1000)),0)</f>
        <v>0</v>
      </c>
      <c r="AR66" s="69" t="n">
        <f aca="false">IF(AND($F66&lt;AR$2,$G66&lt;AR$4,(DATE(YEAR($G66)+1,MONTH($G66)+1,1))&gt;AR$4),$D66*24*AR$3*(AR$2/1000-($F66/1000)),0)</f>
        <v>0</v>
      </c>
      <c r="AS66" s="69" t="n">
        <f aca="false">IF(AND($F66&lt;AS$2,$G66&lt;AS$4,(DATE(YEAR($G66)+1,MONTH($G66)+1,1))&gt;AS$4),$D66*24*AS$3*(AS$2/1000-($F66/1000)),0)</f>
        <v>0</v>
      </c>
      <c r="AT66" s="69" t="n">
        <f aca="false">IF(AND($F66&lt;AT$2,$G66&lt;AT$4,(DATE(YEAR($G66)+1,MONTH($G66)+1,1))&gt;AT$4),$D66*24*AT$3*(AT$2/1000-($F66/1000)),0)</f>
        <v>0</v>
      </c>
      <c r="AU66" s="69" t="n">
        <f aca="false">IF(AND($F66&lt;AU$2,$G66&lt;AU$4,(DATE(YEAR($G66)+1,MONTH($G66)+1,1))&gt;AU$4),$D66*24*AU$3*(AU$2/1000-($F66/1000)),0)</f>
        <v>0</v>
      </c>
      <c r="AV66" s="69" t="n">
        <f aca="false">IF(AND($F66&lt;AV$2,$G66&lt;AV$4,(DATE(YEAR($G66)+1,MONTH($G66)+1,1))&gt;AV$4),$D66*24*AV$3*(AV$2/1000-($F66/1000)),0)</f>
        <v>0</v>
      </c>
      <c r="AW66" s="69" t="n">
        <f aca="false">IF(AND($F66&lt;AW$2,$G66&lt;AW$4,(DATE(YEAR($G66)+1,MONTH($G66)+1,1))&gt;AW$4),$D66*24*AW$3*(AW$2/1000-($F66/1000)),0)</f>
        <v>0</v>
      </c>
      <c r="AX66" s="69" t="n">
        <f aca="false">IF(AND($F66&lt;AX$2,$G66&lt;AX$4,(DATE(YEAR($G66)+1,MONTH($G66)+1,1))&gt;AX$4),$D66*24*AX$3*(AX$2/1000-($F66/1000)),0)</f>
        <v>0</v>
      </c>
      <c r="AY66" s="69" t="n">
        <f aca="false">IF(AND($F66&lt;AY$2,$G66&lt;AY$4,(DATE(YEAR($G66)+1,MONTH($G66)+1,1))&gt;AY$4),$D66*24*AY$3*(AY$2/1000-($F66/1000)),0)</f>
        <v>0</v>
      </c>
      <c r="AZ66" s="69" t="n">
        <f aca="false">IF(AND($F66&lt;AZ$2,$G66&lt;AZ$4,(DATE(YEAR($G66)+1,MONTH($G66)+1,1))&gt;AZ$4),$D66*24*AZ$3*(AZ$2/1000-($F66/1000)),0)</f>
        <v>0</v>
      </c>
      <c r="BA66" s="69" t="n">
        <f aca="false">IF(AND($F66&lt;BA$2,$G66&lt;BA$4,(DATE(YEAR($G66)+1,MONTH($G66)+1,1))&gt;BA$4),$D66*24*BA$3*(BA$2/1000-($F66/1000)),0)</f>
        <v>0</v>
      </c>
      <c r="BB66" s="69" t="n">
        <f aca="false">IF(AND($F66&lt;BB$2,$G66&lt;BB$4,(DATE(YEAR($G66)+1,MONTH($G66)+1,1))&gt;BB$4),$D66*24*BB$3*(BB$2/1000-($F66/1000)),0)</f>
        <v>0</v>
      </c>
      <c r="BC66" s="69" t="n">
        <f aca="false">IF(AND($F66&lt;BC$2,$G66&lt;BC$4,(DATE(YEAR($G66)+1,MONTH($G66)+1,1))&gt;BC$4),$D66*24*BC$3*(BC$2/1000-($F66/1000)),0)</f>
        <v>0</v>
      </c>
      <c r="BD66" s="83" t="n">
        <f aca="false">IF(AND($F66&lt;BD$2,$G66&lt;BD$4,(DATE(YEAR($G66)+1,MONTH($G66)+1,1))&gt;BD$4),$D66*24*BD$3*(BD$2/1000-($F66/1000)),0)</f>
        <v>0</v>
      </c>
      <c r="BF66" s="69" t="n">
        <f aca="false">AVERAGE(I66:K66)</f>
        <v>0</v>
      </c>
      <c r="BG66" s="69" t="n">
        <f aca="false">AVERAGE(L66:N66)</f>
        <v>0</v>
      </c>
      <c r="BH66" s="69" t="n">
        <f aca="false">AVERAGE(O66:Q66)</f>
        <v>0</v>
      </c>
      <c r="BI66" s="69" t="n">
        <f aca="false">AVERAGE(R66:T66)</f>
        <v>0</v>
      </c>
      <c r="BJ66" s="69" t="n">
        <f aca="false">AVERAGE(U66:W66)</f>
        <v>7032</v>
      </c>
      <c r="BK66" s="69" t="n">
        <f aca="false">AVERAGE(X66:Z66)</f>
        <v>7032</v>
      </c>
      <c r="BL66" s="69" t="n">
        <f aca="false">AVERAGE(AA66:AC66)</f>
        <v>7032</v>
      </c>
      <c r="BM66" s="69" t="n">
        <f aca="false">AVERAGE(AD66:AF66)</f>
        <v>7032</v>
      </c>
      <c r="BN66" s="69" t="n">
        <f aca="false">AVERAGE(AG66:AI66)</f>
        <v>0</v>
      </c>
      <c r="BO66" s="69" t="n">
        <f aca="false">AVERAGE(AJ66:AL66)</f>
        <v>0</v>
      </c>
      <c r="BP66" s="69" t="n">
        <f aca="false">AVERAGE(AM66:AO66)</f>
        <v>0</v>
      </c>
      <c r="BQ66" s="69" t="n">
        <f aca="false">AVERAGE(AP66:AR66)</f>
        <v>0</v>
      </c>
      <c r="BR66" s="69" t="n">
        <f aca="false">AVERAGE(AS66:AU66)</f>
        <v>0</v>
      </c>
      <c r="BS66" s="69" t="n">
        <f aca="false">AVERAGE(AV66:AX66)</f>
        <v>0</v>
      </c>
      <c r="BT66" s="69" t="n">
        <f aca="false">AVERAGE(AY66:BA66)</f>
        <v>0</v>
      </c>
      <c r="BU66" s="69" t="n">
        <f aca="false">AVERAGE(BB66:BD66)</f>
        <v>0</v>
      </c>
    </row>
    <row r="67" customFormat="false" ht="12.75" hidden="false" customHeight="false" outlineLevel="0" collapsed="false">
      <c r="A67" s="0" t="s">
        <v>1374</v>
      </c>
      <c r="B67" s="0" t="s">
        <v>1251</v>
      </c>
      <c r="C67" s="0" t="s">
        <v>1277</v>
      </c>
      <c r="D67" s="0" t="n">
        <v>63.5</v>
      </c>
      <c r="E67" s="66" t="s">
        <v>1256</v>
      </c>
      <c r="F67" s="2" t="n">
        <v>0</v>
      </c>
      <c r="G67" s="8" t="n">
        <v>37245</v>
      </c>
      <c r="H67" s="64" t="s">
        <v>1260</v>
      </c>
      <c r="I67" s="69" t="n">
        <f aca="false">IF(AND($F67&lt;I$2,$G67&lt;I$4,(DATE(YEAR($G67)+1,MONTH($G67)+1,1))&gt;I$4),$D67*24*I$3*(I$2/1000-($F67/1000)),0)</f>
        <v>0</v>
      </c>
      <c r="J67" s="69" t="n">
        <f aca="false">IF(AND($F67&lt;J$2,$G67&lt;J$4,(DATE(YEAR($G67)+1,MONTH($G67)+1,1))&gt;J$4),$D67*24*J$3*(J$2/1000-($F67/1000)),0)</f>
        <v>0</v>
      </c>
      <c r="K67" s="69" t="n">
        <f aca="false">IF(AND($F67&lt;K$2,$G67&lt;K$4,(DATE(YEAR($G67)+1,MONTH($G67)+1,1))&gt;K$4),$D67*24*K$3*(K$2/1000-($F67/1000)),0)</f>
        <v>0</v>
      </c>
      <c r="L67" s="69" t="n">
        <f aca="false">IF(AND($F67&lt;L$2,$G67&lt;L$4,(DATE(YEAR($G67)+1,MONTH($G67)+1,1))&gt;L$4),$D67*24*L$3*(L$2/1000-($F67/1000)),0)</f>
        <v>0</v>
      </c>
      <c r="M67" s="69" t="n">
        <f aca="false">IF(AND($F67&lt;M$2,$G67&lt;M$4,(DATE(YEAR($G67)+1,MONTH($G67)+1,1))&gt;M$4),$D67*24*M$3*(M$2/1000-($F67/1000)),0)</f>
        <v>0</v>
      </c>
      <c r="N67" s="69" t="n">
        <f aca="false">IF(AND($F67&lt;N$2,$G67&lt;N$4,(DATE(YEAR($G67)+1,MONTH($G67)+1,1))&gt;N$4),$D67*24*N$3*(N$2/1000-($F67/1000)),0)</f>
        <v>0</v>
      </c>
      <c r="O67" s="69" t="n">
        <f aca="false">IF(AND($F67&lt;O$2,$G67&lt;O$4,(DATE(YEAR($G67)+1,MONTH($G67)+1,1))&gt;O$4),$D67*24*O$3*(O$2/1000-($F67/1000)),0)</f>
        <v>0</v>
      </c>
      <c r="P67" s="69" t="n">
        <f aca="false">IF(AND($F67&lt;P$2,$G67&lt;P$4,(DATE(YEAR($G67)+1,MONTH($G67)+1,1))&gt;P$4),$D67*24*P$3*(P$2/1000-($F67/1000)),0)</f>
        <v>0</v>
      </c>
      <c r="Q67" s="69" t="n">
        <f aca="false">IF(AND($F67&lt;Q$2,$G67&lt;Q$4,(DATE(YEAR($G67)+1,MONTH($G67)+1,1))&gt;Q$4),$D67*24*Q$3*(Q$2/1000-($F67/1000)),0)</f>
        <v>0</v>
      </c>
      <c r="R67" s="69" t="n">
        <f aca="false">IF(AND($F67&lt;R$2,$G67&lt;R$4,(DATE(YEAR($G67)+1,MONTH($G67)+1,1))&gt;R$4),$D67*24*R$3*(R$2/1000-($F67/1000)),0)</f>
        <v>0</v>
      </c>
      <c r="S67" s="69" t="n">
        <f aca="false">IF(AND($F67&lt;S$2,$G67&lt;S$4,(DATE(YEAR($G67)+1,MONTH($G67)+1,1))&gt;S$4),$D67*24*S$3*(S$2/1000-($F67/1000)),0)</f>
        <v>0</v>
      </c>
      <c r="T67" s="69" t="n">
        <f aca="false">IF(AND($F67&lt;T$2,$G67&lt;T$4,(DATE(YEAR($G67)+1,MONTH($G67)+1,1))&gt;T$4),$D67*24*T$3*(T$2/1000-($F67/1000)),0)</f>
        <v>0</v>
      </c>
      <c r="U67" s="69" t="n">
        <f aca="false">IF(AND($F67&lt;U$2,$G67&lt;U$4,(DATE(YEAR($G67)+1,MONTH($G67)+1,1))&gt;U$4),$D67*24*U$3*(U$2/1000-($F67/1000)),0)</f>
        <v>15240</v>
      </c>
      <c r="V67" s="69" t="n">
        <f aca="false">IF(AND($F67&lt;V$2,$G67&lt;V$4,(DATE(YEAR($G67)+1,MONTH($G67)+1,1))&gt;V$4),$D67*24*V$3*(V$2/1000-($F67/1000)),0)</f>
        <v>15240</v>
      </c>
      <c r="W67" s="69" t="n">
        <f aca="false">IF(AND($F67&lt;W$2,$G67&lt;W$4,(DATE(YEAR($G67)+1,MONTH($G67)+1,1))&gt;W$4),$D67*24*W$3*(W$2/1000-($F67/1000)),0)</f>
        <v>15240</v>
      </c>
      <c r="X67" s="69" t="n">
        <f aca="false">IF(AND($F67&lt;X$2,$G67&lt;X$4,(DATE(YEAR($G67)+1,MONTH($G67)+1,1))&gt;X$4),$D67*24*X$3*(X$2/1000-($F67/1000)),0)</f>
        <v>15240</v>
      </c>
      <c r="Y67" s="69" t="n">
        <f aca="false">IF(AND($F67&lt;Y$2,$G67&lt;Y$4,(DATE(YEAR($G67)+1,MONTH($G67)+1,1))&gt;Y$4),$D67*24*Y$3*(Y$2/1000-($F67/1000)),0)</f>
        <v>15240</v>
      </c>
      <c r="Z67" s="69" t="n">
        <f aca="false">IF(AND($F67&lt;Z$2,$G67&lt;Z$4,(DATE(YEAR($G67)+1,MONTH($G67)+1,1))&gt;Z$4),$D67*24*Z$3*(Z$2/1000-($F67/1000)),0)</f>
        <v>15240</v>
      </c>
      <c r="AA67" s="69" t="n">
        <f aca="false">IF(AND($F67&lt;AA$2,$G67&lt;AA$4,(DATE(YEAR($G67)+1,MONTH($G67)+1,1))&gt;AA$4),$D67*24*AA$3*(AA$2/1000-($F67/1000)),0)</f>
        <v>15240</v>
      </c>
      <c r="AB67" s="69" t="n">
        <f aca="false">IF(AND($F67&lt;AB$2,$G67&lt;AB$4,(DATE(YEAR($G67)+1,MONTH($G67)+1,1))&gt;AB$4),$D67*24*AB$3*(AB$2/1000-($F67/1000)),0)</f>
        <v>15240</v>
      </c>
      <c r="AC67" s="69" t="n">
        <f aca="false">IF(AND($F67&lt;AC$2,$G67&lt;AC$4,(DATE(YEAR($G67)+1,MONTH($G67)+1,1))&gt;AC$4),$D67*24*AC$3*(AC$2/1000-($F67/1000)),0)</f>
        <v>15240</v>
      </c>
      <c r="AD67" s="69" t="n">
        <f aca="false">IF(AND($F67&lt;AD$2,$G67&lt;AD$4,(DATE(YEAR($G67)+1,MONTH($G67)+1,1))&gt;AD$4),$D67*24*AD$3*(AD$2/1000-($F67/1000)),0)</f>
        <v>15240</v>
      </c>
      <c r="AE67" s="69" t="n">
        <f aca="false">IF(AND($F67&lt;AE$2,$G67&lt;AE$4,(DATE(YEAR($G67)+1,MONTH($G67)+1,1))&gt;AE$4),$D67*24*AE$3*(AE$2/1000-($F67/1000)),0)</f>
        <v>15240</v>
      </c>
      <c r="AF67" s="69" t="n">
        <f aca="false">IF(AND($F67&lt;AF$2,$G67&lt;AF$4,(DATE(YEAR($G67)+1,MONTH($G67)+1,1))&gt;AF$4),$D67*24*AF$3*(AF$2/1000-($F67/1000)),0)</f>
        <v>15240</v>
      </c>
      <c r="AG67" s="69" t="n">
        <f aca="false">IF(AND($F67&lt;AG$2,$G67&lt;AG$4,(DATE(YEAR($G67)+1,MONTH($G67)+1,1))&gt;AG$4),$D67*24*AG$3*(AG$2/1000-($F67/1000)),0)</f>
        <v>0</v>
      </c>
      <c r="AH67" s="69" t="n">
        <f aca="false">IF(AND($F67&lt;AH$2,$G67&lt;AH$4,(DATE(YEAR($G67)+1,MONTH($G67)+1,1))&gt;AH$4),$D67*24*AH$3*(AH$2/1000-($F67/1000)),0)</f>
        <v>0</v>
      </c>
      <c r="AI67" s="69" t="n">
        <f aca="false">IF(AND($F67&lt;AI$2,$G67&lt;AI$4,(DATE(YEAR($G67)+1,MONTH($G67)+1,1))&gt;AI$4),$D67*24*AI$3*(AI$2/1000-($F67/1000)),0)</f>
        <v>0</v>
      </c>
      <c r="AJ67" s="69" t="n">
        <f aca="false">IF(AND($F67&lt;AJ$2,$G67&lt;AJ$4,(DATE(YEAR($G67)+1,MONTH($G67)+1,1))&gt;AJ$4),$D67*24*AJ$3*(AJ$2/1000-($F67/1000)),0)</f>
        <v>0</v>
      </c>
      <c r="AK67" s="69" t="n">
        <f aca="false">IF(AND($F67&lt;AK$2,$G67&lt;AK$4,(DATE(YEAR($G67)+1,MONTH($G67)+1,1))&gt;AK$4),$D67*24*AK$3*(AK$2/1000-($F67/1000)),0)</f>
        <v>0</v>
      </c>
      <c r="AL67" s="69" t="n">
        <f aca="false">IF(AND($F67&lt;AL$2,$G67&lt;AL$4,(DATE(YEAR($G67)+1,MONTH($G67)+1,1))&gt;AL$4),$D67*24*AL$3*(AL$2/1000-($F67/1000)),0)</f>
        <v>0</v>
      </c>
      <c r="AM67" s="69" t="n">
        <f aca="false">IF(AND($F67&lt;AM$2,$G67&lt;AM$4,(DATE(YEAR($G67)+1,MONTH($G67)+1,1))&gt;AM$4),$D67*24*AM$3*(AM$2/1000-($F67/1000)),0)</f>
        <v>0</v>
      </c>
      <c r="AN67" s="69" t="n">
        <f aca="false">IF(AND($F67&lt;AN$2,$G67&lt;AN$4,(DATE(YEAR($G67)+1,MONTH($G67)+1,1))&gt;AN$4),$D67*24*AN$3*(AN$2/1000-($F67/1000)),0)</f>
        <v>0</v>
      </c>
      <c r="AO67" s="69" t="n">
        <f aca="false">IF(AND($F67&lt;AO$2,$G67&lt;AO$4,(DATE(YEAR($G67)+1,MONTH($G67)+1,1))&gt;AO$4),$D67*24*AO$3*(AO$2/1000-($F67/1000)),0)</f>
        <v>0</v>
      </c>
      <c r="AP67" s="69" t="n">
        <f aca="false">IF(AND($F67&lt;AP$2,$G67&lt;AP$4,(DATE(YEAR($G67)+1,MONTH($G67)+1,1))&gt;AP$4),$D67*24*AP$3*(AP$2/1000-($F67/1000)),0)</f>
        <v>0</v>
      </c>
      <c r="AQ67" s="69" t="n">
        <f aca="false">IF(AND($F67&lt;AQ$2,$G67&lt;AQ$4,(DATE(YEAR($G67)+1,MONTH($G67)+1,1))&gt;AQ$4),$D67*24*AQ$3*(AQ$2/1000-($F67/1000)),0)</f>
        <v>0</v>
      </c>
      <c r="AR67" s="69" t="n">
        <f aca="false">IF(AND($F67&lt;AR$2,$G67&lt;AR$4,(DATE(YEAR($G67)+1,MONTH($G67)+1,1))&gt;AR$4),$D67*24*AR$3*(AR$2/1000-($F67/1000)),0)</f>
        <v>0</v>
      </c>
      <c r="AS67" s="69" t="n">
        <f aca="false">IF(AND($F67&lt;AS$2,$G67&lt;AS$4,(DATE(YEAR($G67)+1,MONTH($G67)+1,1))&gt;AS$4),$D67*24*AS$3*(AS$2/1000-($F67/1000)),0)</f>
        <v>0</v>
      </c>
      <c r="AT67" s="69" t="n">
        <f aca="false">IF(AND($F67&lt;AT$2,$G67&lt;AT$4,(DATE(YEAR($G67)+1,MONTH($G67)+1,1))&gt;AT$4),$D67*24*AT$3*(AT$2/1000-($F67/1000)),0)</f>
        <v>0</v>
      </c>
      <c r="AU67" s="69" t="n">
        <f aca="false">IF(AND($F67&lt;AU$2,$G67&lt;AU$4,(DATE(YEAR($G67)+1,MONTH($G67)+1,1))&gt;AU$4),$D67*24*AU$3*(AU$2/1000-($F67/1000)),0)</f>
        <v>0</v>
      </c>
      <c r="AV67" s="69" t="n">
        <f aca="false">IF(AND($F67&lt;AV$2,$G67&lt;AV$4,(DATE(YEAR($G67)+1,MONTH($G67)+1,1))&gt;AV$4),$D67*24*AV$3*(AV$2/1000-($F67/1000)),0)</f>
        <v>0</v>
      </c>
      <c r="AW67" s="69" t="n">
        <f aca="false">IF(AND($F67&lt;AW$2,$G67&lt;AW$4,(DATE(YEAR($G67)+1,MONTH($G67)+1,1))&gt;AW$4),$D67*24*AW$3*(AW$2/1000-($F67/1000)),0)</f>
        <v>0</v>
      </c>
      <c r="AX67" s="69" t="n">
        <f aca="false">IF(AND($F67&lt;AX$2,$G67&lt;AX$4,(DATE(YEAR($G67)+1,MONTH($G67)+1,1))&gt;AX$4),$D67*24*AX$3*(AX$2/1000-($F67/1000)),0)</f>
        <v>0</v>
      </c>
      <c r="AY67" s="69" t="n">
        <f aca="false">IF(AND($F67&lt;AY$2,$G67&lt;AY$4,(DATE(YEAR($G67)+1,MONTH($G67)+1,1))&gt;AY$4),$D67*24*AY$3*(AY$2/1000-($F67/1000)),0)</f>
        <v>0</v>
      </c>
      <c r="AZ67" s="69" t="n">
        <f aca="false">IF(AND($F67&lt;AZ$2,$G67&lt;AZ$4,(DATE(YEAR($G67)+1,MONTH($G67)+1,1))&gt;AZ$4),$D67*24*AZ$3*(AZ$2/1000-($F67/1000)),0)</f>
        <v>0</v>
      </c>
      <c r="BA67" s="69" t="n">
        <f aca="false">IF(AND($F67&lt;BA$2,$G67&lt;BA$4,(DATE(YEAR($G67)+1,MONTH($G67)+1,1))&gt;BA$4),$D67*24*BA$3*(BA$2/1000-($F67/1000)),0)</f>
        <v>0</v>
      </c>
      <c r="BB67" s="69" t="n">
        <f aca="false">IF(AND($F67&lt;BB$2,$G67&lt;BB$4,(DATE(YEAR($G67)+1,MONTH($G67)+1,1))&gt;BB$4),$D67*24*BB$3*(BB$2/1000-($F67/1000)),0)</f>
        <v>0</v>
      </c>
      <c r="BC67" s="69" t="n">
        <f aca="false">IF(AND($F67&lt;BC$2,$G67&lt;BC$4,(DATE(YEAR($G67)+1,MONTH($G67)+1,1))&gt;BC$4),$D67*24*BC$3*(BC$2/1000-($F67/1000)),0)</f>
        <v>0</v>
      </c>
      <c r="BD67" s="83" t="n">
        <f aca="false">IF(AND($F67&lt;BD$2,$G67&lt;BD$4,(DATE(YEAR($G67)+1,MONTH($G67)+1,1))&gt;BD$4),$D67*24*BD$3*(BD$2/1000-($F67/1000)),0)</f>
        <v>0</v>
      </c>
      <c r="BF67" s="69" t="n">
        <f aca="false">AVERAGE(I67:K67)</f>
        <v>0</v>
      </c>
      <c r="BG67" s="69" t="n">
        <f aca="false">AVERAGE(L67:N67)</f>
        <v>0</v>
      </c>
      <c r="BH67" s="69" t="n">
        <f aca="false">AVERAGE(O67:Q67)</f>
        <v>0</v>
      </c>
      <c r="BI67" s="69" t="n">
        <f aca="false">AVERAGE(R67:T67)</f>
        <v>0</v>
      </c>
      <c r="BJ67" s="69" t="n">
        <f aca="false">AVERAGE(U67:W67)</f>
        <v>15240</v>
      </c>
      <c r="BK67" s="69" t="n">
        <f aca="false">AVERAGE(X67:Z67)</f>
        <v>15240</v>
      </c>
      <c r="BL67" s="69" t="n">
        <f aca="false">AVERAGE(AA67:AC67)</f>
        <v>15240</v>
      </c>
      <c r="BM67" s="69" t="n">
        <f aca="false">AVERAGE(AD67:AF67)</f>
        <v>15240</v>
      </c>
      <c r="BN67" s="69" t="n">
        <f aca="false">AVERAGE(AG67:AI67)</f>
        <v>0</v>
      </c>
      <c r="BO67" s="69" t="n">
        <f aca="false">AVERAGE(AJ67:AL67)</f>
        <v>0</v>
      </c>
      <c r="BP67" s="69" t="n">
        <f aca="false">AVERAGE(AM67:AO67)</f>
        <v>0</v>
      </c>
      <c r="BQ67" s="69" t="n">
        <f aca="false">AVERAGE(AP67:AR67)</f>
        <v>0</v>
      </c>
      <c r="BR67" s="69" t="n">
        <f aca="false">AVERAGE(AS67:AU67)</f>
        <v>0</v>
      </c>
      <c r="BS67" s="69" t="n">
        <f aca="false">AVERAGE(AV67:AX67)</f>
        <v>0</v>
      </c>
      <c r="BT67" s="69" t="n">
        <f aca="false">AVERAGE(AY67:BA67)</f>
        <v>0</v>
      </c>
      <c r="BU67" s="69" t="n">
        <f aca="false">AVERAGE(BB67:BD67)</f>
        <v>0</v>
      </c>
    </row>
    <row r="68" customFormat="false" ht="12.75" hidden="false" customHeight="false" outlineLevel="0" collapsed="false">
      <c r="A68" s="0" t="s">
        <v>1279</v>
      </c>
      <c r="B68" s="0" t="s">
        <v>1251</v>
      </c>
      <c r="C68" s="0" t="s">
        <v>1270</v>
      </c>
      <c r="D68" s="0" t="n">
        <v>7.4</v>
      </c>
      <c r="E68" s="66" t="s">
        <v>1256</v>
      </c>
      <c r="F68" s="2" t="n">
        <v>0</v>
      </c>
      <c r="G68" s="8" t="n">
        <v>37257</v>
      </c>
      <c r="H68" s="64" t="s">
        <v>1260</v>
      </c>
      <c r="I68" s="69" t="n">
        <f aca="false">IF(AND($F68&lt;I$2,$G68&lt;I$4,(DATE(YEAR($G68)+1,MONTH($G68)+1,1))&gt;I$4),$D68*24*I$3*(I$2/1000-($F68/1000)),0)</f>
        <v>0</v>
      </c>
      <c r="J68" s="69" t="n">
        <f aca="false">IF(AND($F68&lt;J$2,$G68&lt;J$4,(DATE(YEAR($G68)+1,MONTH($G68)+1,1))&gt;J$4),$D68*24*J$3*(J$2/1000-($F68/1000)),0)</f>
        <v>0</v>
      </c>
      <c r="K68" s="69" t="n">
        <f aca="false">IF(AND($F68&lt;K$2,$G68&lt;K$4,(DATE(YEAR($G68)+1,MONTH($G68)+1,1))&gt;K$4),$D68*24*K$3*(K$2/1000-($F68/1000)),0)</f>
        <v>0</v>
      </c>
      <c r="L68" s="69" t="n">
        <f aca="false">IF(AND($F68&lt;L$2,$G68&lt;L$4,(DATE(YEAR($G68)+1,MONTH($G68)+1,1))&gt;L$4),$D68*24*L$3*(L$2/1000-($F68/1000)),0)</f>
        <v>0</v>
      </c>
      <c r="M68" s="69" t="n">
        <f aca="false">IF(AND($F68&lt;M$2,$G68&lt;M$4,(DATE(YEAR($G68)+1,MONTH($G68)+1,1))&gt;M$4),$D68*24*M$3*(M$2/1000-($F68/1000)),0)</f>
        <v>0</v>
      </c>
      <c r="N68" s="69" t="n">
        <f aca="false">IF(AND($F68&lt;N$2,$G68&lt;N$4,(DATE(YEAR($G68)+1,MONTH($G68)+1,1))&gt;N$4),$D68*24*N$3*(N$2/1000-($F68/1000)),0)</f>
        <v>0</v>
      </c>
      <c r="O68" s="69" t="n">
        <f aca="false">IF(AND($F68&lt;O$2,$G68&lt;O$4,(DATE(YEAR($G68)+1,MONTH($G68)+1,1))&gt;O$4),$D68*24*O$3*(O$2/1000-($F68/1000)),0)</f>
        <v>0</v>
      </c>
      <c r="P68" s="69" t="n">
        <f aca="false">IF(AND($F68&lt;P$2,$G68&lt;P$4,(DATE(YEAR($G68)+1,MONTH($G68)+1,1))&gt;P$4),$D68*24*P$3*(P$2/1000-($F68/1000)),0)</f>
        <v>0</v>
      </c>
      <c r="Q68" s="69" t="n">
        <f aca="false">IF(AND($F68&lt;Q$2,$G68&lt;Q$4,(DATE(YEAR($G68)+1,MONTH($G68)+1,1))&gt;Q$4),$D68*24*Q$3*(Q$2/1000-($F68/1000)),0)</f>
        <v>0</v>
      </c>
      <c r="R68" s="69" t="n">
        <f aca="false">IF(AND($F68&lt;R$2,$G68&lt;R$4,(DATE(YEAR($G68)+1,MONTH($G68)+1,1))&gt;R$4),$D68*24*R$3*(R$2/1000-($F68/1000)),0)</f>
        <v>0</v>
      </c>
      <c r="S68" s="69" t="n">
        <f aca="false">IF(AND($F68&lt;S$2,$G68&lt;S$4,(DATE(YEAR($G68)+1,MONTH($G68)+1,1))&gt;S$4),$D68*24*S$3*(S$2/1000-($F68/1000)),0)</f>
        <v>0</v>
      </c>
      <c r="T68" s="69" t="n">
        <f aca="false">IF(AND($F68&lt;T$2,$G68&lt;T$4,(DATE(YEAR($G68)+1,MONTH($G68)+1,1))&gt;T$4),$D68*24*T$3*(T$2/1000-($F68/1000)),0)</f>
        <v>0</v>
      </c>
      <c r="U68" s="69" t="n">
        <f aca="false">IF(AND($F68&lt;U$2,$G68&lt;U$4,(DATE(YEAR($G68)+1,MONTH($G68)+1,1))&gt;U$4),$D68*24*U$3*(U$2/1000-($F68/1000)),0)</f>
        <v>0</v>
      </c>
      <c r="V68" s="69" t="n">
        <f aca="false">IF(AND($F68&lt;V$2,$G68&lt;V$4,(DATE(YEAR($G68)+1,MONTH($G68)+1,1))&gt;V$4),$D68*24*V$3*(V$2/1000-($F68/1000)),0)</f>
        <v>1776</v>
      </c>
      <c r="W68" s="69" t="n">
        <f aca="false">IF(AND($F68&lt;W$2,$G68&lt;W$4,(DATE(YEAR($G68)+1,MONTH($G68)+1,1))&gt;W$4),$D68*24*W$3*(W$2/1000-($F68/1000)),0)</f>
        <v>1776</v>
      </c>
      <c r="X68" s="69" t="n">
        <f aca="false">IF(AND($F68&lt;X$2,$G68&lt;X$4,(DATE(YEAR($G68)+1,MONTH($G68)+1,1))&gt;X$4),$D68*24*X$3*(X$2/1000-($F68/1000)),0)</f>
        <v>1776</v>
      </c>
      <c r="Y68" s="69" t="n">
        <f aca="false">IF(AND($F68&lt;Y$2,$G68&lt;Y$4,(DATE(YEAR($G68)+1,MONTH($G68)+1,1))&gt;Y$4),$D68*24*Y$3*(Y$2/1000-($F68/1000)),0)</f>
        <v>1776</v>
      </c>
      <c r="Z68" s="69" t="n">
        <f aca="false">IF(AND($F68&lt;Z$2,$G68&lt;Z$4,(DATE(YEAR($G68)+1,MONTH($G68)+1,1))&gt;Z$4),$D68*24*Z$3*(Z$2/1000-($F68/1000)),0)</f>
        <v>1776</v>
      </c>
      <c r="AA68" s="69" t="n">
        <f aca="false">IF(AND($F68&lt;AA$2,$G68&lt;AA$4,(DATE(YEAR($G68)+1,MONTH($G68)+1,1))&gt;AA$4),$D68*24*AA$3*(AA$2/1000-($F68/1000)),0)</f>
        <v>1776</v>
      </c>
      <c r="AB68" s="69" t="n">
        <f aca="false">IF(AND($F68&lt;AB$2,$G68&lt;AB$4,(DATE(YEAR($G68)+1,MONTH($G68)+1,1))&gt;AB$4),$D68*24*AB$3*(AB$2/1000-($F68/1000)),0)</f>
        <v>1776</v>
      </c>
      <c r="AC68" s="69" t="n">
        <f aca="false">IF(AND($F68&lt;AC$2,$G68&lt;AC$4,(DATE(YEAR($G68)+1,MONTH($G68)+1,1))&gt;AC$4),$D68*24*AC$3*(AC$2/1000-($F68/1000)),0)</f>
        <v>1776</v>
      </c>
      <c r="AD68" s="69" t="n">
        <f aca="false">IF(AND($F68&lt;AD$2,$G68&lt;AD$4,(DATE(YEAR($G68)+1,MONTH($G68)+1,1))&gt;AD$4),$D68*24*AD$3*(AD$2/1000-($F68/1000)),0)</f>
        <v>1776</v>
      </c>
      <c r="AE68" s="69" t="n">
        <f aca="false">IF(AND($F68&lt;AE$2,$G68&lt;AE$4,(DATE(YEAR($G68)+1,MONTH($G68)+1,1))&gt;AE$4),$D68*24*AE$3*(AE$2/1000-($F68/1000)),0)</f>
        <v>1776</v>
      </c>
      <c r="AF68" s="69" t="n">
        <f aca="false">IF(AND($F68&lt;AF$2,$G68&lt;AF$4,(DATE(YEAR($G68)+1,MONTH($G68)+1,1))&gt;AF$4),$D68*24*AF$3*(AF$2/1000-($F68/1000)),0)</f>
        <v>1776</v>
      </c>
      <c r="AG68" s="69" t="n">
        <f aca="false">IF(AND($F68&lt;AG$2,$G68&lt;AG$4,(DATE(YEAR($G68)+1,MONTH($G68)+1,1))&gt;AG$4),$D68*24*AG$3*(AG$2/1000-($F68/1000)),0)</f>
        <v>1776</v>
      </c>
      <c r="AH68" s="69" t="n">
        <f aca="false">IF(AND($F68&lt;AH$2,$G68&lt;AH$4,(DATE(YEAR($G68)+1,MONTH($G68)+1,1))&gt;AH$4),$D68*24*AH$3*(AH$2/1000-($F68/1000)),0)</f>
        <v>0</v>
      </c>
      <c r="AI68" s="69" t="n">
        <f aca="false">IF(AND($F68&lt;AI$2,$G68&lt;AI$4,(DATE(YEAR($G68)+1,MONTH($G68)+1,1))&gt;AI$4),$D68*24*AI$3*(AI$2/1000-($F68/1000)),0)</f>
        <v>0</v>
      </c>
      <c r="AJ68" s="69" t="n">
        <f aca="false">IF(AND($F68&lt;AJ$2,$G68&lt;AJ$4,(DATE(YEAR($G68)+1,MONTH($G68)+1,1))&gt;AJ$4),$D68*24*AJ$3*(AJ$2/1000-($F68/1000)),0)</f>
        <v>0</v>
      </c>
      <c r="AK68" s="69" t="n">
        <f aca="false">IF(AND($F68&lt;AK$2,$G68&lt;AK$4,(DATE(YEAR($G68)+1,MONTH($G68)+1,1))&gt;AK$4),$D68*24*AK$3*(AK$2/1000-($F68/1000)),0)</f>
        <v>0</v>
      </c>
      <c r="AL68" s="69" t="n">
        <f aca="false">IF(AND($F68&lt;AL$2,$G68&lt;AL$4,(DATE(YEAR($G68)+1,MONTH($G68)+1,1))&gt;AL$4),$D68*24*AL$3*(AL$2/1000-($F68/1000)),0)</f>
        <v>0</v>
      </c>
      <c r="AM68" s="69" t="n">
        <f aca="false">IF(AND($F68&lt;AM$2,$G68&lt;AM$4,(DATE(YEAR($G68)+1,MONTH($G68)+1,1))&gt;AM$4),$D68*24*AM$3*(AM$2/1000-($F68/1000)),0)</f>
        <v>0</v>
      </c>
      <c r="AN68" s="69" t="n">
        <f aca="false">IF(AND($F68&lt;AN$2,$G68&lt;AN$4,(DATE(YEAR($G68)+1,MONTH($G68)+1,1))&gt;AN$4),$D68*24*AN$3*(AN$2/1000-($F68/1000)),0)</f>
        <v>0</v>
      </c>
      <c r="AO68" s="69" t="n">
        <f aca="false">IF(AND($F68&lt;AO$2,$G68&lt;AO$4,(DATE(YEAR($G68)+1,MONTH($G68)+1,1))&gt;AO$4),$D68*24*AO$3*(AO$2/1000-($F68/1000)),0)</f>
        <v>0</v>
      </c>
      <c r="AP68" s="69" t="n">
        <f aca="false">IF(AND($F68&lt;AP$2,$G68&lt;AP$4,(DATE(YEAR($G68)+1,MONTH($G68)+1,1))&gt;AP$4),$D68*24*AP$3*(AP$2/1000-($F68/1000)),0)</f>
        <v>0</v>
      </c>
      <c r="AQ68" s="69" t="n">
        <f aca="false">IF(AND($F68&lt;AQ$2,$G68&lt;AQ$4,(DATE(YEAR($G68)+1,MONTH($G68)+1,1))&gt;AQ$4),$D68*24*AQ$3*(AQ$2/1000-($F68/1000)),0)</f>
        <v>0</v>
      </c>
      <c r="AR68" s="69" t="n">
        <f aca="false">IF(AND($F68&lt;AR$2,$G68&lt;AR$4,(DATE(YEAR($G68)+1,MONTH($G68)+1,1))&gt;AR$4),$D68*24*AR$3*(AR$2/1000-($F68/1000)),0)</f>
        <v>0</v>
      </c>
      <c r="AS68" s="69" t="n">
        <f aca="false">IF(AND($F68&lt;AS$2,$G68&lt;AS$4,(DATE(YEAR($G68)+1,MONTH($G68)+1,1))&gt;AS$4),$D68*24*AS$3*(AS$2/1000-($F68/1000)),0)</f>
        <v>0</v>
      </c>
      <c r="AT68" s="69" t="n">
        <f aca="false">IF(AND($F68&lt;AT$2,$G68&lt;AT$4,(DATE(YEAR($G68)+1,MONTH($G68)+1,1))&gt;AT$4),$D68*24*AT$3*(AT$2/1000-($F68/1000)),0)</f>
        <v>0</v>
      </c>
      <c r="AU68" s="69" t="n">
        <f aca="false">IF(AND($F68&lt;AU$2,$G68&lt;AU$4,(DATE(YEAR($G68)+1,MONTH($G68)+1,1))&gt;AU$4),$D68*24*AU$3*(AU$2/1000-($F68/1000)),0)</f>
        <v>0</v>
      </c>
      <c r="AV68" s="69" t="n">
        <f aca="false">IF(AND($F68&lt;AV$2,$G68&lt;AV$4,(DATE(YEAR($G68)+1,MONTH($G68)+1,1))&gt;AV$4),$D68*24*AV$3*(AV$2/1000-($F68/1000)),0)</f>
        <v>0</v>
      </c>
      <c r="AW68" s="69" t="n">
        <f aca="false">IF(AND($F68&lt;AW$2,$G68&lt;AW$4,(DATE(YEAR($G68)+1,MONTH($G68)+1,1))&gt;AW$4),$D68*24*AW$3*(AW$2/1000-($F68/1000)),0)</f>
        <v>0</v>
      </c>
      <c r="AX68" s="69" t="n">
        <f aca="false">IF(AND($F68&lt;AX$2,$G68&lt;AX$4,(DATE(YEAR($G68)+1,MONTH($G68)+1,1))&gt;AX$4),$D68*24*AX$3*(AX$2/1000-($F68/1000)),0)</f>
        <v>0</v>
      </c>
      <c r="AY68" s="69" t="n">
        <f aca="false">IF(AND($F68&lt;AY$2,$G68&lt;AY$4,(DATE(YEAR($G68)+1,MONTH($G68)+1,1))&gt;AY$4),$D68*24*AY$3*(AY$2/1000-($F68/1000)),0)</f>
        <v>0</v>
      </c>
      <c r="AZ68" s="69" t="n">
        <f aca="false">IF(AND($F68&lt;AZ$2,$G68&lt;AZ$4,(DATE(YEAR($G68)+1,MONTH($G68)+1,1))&gt;AZ$4),$D68*24*AZ$3*(AZ$2/1000-($F68/1000)),0)</f>
        <v>0</v>
      </c>
      <c r="BA68" s="69" t="n">
        <f aca="false">IF(AND($F68&lt;BA$2,$G68&lt;BA$4,(DATE(YEAR($G68)+1,MONTH($G68)+1,1))&gt;BA$4),$D68*24*BA$3*(BA$2/1000-($F68/1000)),0)</f>
        <v>0</v>
      </c>
      <c r="BB68" s="69" t="n">
        <f aca="false">IF(AND($F68&lt;BB$2,$G68&lt;BB$4,(DATE(YEAR($G68)+1,MONTH($G68)+1,1))&gt;BB$4),$D68*24*BB$3*(BB$2/1000-($F68/1000)),0)</f>
        <v>0</v>
      </c>
      <c r="BC68" s="69" t="n">
        <f aca="false">IF(AND($F68&lt;BC$2,$G68&lt;BC$4,(DATE(YEAR($G68)+1,MONTH($G68)+1,1))&gt;BC$4),$D68*24*BC$3*(BC$2/1000-($F68/1000)),0)</f>
        <v>0</v>
      </c>
      <c r="BD68" s="83" t="n">
        <f aca="false">IF(AND($F68&lt;BD$2,$G68&lt;BD$4,(DATE(YEAR($G68)+1,MONTH($G68)+1,1))&gt;BD$4),$D68*24*BD$3*(BD$2/1000-($F68/1000)),0)</f>
        <v>0</v>
      </c>
      <c r="BF68" s="69" t="n">
        <f aca="false">AVERAGE(I68:K68)</f>
        <v>0</v>
      </c>
      <c r="BG68" s="69" t="n">
        <f aca="false">AVERAGE(L68:N68)</f>
        <v>0</v>
      </c>
      <c r="BH68" s="69" t="n">
        <f aca="false">AVERAGE(O68:Q68)</f>
        <v>0</v>
      </c>
      <c r="BI68" s="69" t="n">
        <f aca="false">AVERAGE(R68:T68)</f>
        <v>0</v>
      </c>
      <c r="BJ68" s="69" t="n">
        <f aca="false">AVERAGE(U68:W68)</f>
        <v>1184</v>
      </c>
      <c r="BK68" s="69" t="n">
        <f aca="false">AVERAGE(X68:Z68)</f>
        <v>1776</v>
      </c>
      <c r="BL68" s="69" t="n">
        <f aca="false">AVERAGE(AA68:AC68)</f>
        <v>1776</v>
      </c>
      <c r="BM68" s="69" t="n">
        <f aca="false">AVERAGE(AD68:AF68)</f>
        <v>1776</v>
      </c>
      <c r="BN68" s="69" t="n">
        <f aca="false">AVERAGE(AG68:AI68)</f>
        <v>592</v>
      </c>
      <c r="BO68" s="69" t="n">
        <f aca="false">AVERAGE(AJ68:AL68)</f>
        <v>0</v>
      </c>
      <c r="BP68" s="69" t="n">
        <f aca="false">AVERAGE(AM68:AO68)</f>
        <v>0</v>
      </c>
      <c r="BQ68" s="69" t="n">
        <f aca="false">AVERAGE(AP68:AR68)</f>
        <v>0</v>
      </c>
      <c r="BR68" s="69" t="n">
        <f aca="false">AVERAGE(AS68:AU68)</f>
        <v>0</v>
      </c>
      <c r="BS68" s="69" t="n">
        <f aca="false">AVERAGE(AV68:AX68)</f>
        <v>0</v>
      </c>
      <c r="BT68" s="69" t="n">
        <f aca="false">AVERAGE(AY68:BA68)</f>
        <v>0</v>
      </c>
      <c r="BU68" s="69" t="n">
        <f aca="false">AVERAGE(BB68:BD68)</f>
        <v>0</v>
      </c>
    </row>
    <row r="69" customFormat="false" ht="12.75" hidden="false" customHeight="false" outlineLevel="0" collapsed="false">
      <c r="A69" s="0" t="s">
        <v>1269</v>
      </c>
      <c r="B69" s="0" t="s">
        <v>1251</v>
      </c>
      <c r="C69" s="0" t="s">
        <v>1270</v>
      </c>
      <c r="D69" s="0" t="n">
        <v>7.2</v>
      </c>
      <c r="E69" s="66" t="s">
        <v>1256</v>
      </c>
      <c r="F69" s="2" t="n">
        <v>0</v>
      </c>
      <c r="G69" s="8" t="n">
        <v>37257</v>
      </c>
      <c r="H69" s="64" t="s">
        <v>1260</v>
      </c>
      <c r="I69" s="69" t="n">
        <f aca="false">IF(AND($F69&lt;I$2,$G69&lt;I$4,(DATE(YEAR($G69)+1,MONTH($G69)+1,1))&gt;I$4),$D69*24*I$3*(I$2/1000-($F69/1000)),0)</f>
        <v>0</v>
      </c>
      <c r="J69" s="69" t="n">
        <f aca="false">IF(AND($F69&lt;J$2,$G69&lt;J$4,(DATE(YEAR($G69)+1,MONTH($G69)+1,1))&gt;J$4),$D69*24*J$3*(J$2/1000-($F69/1000)),0)</f>
        <v>0</v>
      </c>
      <c r="K69" s="69" t="n">
        <f aca="false">IF(AND($F69&lt;K$2,$G69&lt;K$4,(DATE(YEAR($G69)+1,MONTH($G69)+1,1))&gt;K$4),$D69*24*K$3*(K$2/1000-($F69/1000)),0)</f>
        <v>0</v>
      </c>
      <c r="L69" s="69" t="n">
        <f aca="false">IF(AND($F69&lt;L$2,$G69&lt;L$4,(DATE(YEAR($G69)+1,MONTH($G69)+1,1))&gt;L$4),$D69*24*L$3*(L$2/1000-($F69/1000)),0)</f>
        <v>0</v>
      </c>
      <c r="M69" s="69" t="n">
        <f aca="false">IF(AND($F69&lt;M$2,$G69&lt;M$4,(DATE(YEAR($G69)+1,MONTH($G69)+1,1))&gt;M$4),$D69*24*M$3*(M$2/1000-($F69/1000)),0)</f>
        <v>0</v>
      </c>
      <c r="N69" s="69" t="n">
        <f aca="false">IF(AND($F69&lt;N$2,$G69&lt;N$4,(DATE(YEAR($G69)+1,MONTH($G69)+1,1))&gt;N$4),$D69*24*N$3*(N$2/1000-($F69/1000)),0)</f>
        <v>0</v>
      </c>
      <c r="O69" s="69" t="n">
        <f aca="false">IF(AND($F69&lt;O$2,$G69&lt;O$4,(DATE(YEAR($G69)+1,MONTH($G69)+1,1))&gt;O$4),$D69*24*O$3*(O$2/1000-($F69/1000)),0)</f>
        <v>0</v>
      </c>
      <c r="P69" s="69" t="n">
        <f aca="false">IF(AND($F69&lt;P$2,$G69&lt;P$4,(DATE(YEAR($G69)+1,MONTH($G69)+1,1))&gt;P$4),$D69*24*P$3*(P$2/1000-($F69/1000)),0)</f>
        <v>0</v>
      </c>
      <c r="Q69" s="69" t="n">
        <f aca="false">IF(AND($F69&lt;Q$2,$G69&lt;Q$4,(DATE(YEAR($G69)+1,MONTH($G69)+1,1))&gt;Q$4),$D69*24*Q$3*(Q$2/1000-($F69/1000)),0)</f>
        <v>0</v>
      </c>
      <c r="R69" s="69" t="n">
        <f aca="false">IF(AND($F69&lt;R$2,$G69&lt;R$4,(DATE(YEAR($G69)+1,MONTH($G69)+1,1))&gt;R$4),$D69*24*R$3*(R$2/1000-($F69/1000)),0)</f>
        <v>0</v>
      </c>
      <c r="S69" s="69" t="n">
        <f aca="false">IF(AND($F69&lt;S$2,$G69&lt;S$4,(DATE(YEAR($G69)+1,MONTH($G69)+1,1))&gt;S$4),$D69*24*S$3*(S$2/1000-($F69/1000)),0)</f>
        <v>0</v>
      </c>
      <c r="T69" s="69" t="n">
        <f aca="false">IF(AND($F69&lt;T$2,$G69&lt;T$4,(DATE(YEAR($G69)+1,MONTH($G69)+1,1))&gt;T$4),$D69*24*T$3*(T$2/1000-($F69/1000)),0)</f>
        <v>0</v>
      </c>
      <c r="U69" s="69" t="n">
        <f aca="false">IF(AND($F69&lt;U$2,$G69&lt;U$4,(DATE(YEAR($G69)+1,MONTH($G69)+1,1))&gt;U$4),$D69*24*U$3*(U$2/1000-($F69/1000)),0)</f>
        <v>0</v>
      </c>
      <c r="V69" s="69" t="n">
        <f aca="false">IF(AND($F69&lt;V$2,$G69&lt;V$4,(DATE(YEAR($G69)+1,MONTH($G69)+1,1))&gt;V$4),$D69*24*V$3*(V$2/1000-($F69/1000)),0)</f>
        <v>1728</v>
      </c>
      <c r="W69" s="69" t="n">
        <f aca="false">IF(AND($F69&lt;W$2,$G69&lt;W$4,(DATE(YEAR($G69)+1,MONTH($G69)+1,1))&gt;W$4),$D69*24*W$3*(W$2/1000-($F69/1000)),0)</f>
        <v>1728</v>
      </c>
      <c r="X69" s="69" t="n">
        <f aca="false">IF(AND($F69&lt;X$2,$G69&lt;X$4,(DATE(YEAR($G69)+1,MONTH($G69)+1,1))&gt;X$4),$D69*24*X$3*(X$2/1000-($F69/1000)),0)</f>
        <v>1728</v>
      </c>
      <c r="Y69" s="69" t="n">
        <f aca="false">IF(AND($F69&lt;Y$2,$G69&lt;Y$4,(DATE(YEAR($G69)+1,MONTH($G69)+1,1))&gt;Y$4),$D69*24*Y$3*(Y$2/1000-($F69/1000)),0)</f>
        <v>1728</v>
      </c>
      <c r="Z69" s="69" t="n">
        <f aca="false">IF(AND($F69&lt;Z$2,$G69&lt;Z$4,(DATE(YEAR($G69)+1,MONTH($G69)+1,1))&gt;Z$4),$D69*24*Z$3*(Z$2/1000-($F69/1000)),0)</f>
        <v>1728</v>
      </c>
      <c r="AA69" s="69" t="n">
        <f aca="false">IF(AND($F69&lt;AA$2,$G69&lt;AA$4,(DATE(YEAR($G69)+1,MONTH($G69)+1,1))&gt;AA$4),$D69*24*AA$3*(AA$2/1000-($F69/1000)),0)</f>
        <v>1728</v>
      </c>
      <c r="AB69" s="69" t="n">
        <f aca="false">IF(AND($F69&lt;AB$2,$G69&lt;AB$4,(DATE(YEAR($G69)+1,MONTH($G69)+1,1))&gt;AB$4),$D69*24*AB$3*(AB$2/1000-($F69/1000)),0)</f>
        <v>1728</v>
      </c>
      <c r="AC69" s="69" t="n">
        <f aca="false">IF(AND($F69&lt;AC$2,$G69&lt;AC$4,(DATE(YEAR($G69)+1,MONTH($G69)+1,1))&gt;AC$4),$D69*24*AC$3*(AC$2/1000-($F69/1000)),0)</f>
        <v>1728</v>
      </c>
      <c r="AD69" s="69" t="n">
        <f aca="false">IF(AND($F69&lt;AD$2,$G69&lt;AD$4,(DATE(YEAR($G69)+1,MONTH($G69)+1,1))&gt;AD$4),$D69*24*AD$3*(AD$2/1000-($F69/1000)),0)</f>
        <v>1728</v>
      </c>
      <c r="AE69" s="69" t="n">
        <f aca="false">IF(AND($F69&lt;AE$2,$G69&lt;AE$4,(DATE(YEAR($G69)+1,MONTH($G69)+1,1))&gt;AE$4),$D69*24*AE$3*(AE$2/1000-($F69/1000)),0)</f>
        <v>1728</v>
      </c>
      <c r="AF69" s="69" t="n">
        <f aca="false">IF(AND($F69&lt;AF$2,$G69&lt;AF$4,(DATE(YEAR($G69)+1,MONTH($G69)+1,1))&gt;AF$4),$D69*24*AF$3*(AF$2/1000-($F69/1000)),0)</f>
        <v>1728</v>
      </c>
      <c r="AG69" s="69" t="n">
        <f aca="false">IF(AND($F69&lt;AG$2,$G69&lt;AG$4,(DATE(YEAR($G69)+1,MONTH($G69)+1,1))&gt;AG$4),$D69*24*AG$3*(AG$2/1000-($F69/1000)),0)</f>
        <v>1728</v>
      </c>
      <c r="AH69" s="69" t="n">
        <f aca="false">IF(AND($F69&lt;AH$2,$G69&lt;AH$4,(DATE(YEAR($G69)+1,MONTH($G69)+1,1))&gt;AH$4),$D69*24*AH$3*(AH$2/1000-($F69/1000)),0)</f>
        <v>0</v>
      </c>
      <c r="AI69" s="69" t="n">
        <f aca="false">IF(AND($F69&lt;AI$2,$G69&lt;AI$4,(DATE(YEAR($G69)+1,MONTH($G69)+1,1))&gt;AI$4),$D69*24*AI$3*(AI$2/1000-($F69/1000)),0)</f>
        <v>0</v>
      </c>
      <c r="AJ69" s="69" t="n">
        <f aca="false">IF(AND($F69&lt;AJ$2,$G69&lt;AJ$4,(DATE(YEAR($G69)+1,MONTH($G69)+1,1))&gt;AJ$4),$D69*24*AJ$3*(AJ$2/1000-($F69/1000)),0)</f>
        <v>0</v>
      </c>
      <c r="AK69" s="69" t="n">
        <f aca="false">IF(AND($F69&lt;AK$2,$G69&lt;AK$4,(DATE(YEAR($G69)+1,MONTH($G69)+1,1))&gt;AK$4),$D69*24*AK$3*(AK$2/1000-($F69/1000)),0)</f>
        <v>0</v>
      </c>
      <c r="AL69" s="69" t="n">
        <f aca="false">IF(AND($F69&lt;AL$2,$G69&lt;AL$4,(DATE(YEAR($G69)+1,MONTH($G69)+1,1))&gt;AL$4),$D69*24*AL$3*(AL$2/1000-($F69/1000)),0)</f>
        <v>0</v>
      </c>
      <c r="AM69" s="69" t="n">
        <f aca="false">IF(AND($F69&lt;AM$2,$G69&lt;AM$4,(DATE(YEAR($G69)+1,MONTH($G69)+1,1))&gt;AM$4),$D69*24*AM$3*(AM$2/1000-($F69/1000)),0)</f>
        <v>0</v>
      </c>
      <c r="AN69" s="69" t="n">
        <f aca="false">IF(AND($F69&lt;AN$2,$G69&lt;AN$4,(DATE(YEAR($G69)+1,MONTH($G69)+1,1))&gt;AN$4),$D69*24*AN$3*(AN$2/1000-($F69/1000)),0)</f>
        <v>0</v>
      </c>
      <c r="AO69" s="69" t="n">
        <f aca="false">IF(AND($F69&lt;AO$2,$G69&lt;AO$4,(DATE(YEAR($G69)+1,MONTH($G69)+1,1))&gt;AO$4),$D69*24*AO$3*(AO$2/1000-($F69/1000)),0)</f>
        <v>0</v>
      </c>
      <c r="AP69" s="69" t="n">
        <f aca="false">IF(AND($F69&lt;AP$2,$G69&lt;AP$4,(DATE(YEAR($G69)+1,MONTH($G69)+1,1))&gt;AP$4),$D69*24*AP$3*(AP$2/1000-($F69/1000)),0)</f>
        <v>0</v>
      </c>
      <c r="AQ69" s="69" t="n">
        <f aca="false">IF(AND($F69&lt;AQ$2,$G69&lt;AQ$4,(DATE(YEAR($G69)+1,MONTH($G69)+1,1))&gt;AQ$4),$D69*24*AQ$3*(AQ$2/1000-($F69/1000)),0)</f>
        <v>0</v>
      </c>
      <c r="AR69" s="69" t="n">
        <f aca="false">IF(AND($F69&lt;AR$2,$G69&lt;AR$4,(DATE(YEAR($G69)+1,MONTH($G69)+1,1))&gt;AR$4),$D69*24*AR$3*(AR$2/1000-($F69/1000)),0)</f>
        <v>0</v>
      </c>
      <c r="AS69" s="69" t="n">
        <f aca="false">IF(AND($F69&lt;AS$2,$G69&lt;AS$4,(DATE(YEAR($G69)+1,MONTH($G69)+1,1))&gt;AS$4),$D69*24*AS$3*(AS$2/1000-($F69/1000)),0)</f>
        <v>0</v>
      </c>
      <c r="AT69" s="69" t="n">
        <f aca="false">IF(AND($F69&lt;AT$2,$G69&lt;AT$4,(DATE(YEAR($G69)+1,MONTH($G69)+1,1))&gt;AT$4),$D69*24*AT$3*(AT$2/1000-($F69/1000)),0)</f>
        <v>0</v>
      </c>
      <c r="AU69" s="69" t="n">
        <f aca="false">IF(AND($F69&lt;AU$2,$G69&lt;AU$4,(DATE(YEAR($G69)+1,MONTH($G69)+1,1))&gt;AU$4),$D69*24*AU$3*(AU$2/1000-($F69/1000)),0)</f>
        <v>0</v>
      </c>
      <c r="AV69" s="69" t="n">
        <f aca="false">IF(AND($F69&lt;AV$2,$G69&lt;AV$4,(DATE(YEAR($G69)+1,MONTH($G69)+1,1))&gt;AV$4),$D69*24*AV$3*(AV$2/1000-($F69/1000)),0)</f>
        <v>0</v>
      </c>
      <c r="AW69" s="69" t="n">
        <f aca="false">IF(AND($F69&lt;AW$2,$G69&lt;AW$4,(DATE(YEAR($G69)+1,MONTH($G69)+1,1))&gt;AW$4),$D69*24*AW$3*(AW$2/1000-($F69/1000)),0)</f>
        <v>0</v>
      </c>
      <c r="AX69" s="69" t="n">
        <f aca="false">IF(AND($F69&lt;AX$2,$G69&lt;AX$4,(DATE(YEAR($G69)+1,MONTH($G69)+1,1))&gt;AX$4),$D69*24*AX$3*(AX$2/1000-($F69/1000)),0)</f>
        <v>0</v>
      </c>
      <c r="AY69" s="69" t="n">
        <f aca="false">IF(AND($F69&lt;AY$2,$G69&lt;AY$4,(DATE(YEAR($G69)+1,MONTH($G69)+1,1))&gt;AY$4),$D69*24*AY$3*(AY$2/1000-($F69/1000)),0)</f>
        <v>0</v>
      </c>
      <c r="AZ69" s="69" t="n">
        <f aca="false">IF(AND($F69&lt;AZ$2,$G69&lt;AZ$4,(DATE(YEAR($G69)+1,MONTH($G69)+1,1))&gt;AZ$4),$D69*24*AZ$3*(AZ$2/1000-($F69/1000)),0)</f>
        <v>0</v>
      </c>
      <c r="BA69" s="69" t="n">
        <f aca="false">IF(AND($F69&lt;BA$2,$G69&lt;BA$4,(DATE(YEAR($G69)+1,MONTH($G69)+1,1))&gt;BA$4),$D69*24*BA$3*(BA$2/1000-($F69/1000)),0)</f>
        <v>0</v>
      </c>
      <c r="BB69" s="69" t="n">
        <f aca="false">IF(AND($F69&lt;BB$2,$G69&lt;BB$4,(DATE(YEAR($G69)+1,MONTH($G69)+1,1))&gt;BB$4),$D69*24*BB$3*(BB$2/1000-($F69/1000)),0)</f>
        <v>0</v>
      </c>
      <c r="BC69" s="69" t="n">
        <f aca="false">IF(AND($F69&lt;BC$2,$G69&lt;BC$4,(DATE(YEAR($G69)+1,MONTH($G69)+1,1))&gt;BC$4),$D69*24*BC$3*(BC$2/1000-($F69/1000)),0)</f>
        <v>0</v>
      </c>
      <c r="BD69" s="83" t="n">
        <f aca="false">IF(AND($F69&lt;BD$2,$G69&lt;BD$4,(DATE(YEAR($G69)+1,MONTH($G69)+1,1))&gt;BD$4),$D69*24*BD$3*(BD$2/1000-($F69/1000)),0)</f>
        <v>0</v>
      </c>
      <c r="BF69" s="69" t="n">
        <f aca="false">AVERAGE(I69:K69)</f>
        <v>0</v>
      </c>
      <c r="BG69" s="69" t="n">
        <f aca="false">AVERAGE(L69:N69)</f>
        <v>0</v>
      </c>
      <c r="BH69" s="69" t="n">
        <f aca="false">AVERAGE(O69:Q69)</f>
        <v>0</v>
      </c>
      <c r="BI69" s="69" t="n">
        <f aca="false">AVERAGE(R69:T69)</f>
        <v>0</v>
      </c>
      <c r="BJ69" s="69" t="n">
        <f aca="false">AVERAGE(U69:W69)</f>
        <v>1152</v>
      </c>
      <c r="BK69" s="69" t="n">
        <f aca="false">AVERAGE(X69:Z69)</f>
        <v>1728</v>
      </c>
      <c r="BL69" s="69" t="n">
        <f aca="false">AVERAGE(AA69:AC69)</f>
        <v>1728</v>
      </c>
      <c r="BM69" s="69" t="n">
        <f aca="false">AVERAGE(AD69:AF69)</f>
        <v>1728</v>
      </c>
      <c r="BN69" s="69" t="n">
        <f aca="false">AVERAGE(AG69:AI69)</f>
        <v>576</v>
      </c>
      <c r="BO69" s="69" t="n">
        <f aca="false">AVERAGE(AJ69:AL69)</f>
        <v>0</v>
      </c>
      <c r="BP69" s="69" t="n">
        <f aca="false">AVERAGE(AM69:AO69)</f>
        <v>0</v>
      </c>
      <c r="BQ69" s="69" t="n">
        <f aca="false">AVERAGE(AP69:AR69)</f>
        <v>0</v>
      </c>
      <c r="BR69" s="69" t="n">
        <f aca="false">AVERAGE(AS69:AU69)</f>
        <v>0</v>
      </c>
      <c r="BS69" s="69" t="n">
        <f aca="false">AVERAGE(AV69:AX69)</f>
        <v>0</v>
      </c>
      <c r="BT69" s="69" t="n">
        <f aca="false">AVERAGE(AY69:BA69)</f>
        <v>0</v>
      </c>
      <c r="BU69" s="69" t="n">
        <f aca="false">AVERAGE(BB69:BD69)</f>
        <v>0</v>
      </c>
    </row>
    <row r="70" customFormat="false" ht="12.75" hidden="false" customHeight="false" outlineLevel="0" collapsed="false">
      <c r="A70" s="0" t="s">
        <v>1265</v>
      </c>
      <c r="B70" s="0" t="s">
        <v>1251</v>
      </c>
      <c r="C70" s="0" t="s">
        <v>1266</v>
      </c>
      <c r="D70" s="6" t="n">
        <v>29.8</v>
      </c>
      <c r="E70" s="66" t="s">
        <v>1256</v>
      </c>
      <c r="F70" s="67" t="n">
        <v>0</v>
      </c>
      <c r="G70" s="8" t="n">
        <v>37408</v>
      </c>
      <c r="H70" s="64" t="s">
        <v>1260</v>
      </c>
      <c r="I70" s="69" t="n">
        <f aca="false">IF(AND($F70&lt;I$2,$G70&lt;I$4,(DATE(YEAR($G70)+1,MONTH($G70)+1,1))&gt;I$4),$D70*24*I$3*(I$2/1000-($F70/1000)),0)</f>
        <v>0</v>
      </c>
      <c r="J70" s="69" t="n">
        <f aca="false">IF(AND($F70&lt;J$2,$G70&lt;J$4,(DATE(YEAR($G70)+1,MONTH($G70)+1,1))&gt;J$4),$D70*24*J$3*(J$2/1000-($F70/1000)),0)</f>
        <v>0</v>
      </c>
      <c r="K70" s="69" t="n">
        <f aca="false">IF(AND($F70&lt;K$2,$G70&lt;K$4,(DATE(YEAR($G70)+1,MONTH($G70)+1,1))&gt;K$4),$D70*24*K$3*(K$2/1000-($F70/1000)),0)</f>
        <v>0</v>
      </c>
      <c r="L70" s="69" t="n">
        <f aca="false">IF(AND($F70&lt;L$2,$G70&lt;L$4,(DATE(YEAR($G70)+1,MONTH($G70)+1,1))&gt;L$4),$D70*24*L$3*(L$2/1000-($F70/1000)),0)</f>
        <v>0</v>
      </c>
      <c r="M70" s="69" t="n">
        <f aca="false">IF(AND($F70&lt;M$2,$G70&lt;M$4,(DATE(YEAR($G70)+1,MONTH($G70)+1,1))&gt;M$4),$D70*24*M$3*(M$2/1000-($F70/1000)),0)</f>
        <v>0</v>
      </c>
      <c r="N70" s="69" t="n">
        <f aca="false">IF(AND($F70&lt;N$2,$G70&lt;N$4,(DATE(YEAR($G70)+1,MONTH($G70)+1,1))&gt;N$4),$D70*24*N$3*(N$2/1000-($F70/1000)),0)</f>
        <v>0</v>
      </c>
      <c r="O70" s="69" t="n">
        <f aca="false">IF(AND($F70&lt;O$2,$G70&lt;O$4,(DATE(YEAR($G70)+1,MONTH($G70)+1,1))&gt;O$4),$D70*24*O$3*(O$2/1000-($F70/1000)),0)</f>
        <v>0</v>
      </c>
      <c r="P70" s="69" t="n">
        <f aca="false">IF(AND($F70&lt;P$2,$G70&lt;P$4,(DATE(YEAR($G70)+1,MONTH($G70)+1,1))&gt;P$4),$D70*24*P$3*(P$2/1000-($F70/1000)),0)</f>
        <v>0</v>
      </c>
      <c r="Q70" s="69" t="n">
        <f aca="false">IF(AND($F70&lt;Q$2,$G70&lt;Q$4,(DATE(YEAR($G70)+1,MONTH($G70)+1,1))&gt;Q$4),$D70*24*Q$3*(Q$2/1000-($F70/1000)),0)</f>
        <v>0</v>
      </c>
      <c r="R70" s="69" t="n">
        <f aca="false">IF(AND($F70&lt;R$2,$G70&lt;R$4,(DATE(YEAR($G70)+1,MONTH($G70)+1,1))&gt;R$4),$D70*24*R$3*(R$2/1000-($F70/1000)),0)</f>
        <v>0</v>
      </c>
      <c r="S70" s="69" t="n">
        <f aca="false">IF(AND($F70&lt;S$2,$G70&lt;S$4,(DATE(YEAR($G70)+1,MONTH($G70)+1,1))&gt;S$4),$D70*24*S$3*(S$2/1000-($F70/1000)),0)</f>
        <v>0</v>
      </c>
      <c r="T70" s="69" t="n">
        <f aca="false">IF(AND($F70&lt;T$2,$G70&lt;T$4,(DATE(YEAR($G70)+1,MONTH($G70)+1,1))&gt;T$4),$D70*24*T$3*(T$2/1000-($F70/1000)),0)</f>
        <v>0</v>
      </c>
      <c r="U70" s="69" t="n">
        <f aca="false">IF(AND($F70&lt;U$2,$G70&lt;U$4,(DATE(YEAR($G70)+1,MONTH($G70)+1,1))&gt;U$4),$D70*24*U$3*(U$2/1000-($F70/1000)),0)</f>
        <v>0</v>
      </c>
      <c r="V70" s="69" t="n">
        <f aca="false">IF(AND($F70&lt;V$2,$G70&lt;V$4,(DATE(YEAR($G70)+1,MONTH($G70)+1,1))&gt;V$4),$D70*24*V$3*(V$2/1000-($F70/1000)),0)</f>
        <v>0</v>
      </c>
      <c r="W70" s="69" t="n">
        <f aca="false">IF(AND($F70&lt;W$2,$G70&lt;W$4,(DATE(YEAR($G70)+1,MONTH($G70)+1,1))&gt;W$4),$D70*24*W$3*(W$2/1000-($F70/1000)),0)</f>
        <v>0</v>
      </c>
      <c r="X70" s="69" t="n">
        <f aca="false">IF(AND($F70&lt;X$2,$G70&lt;X$4,(DATE(YEAR($G70)+1,MONTH($G70)+1,1))&gt;X$4),$D70*24*X$3*(X$2/1000-($F70/1000)),0)</f>
        <v>0</v>
      </c>
      <c r="Y70" s="69" t="n">
        <f aca="false">IF(AND($F70&lt;Y$2,$G70&lt;Y$4,(DATE(YEAR($G70)+1,MONTH($G70)+1,1))&gt;Y$4),$D70*24*Y$3*(Y$2/1000-($F70/1000)),0)</f>
        <v>0</v>
      </c>
      <c r="Z70" s="69" t="n">
        <f aca="false">IF(AND($F70&lt;Z$2,$G70&lt;Z$4,(DATE(YEAR($G70)+1,MONTH($G70)+1,1))&gt;Z$4),$D70*24*Z$3*(Z$2/1000-($F70/1000)),0)</f>
        <v>0</v>
      </c>
      <c r="AA70" s="69" t="n">
        <f aca="false">IF(AND($F70&lt;AA$2,$G70&lt;AA$4,(DATE(YEAR($G70)+1,MONTH($G70)+1,1))&gt;AA$4),$D70*24*AA$3*(AA$2/1000-($F70/1000)),0)</f>
        <v>7152</v>
      </c>
      <c r="AB70" s="69" t="n">
        <f aca="false">IF(AND($F70&lt;AB$2,$G70&lt;AB$4,(DATE(YEAR($G70)+1,MONTH($G70)+1,1))&gt;AB$4),$D70*24*AB$3*(AB$2/1000-($F70/1000)),0)</f>
        <v>7152</v>
      </c>
      <c r="AC70" s="69" t="n">
        <f aca="false">IF(AND($F70&lt;AC$2,$G70&lt;AC$4,(DATE(YEAR($G70)+1,MONTH($G70)+1,1))&gt;AC$4),$D70*24*AC$3*(AC$2/1000-($F70/1000)),0)</f>
        <v>7152</v>
      </c>
      <c r="AD70" s="69" t="n">
        <f aca="false">IF(AND($F70&lt;AD$2,$G70&lt;AD$4,(DATE(YEAR($G70)+1,MONTH($G70)+1,1))&gt;AD$4),$D70*24*AD$3*(AD$2/1000-($F70/1000)),0)</f>
        <v>7152</v>
      </c>
      <c r="AE70" s="69" t="n">
        <f aca="false">IF(AND($F70&lt;AE$2,$G70&lt;AE$4,(DATE(YEAR($G70)+1,MONTH($G70)+1,1))&gt;AE$4),$D70*24*AE$3*(AE$2/1000-($F70/1000)),0)</f>
        <v>7152</v>
      </c>
      <c r="AF70" s="69" t="n">
        <f aca="false">IF(AND($F70&lt;AF$2,$G70&lt;AF$4,(DATE(YEAR($G70)+1,MONTH($G70)+1,1))&gt;AF$4),$D70*24*AF$3*(AF$2/1000-($F70/1000)),0)</f>
        <v>7152</v>
      </c>
      <c r="AG70" s="69" t="n">
        <f aca="false">IF(AND($F70&lt;AG$2,$G70&lt;AG$4,(DATE(YEAR($G70)+1,MONTH($G70)+1,1))&gt;AG$4),$D70*24*AG$3*(AG$2/1000-($F70/1000)),0)</f>
        <v>7152</v>
      </c>
      <c r="AH70" s="69" t="n">
        <f aca="false">IF(AND($F70&lt;AH$2,$G70&lt;AH$4,(DATE(YEAR($G70)+1,MONTH($G70)+1,1))&gt;AH$4),$D70*24*AH$3*(AH$2/1000-($F70/1000)),0)</f>
        <v>7152</v>
      </c>
      <c r="AI70" s="69" t="n">
        <f aca="false">IF(AND($F70&lt;AI$2,$G70&lt;AI$4,(DATE(YEAR($G70)+1,MONTH($G70)+1,1))&gt;AI$4),$D70*24*AI$3*(AI$2/1000-($F70/1000)),0)</f>
        <v>7152</v>
      </c>
      <c r="AJ70" s="69" t="n">
        <f aca="false">IF(AND($F70&lt;AJ$2,$G70&lt;AJ$4,(DATE(YEAR($G70)+1,MONTH($G70)+1,1))&gt;AJ$4),$D70*24*AJ$3*(AJ$2/1000-($F70/1000)),0)</f>
        <v>7152</v>
      </c>
      <c r="AK70" s="69" t="n">
        <f aca="false">IF(AND($F70&lt;AK$2,$G70&lt;AK$4,(DATE(YEAR($G70)+1,MONTH($G70)+1,1))&gt;AK$4),$D70*24*AK$3*(AK$2/1000-($F70/1000)),0)</f>
        <v>7152</v>
      </c>
      <c r="AL70" s="69" t="n">
        <f aca="false">IF(AND($F70&lt;AL$2,$G70&lt;AL$4,(DATE(YEAR($G70)+1,MONTH($G70)+1,1))&gt;AL$4),$D70*24*AL$3*(AL$2/1000-($F70/1000)),0)</f>
        <v>7152</v>
      </c>
      <c r="AM70" s="69" t="n">
        <f aca="false">IF(AND($F70&lt;AM$2,$G70&lt;AM$4,(DATE(YEAR($G70)+1,MONTH($G70)+1,1))&gt;AM$4),$D70*24*AM$3*(AM$2/1000-($F70/1000)),0)</f>
        <v>0</v>
      </c>
      <c r="AN70" s="69" t="n">
        <f aca="false">IF(AND($F70&lt;AN$2,$G70&lt;AN$4,(DATE(YEAR($G70)+1,MONTH($G70)+1,1))&gt;AN$4),$D70*24*AN$3*(AN$2/1000-($F70/1000)),0)</f>
        <v>0</v>
      </c>
      <c r="AO70" s="69" t="n">
        <f aca="false">IF(AND($F70&lt;AO$2,$G70&lt;AO$4,(DATE(YEAR($G70)+1,MONTH($G70)+1,1))&gt;AO$4),$D70*24*AO$3*(AO$2/1000-($F70/1000)),0)</f>
        <v>0</v>
      </c>
      <c r="AP70" s="69" t="n">
        <f aca="false">IF(AND($F70&lt;AP$2,$G70&lt;AP$4,(DATE(YEAR($G70)+1,MONTH($G70)+1,1))&gt;AP$4),$D70*24*AP$3*(AP$2/1000-($F70/1000)),0)</f>
        <v>0</v>
      </c>
      <c r="AQ70" s="69" t="n">
        <f aca="false">IF(AND($F70&lt;AQ$2,$G70&lt;AQ$4,(DATE(YEAR($G70)+1,MONTH($G70)+1,1))&gt;AQ$4),$D70*24*AQ$3*(AQ$2/1000-($F70/1000)),0)</f>
        <v>0</v>
      </c>
      <c r="AR70" s="69" t="n">
        <f aca="false">IF(AND($F70&lt;AR$2,$G70&lt;AR$4,(DATE(YEAR($G70)+1,MONTH($G70)+1,1))&gt;AR$4),$D70*24*AR$3*(AR$2/1000-($F70/1000)),0)</f>
        <v>0</v>
      </c>
      <c r="AS70" s="69" t="n">
        <f aca="false">IF(AND($F70&lt;AS$2,$G70&lt;AS$4,(DATE(YEAR($G70)+1,MONTH($G70)+1,1))&gt;AS$4),$D70*24*AS$3*(AS$2/1000-($F70/1000)),0)</f>
        <v>0</v>
      </c>
      <c r="AT70" s="69" t="n">
        <f aca="false">IF(AND($F70&lt;AT$2,$G70&lt;AT$4,(DATE(YEAR($G70)+1,MONTH($G70)+1,1))&gt;AT$4),$D70*24*AT$3*(AT$2/1000-($F70/1000)),0)</f>
        <v>0</v>
      </c>
      <c r="AU70" s="69" t="n">
        <f aca="false">IF(AND($F70&lt;AU$2,$G70&lt;AU$4,(DATE(YEAR($G70)+1,MONTH($G70)+1,1))&gt;AU$4),$D70*24*AU$3*(AU$2/1000-($F70/1000)),0)</f>
        <v>0</v>
      </c>
      <c r="AV70" s="69" t="n">
        <f aca="false">IF(AND($F70&lt;AV$2,$G70&lt;AV$4,(DATE(YEAR($G70)+1,MONTH($G70)+1,1))&gt;AV$4),$D70*24*AV$3*(AV$2/1000-($F70/1000)),0)</f>
        <v>0</v>
      </c>
      <c r="AW70" s="69" t="n">
        <f aca="false">IF(AND($F70&lt;AW$2,$G70&lt;AW$4,(DATE(YEAR($G70)+1,MONTH($G70)+1,1))&gt;AW$4),$D70*24*AW$3*(AW$2/1000-($F70/1000)),0)</f>
        <v>0</v>
      </c>
      <c r="AX70" s="69" t="n">
        <f aca="false">IF(AND($F70&lt;AX$2,$G70&lt;AX$4,(DATE(YEAR($G70)+1,MONTH($G70)+1,1))&gt;AX$4),$D70*24*AX$3*(AX$2/1000-($F70/1000)),0)</f>
        <v>0</v>
      </c>
      <c r="AY70" s="69" t="n">
        <f aca="false">IF(AND($F70&lt;AY$2,$G70&lt;AY$4,(DATE(YEAR($G70)+1,MONTH($G70)+1,1))&gt;AY$4),$D70*24*AY$3*(AY$2/1000-($F70/1000)),0)</f>
        <v>0</v>
      </c>
      <c r="AZ70" s="69" t="n">
        <f aca="false">IF(AND($F70&lt;AZ$2,$G70&lt;AZ$4,(DATE(YEAR($G70)+1,MONTH($G70)+1,1))&gt;AZ$4),$D70*24*AZ$3*(AZ$2/1000-($F70/1000)),0)</f>
        <v>0</v>
      </c>
      <c r="BA70" s="69" t="n">
        <f aca="false">IF(AND($F70&lt;BA$2,$G70&lt;BA$4,(DATE(YEAR($G70)+1,MONTH($G70)+1,1))&gt;BA$4),$D70*24*BA$3*(BA$2/1000-($F70/1000)),0)</f>
        <v>0</v>
      </c>
      <c r="BB70" s="69" t="n">
        <f aca="false">IF(AND($F70&lt;BB$2,$G70&lt;BB$4,(DATE(YEAR($G70)+1,MONTH($G70)+1,1))&gt;BB$4),$D70*24*BB$3*(BB$2/1000-($F70/1000)),0)</f>
        <v>0</v>
      </c>
      <c r="BC70" s="69" t="n">
        <f aca="false">IF(AND($F70&lt;BC$2,$G70&lt;BC$4,(DATE(YEAR($G70)+1,MONTH($G70)+1,1))&gt;BC$4),$D70*24*BC$3*(BC$2/1000-($F70/1000)),0)</f>
        <v>0</v>
      </c>
      <c r="BD70" s="83" t="n">
        <f aca="false">IF(AND($F70&lt;BD$2,$G70&lt;BD$4,(DATE(YEAR($G70)+1,MONTH($G70)+1,1))&gt;BD$4),$D70*24*BD$3*(BD$2/1000-($F70/1000)),0)</f>
        <v>0</v>
      </c>
      <c r="BF70" s="69" t="n">
        <f aca="false">AVERAGE(I70:K70)</f>
        <v>0</v>
      </c>
      <c r="BG70" s="69" t="n">
        <f aca="false">AVERAGE(L70:N70)</f>
        <v>0</v>
      </c>
      <c r="BH70" s="69" t="n">
        <f aca="false">AVERAGE(O70:Q70)</f>
        <v>0</v>
      </c>
      <c r="BI70" s="69" t="n">
        <f aca="false">AVERAGE(R70:T70)</f>
        <v>0</v>
      </c>
      <c r="BJ70" s="69" t="n">
        <f aca="false">AVERAGE(U70:W70)</f>
        <v>0</v>
      </c>
      <c r="BK70" s="69" t="n">
        <f aca="false">AVERAGE(X70:Z70)</f>
        <v>0</v>
      </c>
      <c r="BL70" s="69" t="n">
        <f aca="false">AVERAGE(AA70:AC70)</f>
        <v>7152</v>
      </c>
      <c r="BM70" s="69" t="n">
        <f aca="false">AVERAGE(AD70:AF70)</f>
        <v>7152</v>
      </c>
      <c r="BN70" s="69" t="n">
        <f aca="false">AVERAGE(AG70:AI70)</f>
        <v>7152</v>
      </c>
      <c r="BO70" s="69" t="n">
        <f aca="false">AVERAGE(AJ70:AL70)</f>
        <v>7152</v>
      </c>
      <c r="BP70" s="69" t="n">
        <f aca="false">AVERAGE(AM70:AO70)</f>
        <v>0</v>
      </c>
      <c r="BQ70" s="69" t="n">
        <f aca="false">AVERAGE(AP70:AR70)</f>
        <v>0</v>
      </c>
      <c r="BR70" s="69" t="n">
        <f aca="false">AVERAGE(AS70:AU70)</f>
        <v>0</v>
      </c>
      <c r="BS70" s="69" t="n">
        <f aca="false">AVERAGE(AV70:AX70)</f>
        <v>0</v>
      </c>
      <c r="BT70" s="69" t="n">
        <f aca="false">AVERAGE(AY70:BA70)</f>
        <v>0</v>
      </c>
      <c r="BU70" s="69" t="n">
        <f aca="false">AVERAGE(BB70:BD70)</f>
        <v>0</v>
      </c>
    </row>
    <row r="71" customFormat="false" ht="12.75" hidden="false" customHeight="false" outlineLevel="0" collapsed="false">
      <c r="A71" s="0" t="s">
        <v>1276</v>
      </c>
      <c r="B71" s="0" t="s">
        <v>1251</v>
      </c>
      <c r="C71" s="0" t="s">
        <v>1277</v>
      </c>
      <c r="D71" s="0" t="n">
        <v>14.4</v>
      </c>
      <c r="E71" s="66" t="s">
        <v>1256</v>
      </c>
      <c r="F71" s="13" t="n">
        <v>0</v>
      </c>
      <c r="G71" s="8" t="n">
        <v>37530</v>
      </c>
      <c r="H71" s="64" t="s">
        <v>1260</v>
      </c>
      <c r="I71" s="69" t="n">
        <f aca="false">IF(AND($F71&lt;I$2,$G71&lt;I$4,(DATE(YEAR($G71)+1,MONTH($G71)+1,1))&gt;I$4),$D71*24*I$3*(I$2/1000-($F71/1000)),0)</f>
        <v>0</v>
      </c>
      <c r="J71" s="69" t="n">
        <f aca="false">IF(AND($F71&lt;J$2,$G71&lt;J$4,(DATE(YEAR($G71)+1,MONTH($G71)+1,1))&gt;J$4),$D71*24*J$3*(J$2/1000-($F71/1000)),0)</f>
        <v>0</v>
      </c>
      <c r="K71" s="69" t="n">
        <f aca="false">IF(AND($F71&lt;K$2,$G71&lt;K$4,(DATE(YEAR($G71)+1,MONTH($G71)+1,1))&gt;K$4),$D71*24*K$3*(K$2/1000-($F71/1000)),0)</f>
        <v>0</v>
      </c>
      <c r="L71" s="69" t="n">
        <f aca="false">IF(AND($F71&lt;L$2,$G71&lt;L$4,(DATE(YEAR($G71)+1,MONTH($G71)+1,1))&gt;L$4),$D71*24*L$3*(L$2/1000-($F71/1000)),0)</f>
        <v>0</v>
      </c>
      <c r="M71" s="69" t="n">
        <f aca="false">IF(AND($F71&lt;M$2,$G71&lt;M$4,(DATE(YEAR($G71)+1,MONTH($G71)+1,1))&gt;M$4),$D71*24*M$3*(M$2/1000-($F71/1000)),0)</f>
        <v>0</v>
      </c>
      <c r="N71" s="69" t="n">
        <f aca="false">IF(AND($F71&lt;N$2,$G71&lt;N$4,(DATE(YEAR($G71)+1,MONTH($G71)+1,1))&gt;N$4),$D71*24*N$3*(N$2/1000-($F71/1000)),0)</f>
        <v>0</v>
      </c>
      <c r="O71" s="69" t="n">
        <f aca="false">IF(AND($F71&lt;O$2,$G71&lt;O$4,(DATE(YEAR($G71)+1,MONTH($G71)+1,1))&gt;O$4),$D71*24*O$3*(O$2/1000-($F71/1000)),0)</f>
        <v>0</v>
      </c>
      <c r="P71" s="69" t="n">
        <f aca="false">IF(AND($F71&lt;P$2,$G71&lt;P$4,(DATE(YEAR($G71)+1,MONTH($G71)+1,1))&gt;P$4),$D71*24*P$3*(P$2/1000-($F71/1000)),0)</f>
        <v>0</v>
      </c>
      <c r="Q71" s="69" t="n">
        <f aca="false">IF(AND($F71&lt;Q$2,$G71&lt;Q$4,(DATE(YEAR($G71)+1,MONTH($G71)+1,1))&gt;Q$4),$D71*24*Q$3*(Q$2/1000-($F71/1000)),0)</f>
        <v>0</v>
      </c>
      <c r="R71" s="69" t="n">
        <f aca="false">IF(AND($F71&lt;R$2,$G71&lt;R$4,(DATE(YEAR($G71)+1,MONTH($G71)+1,1))&gt;R$4),$D71*24*R$3*(R$2/1000-($F71/1000)),0)</f>
        <v>0</v>
      </c>
      <c r="S71" s="69" t="n">
        <f aca="false">IF(AND($F71&lt;S$2,$G71&lt;S$4,(DATE(YEAR($G71)+1,MONTH($G71)+1,1))&gt;S$4),$D71*24*S$3*(S$2/1000-($F71/1000)),0)</f>
        <v>0</v>
      </c>
      <c r="T71" s="69" t="n">
        <f aca="false">IF(AND($F71&lt;T$2,$G71&lt;T$4,(DATE(YEAR($G71)+1,MONTH($G71)+1,1))&gt;T$4),$D71*24*T$3*(T$2/1000-($F71/1000)),0)</f>
        <v>0</v>
      </c>
      <c r="U71" s="69" t="n">
        <f aca="false">IF(AND($F71&lt;U$2,$G71&lt;U$4,(DATE(YEAR($G71)+1,MONTH($G71)+1,1))&gt;U$4),$D71*24*U$3*(U$2/1000-($F71/1000)),0)</f>
        <v>0</v>
      </c>
      <c r="V71" s="69" t="n">
        <f aca="false">IF(AND($F71&lt;V$2,$G71&lt;V$4,(DATE(YEAR($G71)+1,MONTH($G71)+1,1))&gt;V$4),$D71*24*V$3*(V$2/1000-($F71/1000)),0)</f>
        <v>0</v>
      </c>
      <c r="W71" s="69" t="n">
        <f aca="false">IF(AND($F71&lt;W$2,$G71&lt;W$4,(DATE(YEAR($G71)+1,MONTH($G71)+1,1))&gt;W$4),$D71*24*W$3*(W$2/1000-($F71/1000)),0)</f>
        <v>0</v>
      </c>
      <c r="X71" s="69" t="n">
        <f aca="false">IF(AND($F71&lt;X$2,$G71&lt;X$4,(DATE(YEAR($G71)+1,MONTH($G71)+1,1))&gt;X$4),$D71*24*X$3*(X$2/1000-($F71/1000)),0)</f>
        <v>0</v>
      </c>
      <c r="Y71" s="69" t="n">
        <f aca="false">IF(AND($F71&lt;Y$2,$G71&lt;Y$4,(DATE(YEAR($G71)+1,MONTH($G71)+1,1))&gt;Y$4),$D71*24*Y$3*(Y$2/1000-($F71/1000)),0)</f>
        <v>0</v>
      </c>
      <c r="Z71" s="69" t="n">
        <f aca="false">IF(AND($F71&lt;Z$2,$G71&lt;Z$4,(DATE(YEAR($G71)+1,MONTH($G71)+1,1))&gt;Z$4),$D71*24*Z$3*(Z$2/1000-($F71/1000)),0)</f>
        <v>0</v>
      </c>
      <c r="AA71" s="69" t="n">
        <f aca="false">IF(AND($F71&lt;AA$2,$G71&lt;AA$4,(DATE(YEAR($G71)+1,MONTH($G71)+1,1))&gt;AA$4),$D71*24*AA$3*(AA$2/1000-($F71/1000)),0)</f>
        <v>0</v>
      </c>
      <c r="AB71" s="69" t="n">
        <f aca="false">IF(AND($F71&lt;AB$2,$G71&lt;AB$4,(DATE(YEAR($G71)+1,MONTH($G71)+1,1))&gt;AB$4),$D71*24*AB$3*(AB$2/1000-($F71/1000)),0)</f>
        <v>0</v>
      </c>
      <c r="AC71" s="69" t="n">
        <f aca="false">IF(AND($F71&lt;AC$2,$G71&lt;AC$4,(DATE(YEAR($G71)+1,MONTH($G71)+1,1))&gt;AC$4),$D71*24*AC$3*(AC$2/1000-($F71/1000)),0)</f>
        <v>0</v>
      </c>
      <c r="AD71" s="69" t="n">
        <f aca="false">IF(AND($F71&lt;AD$2,$G71&lt;AD$4,(DATE(YEAR($G71)+1,MONTH($G71)+1,1))&gt;AD$4),$D71*24*AD$3*(AD$2/1000-($F71/1000)),0)</f>
        <v>0</v>
      </c>
      <c r="AE71" s="69" t="n">
        <f aca="false">IF(AND($F71&lt;AE$2,$G71&lt;AE$4,(DATE(YEAR($G71)+1,MONTH($G71)+1,1))&gt;AE$4),$D71*24*AE$3*(AE$2/1000-($F71/1000)),0)</f>
        <v>3456</v>
      </c>
      <c r="AF71" s="69" t="n">
        <f aca="false">IF(AND($F71&lt;AF$2,$G71&lt;AF$4,(DATE(YEAR($G71)+1,MONTH($G71)+1,1))&gt;AF$4),$D71*24*AF$3*(AF$2/1000-($F71/1000)),0)</f>
        <v>3456</v>
      </c>
      <c r="AG71" s="69" t="n">
        <f aca="false">IF(AND($F71&lt;AG$2,$G71&lt;AG$4,(DATE(YEAR($G71)+1,MONTH($G71)+1,1))&gt;AG$4),$D71*24*AG$3*(AG$2/1000-($F71/1000)),0)</f>
        <v>3456</v>
      </c>
      <c r="AH71" s="69" t="n">
        <f aca="false">IF(AND($F71&lt;AH$2,$G71&lt;AH$4,(DATE(YEAR($G71)+1,MONTH($G71)+1,1))&gt;AH$4),$D71*24*AH$3*(AH$2/1000-($F71/1000)),0)</f>
        <v>3456</v>
      </c>
      <c r="AI71" s="69" t="n">
        <f aca="false">IF(AND($F71&lt;AI$2,$G71&lt;AI$4,(DATE(YEAR($G71)+1,MONTH($G71)+1,1))&gt;AI$4),$D71*24*AI$3*(AI$2/1000-($F71/1000)),0)</f>
        <v>3456</v>
      </c>
      <c r="AJ71" s="69" t="n">
        <f aca="false">IF(AND($F71&lt;AJ$2,$G71&lt;AJ$4,(DATE(YEAR($G71)+1,MONTH($G71)+1,1))&gt;AJ$4),$D71*24*AJ$3*(AJ$2/1000-($F71/1000)),0)</f>
        <v>3456</v>
      </c>
      <c r="AK71" s="69" t="n">
        <f aca="false">IF(AND($F71&lt;AK$2,$G71&lt;AK$4,(DATE(YEAR($G71)+1,MONTH($G71)+1,1))&gt;AK$4),$D71*24*AK$3*(AK$2/1000-($F71/1000)),0)</f>
        <v>3456</v>
      </c>
      <c r="AL71" s="69" t="n">
        <f aca="false">IF(AND($F71&lt;AL$2,$G71&lt;AL$4,(DATE(YEAR($G71)+1,MONTH($G71)+1,1))&gt;AL$4),$D71*24*AL$3*(AL$2/1000-($F71/1000)),0)</f>
        <v>3456</v>
      </c>
      <c r="AM71" s="69" t="n">
        <f aca="false">IF(AND($F71&lt;AM$2,$G71&lt;AM$4,(DATE(YEAR($G71)+1,MONTH($G71)+1,1))&gt;AM$4),$D71*24*AM$3*(AM$2/1000-($F71/1000)),0)</f>
        <v>3456</v>
      </c>
      <c r="AN71" s="69" t="n">
        <f aca="false">IF(AND($F71&lt;AN$2,$G71&lt;AN$4,(DATE(YEAR($G71)+1,MONTH($G71)+1,1))&gt;AN$4),$D71*24*AN$3*(AN$2/1000-($F71/1000)),0)</f>
        <v>3456</v>
      </c>
      <c r="AO71" s="69" t="n">
        <f aca="false">IF(AND($F71&lt;AO$2,$G71&lt;AO$4,(DATE(YEAR($G71)+1,MONTH($G71)+1,1))&gt;AO$4),$D71*24*AO$3*(AO$2/1000-($F71/1000)),0)</f>
        <v>3456</v>
      </c>
      <c r="AP71" s="69" t="n">
        <f aca="false">IF(AND($F71&lt;AP$2,$G71&lt;AP$4,(DATE(YEAR($G71)+1,MONTH($G71)+1,1))&gt;AP$4),$D71*24*AP$3*(AP$2/1000-($F71/1000)),0)</f>
        <v>3456</v>
      </c>
      <c r="AQ71" s="69" t="n">
        <f aca="false">IF(AND($F71&lt;AQ$2,$G71&lt;AQ$4,(DATE(YEAR($G71)+1,MONTH($G71)+1,1))&gt;AQ$4),$D71*24*AQ$3*(AQ$2/1000-($F71/1000)),0)</f>
        <v>0</v>
      </c>
      <c r="AR71" s="69" t="n">
        <f aca="false">IF(AND($F71&lt;AR$2,$G71&lt;AR$4,(DATE(YEAR($G71)+1,MONTH($G71)+1,1))&gt;AR$4),$D71*24*AR$3*(AR$2/1000-($F71/1000)),0)</f>
        <v>0</v>
      </c>
      <c r="AS71" s="69" t="n">
        <f aca="false">IF(AND($F71&lt;AS$2,$G71&lt;AS$4,(DATE(YEAR($G71)+1,MONTH($G71)+1,1))&gt;AS$4),$D71*24*AS$3*(AS$2/1000-($F71/1000)),0)</f>
        <v>0</v>
      </c>
      <c r="AT71" s="69" t="n">
        <f aca="false">IF(AND($F71&lt;AT$2,$G71&lt;AT$4,(DATE(YEAR($G71)+1,MONTH($G71)+1,1))&gt;AT$4),$D71*24*AT$3*(AT$2/1000-($F71/1000)),0)</f>
        <v>0</v>
      </c>
      <c r="AU71" s="69" t="n">
        <f aca="false">IF(AND($F71&lt;AU$2,$G71&lt;AU$4,(DATE(YEAR($G71)+1,MONTH($G71)+1,1))&gt;AU$4),$D71*24*AU$3*(AU$2/1000-($F71/1000)),0)</f>
        <v>0</v>
      </c>
      <c r="AV71" s="69" t="n">
        <f aca="false">IF(AND($F71&lt;AV$2,$G71&lt;AV$4,(DATE(YEAR($G71)+1,MONTH($G71)+1,1))&gt;AV$4),$D71*24*AV$3*(AV$2/1000-($F71/1000)),0)</f>
        <v>0</v>
      </c>
      <c r="AW71" s="69" t="n">
        <f aca="false">IF(AND($F71&lt;AW$2,$G71&lt;AW$4,(DATE(YEAR($G71)+1,MONTH($G71)+1,1))&gt;AW$4),$D71*24*AW$3*(AW$2/1000-($F71/1000)),0)</f>
        <v>0</v>
      </c>
      <c r="AX71" s="69" t="n">
        <f aca="false">IF(AND($F71&lt;AX$2,$G71&lt;AX$4,(DATE(YEAR($G71)+1,MONTH($G71)+1,1))&gt;AX$4),$D71*24*AX$3*(AX$2/1000-($F71/1000)),0)</f>
        <v>0</v>
      </c>
      <c r="AY71" s="69" t="n">
        <f aca="false">IF(AND($F71&lt;AY$2,$G71&lt;AY$4,(DATE(YEAR($G71)+1,MONTH($G71)+1,1))&gt;AY$4),$D71*24*AY$3*(AY$2/1000-($F71/1000)),0)</f>
        <v>0</v>
      </c>
      <c r="AZ71" s="69" t="n">
        <f aca="false">IF(AND($F71&lt;AZ$2,$G71&lt;AZ$4,(DATE(YEAR($G71)+1,MONTH($G71)+1,1))&gt;AZ$4),$D71*24*AZ$3*(AZ$2/1000-($F71/1000)),0)</f>
        <v>0</v>
      </c>
      <c r="BA71" s="69" t="n">
        <f aca="false">IF(AND($F71&lt;BA$2,$G71&lt;BA$4,(DATE(YEAR($G71)+1,MONTH($G71)+1,1))&gt;BA$4),$D71*24*BA$3*(BA$2/1000-($F71/1000)),0)</f>
        <v>0</v>
      </c>
      <c r="BB71" s="69" t="n">
        <f aca="false">IF(AND($F71&lt;BB$2,$G71&lt;BB$4,(DATE(YEAR($G71)+1,MONTH($G71)+1,1))&gt;BB$4),$D71*24*BB$3*(BB$2/1000-($F71/1000)),0)</f>
        <v>0</v>
      </c>
      <c r="BC71" s="69" t="n">
        <f aca="false">IF(AND($F71&lt;BC$2,$G71&lt;BC$4,(DATE(YEAR($G71)+1,MONTH($G71)+1,1))&gt;BC$4),$D71*24*BC$3*(BC$2/1000-($F71/1000)),0)</f>
        <v>0</v>
      </c>
      <c r="BD71" s="83" t="n">
        <f aca="false">IF(AND($F71&lt;BD$2,$G71&lt;BD$4,(DATE(YEAR($G71)+1,MONTH($G71)+1,1))&gt;BD$4),$D71*24*BD$3*(BD$2/1000-($F71/1000)),0)</f>
        <v>0</v>
      </c>
      <c r="BF71" s="69" t="n">
        <f aca="false">AVERAGE(I71:K71)</f>
        <v>0</v>
      </c>
      <c r="BG71" s="69" t="n">
        <f aca="false">AVERAGE(L71:N71)</f>
        <v>0</v>
      </c>
      <c r="BH71" s="69" t="n">
        <f aca="false">AVERAGE(O71:Q71)</f>
        <v>0</v>
      </c>
      <c r="BI71" s="69" t="n">
        <f aca="false">AVERAGE(R71:T71)</f>
        <v>0</v>
      </c>
      <c r="BJ71" s="69" t="n">
        <f aca="false">AVERAGE(U71:W71)</f>
        <v>0</v>
      </c>
      <c r="BK71" s="69" t="n">
        <f aca="false">AVERAGE(X71:Z71)</f>
        <v>0</v>
      </c>
      <c r="BL71" s="69" t="n">
        <f aca="false">AVERAGE(AA71:AC71)</f>
        <v>0</v>
      </c>
      <c r="BM71" s="69" t="n">
        <f aca="false">AVERAGE(AD71:AF71)</f>
        <v>2304</v>
      </c>
      <c r="BN71" s="69" t="n">
        <f aca="false">AVERAGE(AG71:AI71)</f>
        <v>3456</v>
      </c>
      <c r="BO71" s="69" t="n">
        <f aca="false">AVERAGE(AJ71:AL71)</f>
        <v>3456</v>
      </c>
      <c r="BP71" s="69" t="n">
        <f aca="false">AVERAGE(AM71:AO71)</f>
        <v>3456</v>
      </c>
      <c r="BQ71" s="69" t="n">
        <f aca="false">AVERAGE(AP71:AR71)</f>
        <v>1152</v>
      </c>
      <c r="BR71" s="69" t="n">
        <f aca="false">AVERAGE(AS71:AU71)</f>
        <v>0</v>
      </c>
      <c r="BS71" s="69" t="n">
        <f aca="false">AVERAGE(AV71:AX71)</f>
        <v>0</v>
      </c>
      <c r="BT71" s="69" t="n">
        <f aca="false">AVERAGE(AY71:BA71)</f>
        <v>0</v>
      </c>
      <c r="BU71" s="69" t="n">
        <f aca="false">AVERAGE(BB71:BD71)</f>
        <v>0</v>
      </c>
    </row>
    <row r="72" customFormat="false" ht="12.75" hidden="false" customHeight="false" outlineLevel="0" collapsed="false">
      <c r="A72" s="71" t="s">
        <v>1852</v>
      </c>
      <c r="B72" s="71" t="s">
        <v>1251</v>
      </c>
      <c r="C72" s="71" t="s">
        <v>1277</v>
      </c>
      <c r="D72" s="72" t="n">
        <v>288</v>
      </c>
      <c r="E72" s="66" t="s">
        <v>1268</v>
      </c>
      <c r="F72" s="72" t="n">
        <v>6707</v>
      </c>
      <c r="G72" s="73" t="n">
        <v>37438</v>
      </c>
      <c r="H72" s="64" t="s">
        <v>1260</v>
      </c>
      <c r="I72" s="69" t="n">
        <f aca="false">IF(AND($F72&lt;I$2,$G72&lt;I$4,(DATE(YEAR($G72)+1,MONTH($G72)+1,1))&gt;I$4),$D72*24*I$3*(I$2/1000-($F72/1000)),0)</f>
        <v>0</v>
      </c>
      <c r="J72" s="69" t="n">
        <f aca="false">IF(AND($F72&lt;J$2,$G72&lt;J$4,(DATE(YEAR($G72)+1,MONTH($G72)+1,1))&gt;J$4),$D72*24*J$3*(J$2/1000-($F72/1000)),0)</f>
        <v>0</v>
      </c>
      <c r="K72" s="69" t="n">
        <f aca="false">IF(AND($F72&lt;K$2,$G72&lt;K$4,(DATE(YEAR($G72)+1,MONTH($G72)+1,1))&gt;K$4),$D72*24*K$3*(K$2/1000-($F72/1000)),0)</f>
        <v>0</v>
      </c>
      <c r="L72" s="69" t="n">
        <f aca="false">IF(AND($F72&lt;L$2,$G72&lt;L$4,(DATE(YEAR($G72)+1,MONTH($G72)+1,1))&gt;L$4),$D72*24*L$3*(L$2/1000-($F72/1000)),0)</f>
        <v>0</v>
      </c>
      <c r="M72" s="69" t="n">
        <f aca="false">IF(AND($F72&lt;M$2,$G72&lt;M$4,(DATE(YEAR($G72)+1,MONTH($G72)+1,1))&gt;M$4),$D72*24*M$3*(M$2/1000-($F72/1000)),0)</f>
        <v>0</v>
      </c>
      <c r="N72" s="69" t="n">
        <f aca="false">IF(AND($F72&lt;N$2,$G72&lt;N$4,(DATE(YEAR($G72)+1,MONTH($G72)+1,1))&gt;N$4),$D72*24*N$3*(N$2/1000-($F72/1000)),0)</f>
        <v>0</v>
      </c>
      <c r="O72" s="69" t="n">
        <f aca="false">IF(AND($F72&lt;O$2,$G72&lt;O$4,(DATE(YEAR($G72)+1,MONTH($G72)+1,1))&gt;O$4),$D72*24*O$3*(O$2/1000-($F72/1000)),0)</f>
        <v>0</v>
      </c>
      <c r="P72" s="69" t="n">
        <f aca="false">IF(AND($F72&lt;P$2,$G72&lt;P$4,(DATE(YEAR($G72)+1,MONTH($G72)+1,1))&gt;P$4),$D72*24*P$3*(P$2/1000-($F72/1000)),0)</f>
        <v>0</v>
      </c>
      <c r="Q72" s="69" t="n">
        <f aca="false">IF(AND($F72&lt;Q$2,$G72&lt;Q$4,(DATE(YEAR($G72)+1,MONTH($G72)+1,1))&gt;Q$4),$D72*24*Q$3*(Q$2/1000-($F72/1000)),0)</f>
        <v>0</v>
      </c>
      <c r="R72" s="69" t="n">
        <f aca="false">IF(AND($F72&lt;R$2,$G72&lt;R$4,(DATE(YEAR($G72)+1,MONTH($G72)+1,1))&gt;R$4),$D72*24*R$3*(R$2/1000-($F72/1000)),0)</f>
        <v>0</v>
      </c>
      <c r="S72" s="69" t="n">
        <f aca="false">IF(AND($F72&lt;S$2,$G72&lt;S$4,(DATE(YEAR($G72)+1,MONTH($G72)+1,1))&gt;S$4),$D72*24*S$3*(S$2/1000-($F72/1000)),0)</f>
        <v>0</v>
      </c>
      <c r="T72" s="69" t="n">
        <f aca="false">IF(AND($F72&lt;T$2,$G72&lt;T$4,(DATE(YEAR($G72)+1,MONTH($G72)+1,1))&gt;T$4),$D72*24*T$3*(T$2/1000-($F72/1000)),0)</f>
        <v>0</v>
      </c>
      <c r="U72" s="69" t="n">
        <f aca="false">IF(AND($F72&lt;U$2,$G72&lt;U$4,(DATE(YEAR($G72)+1,MONTH($G72)+1,1))&gt;U$4),$D72*24*U$3*(U$2/1000-($F72/1000)),0)</f>
        <v>0</v>
      </c>
      <c r="V72" s="69" t="n">
        <f aca="false">IF(AND($F72&lt;V$2,$G72&lt;V$4,(DATE(YEAR($G72)+1,MONTH($G72)+1,1))&gt;V$4),$D72*24*V$3*(V$2/1000-($F72/1000)),0)</f>
        <v>0</v>
      </c>
      <c r="W72" s="69" t="n">
        <f aca="false">IF(AND($F72&lt;W$2,$G72&lt;W$4,(DATE(YEAR($G72)+1,MONTH($G72)+1,1))&gt;W$4),$D72*24*W$3*(W$2/1000-($F72/1000)),0)</f>
        <v>0</v>
      </c>
      <c r="X72" s="69" t="n">
        <f aca="false">IF(AND($F72&lt;X$2,$G72&lt;X$4,(DATE(YEAR($G72)+1,MONTH($G72)+1,1))&gt;X$4),$D72*24*X$3*(X$2/1000-($F72/1000)),0)</f>
        <v>0</v>
      </c>
      <c r="Y72" s="69" t="n">
        <f aca="false">IF(AND($F72&lt;Y$2,$G72&lt;Y$4,(DATE(YEAR($G72)+1,MONTH($G72)+1,1))&gt;Y$4),$D72*24*Y$3*(Y$2/1000-($F72/1000)),0)</f>
        <v>0</v>
      </c>
      <c r="Z72" s="69" t="n">
        <f aca="false">IF(AND($F72&lt;Z$2,$G72&lt;Z$4,(DATE(YEAR($G72)+1,MONTH($G72)+1,1))&gt;Z$4),$D72*24*Z$3*(Z$2/1000-($F72/1000)),0)</f>
        <v>0</v>
      </c>
      <c r="AA72" s="69" t="n">
        <f aca="false">IF(AND($F72&lt;AA$2,$G72&lt;AA$4,(DATE(YEAR($G72)+1,MONTH($G72)+1,1))&gt;AA$4),$D72*24*AA$3*(AA$2/1000-($F72/1000)),0)</f>
        <v>0</v>
      </c>
      <c r="AB72" s="69" t="n">
        <f aca="false">IF(AND($F72&lt;AB$2,$G72&lt;AB$4,(DATE(YEAR($G72)+1,MONTH($G72)+1,1))&gt;AB$4),$D72*24*AB$3*(AB$2/1000-($F72/1000)),0)</f>
        <v>22761.216</v>
      </c>
      <c r="AC72" s="69" t="n">
        <f aca="false">IF(AND($F72&lt;AC$2,$G72&lt;AC$4,(DATE(YEAR($G72)+1,MONTH($G72)+1,1))&gt;AC$4),$D72*24*AC$3*(AC$2/1000-($F72/1000)),0)</f>
        <v>22761.216</v>
      </c>
      <c r="AD72" s="69" t="n">
        <f aca="false">IF(AND($F72&lt;AD$2,$G72&lt;AD$4,(DATE(YEAR($G72)+1,MONTH($G72)+1,1))&gt;AD$4),$D72*24*AD$3*(AD$2/1000-($F72/1000)),0)</f>
        <v>22761.216</v>
      </c>
      <c r="AE72" s="69" t="n">
        <f aca="false">IF(AND($F72&lt;AE$2,$G72&lt;AE$4,(DATE(YEAR($G72)+1,MONTH($G72)+1,1))&gt;AE$4),$D72*24*AE$3*(AE$2/1000-($F72/1000)),0)</f>
        <v>22761.216</v>
      </c>
      <c r="AF72" s="69" t="n">
        <f aca="false">IF(AND($F72&lt;AF$2,$G72&lt;AF$4,(DATE(YEAR($G72)+1,MONTH($G72)+1,1))&gt;AF$4),$D72*24*AF$3*(AF$2/1000-($F72/1000)),0)</f>
        <v>22761.216</v>
      </c>
      <c r="AG72" s="69" t="n">
        <f aca="false">IF(AND($F72&lt;AG$2,$G72&lt;AG$4,(DATE(YEAR($G72)+1,MONTH($G72)+1,1))&gt;AG$4),$D72*24*AG$3*(AG$2/1000-($F72/1000)),0)</f>
        <v>22761.216</v>
      </c>
      <c r="AH72" s="69" t="n">
        <f aca="false">IF(AND($F72&lt;AH$2,$G72&lt;AH$4,(DATE(YEAR($G72)+1,MONTH($G72)+1,1))&gt;AH$4),$D72*24*AH$3*(AH$2/1000-($F72/1000)),0)</f>
        <v>22761.216</v>
      </c>
      <c r="AI72" s="69" t="n">
        <f aca="false">IF(AND($F72&lt;AI$2,$G72&lt;AI$4,(DATE(YEAR($G72)+1,MONTH($G72)+1,1))&gt;AI$4),$D72*24*AI$3*(AI$2/1000-($F72/1000)),0)</f>
        <v>22761.216</v>
      </c>
      <c r="AJ72" s="69" t="n">
        <f aca="false">IF(AND($F72&lt;AJ$2,$G72&lt;AJ$4,(DATE(YEAR($G72)+1,MONTH($G72)+1,1))&gt;AJ$4),$D72*24*AJ$3*(AJ$2/1000-($F72/1000)),0)</f>
        <v>22761.216</v>
      </c>
      <c r="AK72" s="69" t="n">
        <f aca="false">IF(AND($F72&lt;AK$2,$G72&lt;AK$4,(DATE(YEAR($G72)+1,MONTH($G72)+1,1))&gt;AK$4),$D72*24*AK$3*(AK$2/1000-($F72/1000)),0)</f>
        <v>22761.216</v>
      </c>
      <c r="AL72" s="69" t="n">
        <f aca="false">IF(AND($F72&lt;AL$2,$G72&lt;AL$4,(DATE(YEAR($G72)+1,MONTH($G72)+1,1))&gt;AL$4),$D72*24*AL$3*(AL$2/1000-($F72/1000)),0)</f>
        <v>22761.216</v>
      </c>
      <c r="AM72" s="69" t="n">
        <f aca="false">IF(AND($F72&lt;AM$2,$G72&lt;AM$4,(DATE(YEAR($G72)+1,MONTH($G72)+1,1))&gt;AM$4),$D72*24*AM$3*(AM$2/1000-($F72/1000)),0)</f>
        <v>22761.216</v>
      </c>
      <c r="AN72" s="69" t="n">
        <f aca="false">IF(AND($F72&lt;AN$2,$G72&lt;AN$4,(DATE(YEAR($G72)+1,MONTH($G72)+1,1))&gt;AN$4),$D72*24*AN$3*(AN$2/1000-($F72/1000)),0)</f>
        <v>0</v>
      </c>
      <c r="AO72" s="69" t="n">
        <f aca="false">IF(AND($F72&lt;AO$2,$G72&lt;AO$4,(DATE(YEAR($G72)+1,MONTH($G72)+1,1))&gt;AO$4),$D72*24*AO$3*(AO$2/1000-($F72/1000)),0)</f>
        <v>0</v>
      </c>
      <c r="AP72" s="69" t="n">
        <f aca="false">IF(AND($F72&lt;AP$2,$G72&lt;AP$4,(DATE(YEAR($G72)+1,MONTH($G72)+1,1))&gt;AP$4),$D72*24*AP$3*(AP$2/1000-($F72/1000)),0)</f>
        <v>0</v>
      </c>
      <c r="AQ72" s="69" t="n">
        <f aca="false">IF(AND($F72&lt;AQ$2,$G72&lt;AQ$4,(DATE(YEAR($G72)+1,MONTH($G72)+1,1))&gt;AQ$4),$D72*24*AQ$3*(AQ$2/1000-($F72/1000)),0)</f>
        <v>0</v>
      </c>
      <c r="AR72" s="69" t="n">
        <f aca="false">IF(AND($F72&lt;AR$2,$G72&lt;AR$4,(DATE(YEAR($G72)+1,MONTH($G72)+1,1))&gt;AR$4),$D72*24*AR$3*(AR$2/1000-($F72/1000)),0)</f>
        <v>0</v>
      </c>
      <c r="AS72" s="69" t="n">
        <f aca="false">IF(AND($F72&lt;AS$2,$G72&lt;AS$4,(DATE(YEAR($G72)+1,MONTH($G72)+1,1))&gt;AS$4),$D72*24*AS$3*(AS$2/1000-($F72/1000)),0)</f>
        <v>0</v>
      </c>
      <c r="AT72" s="69" t="n">
        <f aca="false">IF(AND($F72&lt;AT$2,$G72&lt;AT$4,(DATE(YEAR($G72)+1,MONTH($G72)+1,1))&gt;AT$4),$D72*24*AT$3*(AT$2/1000-($F72/1000)),0)</f>
        <v>0</v>
      </c>
      <c r="AU72" s="69" t="n">
        <f aca="false">IF(AND($F72&lt;AU$2,$G72&lt;AU$4,(DATE(YEAR($G72)+1,MONTH($G72)+1,1))&gt;AU$4),$D72*24*AU$3*(AU$2/1000-($F72/1000)),0)</f>
        <v>0</v>
      </c>
      <c r="AV72" s="69" t="n">
        <f aca="false">IF(AND($F72&lt;AV$2,$G72&lt;AV$4,(DATE(YEAR($G72)+1,MONTH($G72)+1,1))&gt;AV$4),$D72*24*AV$3*(AV$2/1000-($F72/1000)),0)</f>
        <v>0</v>
      </c>
      <c r="AW72" s="69" t="n">
        <f aca="false">IF(AND($F72&lt;AW$2,$G72&lt;AW$4,(DATE(YEAR($G72)+1,MONTH($G72)+1,1))&gt;AW$4),$D72*24*AW$3*(AW$2/1000-($F72/1000)),0)</f>
        <v>0</v>
      </c>
      <c r="AX72" s="69" t="n">
        <f aca="false">IF(AND($F72&lt;AX$2,$G72&lt;AX$4,(DATE(YEAR($G72)+1,MONTH($G72)+1,1))&gt;AX$4),$D72*24*AX$3*(AX$2/1000-($F72/1000)),0)</f>
        <v>0</v>
      </c>
      <c r="AY72" s="69" t="n">
        <f aca="false">IF(AND($F72&lt;AY$2,$G72&lt;AY$4,(DATE(YEAR($G72)+1,MONTH($G72)+1,1))&gt;AY$4),$D72*24*AY$3*(AY$2/1000-($F72/1000)),0)</f>
        <v>0</v>
      </c>
      <c r="AZ72" s="69" t="n">
        <f aca="false">IF(AND($F72&lt;AZ$2,$G72&lt;AZ$4,(DATE(YEAR($G72)+1,MONTH($G72)+1,1))&gt;AZ$4),$D72*24*AZ$3*(AZ$2/1000-($F72/1000)),0)</f>
        <v>0</v>
      </c>
      <c r="BA72" s="69" t="n">
        <f aca="false">IF(AND($F72&lt;BA$2,$G72&lt;BA$4,(DATE(YEAR($G72)+1,MONTH($G72)+1,1))&gt;BA$4),$D72*24*BA$3*(BA$2/1000-($F72/1000)),0)</f>
        <v>0</v>
      </c>
      <c r="BB72" s="69" t="n">
        <f aca="false">IF(AND($F72&lt;BB$2,$G72&lt;BB$4,(DATE(YEAR($G72)+1,MONTH($G72)+1,1))&gt;BB$4),$D72*24*BB$3*(BB$2/1000-($F72/1000)),0)</f>
        <v>0</v>
      </c>
      <c r="BC72" s="69" t="n">
        <f aca="false">IF(AND($F72&lt;BC$2,$G72&lt;BC$4,(DATE(YEAR($G72)+1,MONTH($G72)+1,1))&gt;BC$4),$D72*24*BC$3*(BC$2/1000-($F72/1000)),0)</f>
        <v>0</v>
      </c>
      <c r="BD72" s="83" t="n">
        <f aca="false">IF(AND($F72&lt;BD$2,$G72&lt;BD$4,(DATE(YEAR($G72)+1,MONTH($G72)+1,1))&gt;BD$4),$D72*24*BD$3*(BD$2/1000-($F72/1000)),0)</f>
        <v>0</v>
      </c>
      <c r="BF72" s="69" t="n">
        <f aca="false">AVERAGE(I72:K72)</f>
        <v>0</v>
      </c>
      <c r="BG72" s="69" t="n">
        <f aca="false">AVERAGE(L72:N72)</f>
        <v>0</v>
      </c>
      <c r="BH72" s="69" t="n">
        <f aca="false">AVERAGE(O72:Q72)</f>
        <v>0</v>
      </c>
      <c r="BI72" s="69" t="n">
        <f aca="false">AVERAGE(R72:T72)</f>
        <v>0</v>
      </c>
      <c r="BJ72" s="69" t="n">
        <f aca="false">AVERAGE(U72:W72)</f>
        <v>0</v>
      </c>
      <c r="BK72" s="69" t="n">
        <f aca="false">AVERAGE(X72:Z72)</f>
        <v>0</v>
      </c>
      <c r="BL72" s="69" t="n">
        <f aca="false">AVERAGE(AA72:AC72)</f>
        <v>15174.144</v>
      </c>
      <c r="BM72" s="69" t="n">
        <f aca="false">AVERAGE(AD72:AF72)</f>
        <v>22761.216</v>
      </c>
      <c r="BN72" s="69" t="n">
        <f aca="false">AVERAGE(AG72:AI72)</f>
        <v>22761.216</v>
      </c>
      <c r="BO72" s="69" t="n">
        <f aca="false">AVERAGE(AJ72:AL72)</f>
        <v>22761.216</v>
      </c>
      <c r="BP72" s="69" t="n">
        <f aca="false">AVERAGE(AM72:AO72)</f>
        <v>7587.072</v>
      </c>
      <c r="BQ72" s="69" t="n">
        <f aca="false">AVERAGE(AP72:AR72)</f>
        <v>0</v>
      </c>
      <c r="BR72" s="69" t="n">
        <f aca="false">AVERAGE(AS72:AU72)</f>
        <v>0</v>
      </c>
      <c r="BS72" s="69" t="n">
        <f aca="false">AVERAGE(AV72:AX72)</f>
        <v>0</v>
      </c>
      <c r="BT72" s="69" t="n">
        <f aca="false">AVERAGE(AY72:BA72)</f>
        <v>0</v>
      </c>
      <c r="BU72" s="69" t="n">
        <f aca="false">AVERAGE(BB72:BD72)</f>
        <v>0</v>
      </c>
    </row>
    <row r="73" customFormat="false" ht="12.75" hidden="false" customHeight="false" outlineLevel="0" collapsed="false">
      <c r="A73" s="0" t="s">
        <v>1298</v>
      </c>
      <c r="B73" s="0" t="s">
        <v>1251</v>
      </c>
      <c r="C73" s="0" t="s">
        <v>1277</v>
      </c>
      <c r="D73" s="0" t="n">
        <v>650</v>
      </c>
      <c r="E73" s="66" t="s">
        <v>1268</v>
      </c>
      <c r="F73" s="0" t="n">
        <v>6707</v>
      </c>
      <c r="G73" s="8" t="n">
        <v>37773</v>
      </c>
      <c r="H73" s="64" t="s">
        <v>1260</v>
      </c>
      <c r="I73" s="69" t="n">
        <f aca="false">IF(AND($F73&lt;I$2,$G73&lt;I$4,(DATE(YEAR($G73)+1,MONTH($G73)+1,1))&gt;I$4),$D73*24*I$3*(I$2/1000-($F73/1000)),0)</f>
        <v>0</v>
      </c>
      <c r="J73" s="69" t="n">
        <f aca="false">IF(AND($F73&lt;J$2,$G73&lt;J$4,(DATE(YEAR($G73)+1,MONTH($G73)+1,1))&gt;J$4),$D73*24*J$3*(J$2/1000-($F73/1000)),0)</f>
        <v>0</v>
      </c>
      <c r="K73" s="69" t="n">
        <f aca="false">IF(AND($F73&lt;K$2,$G73&lt;K$4,(DATE(YEAR($G73)+1,MONTH($G73)+1,1))&gt;K$4),$D73*24*K$3*(K$2/1000-($F73/1000)),0)</f>
        <v>0</v>
      </c>
      <c r="L73" s="69" t="n">
        <f aca="false">IF(AND($F73&lt;L$2,$G73&lt;L$4,(DATE(YEAR($G73)+1,MONTH($G73)+1,1))&gt;L$4),$D73*24*L$3*(L$2/1000-($F73/1000)),0)</f>
        <v>0</v>
      </c>
      <c r="M73" s="69" t="n">
        <f aca="false">IF(AND($F73&lt;M$2,$G73&lt;M$4,(DATE(YEAR($G73)+1,MONTH($G73)+1,1))&gt;M$4),$D73*24*M$3*(M$2/1000-($F73/1000)),0)</f>
        <v>0</v>
      </c>
      <c r="N73" s="69" t="n">
        <f aca="false">IF(AND($F73&lt;N$2,$G73&lt;N$4,(DATE(YEAR($G73)+1,MONTH($G73)+1,1))&gt;N$4),$D73*24*N$3*(N$2/1000-($F73/1000)),0)</f>
        <v>0</v>
      </c>
      <c r="O73" s="69" t="n">
        <f aca="false">IF(AND($F73&lt;O$2,$G73&lt;O$4,(DATE(YEAR($G73)+1,MONTH($G73)+1,1))&gt;O$4),$D73*24*O$3*(O$2/1000-($F73/1000)),0)</f>
        <v>0</v>
      </c>
      <c r="P73" s="69" t="n">
        <f aca="false">IF(AND($F73&lt;P$2,$G73&lt;P$4,(DATE(YEAR($G73)+1,MONTH($G73)+1,1))&gt;P$4),$D73*24*P$3*(P$2/1000-($F73/1000)),0)</f>
        <v>0</v>
      </c>
      <c r="Q73" s="69" t="n">
        <f aca="false">IF(AND($F73&lt;Q$2,$G73&lt;Q$4,(DATE(YEAR($G73)+1,MONTH($G73)+1,1))&gt;Q$4),$D73*24*Q$3*(Q$2/1000-($F73/1000)),0)</f>
        <v>0</v>
      </c>
      <c r="R73" s="69" t="n">
        <f aca="false">IF(AND($F73&lt;R$2,$G73&lt;R$4,(DATE(YEAR($G73)+1,MONTH($G73)+1,1))&gt;R$4),$D73*24*R$3*(R$2/1000-($F73/1000)),0)</f>
        <v>0</v>
      </c>
      <c r="S73" s="69" t="n">
        <f aca="false">IF(AND($F73&lt;S$2,$G73&lt;S$4,(DATE(YEAR($G73)+1,MONTH($G73)+1,1))&gt;S$4),$D73*24*S$3*(S$2/1000-($F73/1000)),0)</f>
        <v>0</v>
      </c>
      <c r="T73" s="69" t="n">
        <f aca="false">IF(AND($F73&lt;T$2,$G73&lt;T$4,(DATE(YEAR($G73)+1,MONTH($G73)+1,1))&gt;T$4),$D73*24*T$3*(T$2/1000-($F73/1000)),0)</f>
        <v>0</v>
      </c>
      <c r="U73" s="69" t="n">
        <f aca="false">IF(AND($F73&lt;U$2,$G73&lt;U$4,(DATE(YEAR($G73)+1,MONTH($G73)+1,1))&gt;U$4),$D73*24*U$3*(U$2/1000-($F73/1000)),0)</f>
        <v>0</v>
      </c>
      <c r="V73" s="69" t="n">
        <f aca="false">IF(AND($F73&lt;V$2,$G73&lt;V$4,(DATE(YEAR($G73)+1,MONTH($G73)+1,1))&gt;V$4),$D73*24*V$3*(V$2/1000-($F73/1000)),0)</f>
        <v>0</v>
      </c>
      <c r="W73" s="69" t="n">
        <f aca="false">IF(AND($F73&lt;W$2,$G73&lt;W$4,(DATE(YEAR($G73)+1,MONTH($G73)+1,1))&gt;W$4),$D73*24*W$3*(W$2/1000-($F73/1000)),0)</f>
        <v>0</v>
      </c>
      <c r="X73" s="69" t="n">
        <f aca="false">IF(AND($F73&lt;X$2,$G73&lt;X$4,(DATE(YEAR($G73)+1,MONTH($G73)+1,1))&gt;X$4),$D73*24*X$3*(X$2/1000-($F73/1000)),0)</f>
        <v>0</v>
      </c>
      <c r="Y73" s="69" t="n">
        <f aca="false">IF(AND($F73&lt;Y$2,$G73&lt;Y$4,(DATE(YEAR($G73)+1,MONTH($G73)+1,1))&gt;Y$4),$D73*24*Y$3*(Y$2/1000-($F73/1000)),0)</f>
        <v>0</v>
      </c>
      <c r="Z73" s="69" t="n">
        <f aca="false">IF(AND($F73&lt;Z$2,$G73&lt;Z$4,(DATE(YEAR($G73)+1,MONTH($G73)+1,1))&gt;Z$4),$D73*24*Z$3*(Z$2/1000-($F73/1000)),0)</f>
        <v>0</v>
      </c>
      <c r="AA73" s="69" t="n">
        <f aca="false">IF(AND($F73&lt;AA$2,$G73&lt;AA$4,(DATE(YEAR($G73)+1,MONTH($G73)+1,1))&gt;AA$4),$D73*24*AA$3*(AA$2/1000-($F73/1000)),0)</f>
        <v>0</v>
      </c>
      <c r="AB73" s="69" t="n">
        <f aca="false">IF(AND($F73&lt;AB$2,$G73&lt;AB$4,(DATE(YEAR($G73)+1,MONTH($G73)+1,1))&gt;AB$4),$D73*24*AB$3*(AB$2/1000-($F73/1000)),0)</f>
        <v>0</v>
      </c>
      <c r="AC73" s="69" t="n">
        <f aca="false">IF(AND($F73&lt;AC$2,$G73&lt;AC$4,(DATE(YEAR($G73)+1,MONTH($G73)+1,1))&gt;AC$4),$D73*24*AC$3*(AC$2/1000-($F73/1000)),0)</f>
        <v>0</v>
      </c>
      <c r="AD73" s="69" t="n">
        <f aca="false">IF(AND($F73&lt;AD$2,$G73&lt;AD$4,(DATE(YEAR($G73)+1,MONTH($G73)+1,1))&gt;AD$4),$D73*24*AD$3*(AD$2/1000-($F73/1000)),0)</f>
        <v>0</v>
      </c>
      <c r="AE73" s="69" t="n">
        <f aca="false">IF(AND($F73&lt;AE$2,$G73&lt;AE$4,(DATE(YEAR($G73)+1,MONTH($G73)+1,1))&gt;AE$4),$D73*24*AE$3*(AE$2/1000-($F73/1000)),0)</f>
        <v>0</v>
      </c>
      <c r="AF73" s="69" t="n">
        <f aca="false">IF(AND($F73&lt;AF$2,$G73&lt;AF$4,(DATE(YEAR($G73)+1,MONTH($G73)+1,1))&gt;AF$4),$D73*24*AF$3*(AF$2/1000-($F73/1000)),0)</f>
        <v>0</v>
      </c>
      <c r="AG73" s="69" t="n">
        <f aca="false">IF(AND($F73&lt;AG$2,$G73&lt;AG$4,(DATE(YEAR($G73)+1,MONTH($G73)+1,1))&gt;AG$4),$D73*24*AG$3*(AG$2/1000-($F73/1000)),0)</f>
        <v>0</v>
      </c>
      <c r="AH73" s="69" t="n">
        <f aca="false">IF(AND($F73&lt;AH$2,$G73&lt;AH$4,(DATE(YEAR($G73)+1,MONTH($G73)+1,1))&gt;AH$4),$D73*24*AH$3*(AH$2/1000-($F73/1000)),0)</f>
        <v>0</v>
      </c>
      <c r="AI73" s="69" t="n">
        <f aca="false">IF(AND($F73&lt;AI$2,$G73&lt;AI$4,(DATE(YEAR($G73)+1,MONTH($G73)+1,1))&gt;AI$4),$D73*24*AI$3*(AI$2/1000-($F73/1000)),0)</f>
        <v>0</v>
      </c>
      <c r="AJ73" s="69" t="n">
        <f aca="false">IF(AND($F73&lt;AJ$2,$G73&lt;AJ$4,(DATE(YEAR($G73)+1,MONTH($G73)+1,1))&gt;AJ$4),$D73*24*AJ$3*(AJ$2/1000-($F73/1000)),0)</f>
        <v>0</v>
      </c>
      <c r="AK73" s="69" t="n">
        <f aca="false">IF(AND($F73&lt;AK$2,$G73&lt;AK$4,(DATE(YEAR($G73)+1,MONTH($G73)+1,1))&gt;AK$4),$D73*24*AK$3*(AK$2/1000-($F73/1000)),0)</f>
        <v>0</v>
      </c>
      <c r="AL73" s="69" t="n">
        <f aca="false">IF(AND($F73&lt;AL$2,$G73&lt;AL$4,(DATE(YEAR($G73)+1,MONTH($G73)+1,1))&gt;AL$4),$D73*24*AL$3*(AL$2/1000-($F73/1000)),0)</f>
        <v>0</v>
      </c>
      <c r="AM73" s="69" t="n">
        <f aca="false">IF(AND($F73&lt;AM$2,$G73&lt;AM$4,(DATE(YEAR($G73)+1,MONTH($G73)+1,1))&gt;AM$4),$D73*24*AM$3*(AM$2/1000-($F73/1000)),0)</f>
        <v>51370.8</v>
      </c>
      <c r="AN73" s="69" t="n">
        <f aca="false">IF(AND($F73&lt;AN$2,$G73&lt;AN$4,(DATE(YEAR($G73)+1,MONTH($G73)+1,1))&gt;AN$4),$D73*24*AN$3*(AN$2/1000-($F73/1000)),0)</f>
        <v>51370.8</v>
      </c>
      <c r="AO73" s="69" t="n">
        <f aca="false">IF(AND($F73&lt;AO$2,$G73&lt;AO$4,(DATE(YEAR($G73)+1,MONTH($G73)+1,1))&gt;AO$4),$D73*24*AO$3*(AO$2/1000-($F73/1000)),0)</f>
        <v>51370.8</v>
      </c>
      <c r="AP73" s="69" t="n">
        <f aca="false">IF(AND($F73&lt;AP$2,$G73&lt;AP$4,(DATE(YEAR($G73)+1,MONTH($G73)+1,1))&gt;AP$4),$D73*24*AP$3*(AP$2/1000-($F73/1000)),0)</f>
        <v>51370.8</v>
      </c>
      <c r="AQ73" s="69" t="n">
        <f aca="false">IF(AND($F73&lt;AQ$2,$G73&lt;AQ$4,(DATE(YEAR($G73)+1,MONTH($G73)+1,1))&gt;AQ$4),$D73*24*AQ$3*(AQ$2/1000-($F73/1000)),0)</f>
        <v>51370.8</v>
      </c>
      <c r="AR73" s="69" t="n">
        <f aca="false">IF(AND($F73&lt;AR$2,$G73&lt;AR$4,(DATE(YEAR($G73)+1,MONTH($G73)+1,1))&gt;AR$4),$D73*24*AR$3*(AR$2/1000-($F73/1000)),0)</f>
        <v>51370.8</v>
      </c>
      <c r="AS73" s="69" t="n">
        <f aca="false">IF(AND($F73&lt;AS$2,$G73&lt;AS$4,(DATE(YEAR($G73)+1,MONTH($G73)+1,1))&gt;AS$4),$D73*24*AS$3*(AS$2/1000-($F73/1000)),0)</f>
        <v>51370.8</v>
      </c>
      <c r="AT73" s="69" t="n">
        <f aca="false">IF(AND($F73&lt;AT$2,$G73&lt;AT$4,(DATE(YEAR($G73)+1,MONTH($G73)+1,1))&gt;AT$4),$D73*24*AT$3*(AT$2/1000-($F73/1000)),0)</f>
        <v>51370.8</v>
      </c>
      <c r="AU73" s="69" t="n">
        <f aca="false">IF(AND($F73&lt;AU$2,$G73&lt;AU$4,(DATE(YEAR($G73)+1,MONTH($G73)+1,1))&gt;AU$4),$D73*24*AU$3*(AU$2/1000-($F73/1000)),0)</f>
        <v>51370.8</v>
      </c>
      <c r="AV73" s="69" t="n">
        <f aca="false">IF(AND($F73&lt;AV$2,$G73&lt;AV$4,(DATE(YEAR($G73)+1,MONTH($G73)+1,1))&gt;AV$4),$D73*24*AV$3*(AV$2/1000-($F73/1000)),0)</f>
        <v>51370.8</v>
      </c>
      <c r="AW73" s="69" t="n">
        <f aca="false">IF(AND($F73&lt;AW$2,$G73&lt;AW$4,(DATE(YEAR($G73)+1,MONTH($G73)+1,1))&gt;AW$4),$D73*24*AW$3*(AW$2/1000-($F73/1000)),0)</f>
        <v>51370.8</v>
      </c>
      <c r="AX73" s="69" t="n">
        <f aca="false">IF(AND($F73&lt;AX$2,$G73&lt;AX$4,(DATE(YEAR($G73)+1,MONTH($G73)+1,1))&gt;AX$4),$D73*24*AX$3*(AX$2/1000-($F73/1000)),0)</f>
        <v>51370.8</v>
      </c>
      <c r="AY73" s="69" t="n">
        <f aca="false">IF(AND($F73&lt;AY$2,$G73&lt;AY$4,(DATE(YEAR($G73)+1,MONTH($G73)+1,1))&gt;AY$4),$D73*24*AY$3*(AY$2/1000-($F73/1000)),0)</f>
        <v>0</v>
      </c>
      <c r="AZ73" s="69" t="n">
        <f aca="false">IF(AND($F73&lt;AZ$2,$G73&lt;AZ$4,(DATE(YEAR($G73)+1,MONTH($G73)+1,1))&gt;AZ$4),$D73*24*AZ$3*(AZ$2/1000-($F73/1000)),0)</f>
        <v>0</v>
      </c>
      <c r="BA73" s="69" t="n">
        <f aca="false">IF(AND($F73&lt;BA$2,$G73&lt;BA$4,(DATE(YEAR($G73)+1,MONTH($G73)+1,1))&gt;BA$4),$D73*24*BA$3*(BA$2/1000-($F73/1000)),0)</f>
        <v>0</v>
      </c>
      <c r="BB73" s="69" t="n">
        <f aca="false">IF(AND($F73&lt;BB$2,$G73&lt;BB$4,(DATE(YEAR($G73)+1,MONTH($G73)+1,1))&gt;BB$4),$D73*24*BB$3*(BB$2/1000-($F73/1000)),0)</f>
        <v>0</v>
      </c>
      <c r="BC73" s="69" t="n">
        <f aca="false">IF(AND($F73&lt;BC$2,$G73&lt;BC$4,(DATE(YEAR($G73)+1,MONTH($G73)+1,1))&gt;BC$4),$D73*24*BC$3*(BC$2/1000-($F73/1000)),0)</f>
        <v>0</v>
      </c>
      <c r="BD73" s="83" t="n">
        <f aca="false">IF(AND($F73&lt;BD$2,$G73&lt;BD$4,(DATE(YEAR($G73)+1,MONTH($G73)+1,1))&gt;BD$4),$D73*24*BD$3*(BD$2/1000-($F73/1000)),0)</f>
        <v>0</v>
      </c>
      <c r="BF73" s="69" t="n">
        <f aca="false">AVERAGE(I73:K73)</f>
        <v>0</v>
      </c>
      <c r="BG73" s="69" t="n">
        <f aca="false">AVERAGE(L73:N73)</f>
        <v>0</v>
      </c>
      <c r="BH73" s="69" t="n">
        <f aca="false">AVERAGE(O73:Q73)</f>
        <v>0</v>
      </c>
      <c r="BI73" s="69" t="n">
        <f aca="false">AVERAGE(R73:T73)</f>
        <v>0</v>
      </c>
      <c r="BJ73" s="69" t="n">
        <f aca="false">AVERAGE(U73:W73)</f>
        <v>0</v>
      </c>
      <c r="BK73" s="69" t="n">
        <f aca="false">AVERAGE(X73:Z73)</f>
        <v>0</v>
      </c>
      <c r="BL73" s="69" t="n">
        <f aca="false">AVERAGE(AA73:AC73)</f>
        <v>0</v>
      </c>
      <c r="BM73" s="69" t="n">
        <f aca="false">AVERAGE(AD73:AF73)</f>
        <v>0</v>
      </c>
      <c r="BN73" s="69" t="n">
        <f aca="false">AVERAGE(AG73:AI73)</f>
        <v>0</v>
      </c>
      <c r="BO73" s="69" t="n">
        <f aca="false">AVERAGE(AJ73:AL73)</f>
        <v>0</v>
      </c>
      <c r="BP73" s="69" t="n">
        <f aca="false">AVERAGE(AM73:AO73)</f>
        <v>51370.8</v>
      </c>
      <c r="BQ73" s="69" t="n">
        <f aca="false">AVERAGE(AP73:AR73)</f>
        <v>51370.8</v>
      </c>
      <c r="BR73" s="69" t="n">
        <f aca="false">AVERAGE(AS73:AU73)</f>
        <v>51370.8</v>
      </c>
      <c r="BS73" s="69" t="n">
        <f aca="false">AVERAGE(AV73:AX73)</f>
        <v>51370.8</v>
      </c>
      <c r="BT73" s="69" t="n">
        <f aca="false">AVERAGE(AY73:BA73)</f>
        <v>0</v>
      </c>
      <c r="BU73" s="69" t="n">
        <f aca="false">AVERAGE(BB73:BD73)</f>
        <v>0</v>
      </c>
    </row>
    <row r="74" customFormat="false" ht="12.75" hidden="false" customHeight="false" outlineLevel="0" collapsed="false">
      <c r="A74" s="0" t="s">
        <v>1301</v>
      </c>
      <c r="B74" s="0" t="s">
        <v>1251</v>
      </c>
      <c r="C74" s="0" t="s">
        <v>1277</v>
      </c>
      <c r="D74" s="0" t="n">
        <v>86</v>
      </c>
      <c r="E74" s="66" t="s">
        <v>1268</v>
      </c>
      <c r="F74" s="0" t="n">
        <v>6707</v>
      </c>
      <c r="G74" s="8" t="n">
        <v>37773</v>
      </c>
      <c r="H74" s="64" t="s">
        <v>1260</v>
      </c>
      <c r="I74" s="69" t="n">
        <f aca="false">IF(AND($F74&lt;I$2,$G74&lt;I$4,(DATE(YEAR($G74)+1,MONTH($G74)+1,1))&gt;I$4),$D74*24*I$3*(I$2/1000-($F74/1000)),0)</f>
        <v>0</v>
      </c>
      <c r="J74" s="69" t="n">
        <f aca="false">IF(AND($F74&lt;J$2,$G74&lt;J$4,(DATE(YEAR($G74)+1,MONTH($G74)+1,1))&gt;J$4),$D74*24*J$3*(J$2/1000-($F74/1000)),0)</f>
        <v>0</v>
      </c>
      <c r="K74" s="69" t="n">
        <f aca="false">IF(AND($F74&lt;K$2,$G74&lt;K$4,(DATE(YEAR($G74)+1,MONTH($G74)+1,1))&gt;K$4),$D74*24*K$3*(K$2/1000-($F74/1000)),0)</f>
        <v>0</v>
      </c>
      <c r="L74" s="69" t="n">
        <f aca="false">IF(AND($F74&lt;L$2,$G74&lt;L$4,(DATE(YEAR($G74)+1,MONTH($G74)+1,1))&gt;L$4),$D74*24*L$3*(L$2/1000-($F74/1000)),0)</f>
        <v>0</v>
      </c>
      <c r="M74" s="69" t="n">
        <f aca="false">IF(AND($F74&lt;M$2,$G74&lt;M$4,(DATE(YEAR($G74)+1,MONTH($G74)+1,1))&gt;M$4),$D74*24*M$3*(M$2/1000-($F74/1000)),0)</f>
        <v>0</v>
      </c>
      <c r="N74" s="69" t="n">
        <f aca="false">IF(AND($F74&lt;N$2,$G74&lt;N$4,(DATE(YEAR($G74)+1,MONTH($G74)+1,1))&gt;N$4),$D74*24*N$3*(N$2/1000-($F74/1000)),0)</f>
        <v>0</v>
      </c>
      <c r="O74" s="69" t="n">
        <f aca="false">IF(AND($F74&lt;O$2,$G74&lt;O$4,(DATE(YEAR($G74)+1,MONTH($G74)+1,1))&gt;O$4),$D74*24*O$3*(O$2/1000-($F74/1000)),0)</f>
        <v>0</v>
      </c>
      <c r="P74" s="69" t="n">
        <f aca="false">IF(AND($F74&lt;P$2,$G74&lt;P$4,(DATE(YEAR($G74)+1,MONTH($G74)+1,1))&gt;P$4),$D74*24*P$3*(P$2/1000-($F74/1000)),0)</f>
        <v>0</v>
      </c>
      <c r="Q74" s="69" t="n">
        <f aca="false">IF(AND($F74&lt;Q$2,$G74&lt;Q$4,(DATE(YEAR($G74)+1,MONTH($G74)+1,1))&gt;Q$4),$D74*24*Q$3*(Q$2/1000-($F74/1000)),0)</f>
        <v>0</v>
      </c>
      <c r="R74" s="69" t="n">
        <f aca="false">IF(AND($F74&lt;R$2,$G74&lt;R$4,(DATE(YEAR($G74)+1,MONTH($G74)+1,1))&gt;R$4),$D74*24*R$3*(R$2/1000-($F74/1000)),0)</f>
        <v>0</v>
      </c>
      <c r="S74" s="69" t="n">
        <f aca="false">IF(AND($F74&lt;S$2,$G74&lt;S$4,(DATE(YEAR($G74)+1,MONTH($G74)+1,1))&gt;S$4),$D74*24*S$3*(S$2/1000-($F74/1000)),0)</f>
        <v>0</v>
      </c>
      <c r="T74" s="69" t="n">
        <f aca="false">IF(AND($F74&lt;T$2,$G74&lt;T$4,(DATE(YEAR($G74)+1,MONTH($G74)+1,1))&gt;T$4),$D74*24*T$3*(T$2/1000-($F74/1000)),0)</f>
        <v>0</v>
      </c>
      <c r="U74" s="69" t="n">
        <f aca="false">IF(AND($F74&lt;U$2,$G74&lt;U$4,(DATE(YEAR($G74)+1,MONTH($G74)+1,1))&gt;U$4),$D74*24*U$3*(U$2/1000-($F74/1000)),0)</f>
        <v>0</v>
      </c>
      <c r="V74" s="69" t="n">
        <f aca="false">IF(AND($F74&lt;V$2,$G74&lt;V$4,(DATE(YEAR($G74)+1,MONTH($G74)+1,1))&gt;V$4),$D74*24*V$3*(V$2/1000-($F74/1000)),0)</f>
        <v>0</v>
      </c>
      <c r="W74" s="69" t="n">
        <f aca="false">IF(AND($F74&lt;W$2,$G74&lt;W$4,(DATE(YEAR($G74)+1,MONTH($G74)+1,1))&gt;W$4),$D74*24*W$3*(W$2/1000-($F74/1000)),0)</f>
        <v>0</v>
      </c>
      <c r="X74" s="69" t="n">
        <f aca="false">IF(AND($F74&lt;X$2,$G74&lt;X$4,(DATE(YEAR($G74)+1,MONTH($G74)+1,1))&gt;X$4),$D74*24*X$3*(X$2/1000-($F74/1000)),0)</f>
        <v>0</v>
      </c>
      <c r="Y74" s="69" t="n">
        <f aca="false">IF(AND($F74&lt;Y$2,$G74&lt;Y$4,(DATE(YEAR($G74)+1,MONTH($G74)+1,1))&gt;Y$4),$D74*24*Y$3*(Y$2/1000-($F74/1000)),0)</f>
        <v>0</v>
      </c>
      <c r="Z74" s="69" t="n">
        <f aca="false">IF(AND($F74&lt;Z$2,$G74&lt;Z$4,(DATE(YEAR($G74)+1,MONTH($G74)+1,1))&gt;Z$4),$D74*24*Z$3*(Z$2/1000-($F74/1000)),0)</f>
        <v>0</v>
      </c>
      <c r="AA74" s="69" t="n">
        <f aca="false">IF(AND($F74&lt;AA$2,$G74&lt;AA$4,(DATE(YEAR($G74)+1,MONTH($G74)+1,1))&gt;AA$4),$D74*24*AA$3*(AA$2/1000-($F74/1000)),0)</f>
        <v>0</v>
      </c>
      <c r="AB74" s="69" t="n">
        <f aca="false">IF(AND($F74&lt;AB$2,$G74&lt;AB$4,(DATE(YEAR($G74)+1,MONTH($G74)+1,1))&gt;AB$4),$D74*24*AB$3*(AB$2/1000-($F74/1000)),0)</f>
        <v>0</v>
      </c>
      <c r="AC74" s="69" t="n">
        <f aca="false">IF(AND($F74&lt;AC$2,$G74&lt;AC$4,(DATE(YEAR($G74)+1,MONTH($G74)+1,1))&gt;AC$4),$D74*24*AC$3*(AC$2/1000-($F74/1000)),0)</f>
        <v>0</v>
      </c>
      <c r="AD74" s="69" t="n">
        <f aca="false">IF(AND($F74&lt;AD$2,$G74&lt;AD$4,(DATE(YEAR($G74)+1,MONTH($G74)+1,1))&gt;AD$4),$D74*24*AD$3*(AD$2/1000-($F74/1000)),0)</f>
        <v>0</v>
      </c>
      <c r="AE74" s="69" t="n">
        <f aca="false">IF(AND($F74&lt;AE$2,$G74&lt;AE$4,(DATE(YEAR($G74)+1,MONTH($G74)+1,1))&gt;AE$4),$D74*24*AE$3*(AE$2/1000-($F74/1000)),0)</f>
        <v>0</v>
      </c>
      <c r="AF74" s="69" t="n">
        <f aca="false">IF(AND($F74&lt;AF$2,$G74&lt;AF$4,(DATE(YEAR($G74)+1,MONTH($G74)+1,1))&gt;AF$4),$D74*24*AF$3*(AF$2/1000-($F74/1000)),0)</f>
        <v>0</v>
      </c>
      <c r="AG74" s="69" t="n">
        <f aca="false">IF(AND($F74&lt;AG$2,$G74&lt;AG$4,(DATE(YEAR($G74)+1,MONTH($G74)+1,1))&gt;AG$4),$D74*24*AG$3*(AG$2/1000-($F74/1000)),0)</f>
        <v>0</v>
      </c>
      <c r="AH74" s="69" t="n">
        <f aca="false">IF(AND($F74&lt;AH$2,$G74&lt;AH$4,(DATE(YEAR($G74)+1,MONTH($G74)+1,1))&gt;AH$4),$D74*24*AH$3*(AH$2/1000-($F74/1000)),0)</f>
        <v>0</v>
      </c>
      <c r="AI74" s="69" t="n">
        <f aca="false">IF(AND($F74&lt;AI$2,$G74&lt;AI$4,(DATE(YEAR($G74)+1,MONTH($G74)+1,1))&gt;AI$4),$D74*24*AI$3*(AI$2/1000-($F74/1000)),0)</f>
        <v>0</v>
      </c>
      <c r="AJ74" s="69" t="n">
        <f aca="false">IF(AND($F74&lt;AJ$2,$G74&lt;AJ$4,(DATE(YEAR($G74)+1,MONTH($G74)+1,1))&gt;AJ$4),$D74*24*AJ$3*(AJ$2/1000-($F74/1000)),0)</f>
        <v>0</v>
      </c>
      <c r="AK74" s="69" t="n">
        <f aca="false">IF(AND($F74&lt;AK$2,$G74&lt;AK$4,(DATE(YEAR($G74)+1,MONTH($G74)+1,1))&gt;AK$4),$D74*24*AK$3*(AK$2/1000-($F74/1000)),0)</f>
        <v>0</v>
      </c>
      <c r="AL74" s="69" t="n">
        <f aca="false">IF(AND($F74&lt;AL$2,$G74&lt;AL$4,(DATE(YEAR($G74)+1,MONTH($G74)+1,1))&gt;AL$4),$D74*24*AL$3*(AL$2/1000-($F74/1000)),0)</f>
        <v>0</v>
      </c>
      <c r="AM74" s="69" t="n">
        <f aca="false">IF(AND($F74&lt;AM$2,$G74&lt;AM$4,(DATE(YEAR($G74)+1,MONTH($G74)+1,1))&gt;AM$4),$D74*24*AM$3*(AM$2/1000-($F74/1000)),0)</f>
        <v>6796.752</v>
      </c>
      <c r="AN74" s="69" t="n">
        <f aca="false">IF(AND($F74&lt;AN$2,$G74&lt;AN$4,(DATE(YEAR($G74)+1,MONTH($G74)+1,1))&gt;AN$4),$D74*24*AN$3*(AN$2/1000-($F74/1000)),0)</f>
        <v>6796.752</v>
      </c>
      <c r="AO74" s="69" t="n">
        <f aca="false">IF(AND($F74&lt;AO$2,$G74&lt;AO$4,(DATE(YEAR($G74)+1,MONTH($G74)+1,1))&gt;AO$4),$D74*24*AO$3*(AO$2/1000-($F74/1000)),0)</f>
        <v>6796.752</v>
      </c>
      <c r="AP74" s="69" t="n">
        <f aca="false">IF(AND($F74&lt;AP$2,$G74&lt;AP$4,(DATE(YEAR($G74)+1,MONTH($G74)+1,1))&gt;AP$4),$D74*24*AP$3*(AP$2/1000-($F74/1000)),0)</f>
        <v>6796.752</v>
      </c>
      <c r="AQ74" s="69" t="n">
        <f aca="false">IF(AND($F74&lt;AQ$2,$G74&lt;AQ$4,(DATE(YEAR($G74)+1,MONTH($G74)+1,1))&gt;AQ$4),$D74*24*AQ$3*(AQ$2/1000-($F74/1000)),0)</f>
        <v>6796.752</v>
      </c>
      <c r="AR74" s="69" t="n">
        <f aca="false">IF(AND($F74&lt;AR$2,$G74&lt;AR$4,(DATE(YEAR($G74)+1,MONTH($G74)+1,1))&gt;AR$4),$D74*24*AR$3*(AR$2/1000-($F74/1000)),0)</f>
        <v>6796.752</v>
      </c>
      <c r="AS74" s="69" t="n">
        <f aca="false">IF(AND($F74&lt;AS$2,$G74&lt;AS$4,(DATE(YEAR($G74)+1,MONTH($G74)+1,1))&gt;AS$4),$D74*24*AS$3*(AS$2/1000-($F74/1000)),0)</f>
        <v>6796.752</v>
      </c>
      <c r="AT74" s="69" t="n">
        <f aca="false">IF(AND($F74&lt;AT$2,$G74&lt;AT$4,(DATE(YEAR($G74)+1,MONTH($G74)+1,1))&gt;AT$4),$D74*24*AT$3*(AT$2/1000-($F74/1000)),0)</f>
        <v>6796.752</v>
      </c>
      <c r="AU74" s="69" t="n">
        <f aca="false">IF(AND($F74&lt;AU$2,$G74&lt;AU$4,(DATE(YEAR($G74)+1,MONTH($G74)+1,1))&gt;AU$4),$D74*24*AU$3*(AU$2/1000-($F74/1000)),0)</f>
        <v>6796.752</v>
      </c>
      <c r="AV74" s="69" t="n">
        <f aca="false">IF(AND($F74&lt;AV$2,$G74&lt;AV$4,(DATE(YEAR($G74)+1,MONTH($G74)+1,1))&gt;AV$4),$D74*24*AV$3*(AV$2/1000-($F74/1000)),0)</f>
        <v>6796.752</v>
      </c>
      <c r="AW74" s="69" t="n">
        <f aca="false">IF(AND($F74&lt;AW$2,$G74&lt;AW$4,(DATE(YEAR($G74)+1,MONTH($G74)+1,1))&gt;AW$4),$D74*24*AW$3*(AW$2/1000-($F74/1000)),0)</f>
        <v>6796.752</v>
      </c>
      <c r="AX74" s="69" t="n">
        <f aca="false">IF(AND($F74&lt;AX$2,$G74&lt;AX$4,(DATE(YEAR($G74)+1,MONTH($G74)+1,1))&gt;AX$4),$D74*24*AX$3*(AX$2/1000-($F74/1000)),0)</f>
        <v>6796.752</v>
      </c>
      <c r="AY74" s="69" t="n">
        <f aca="false">IF(AND($F74&lt;AY$2,$G74&lt;AY$4,(DATE(YEAR($G74)+1,MONTH($G74)+1,1))&gt;AY$4),$D74*24*AY$3*(AY$2/1000-($F74/1000)),0)</f>
        <v>0</v>
      </c>
      <c r="AZ74" s="69" t="n">
        <f aca="false">IF(AND($F74&lt;AZ$2,$G74&lt;AZ$4,(DATE(YEAR($G74)+1,MONTH($G74)+1,1))&gt;AZ$4),$D74*24*AZ$3*(AZ$2/1000-($F74/1000)),0)</f>
        <v>0</v>
      </c>
      <c r="BA74" s="69" t="n">
        <f aca="false">IF(AND($F74&lt;BA$2,$G74&lt;BA$4,(DATE(YEAR($G74)+1,MONTH($G74)+1,1))&gt;BA$4),$D74*24*BA$3*(BA$2/1000-($F74/1000)),0)</f>
        <v>0</v>
      </c>
      <c r="BB74" s="69" t="n">
        <f aca="false">IF(AND($F74&lt;BB$2,$G74&lt;BB$4,(DATE(YEAR($G74)+1,MONTH($G74)+1,1))&gt;BB$4),$D74*24*BB$3*(BB$2/1000-($F74/1000)),0)</f>
        <v>0</v>
      </c>
      <c r="BC74" s="69" t="n">
        <f aca="false">IF(AND($F74&lt;BC$2,$G74&lt;BC$4,(DATE(YEAR($G74)+1,MONTH($G74)+1,1))&gt;BC$4),$D74*24*BC$3*(BC$2/1000-($F74/1000)),0)</f>
        <v>0</v>
      </c>
      <c r="BD74" s="83" t="n">
        <f aca="false">IF(AND($F74&lt;BD$2,$G74&lt;BD$4,(DATE(YEAR($G74)+1,MONTH($G74)+1,1))&gt;BD$4),$D74*24*BD$3*(BD$2/1000-($F74/1000)),0)</f>
        <v>0</v>
      </c>
      <c r="BF74" s="69" t="n">
        <f aca="false">AVERAGE(I74:K74)</f>
        <v>0</v>
      </c>
      <c r="BG74" s="69" t="n">
        <f aca="false">AVERAGE(L74:N74)</f>
        <v>0</v>
      </c>
      <c r="BH74" s="69" t="n">
        <f aca="false">AVERAGE(O74:Q74)</f>
        <v>0</v>
      </c>
      <c r="BI74" s="69" t="n">
        <f aca="false">AVERAGE(R74:T74)</f>
        <v>0</v>
      </c>
      <c r="BJ74" s="69" t="n">
        <f aca="false">AVERAGE(U74:W74)</f>
        <v>0</v>
      </c>
      <c r="BK74" s="69" t="n">
        <f aca="false">AVERAGE(X74:Z74)</f>
        <v>0</v>
      </c>
      <c r="BL74" s="69" t="n">
        <f aca="false">AVERAGE(AA74:AC74)</f>
        <v>0</v>
      </c>
      <c r="BM74" s="69" t="n">
        <f aca="false">AVERAGE(AD74:AF74)</f>
        <v>0</v>
      </c>
      <c r="BN74" s="69" t="n">
        <f aca="false">AVERAGE(AG74:AI74)</f>
        <v>0</v>
      </c>
      <c r="BO74" s="69" t="n">
        <f aca="false">AVERAGE(AJ74:AL74)</f>
        <v>0</v>
      </c>
      <c r="BP74" s="69" t="n">
        <f aca="false">AVERAGE(AM74:AO74)</f>
        <v>6796.752</v>
      </c>
      <c r="BQ74" s="69" t="n">
        <f aca="false">AVERAGE(AP74:AR74)</f>
        <v>6796.752</v>
      </c>
      <c r="BR74" s="69" t="n">
        <f aca="false">AVERAGE(AS74:AU74)</f>
        <v>6796.752</v>
      </c>
      <c r="BS74" s="69" t="n">
        <f aca="false">AVERAGE(AV74:AX74)</f>
        <v>6796.752</v>
      </c>
      <c r="BT74" s="69" t="n">
        <f aca="false">AVERAGE(AY74:BA74)</f>
        <v>0</v>
      </c>
      <c r="BU74" s="69" t="n">
        <f aca="false">AVERAGE(BB74:BD74)</f>
        <v>0</v>
      </c>
    </row>
    <row r="75" customFormat="false" ht="12.75" hidden="false" customHeight="false" outlineLevel="0" collapsed="false">
      <c r="A75" s="71" t="s">
        <v>1293</v>
      </c>
      <c r="B75" s="71" t="s">
        <v>1251</v>
      </c>
      <c r="C75" s="71" t="s">
        <v>1270</v>
      </c>
      <c r="D75" s="72" t="n">
        <v>280</v>
      </c>
      <c r="E75" s="66" t="s">
        <v>1268</v>
      </c>
      <c r="F75" s="72" t="n">
        <v>6760</v>
      </c>
      <c r="G75" s="73" t="n">
        <v>37408</v>
      </c>
      <c r="H75" s="64" t="s">
        <v>1260</v>
      </c>
      <c r="I75" s="69" t="n">
        <f aca="false">IF(AND($F75&lt;I$2,$G75&lt;I$4,(DATE(YEAR($G75)+1,MONTH($G75)+1,1))&gt;I$4),$D75*24*I$3*(I$2/1000-($F75/1000)),0)</f>
        <v>0</v>
      </c>
      <c r="J75" s="69" t="n">
        <f aca="false">IF(AND($F75&lt;J$2,$G75&lt;J$4,(DATE(YEAR($G75)+1,MONTH($G75)+1,1))&gt;J$4),$D75*24*J$3*(J$2/1000-($F75/1000)),0)</f>
        <v>0</v>
      </c>
      <c r="K75" s="69" t="n">
        <f aca="false">IF(AND($F75&lt;K$2,$G75&lt;K$4,(DATE(YEAR($G75)+1,MONTH($G75)+1,1))&gt;K$4),$D75*24*K$3*(K$2/1000-($F75/1000)),0)</f>
        <v>0</v>
      </c>
      <c r="L75" s="69" t="n">
        <f aca="false">IF(AND($F75&lt;L$2,$G75&lt;L$4,(DATE(YEAR($G75)+1,MONTH($G75)+1,1))&gt;L$4),$D75*24*L$3*(L$2/1000-($F75/1000)),0)</f>
        <v>0</v>
      </c>
      <c r="M75" s="69" t="n">
        <f aca="false">IF(AND($F75&lt;M$2,$G75&lt;M$4,(DATE(YEAR($G75)+1,MONTH($G75)+1,1))&gt;M$4),$D75*24*M$3*(M$2/1000-($F75/1000)),0)</f>
        <v>0</v>
      </c>
      <c r="N75" s="69" t="n">
        <f aca="false">IF(AND($F75&lt;N$2,$G75&lt;N$4,(DATE(YEAR($G75)+1,MONTH($G75)+1,1))&gt;N$4),$D75*24*N$3*(N$2/1000-($F75/1000)),0)</f>
        <v>0</v>
      </c>
      <c r="O75" s="69" t="n">
        <f aca="false">IF(AND($F75&lt;O$2,$G75&lt;O$4,(DATE(YEAR($G75)+1,MONTH($G75)+1,1))&gt;O$4),$D75*24*O$3*(O$2/1000-($F75/1000)),0)</f>
        <v>0</v>
      </c>
      <c r="P75" s="69" t="n">
        <f aca="false">IF(AND($F75&lt;P$2,$G75&lt;P$4,(DATE(YEAR($G75)+1,MONTH($G75)+1,1))&gt;P$4),$D75*24*P$3*(P$2/1000-($F75/1000)),0)</f>
        <v>0</v>
      </c>
      <c r="Q75" s="69" t="n">
        <f aca="false">IF(AND($F75&lt;Q$2,$G75&lt;Q$4,(DATE(YEAR($G75)+1,MONTH($G75)+1,1))&gt;Q$4),$D75*24*Q$3*(Q$2/1000-($F75/1000)),0)</f>
        <v>0</v>
      </c>
      <c r="R75" s="69" t="n">
        <f aca="false">IF(AND($F75&lt;R$2,$G75&lt;R$4,(DATE(YEAR($G75)+1,MONTH($G75)+1,1))&gt;R$4),$D75*24*R$3*(R$2/1000-($F75/1000)),0)</f>
        <v>0</v>
      </c>
      <c r="S75" s="69" t="n">
        <f aca="false">IF(AND($F75&lt;S$2,$G75&lt;S$4,(DATE(YEAR($G75)+1,MONTH($G75)+1,1))&gt;S$4),$D75*24*S$3*(S$2/1000-($F75/1000)),0)</f>
        <v>0</v>
      </c>
      <c r="T75" s="69" t="n">
        <f aca="false">IF(AND($F75&lt;T$2,$G75&lt;T$4,(DATE(YEAR($G75)+1,MONTH($G75)+1,1))&gt;T$4),$D75*24*T$3*(T$2/1000-($F75/1000)),0)</f>
        <v>0</v>
      </c>
      <c r="U75" s="69" t="n">
        <f aca="false">IF(AND($F75&lt;U$2,$G75&lt;U$4,(DATE(YEAR($G75)+1,MONTH($G75)+1,1))&gt;U$4),$D75*24*U$3*(U$2/1000-($F75/1000)),0)</f>
        <v>0</v>
      </c>
      <c r="V75" s="69" t="n">
        <f aca="false">IF(AND($F75&lt;V$2,$G75&lt;V$4,(DATE(YEAR($G75)+1,MONTH($G75)+1,1))&gt;V$4),$D75*24*V$3*(V$2/1000-($F75/1000)),0)</f>
        <v>0</v>
      </c>
      <c r="W75" s="69" t="n">
        <f aca="false">IF(AND($F75&lt;W$2,$G75&lt;W$4,(DATE(YEAR($G75)+1,MONTH($G75)+1,1))&gt;W$4),$D75*24*W$3*(W$2/1000-($F75/1000)),0)</f>
        <v>0</v>
      </c>
      <c r="X75" s="69" t="n">
        <f aca="false">IF(AND($F75&lt;X$2,$G75&lt;X$4,(DATE(YEAR($G75)+1,MONTH($G75)+1,1))&gt;X$4),$D75*24*X$3*(X$2/1000-($F75/1000)),0)</f>
        <v>0</v>
      </c>
      <c r="Y75" s="69" t="n">
        <f aca="false">IF(AND($F75&lt;Y$2,$G75&lt;Y$4,(DATE(YEAR($G75)+1,MONTH($G75)+1,1))&gt;Y$4),$D75*24*Y$3*(Y$2/1000-($F75/1000)),0)</f>
        <v>0</v>
      </c>
      <c r="Z75" s="69" t="n">
        <f aca="false">IF(AND($F75&lt;Z$2,$G75&lt;Z$4,(DATE(YEAR($G75)+1,MONTH($G75)+1,1))&gt;Z$4),$D75*24*Z$3*(Z$2/1000-($F75/1000)),0)</f>
        <v>0</v>
      </c>
      <c r="AA75" s="69" t="n">
        <f aca="false">IF(AND($F75&lt;AA$2,$G75&lt;AA$4,(DATE(YEAR($G75)+1,MONTH($G75)+1,1))&gt;AA$4),$D75*24*AA$3*(AA$2/1000-($F75/1000)),0)</f>
        <v>21772.8</v>
      </c>
      <c r="AB75" s="69" t="n">
        <f aca="false">IF(AND($F75&lt;AB$2,$G75&lt;AB$4,(DATE(YEAR($G75)+1,MONTH($G75)+1,1))&gt;AB$4),$D75*24*AB$3*(AB$2/1000-($F75/1000)),0)</f>
        <v>21772.8</v>
      </c>
      <c r="AC75" s="69" t="n">
        <f aca="false">IF(AND($F75&lt;AC$2,$G75&lt;AC$4,(DATE(YEAR($G75)+1,MONTH($G75)+1,1))&gt;AC$4),$D75*24*AC$3*(AC$2/1000-($F75/1000)),0)</f>
        <v>21772.8</v>
      </c>
      <c r="AD75" s="69" t="n">
        <f aca="false">IF(AND($F75&lt;AD$2,$G75&lt;AD$4,(DATE(YEAR($G75)+1,MONTH($G75)+1,1))&gt;AD$4),$D75*24*AD$3*(AD$2/1000-($F75/1000)),0)</f>
        <v>21772.8</v>
      </c>
      <c r="AE75" s="69" t="n">
        <f aca="false">IF(AND($F75&lt;AE$2,$G75&lt;AE$4,(DATE(YEAR($G75)+1,MONTH($G75)+1,1))&gt;AE$4),$D75*24*AE$3*(AE$2/1000-($F75/1000)),0)</f>
        <v>21772.8</v>
      </c>
      <c r="AF75" s="69" t="n">
        <f aca="false">IF(AND($F75&lt;AF$2,$G75&lt;AF$4,(DATE(YEAR($G75)+1,MONTH($G75)+1,1))&gt;AF$4),$D75*24*AF$3*(AF$2/1000-($F75/1000)),0)</f>
        <v>21772.8</v>
      </c>
      <c r="AG75" s="69" t="n">
        <f aca="false">IF(AND($F75&lt;AG$2,$G75&lt;AG$4,(DATE(YEAR($G75)+1,MONTH($G75)+1,1))&gt;AG$4),$D75*24*AG$3*(AG$2/1000-($F75/1000)),0)</f>
        <v>21772.8</v>
      </c>
      <c r="AH75" s="69" t="n">
        <f aca="false">IF(AND($F75&lt;AH$2,$G75&lt;AH$4,(DATE(YEAR($G75)+1,MONTH($G75)+1,1))&gt;AH$4),$D75*24*AH$3*(AH$2/1000-($F75/1000)),0)</f>
        <v>21772.8</v>
      </c>
      <c r="AI75" s="69" t="n">
        <f aca="false">IF(AND($F75&lt;AI$2,$G75&lt;AI$4,(DATE(YEAR($G75)+1,MONTH($G75)+1,1))&gt;AI$4),$D75*24*AI$3*(AI$2/1000-($F75/1000)),0)</f>
        <v>21772.8</v>
      </c>
      <c r="AJ75" s="69" t="n">
        <f aca="false">IF(AND($F75&lt;AJ$2,$G75&lt;AJ$4,(DATE(YEAR($G75)+1,MONTH($G75)+1,1))&gt;AJ$4),$D75*24*AJ$3*(AJ$2/1000-($F75/1000)),0)</f>
        <v>21772.8</v>
      </c>
      <c r="AK75" s="69" t="n">
        <f aca="false">IF(AND($F75&lt;AK$2,$G75&lt;AK$4,(DATE(YEAR($G75)+1,MONTH($G75)+1,1))&gt;AK$4),$D75*24*AK$3*(AK$2/1000-($F75/1000)),0)</f>
        <v>21772.8</v>
      </c>
      <c r="AL75" s="69" t="n">
        <f aca="false">IF(AND($F75&lt;AL$2,$G75&lt;AL$4,(DATE(YEAR($G75)+1,MONTH($G75)+1,1))&gt;AL$4),$D75*24*AL$3*(AL$2/1000-($F75/1000)),0)</f>
        <v>21772.8</v>
      </c>
      <c r="AM75" s="69" t="n">
        <f aca="false">IF(AND($F75&lt;AM$2,$G75&lt;AM$4,(DATE(YEAR($G75)+1,MONTH($G75)+1,1))&gt;AM$4),$D75*24*AM$3*(AM$2/1000-($F75/1000)),0)</f>
        <v>0</v>
      </c>
      <c r="AN75" s="69" t="n">
        <f aca="false">IF(AND($F75&lt;AN$2,$G75&lt;AN$4,(DATE(YEAR($G75)+1,MONTH($G75)+1,1))&gt;AN$4),$D75*24*AN$3*(AN$2/1000-($F75/1000)),0)</f>
        <v>0</v>
      </c>
      <c r="AO75" s="69" t="n">
        <f aca="false">IF(AND($F75&lt;AO$2,$G75&lt;AO$4,(DATE(YEAR($G75)+1,MONTH($G75)+1,1))&gt;AO$4),$D75*24*AO$3*(AO$2/1000-($F75/1000)),0)</f>
        <v>0</v>
      </c>
      <c r="AP75" s="69" t="n">
        <f aca="false">IF(AND($F75&lt;AP$2,$G75&lt;AP$4,(DATE(YEAR($G75)+1,MONTH($G75)+1,1))&gt;AP$4),$D75*24*AP$3*(AP$2/1000-($F75/1000)),0)</f>
        <v>0</v>
      </c>
      <c r="AQ75" s="69" t="n">
        <f aca="false">IF(AND($F75&lt;AQ$2,$G75&lt;AQ$4,(DATE(YEAR($G75)+1,MONTH($G75)+1,1))&gt;AQ$4),$D75*24*AQ$3*(AQ$2/1000-($F75/1000)),0)</f>
        <v>0</v>
      </c>
      <c r="AR75" s="69" t="n">
        <f aca="false">IF(AND($F75&lt;AR$2,$G75&lt;AR$4,(DATE(YEAR($G75)+1,MONTH($G75)+1,1))&gt;AR$4),$D75*24*AR$3*(AR$2/1000-($F75/1000)),0)</f>
        <v>0</v>
      </c>
      <c r="AS75" s="69" t="n">
        <f aca="false">IF(AND($F75&lt;AS$2,$G75&lt;AS$4,(DATE(YEAR($G75)+1,MONTH($G75)+1,1))&gt;AS$4),$D75*24*AS$3*(AS$2/1000-($F75/1000)),0)</f>
        <v>0</v>
      </c>
      <c r="AT75" s="69" t="n">
        <f aca="false">IF(AND($F75&lt;AT$2,$G75&lt;AT$4,(DATE(YEAR($G75)+1,MONTH($G75)+1,1))&gt;AT$4),$D75*24*AT$3*(AT$2/1000-($F75/1000)),0)</f>
        <v>0</v>
      </c>
      <c r="AU75" s="69" t="n">
        <f aca="false">IF(AND($F75&lt;AU$2,$G75&lt;AU$4,(DATE(YEAR($G75)+1,MONTH($G75)+1,1))&gt;AU$4),$D75*24*AU$3*(AU$2/1000-($F75/1000)),0)</f>
        <v>0</v>
      </c>
      <c r="AV75" s="69" t="n">
        <f aca="false">IF(AND($F75&lt;AV$2,$G75&lt;AV$4,(DATE(YEAR($G75)+1,MONTH($G75)+1,1))&gt;AV$4),$D75*24*AV$3*(AV$2/1000-($F75/1000)),0)</f>
        <v>0</v>
      </c>
      <c r="AW75" s="69" t="n">
        <f aca="false">IF(AND($F75&lt;AW$2,$G75&lt;AW$4,(DATE(YEAR($G75)+1,MONTH($G75)+1,1))&gt;AW$4),$D75*24*AW$3*(AW$2/1000-($F75/1000)),0)</f>
        <v>0</v>
      </c>
      <c r="AX75" s="69" t="n">
        <f aca="false">IF(AND($F75&lt;AX$2,$G75&lt;AX$4,(DATE(YEAR($G75)+1,MONTH($G75)+1,1))&gt;AX$4),$D75*24*AX$3*(AX$2/1000-($F75/1000)),0)</f>
        <v>0</v>
      </c>
      <c r="AY75" s="69" t="n">
        <f aca="false">IF(AND($F75&lt;AY$2,$G75&lt;AY$4,(DATE(YEAR($G75)+1,MONTH($G75)+1,1))&gt;AY$4),$D75*24*AY$3*(AY$2/1000-($F75/1000)),0)</f>
        <v>0</v>
      </c>
      <c r="AZ75" s="69" t="n">
        <f aca="false">IF(AND($F75&lt;AZ$2,$G75&lt;AZ$4,(DATE(YEAR($G75)+1,MONTH($G75)+1,1))&gt;AZ$4),$D75*24*AZ$3*(AZ$2/1000-($F75/1000)),0)</f>
        <v>0</v>
      </c>
      <c r="BA75" s="69" t="n">
        <f aca="false">IF(AND($F75&lt;BA$2,$G75&lt;BA$4,(DATE(YEAR($G75)+1,MONTH($G75)+1,1))&gt;BA$4),$D75*24*BA$3*(BA$2/1000-($F75/1000)),0)</f>
        <v>0</v>
      </c>
      <c r="BB75" s="69" t="n">
        <f aca="false">IF(AND($F75&lt;BB$2,$G75&lt;BB$4,(DATE(YEAR($G75)+1,MONTH($G75)+1,1))&gt;BB$4),$D75*24*BB$3*(BB$2/1000-($F75/1000)),0)</f>
        <v>0</v>
      </c>
      <c r="BC75" s="69" t="n">
        <f aca="false">IF(AND($F75&lt;BC$2,$G75&lt;BC$4,(DATE(YEAR($G75)+1,MONTH($G75)+1,1))&gt;BC$4),$D75*24*BC$3*(BC$2/1000-($F75/1000)),0)</f>
        <v>0</v>
      </c>
      <c r="BD75" s="83" t="n">
        <f aca="false">IF(AND($F75&lt;BD$2,$G75&lt;BD$4,(DATE(YEAR($G75)+1,MONTH($G75)+1,1))&gt;BD$4),$D75*24*BD$3*(BD$2/1000-($F75/1000)),0)</f>
        <v>0</v>
      </c>
      <c r="BF75" s="69" t="n">
        <f aca="false">AVERAGE(I75:K75)</f>
        <v>0</v>
      </c>
      <c r="BG75" s="69" t="n">
        <f aca="false">AVERAGE(L75:N75)</f>
        <v>0</v>
      </c>
      <c r="BH75" s="69" t="n">
        <f aca="false">AVERAGE(O75:Q75)</f>
        <v>0</v>
      </c>
      <c r="BI75" s="69" t="n">
        <f aca="false">AVERAGE(R75:T75)</f>
        <v>0</v>
      </c>
      <c r="BJ75" s="69" t="n">
        <f aca="false">AVERAGE(U75:W75)</f>
        <v>0</v>
      </c>
      <c r="BK75" s="69" t="n">
        <f aca="false">AVERAGE(X75:Z75)</f>
        <v>0</v>
      </c>
      <c r="BL75" s="69" t="n">
        <f aca="false">AVERAGE(AA75:AC75)</f>
        <v>21772.8</v>
      </c>
      <c r="BM75" s="69" t="n">
        <f aca="false">AVERAGE(AD75:AF75)</f>
        <v>21772.8</v>
      </c>
      <c r="BN75" s="69" t="n">
        <f aca="false">AVERAGE(AG75:AI75)</f>
        <v>21772.8</v>
      </c>
      <c r="BO75" s="69" t="n">
        <f aca="false">AVERAGE(AJ75:AL75)</f>
        <v>21772.8</v>
      </c>
      <c r="BP75" s="69" t="n">
        <f aca="false">AVERAGE(AM75:AO75)</f>
        <v>0</v>
      </c>
      <c r="BQ75" s="69" t="n">
        <f aca="false">AVERAGE(AP75:AR75)</f>
        <v>0</v>
      </c>
      <c r="BR75" s="69" t="n">
        <f aca="false">AVERAGE(AS75:AU75)</f>
        <v>0</v>
      </c>
      <c r="BS75" s="69" t="n">
        <f aca="false">AVERAGE(AV75:AX75)</f>
        <v>0</v>
      </c>
      <c r="BT75" s="69" t="n">
        <f aca="false">AVERAGE(AY75:BA75)</f>
        <v>0</v>
      </c>
      <c r="BU75" s="69" t="n">
        <f aca="false">AVERAGE(BB75:BD75)</f>
        <v>0</v>
      </c>
    </row>
    <row r="76" customFormat="false" ht="12.75" hidden="false" customHeight="false" outlineLevel="0" collapsed="false">
      <c r="A76" s="0" t="s">
        <v>518</v>
      </c>
      <c r="B76" s="0" t="s">
        <v>1251</v>
      </c>
      <c r="C76" s="0" t="s">
        <v>1270</v>
      </c>
      <c r="D76" s="0" t="n">
        <v>533.5</v>
      </c>
      <c r="E76" s="66" t="s">
        <v>1268</v>
      </c>
      <c r="F76" s="0" t="n">
        <v>6793</v>
      </c>
      <c r="G76" s="8" t="n">
        <v>37408</v>
      </c>
      <c r="H76" s="64" t="s">
        <v>1260</v>
      </c>
      <c r="I76" s="69" t="n">
        <f aca="false">IF(AND($F76&lt;I$2,$G76&lt;I$4,(DATE(YEAR($G76)+1,MONTH($G76)+1,1))&gt;I$4),$D76*24*I$3*(I$2/1000-($F76/1000)),0)</f>
        <v>0</v>
      </c>
      <c r="J76" s="69" t="n">
        <f aca="false">IF(AND($F76&lt;J$2,$G76&lt;J$4,(DATE(YEAR($G76)+1,MONTH($G76)+1,1))&gt;J$4),$D76*24*J$3*(J$2/1000-($F76/1000)),0)</f>
        <v>0</v>
      </c>
      <c r="K76" s="69" t="n">
        <f aca="false">IF(AND($F76&lt;K$2,$G76&lt;K$4,(DATE(YEAR($G76)+1,MONTH($G76)+1,1))&gt;K$4),$D76*24*K$3*(K$2/1000-($F76/1000)),0)</f>
        <v>0</v>
      </c>
      <c r="L76" s="69" t="n">
        <f aca="false">IF(AND($F76&lt;L$2,$G76&lt;L$4,(DATE(YEAR($G76)+1,MONTH($G76)+1,1))&gt;L$4),$D76*24*L$3*(L$2/1000-($F76/1000)),0)</f>
        <v>0</v>
      </c>
      <c r="M76" s="69" t="n">
        <f aca="false">IF(AND($F76&lt;M$2,$G76&lt;M$4,(DATE(YEAR($G76)+1,MONTH($G76)+1,1))&gt;M$4),$D76*24*M$3*(M$2/1000-($F76/1000)),0)</f>
        <v>0</v>
      </c>
      <c r="N76" s="69" t="n">
        <f aca="false">IF(AND($F76&lt;N$2,$G76&lt;N$4,(DATE(YEAR($G76)+1,MONTH($G76)+1,1))&gt;N$4),$D76*24*N$3*(N$2/1000-($F76/1000)),0)</f>
        <v>0</v>
      </c>
      <c r="O76" s="69" t="n">
        <f aca="false">IF(AND($F76&lt;O$2,$G76&lt;O$4,(DATE(YEAR($G76)+1,MONTH($G76)+1,1))&gt;O$4),$D76*24*O$3*(O$2/1000-($F76/1000)),0)</f>
        <v>0</v>
      </c>
      <c r="P76" s="69" t="n">
        <f aca="false">IF(AND($F76&lt;P$2,$G76&lt;P$4,(DATE(YEAR($G76)+1,MONTH($G76)+1,1))&gt;P$4),$D76*24*P$3*(P$2/1000-($F76/1000)),0)</f>
        <v>0</v>
      </c>
      <c r="Q76" s="69" t="n">
        <f aca="false">IF(AND($F76&lt;Q$2,$G76&lt;Q$4,(DATE(YEAR($G76)+1,MONTH($G76)+1,1))&gt;Q$4),$D76*24*Q$3*(Q$2/1000-($F76/1000)),0)</f>
        <v>0</v>
      </c>
      <c r="R76" s="69" t="n">
        <f aca="false">IF(AND($F76&lt;R$2,$G76&lt;R$4,(DATE(YEAR($G76)+1,MONTH($G76)+1,1))&gt;R$4),$D76*24*R$3*(R$2/1000-($F76/1000)),0)</f>
        <v>0</v>
      </c>
      <c r="S76" s="69" t="n">
        <f aca="false">IF(AND($F76&lt;S$2,$G76&lt;S$4,(DATE(YEAR($G76)+1,MONTH($G76)+1,1))&gt;S$4),$D76*24*S$3*(S$2/1000-($F76/1000)),0)</f>
        <v>0</v>
      </c>
      <c r="T76" s="69" t="n">
        <f aca="false">IF(AND($F76&lt;T$2,$G76&lt;T$4,(DATE(YEAR($G76)+1,MONTH($G76)+1,1))&gt;T$4),$D76*24*T$3*(T$2/1000-($F76/1000)),0)</f>
        <v>0</v>
      </c>
      <c r="U76" s="69" t="n">
        <f aca="false">IF(AND($F76&lt;U$2,$G76&lt;U$4,(DATE(YEAR($G76)+1,MONTH($G76)+1,1))&gt;U$4),$D76*24*U$3*(U$2/1000-($F76/1000)),0)</f>
        <v>0</v>
      </c>
      <c r="V76" s="69" t="n">
        <f aca="false">IF(AND($F76&lt;V$2,$G76&lt;V$4,(DATE(YEAR($G76)+1,MONTH($G76)+1,1))&gt;V$4),$D76*24*V$3*(V$2/1000-($F76/1000)),0)</f>
        <v>0</v>
      </c>
      <c r="W76" s="69" t="n">
        <f aca="false">IF(AND($F76&lt;W$2,$G76&lt;W$4,(DATE(YEAR($G76)+1,MONTH($G76)+1,1))&gt;W$4),$D76*24*W$3*(W$2/1000-($F76/1000)),0)</f>
        <v>0</v>
      </c>
      <c r="X76" s="69" t="n">
        <f aca="false">IF(AND($F76&lt;X$2,$G76&lt;X$4,(DATE(YEAR($G76)+1,MONTH($G76)+1,1))&gt;X$4),$D76*24*X$3*(X$2/1000-($F76/1000)),0)</f>
        <v>0</v>
      </c>
      <c r="Y76" s="69" t="n">
        <f aca="false">IF(AND($F76&lt;Y$2,$G76&lt;Y$4,(DATE(YEAR($G76)+1,MONTH($G76)+1,1))&gt;Y$4),$D76*24*Y$3*(Y$2/1000-($F76/1000)),0)</f>
        <v>0</v>
      </c>
      <c r="Z76" s="69" t="n">
        <f aca="false">IF(AND($F76&lt;Z$2,$G76&lt;Z$4,(DATE(YEAR($G76)+1,MONTH($G76)+1,1))&gt;Z$4),$D76*24*Z$3*(Z$2/1000-($F76/1000)),0)</f>
        <v>0</v>
      </c>
      <c r="AA76" s="69" t="n">
        <f aca="false">IF(AND($F76&lt;AA$2,$G76&lt;AA$4,(DATE(YEAR($G76)+1,MONTH($G76)+1,1))&gt;AA$4),$D76*24*AA$3*(AA$2/1000-($F76/1000)),0)</f>
        <v>41062.428</v>
      </c>
      <c r="AB76" s="69" t="n">
        <f aca="false">IF(AND($F76&lt;AB$2,$G76&lt;AB$4,(DATE(YEAR($G76)+1,MONTH($G76)+1,1))&gt;AB$4),$D76*24*AB$3*(AB$2/1000-($F76/1000)),0)</f>
        <v>41062.428</v>
      </c>
      <c r="AC76" s="69" t="n">
        <f aca="false">IF(AND($F76&lt;AC$2,$G76&lt;AC$4,(DATE(YEAR($G76)+1,MONTH($G76)+1,1))&gt;AC$4),$D76*24*AC$3*(AC$2/1000-($F76/1000)),0)</f>
        <v>41062.428</v>
      </c>
      <c r="AD76" s="69" t="n">
        <f aca="false">IF(AND($F76&lt;AD$2,$G76&lt;AD$4,(DATE(YEAR($G76)+1,MONTH($G76)+1,1))&gt;AD$4),$D76*24*AD$3*(AD$2/1000-($F76/1000)),0)</f>
        <v>41062.428</v>
      </c>
      <c r="AE76" s="69" t="n">
        <f aca="false">IF(AND($F76&lt;AE$2,$G76&lt;AE$4,(DATE(YEAR($G76)+1,MONTH($G76)+1,1))&gt;AE$4),$D76*24*AE$3*(AE$2/1000-($F76/1000)),0)</f>
        <v>41062.428</v>
      </c>
      <c r="AF76" s="69" t="n">
        <f aca="false">IF(AND($F76&lt;AF$2,$G76&lt;AF$4,(DATE(YEAR($G76)+1,MONTH($G76)+1,1))&gt;AF$4),$D76*24*AF$3*(AF$2/1000-($F76/1000)),0)</f>
        <v>41062.428</v>
      </c>
      <c r="AG76" s="69" t="n">
        <f aca="false">IF(AND($F76&lt;AG$2,$G76&lt;AG$4,(DATE(YEAR($G76)+1,MONTH($G76)+1,1))&gt;AG$4),$D76*24*AG$3*(AG$2/1000-($F76/1000)),0)</f>
        <v>41062.428</v>
      </c>
      <c r="AH76" s="69" t="n">
        <f aca="false">IF(AND($F76&lt;AH$2,$G76&lt;AH$4,(DATE(YEAR($G76)+1,MONTH($G76)+1,1))&gt;AH$4),$D76*24*AH$3*(AH$2/1000-($F76/1000)),0)</f>
        <v>41062.428</v>
      </c>
      <c r="AI76" s="69" t="n">
        <f aca="false">IF(AND($F76&lt;AI$2,$G76&lt;AI$4,(DATE(YEAR($G76)+1,MONTH($G76)+1,1))&gt;AI$4),$D76*24*AI$3*(AI$2/1000-($F76/1000)),0)</f>
        <v>41062.428</v>
      </c>
      <c r="AJ76" s="69" t="n">
        <f aca="false">IF(AND($F76&lt;AJ$2,$G76&lt;AJ$4,(DATE(YEAR($G76)+1,MONTH($G76)+1,1))&gt;AJ$4),$D76*24*AJ$3*(AJ$2/1000-($F76/1000)),0)</f>
        <v>41062.428</v>
      </c>
      <c r="AK76" s="69" t="n">
        <f aca="false">IF(AND($F76&lt;AK$2,$G76&lt;AK$4,(DATE(YEAR($G76)+1,MONTH($G76)+1,1))&gt;AK$4),$D76*24*AK$3*(AK$2/1000-($F76/1000)),0)</f>
        <v>41062.428</v>
      </c>
      <c r="AL76" s="69" t="n">
        <f aca="false">IF(AND($F76&lt;AL$2,$G76&lt;AL$4,(DATE(YEAR($G76)+1,MONTH($G76)+1,1))&gt;AL$4),$D76*24*AL$3*(AL$2/1000-($F76/1000)),0)</f>
        <v>41062.428</v>
      </c>
      <c r="AM76" s="69" t="n">
        <f aca="false">IF(AND($F76&lt;AM$2,$G76&lt;AM$4,(DATE(YEAR($G76)+1,MONTH($G76)+1,1))&gt;AM$4),$D76*24*AM$3*(AM$2/1000-($F76/1000)),0)</f>
        <v>0</v>
      </c>
      <c r="AN76" s="69" t="n">
        <f aca="false">IF(AND($F76&lt;AN$2,$G76&lt;AN$4,(DATE(YEAR($G76)+1,MONTH($G76)+1,1))&gt;AN$4),$D76*24*AN$3*(AN$2/1000-($F76/1000)),0)</f>
        <v>0</v>
      </c>
      <c r="AO76" s="69" t="n">
        <f aca="false">IF(AND($F76&lt;AO$2,$G76&lt;AO$4,(DATE(YEAR($G76)+1,MONTH($G76)+1,1))&gt;AO$4),$D76*24*AO$3*(AO$2/1000-($F76/1000)),0)</f>
        <v>0</v>
      </c>
      <c r="AP76" s="69" t="n">
        <f aca="false">IF(AND($F76&lt;AP$2,$G76&lt;AP$4,(DATE(YEAR($G76)+1,MONTH($G76)+1,1))&gt;AP$4),$D76*24*AP$3*(AP$2/1000-($F76/1000)),0)</f>
        <v>0</v>
      </c>
      <c r="AQ76" s="69" t="n">
        <f aca="false">IF(AND($F76&lt;AQ$2,$G76&lt;AQ$4,(DATE(YEAR($G76)+1,MONTH($G76)+1,1))&gt;AQ$4),$D76*24*AQ$3*(AQ$2/1000-($F76/1000)),0)</f>
        <v>0</v>
      </c>
      <c r="AR76" s="69" t="n">
        <f aca="false">IF(AND($F76&lt;AR$2,$G76&lt;AR$4,(DATE(YEAR($G76)+1,MONTH($G76)+1,1))&gt;AR$4),$D76*24*AR$3*(AR$2/1000-($F76/1000)),0)</f>
        <v>0</v>
      </c>
      <c r="AS76" s="69" t="n">
        <f aca="false">IF(AND($F76&lt;AS$2,$G76&lt;AS$4,(DATE(YEAR($G76)+1,MONTH($G76)+1,1))&gt;AS$4),$D76*24*AS$3*(AS$2/1000-($F76/1000)),0)</f>
        <v>0</v>
      </c>
      <c r="AT76" s="69" t="n">
        <f aca="false">IF(AND($F76&lt;AT$2,$G76&lt;AT$4,(DATE(YEAR($G76)+1,MONTH($G76)+1,1))&gt;AT$4),$D76*24*AT$3*(AT$2/1000-($F76/1000)),0)</f>
        <v>0</v>
      </c>
      <c r="AU76" s="69" t="n">
        <f aca="false">IF(AND($F76&lt;AU$2,$G76&lt;AU$4,(DATE(YEAR($G76)+1,MONTH($G76)+1,1))&gt;AU$4),$D76*24*AU$3*(AU$2/1000-($F76/1000)),0)</f>
        <v>0</v>
      </c>
      <c r="AV76" s="69" t="n">
        <f aca="false">IF(AND($F76&lt;AV$2,$G76&lt;AV$4,(DATE(YEAR($G76)+1,MONTH($G76)+1,1))&gt;AV$4),$D76*24*AV$3*(AV$2/1000-($F76/1000)),0)</f>
        <v>0</v>
      </c>
      <c r="AW76" s="69" t="n">
        <f aca="false">IF(AND($F76&lt;AW$2,$G76&lt;AW$4,(DATE(YEAR($G76)+1,MONTH($G76)+1,1))&gt;AW$4),$D76*24*AW$3*(AW$2/1000-($F76/1000)),0)</f>
        <v>0</v>
      </c>
      <c r="AX76" s="69" t="n">
        <f aca="false">IF(AND($F76&lt;AX$2,$G76&lt;AX$4,(DATE(YEAR($G76)+1,MONTH($G76)+1,1))&gt;AX$4),$D76*24*AX$3*(AX$2/1000-($F76/1000)),0)</f>
        <v>0</v>
      </c>
      <c r="AY76" s="69" t="n">
        <f aca="false">IF(AND($F76&lt;AY$2,$G76&lt;AY$4,(DATE(YEAR($G76)+1,MONTH($G76)+1,1))&gt;AY$4),$D76*24*AY$3*(AY$2/1000-($F76/1000)),0)</f>
        <v>0</v>
      </c>
      <c r="AZ76" s="69" t="n">
        <f aca="false">IF(AND($F76&lt;AZ$2,$G76&lt;AZ$4,(DATE(YEAR($G76)+1,MONTH($G76)+1,1))&gt;AZ$4),$D76*24*AZ$3*(AZ$2/1000-($F76/1000)),0)</f>
        <v>0</v>
      </c>
      <c r="BA76" s="69" t="n">
        <f aca="false">IF(AND($F76&lt;BA$2,$G76&lt;BA$4,(DATE(YEAR($G76)+1,MONTH($G76)+1,1))&gt;BA$4),$D76*24*BA$3*(BA$2/1000-($F76/1000)),0)</f>
        <v>0</v>
      </c>
      <c r="BB76" s="69" t="n">
        <f aca="false">IF(AND($F76&lt;BB$2,$G76&lt;BB$4,(DATE(YEAR($G76)+1,MONTH($G76)+1,1))&gt;BB$4),$D76*24*BB$3*(BB$2/1000-($F76/1000)),0)</f>
        <v>0</v>
      </c>
      <c r="BC76" s="69" t="n">
        <f aca="false">IF(AND($F76&lt;BC$2,$G76&lt;BC$4,(DATE(YEAR($G76)+1,MONTH($G76)+1,1))&gt;BC$4),$D76*24*BC$3*(BC$2/1000-($F76/1000)),0)</f>
        <v>0</v>
      </c>
      <c r="BD76" s="83" t="n">
        <f aca="false">IF(AND($F76&lt;BD$2,$G76&lt;BD$4,(DATE(YEAR($G76)+1,MONTH($G76)+1,1))&gt;BD$4),$D76*24*BD$3*(BD$2/1000-($F76/1000)),0)</f>
        <v>0</v>
      </c>
      <c r="BF76" s="69" t="n">
        <f aca="false">AVERAGE(I76:K76)</f>
        <v>0</v>
      </c>
      <c r="BG76" s="69" t="n">
        <f aca="false">AVERAGE(L76:N76)</f>
        <v>0</v>
      </c>
      <c r="BH76" s="69" t="n">
        <f aca="false">AVERAGE(O76:Q76)</f>
        <v>0</v>
      </c>
      <c r="BI76" s="69" t="n">
        <f aca="false">AVERAGE(R76:T76)</f>
        <v>0</v>
      </c>
      <c r="BJ76" s="69" t="n">
        <f aca="false">AVERAGE(U76:W76)</f>
        <v>0</v>
      </c>
      <c r="BK76" s="69" t="n">
        <f aca="false">AVERAGE(X76:Z76)</f>
        <v>0</v>
      </c>
      <c r="BL76" s="69" t="n">
        <f aca="false">AVERAGE(AA76:AC76)</f>
        <v>41062.428</v>
      </c>
      <c r="BM76" s="69" t="n">
        <f aca="false">AVERAGE(AD76:AF76)</f>
        <v>41062.428</v>
      </c>
      <c r="BN76" s="69" t="n">
        <f aca="false">AVERAGE(AG76:AI76)</f>
        <v>41062.428</v>
      </c>
      <c r="BO76" s="69" t="n">
        <f aca="false">AVERAGE(AJ76:AL76)</f>
        <v>41062.428</v>
      </c>
      <c r="BP76" s="69" t="n">
        <f aca="false">AVERAGE(AM76:AO76)</f>
        <v>0</v>
      </c>
      <c r="BQ76" s="69" t="n">
        <f aca="false">AVERAGE(AP76:AR76)</f>
        <v>0</v>
      </c>
      <c r="BR76" s="69" t="n">
        <f aca="false">AVERAGE(AS76:AU76)</f>
        <v>0</v>
      </c>
      <c r="BS76" s="69" t="n">
        <f aca="false">AVERAGE(AV76:AX76)</f>
        <v>0</v>
      </c>
      <c r="BT76" s="69" t="n">
        <f aca="false">AVERAGE(AY76:BA76)</f>
        <v>0</v>
      </c>
      <c r="BU76" s="69" t="n">
        <f aca="false">AVERAGE(BB76:BD76)</f>
        <v>0</v>
      </c>
    </row>
    <row r="77" customFormat="false" ht="12.75" hidden="false" customHeight="false" outlineLevel="0" collapsed="false">
      <c r="A77" s="71" t="s">
        <v>1218</v>
      </c>
      <c r="B77" s="71" t="s">
        <v>1251</v>
      </c>
      <c r="C77" s="71" t="s">
        <v>1270</v>
      </c>
      <c r="D77" s="72" t="n">
        <v>484</v>
      </c>
      <c r="E77" s="66" t="s">
        <v>1268</v>
      </c>
      <c r="F77" s="72" t="n">
        <v>7000</v>
      </c>
      <c r="G77" s="73" t="n">
        <v>37101</v>
      </c>
      <c r="H77" s="64" t="s">
        <v>1260</v>
      </c>
      <c r="I77" s="69" t="n">
        <f aca="false">IF(AND($F77&lt;I$2,$G77&lt;I$4,(DATE(YEAR($G77)+1,MONTH($G77)+1,1))&gt;I$4),$D77*24*I$3*(I$2/1000-($F77/1000)),0)</f>
        <v>0</v>
      </c>
      <c r="J77" s="69" t="n">
        <f aca="false">IF(AND($F77&lt;J$2,$G77&lt;J$4,(DATE(YEAR($G77)+1,MONTH($G77)+1,1))&gt;J$4),$D77*24*J$3*(J$2/1000-($F77/1000)),0)</f>
        <v>0</v>
      </c>
      <c r="K77" s="69" t="n">
        <f aca="false">IF(AND($F77&lt;K$2,$G77&lt;K$4,(DATE(YEAR($G77)+1,MONTH($G77)+1,1))&gt;K$4),$D77*24*K$3*(K$2/1000-($F77/1000)),0)</f>
        <v>0</v>
      </c>
      <c r="L77" s="69" t="n">
        <f aca="false">IF(AND($F77&lt;L$2,$G77&lt;L$4,(DATE(YEAR($G77)+1,MONTH($G77)+1,1))&gt;L$4),$D77*24*L$3*(L$2/1000-($F77/1000)),0)</f>
        <v>0</v>
      </c>
      <c r="M77" s="69" t="n">
        <f aca="false">IF(AND($F77&lt;M$2,$G77&lt;M$4,(DATE(YEAR($G77)+1,MONTH($G77)+1,1))&gt;M$4),$D77*24*M$3*(M$2/1000-($F77/1000)),0)</f>
        <v>0</v>
      </c>
      <c r="N77" s="69" t="n">
        <f aca="false">IF(AND($F77&lt;N$2,$G77&lt;N$4,(DATE(YEAR($G77)+1,MONTH($G77)+1,1))&gt;N$4),$D77*24*N$3*(N$2/1000-($F77/1000)),0)</f>
        <v>0</v>
      </c>
      <c r="O77" s="69" t="n">
        <f aca="false">IF(AND($F77&lt;O$2,$G77&lt;O$4,(DATE(YEAR($G77)+1,MONTH($G77)+1,1))&gt;O$4),$D77*24*O$3*(O$2/1000-($F77/1000)),0)</f>
        <v>0</v>
      </c>
      <c r="P77" s="69" t="n">
        <f aca="false">IF(AND($F77&lt;P$2,$G77&lt;P$4,(DATE(YEAR($G77)+1,MONTH($G77)+1,1))&gt;P$4),$D77*24*P$3*(P$2/1000-($F77/1000)),0)</f>
        <v>34848</v>
      </c>
      <c r="Q77" s="69" t="n">
        <f aca="false">IF(AND($F77&lt;Q$2,$G77&lt;Q$4,(DATE(YEAR($G77)+1,MONTH($G77)+1,1))&gt;Q$4),$D77*24*Q$3*(Q$2/1000-($F77/1000)),0)</f>
        <v>34848</v>
      </c>
      <c r="R77" s="69" t="n">
        <f aca="false">IF(AND($F77&lt;R$2,$G77&lt;R$4,(DATE(YEAR($G77)+1,MONTH($G77)+1,1))&gt;R$4),$D77*24*R$3*(R$2/1000-($F77/1000)),0)</f>
        <v>27878.4</v>
      </c>
      <c r="S77" s="69" t="n">
        <f aca="false">IF(AND($F77&lt;S$2,$G77&lt;S$4,(DATE(YEAR($G77)+1,MONTH($G77)+1,1))&gt;S$4),$D77*24*S$3*(S$2/1000-($F77/1000)),0)</f>
        <v>31363.2</v>
      </c>
      <c r="T77" s="69" t="n">
        <f aca="false">IF(AND($F77&lt;T$2,$G77&lt;T$4,(DATE(YEAR($G77)+1,MONTH($G77)+1,1))&gt;T$4),$D77*24*T$3*(T$2/1000-($F77/1000)),0)</f>
        <v>34848</v>
      </c>
      <c r="U77" s="69" t="n">
        <f aca="false">IF(AND($F77&lt;U$2,$G77&lt;U$4,(DATE(YEAR($G77)+1,MONTH($G77)+1,1))&gt;U$4),$D77*24*U$3*(U$2/1000-($F77/1000)),0)</f>
        <v>34848</v>
      </c>
      <c r="V77" s="69" t="n">
        <f aca="false">IF(AND($F77&lt;V$2,$G77&lt;V$4,(DATE(YEAR($G77)+1,MONTH($G77)+1,1))&gt;V$4),$D77*24*V$3*(V$2/1000-($F77/1000)),0)</f>
        <v>34848</v>
      </c>
      <c r="W77" s="69" t="n">
        <f aca="false">IF(AND($F77&lt;W$2,$G77&lt;W$4,(DATE(YEAR($G77)+1,MONTH($G77)+1,1))&gt;W$4),$D77*24*W$3*(W$2/1000-($F77/1000)),0)</f>
        <v>34848</v>
      </c>
      <c r="X77" s="69" t="n">
        <f aca="false">IF(AND($F77&lt;X$2,$G77&lt;X$4,(DATE(YEAR($G77)+1,MONTH($G77)+1,1))&gt;X$4),$D77*24*X$3*(X$2/1000-($F77/1000)),0)</f>
        <v>34848</v>
      </c>
      <c r="Y77" s="69" t="n">
        <f aca="false">IF(AND($F77&lt;Y$2,$G77&lt;Y$4,(DATE(YEAR($G77)+1,MONTH($G77)+1,1))&gt;Y$4),$D77*24*Y$3*(Y$2/1000-($F77/1000)),0)</f>
        <v>34848</v>
      </c>
      <c r="Z77" s="69" t="n">
        <f aca="false">IF(AND($F77&lt;Z$2,$G77&lt;Z$4,(DATE(YEAR($G77)+1,MONTH($G77)+1,1))&gt;Z$4),$D77*24*Z$3*(Z$2/1000-($F77/1000)),0)</f>
        <v>34848</v>
      </c>
      <c r="AA77" s="69" t="n">
        <f aca="false">IF(AND($F77&lt;AA$2,$G77&lt;AA$4,(DATE(YEAR($G77)+1,MONTH($G77)+1,1))&gt;AA$4),$D77*24*AA$3*(AA$2/1000-($F77/1000)),0)</f>
        <v>34848</v>
      </c>
      <c r="AB77" s="69" t="n">
        <f aca="false">IF(AND($F77&lt;AB$2,$G77&lt;AB$4,(DATE(YEAR($G77)+1,MONTH($G77)+1,1))&gt;AB$4),$D77*24*AB$3*(AB$2/1000-($F77/1000)),0)</f>
        <v>0</v>
      </c>
      <c r="AC77" s="69" t="n">
        <f aca="false">IF(AND($F77&lt;AC$2,$G77&lt;AC$4,(DATE(YEAR($G77)+1,MONTH($G77)+1,1))&gt;AC$4),$D77*24*AC$3*(AC$2/1000-($F77/1000)),0)</f>
        <v>0</v>
      </c>
      <c r="AD77" s="69" t="n">
        <f aca="false">IF(AND($F77&lt;AD$2,$G77&lt;AD$4,(DATE(YEAR($G77)+1,MONTH($G77)+1,1))&gt;AD$4),$D77*24*AD$3*(AD$2/1000-($F77/1000)),0)</f>
        <v>0</v>
      </c>
      <c r="AE77" s="69" t="n">
        <f aca="false">IF(AND($F77&lt;AE$2,$G77&lt;AE$4,(DATE(YEAR($G77)+1,MONTH($G77)+1,1))&gt;AE$4),$D77*24*AE$3*(AE$2/1000-($F77/1000)),0)</f>
        <v>0</v>
      </c>
      <c r="AF77" s="69" t="n">
        <f aca="false">IF(AND($F77&lt;AF$2,$G77&lt;AF$4,(DATE(YEAR($G77)+1,MONTH($G77)+1,1))&gt;AF$4),$D77*24*AF$3*(AF$2/1000-($F77/1000)),0)</f>
        <v>0</v>
      </c>
      <c r="AG77" s="69" t="n">
        <f aca="false">IF(AND($F77&lt;AG$2,$G77&lt;AG$4,(DATE(YEAR($G77)+1,MONTH($G77)+1,1))&gt;AG$4),$D77*24*AG$3*(AG$2/1000-($F77/1000)),0)</f>
        <v>0</v>
      </c>
      <c r="AH77" s="69" t="n">
        <f aca="false">IF(AND($F77&lt;AH$2,$G77&lt;AH$4,(DATE(YEAR($G77)+1,MONTH($G77)+1,1))&gt;AH$4),$D77*24*AH$3*(AH$2/1000-($F77/1000)),0)</f>
        <v>0</v>
      </c>
      <c r="AI77" s="69" t="n">
        <f aca="false">IF(AND($F77&lt;AI$2,$G77&lt;AI$4,(DATE(YEAR($G77)+1,MONTH($G77)+1,1))&gt;AI$4),$D77*24*AI$3*(AI$2/1000-($F77/1000)),0)</f>
        <v>0</v>
      </c>
      <c r="AJ77" s="69" t="n">
        <f aca="false">IF(AND($F77&lt;AJ$2,$G77&lt;AJ$4,(DATE(YEAR($G77)+1,MONTH($G77)+1,1))&gt;AJ$4),$D77*24*AJ$3*(AJ$2/1000-($F77/1000)),0)</f>
        <v>0</v>
      </c>
      <c r="AK77" s="69" t="n">
        <f aca="false">IF(AND($F77&lt;AK$2,$G77&lt;AK$4,(DATE(YEAR($G77)+1,MONTH($G77)+1,1))&gt;AK$4),$D77*24*AK$3*(AK$2/1000-($F77/1000)),0)</f>
        <v>0</v>
      </c>
      <c r="AL77" s="69" t="n">
        <f aca="false">IF(AND($F77&lt;AL$2,$G77&lt;AL$4,(DATE(YEAR($G77)+1,MONTH($G77)+1,1))&gt;AL$4),$D77*24*AL$3*(AL$2/1000-($F77/1000)),0)</f>
        <v>0</v>
      </c>
      <c r="AM77" s="69" t="n">
        <f aca="false">IF(AND($F77&lt;AM$2,$G77&lt;AM$4,(DATE(YEAR($G77)+1,MONTH($G77)+1,1))&gt;AM$4),$D77*24*AM$3*(AM$2/1000-($F77/1000)),0)</f>
        <v>0</v>
      </c>
      <c r="AN77" s="69" t="n">
        <f aca="false">IF(AND($F77&lt;AN$2,$G77&lt;AN$4,(DATE(YEAR($G77)+1,MONTH($G77)+1,1))&gt;AN$4),$D77*24*AN$3*(AN$2/1000-($F77/1000)),0)</f>
        <v>0</v>
      </c>
      <c r="AO77" s="69" t="n">
        <f aca="false">IF(AND($F77&lt;AO$2,$G77&lt;AO$4,(DATE(YEAR($G77)+1,MONTH($G77)+1,1))&gt;AO$4),$D77*24*AO$3*(AO$2/1000-($F77/1000)),0)</f>
        <v>0</v>
      </c>
      <c r="AP77" s="69" t="n">
        <f aca="false">IF(AND($F77&lt;AP$2,$G77&lt;AP$4,(DATE(YEAR($G77)+1,MONTH($G77)+1,1))&gt;AP$4),$D77*24*AP$3*(AP$2/1000-($F77/1000)),0)</f>
        <v>0</v>
      </c>
      <c r="AQ77" s="69" t="n">
        <f aca="false">IF(AND($F77&lt;AQ$2,$G77&lt;AQ$4,(DATE(YEAR($G77)+1,MONTH($G77)+1,1))&gt;AQ$4),$D77*24*AQ$3*(AQ$2/1000-($F77/1000)),0)</f>
        <v>0</v>
      </c>
      <c r="AR77" s="69" t="n">
        <f aca="false">IF(AND($F77&lt;AR$2,$G77&lt;AR$4,(DATE(YEAR($G77)+1,MONTH($G77)+1,1))&gt;AR$4),$D77*24*AR$3*(AR$2/1000-($F77/1000)),0)</f>
        <v>0</v>
      </c>
      <c r="AS77" s="69" t="n">
        <f aca="false">IF(AND($F77&lt;AS$2,$G77&lt;AS$4,(DATE(YEAR($G77)+1,MONTH($G77)+1,1))&gt;AS$4),$D77*24*AS$3*(AS$2/1000-($F77/1000)),0)</f>
        <v>0</v>
      </c>
      <c r="AT77" s="69" t="n">
        <f aca="false">IF(AND($F77&lt;AT$2,$G77&lt;AT$4,(DATE(YEAR($G77)+1,MONTH($G77)+1,1))&gt;AT$4),$D77*24*AT$3*(AT$2/1000-($F77/1000)),0)</f>
        <v>0</v>
      </c>
      <c r="AU77" s="69" t="n">
        <f aca="false">IF(AND($F77&lt;AU$2,$G77&lt;AU$4,(DATE(YEAR($G77)+1,MONTH($G77)+1,1))&gt;AU$4),$D77*24*AU$3*(AU$2/1000-($F77/1000)),0)</f>
        <v>0</v>
      </c>
      <c r="AV77" s="69" t="n">
        <f aca="false">IF(AND($F77&lt;AV$2,$G77&lt;AV$4,(DATE(YEAR($G77)+1,MONTH($G77)+1,1))&gt;AV$4),$D77*24*AV$3*(AV$2/1000-($F77/1000)),0)</f>
        <v>0</v>
      </c>
      <c r="AW77" s="69" t="n">
        <f aca="false">IF(AND($F77&lt;AW$2,$G77&lt;AW$4,(DATE(YEAR($G77)+1,MONTH($G77)+1,1))&gt;AW$4),$D77*24*AW$3*(AW$2/1000-($F77/1000)),0)</f>
        <v>0</v>
      </c>
      <c r="AX77" s="69" t="n">
        <f aca="false">IF(AND($F77&lt;AX$2,$G77&lt;AX$4,(DATE(YEAR($G77)+1,MONTH($G77)+1,1))&gt;AX$4),$D77*24*AX$3*(AX$2/1000-($F77/1000)),0)</f>
        <v>0</v>
      </c>
      <c r="AY77" s="69" t="n">
        <f aca="false">IF(AND($F77&lt;AY$2,$G77&lt;AY$4,(DATE(YEAR($G77)+1,MONTH($G77)+1,1))&gt;AY$4),$D77*24*AY$3*(AY$2/1000-($F77/1000)),0)</f>
        <v>0</v>
      </c>
      <c r="AZ77" s="69" t="n">
        <f aca="false">IF(AND($F77&lt;AZ$2,$G77&lt;AZ$4,(DATE(YEAR($G77)+1,MONTH($G77)+1,1))&gt;AZ$4),$D77*24*AZ$3*(AZ$2/1000-($F77/1000)),0)</f>
        <v>0</v>
      </c>
      <c r="BA77" s="69" t="n">
        <f aca="false">IF(AND($F77&lt;BA$2,$G77&lt;BA$4,(DATE(YEAR($G77)+1,MONTH($G77)+1,1))&gt;BA$4),$D77*24*BA$3*(BA$2/1000-($F77/1000)),0)</f>
        <v>0</v>
      </c>
      <c r="BB77" s="69" t="n">
        <f aca="false">IF(AND($F77&lt;BB$2,$G77&lt;BB$4,(DATE(YEAR($G77)+1,MONTH($G77)+1,1))&gt;BB$4),$D77*24*BB$3*(BB$2/1000-($F77/1000)),0)</f>
        <v>0</v>
      </c>
      <c r="BC77" s="69" t="n">
        <f aca="false">IF(AND($F77&lt;BC$2,$G77&lt;BC$4,(DATE(YEAR($G77)+1,MONTH($G77)+1,1))&gt;BC$4),$D77*24*BC$3*(BC$2/1000-($F77/1000)),0)</f>
        <v>0</v>
      </c>
      <c r="BD77" s="83" t="n">
        <f aca="false">IF(AND($F77&lt;BD$2,$G77&lt;BD$4,(DATE(YEAR($G77)+1,MONTH($G77)+1,1))&gt;BD$4),$D77*24*BD$3*(BD$2/1000-($F77/1000)),0)</f>
        <v>0</v>
      </c>
      <c r="BF77" s="69" t="n">
        <f aca="false">AVERAGE(I77:K77)</f>
        <v>0</v>
      </c>
      <c r="BG77" s="69" t="n">
        <f aca="false">AVERAGE(L77:N77)</f>
        <v>0</v>
      </c>
      <c r="BH77" s="69" t="n">
        <f aca="false">AVERAGE(O77:Q77)</f>
        <v>23232</v>
      </c>
      <c r="BI77" s="69" t="n">
        <f aca="false">AVERAGE(R77:T77)</f>
        <v>31363.2</v>
      </c>
      <c r="BJ77" s="69" t="n">
        <f aca="false">AVERAGE(U77:W77)</f>
        <v>34848</v>
      </c>
      <c r="BK77" s="69" t="n">
        <f aca="false">AVERAGE(X77:Z77)</f>
        <v>34848</v>
      </c>
      <c r="BL77" s="69" t="n">
        <f aca="false">AVERAGE(AA77:AC77)</f>
        <v>11616</v>
      </c>
      <c r="BM77" s="69" t="n">
        <f aca="false">AVERAGE(AD77:AF77)</f>
        <v>0</v>
      </c>
      <c r="BN77" s="69" t="n">
        <f aca="false">AVERAGE(AG77:AI77)</f>
        <v>0</v>
      </c>
      <c r="BO77" s="69" t="n">
        <f aca="false">AVERAGE(AJ77:AL77)</f>
        <v>0</v>
      </c>
      <c r="BP77" s="69" t="n">
        <f aca="false">AVERAGE(AM77:AO77)</f>
        <v>0</v>
      </c>
      <c r="BQ77" s="69" t="n">
        <f aca="false">AVERAGE(AP77:AR77)</f>
        <v>0</v>
      </c>
      <c r="BR77" s="69" t="n">
        <f aca="false">AVERAGE(AS77:AU77)</f>
        <v>0</v>
      </c>
      <c r="BS77" s="69" t="n">
        <f aca="false">AVERAGE(AV77:AX77)</f>
        <v>0</v>
      </c>
      <c r="BT77" s="69" t="n">
        <f aca="false">AVERAGE(AY77:BA77)</f>
        <v>0</v>
      </c>
      <c r="BU77" s="69" t="n">
        <f aca="false">AVERAGE(BB77:BD77)</f>
        <v>0</v>
      </c>
    </row>
    <row r="78" customFormat="false" ht="12.75" hidden="false" customHeight="false" outlineLevel="0" collapsed="false">
      <c r="A78" s="66" t="s">
        <v>1320</v>
      </c>
      <c r="B78" s="66" t="s">
        <v>1251</v>
      </c>
      <c r="C78" s="66" t="s">
        <v>1277</v>
      </c>
      <c r="D78" s="66" t="n">
        <v>520</v>
      </c>
      <c r="E78" s="66" t="s">
        <v>1268</v>
      </c>
      <c r="F78" s="66" t="n">
        <v>7000</v>
      </c>
      <c r="G78" s="68" t="n">
        <v>37926</v>
      </c>
      <c r="H78" s="64" t="s">
        <v>1260</v>
      </c>
      <c r="I78" s="69" t="n">
        <f aca="false">IF(AND($F78&lt;I$2,$G78&lt;I$4,(DATE(YEAR($G78)+1,MONTH($G78)+1,1))&gt;I$4),$D78*24*I$3*(I$2/1000-($F78/1000)),0)</f>
        <v>0</v>
      </c>
      <c r="J78" s="69" t="n">
        <f aca="false">IF(AND($F78&lt;J$2,$G78&lt;J$4,(DATE(YEAR($G78)+1,MONTH($G78)+1,1))&gt;J$4),$D78*24*J$3*(J$2/1000-($F78/1000)),0)</f>
        <v>0</v>
      </c>
      <c r="K78" s="69" t="n">
        <f aca="false">IF(AND($F78&lt;K$2,$G78&lt;K$4,(DATE(YEAR($G78)+1,MONTH($G78)+1,1))&gt;K$4),$D78*24*K$3*(K$2/1000-($F78/1000)),0)</f>
        <v>0</v>
      </c>
      <c r="L78" s="69" t="n">
        <f aca="false">IF(AND($F78&lt;L$2,$G78&lt;L$4,(DATE(YEAR($G78)+1,MONTH($G78)+1,1))&gt;L$4),$D78*24*L$3*(L$2/1000-($F78/1000)),0)</f>
        <v>0</v>
      </c>
      <c r="M78" s="69" t="n">
        <f aca="false">IF(AND($F78&lt;M$2,$G78&lt;M$4,(DATE(YEAR($G78)+1,MONTH($G78)+1,1))&gt;M$4),$D78*24*M$3*(M$2/1000-($F78/1000)),0)</f>
        <v>0</v>
      </c>
      <c r="N78" s="69" t="n">
        <f aca="false">IF(AND($F78&lt;N$2,$G78&lt;N$4,(DATE(YEAR($G78)+1,MONTH($G78)+1,1))&gt;N$4),$D78*24*N$3*(N$2/1000-($F78/1000)),0)</f>
        <v>0</v>
      </c>
      <c r="O78" s="69" t="n">
        <f aca="false">IF(AND($F78&lt;O$2,$G78&lt;O$4,(DATE(YEAR($G78)+1,MONTH($G78)+1,1))&gt;O$4),$D78*24*O$3*(O$2/1000-($F78/1000)),0)</f>
        <v>0</v>
      </c>
      <c r="P78" s="69" t="n">
        <f aca="false">IF(AND($F78&lt;P$2,$G78&lt;P$4,(DATE(YEAR($G78)+1,MONTH($G78)+1,1))&gt;P$4),$D78*24*P$3*(P$2/1000-($F78/1000)),0)</f>
        <v>0</v>
      </c>
      <c r="Q78" s="69" t="n">
        <f aca="false">IF(AND($F78&lt;Q$2,$G78&lt;Q$4,(DATE(YEAR($G78)+1,MONTH($G78)+1,1))&gt;Q$4),$D78*24*Q$3*(Q$2/1000-($F78/1000)),0)</f>
        <v>0</v>
      </c>
      <c r="R78" s="69" t="n">
        <f aca="false">IF(AND($F78&lt;R$2,$G78&lt;R$4,(DATE(YEAR($G78)+1,MONTH($G78)+1,1))&gt;R$4),$D78*24*R$3*(R$2/1000-($F78/1000)),0)</f>
        <v>0</v>
      </c>
      <c r="S78" s="69" t="n">
        <f aca="false">IF(AND($F78&lt;S$2,$G78&lt;S$4,(DATE(YEAR($G78)+1,MONTH($G78)+1,1))&gt;S$4),$D78*24*S$3*(S$2/1000-($F78/1000)),0)</f>
        <v>0</v>
      </c>
      <c r="T78" s="69" t="n">
        <f aca="false">IF(AND($F78&lt;T$2,$G78&lt;T$4,(DATE(YEAR($G78)+1,MONTH($G78)+1,1))&gt;T$4),$D78*24*T$3*(T$2/1000-($F78/1000)),0)</f>
        <v>0</v>
      </c>
      <c r="U78" s="69" t="n">
        <f aca="false">IF(AND($F78&lt;U$2,$G78&lt;U$4,(DATE(YEAR($G78)+1,MONTH($G78)+1,1))&gt;U$4),$D78*24*U$3*(U$2/1000-($F78/1000)),0)</f>
        <v>0</v>
      </c>
      <c r="V78" s="69" t="n">
        <f aca="false">IF(AND($F78&lt;V$2,$G78&lt;V$4,(DATE(YEAR($G78)+1,MONTH($G78)+1,1))&gt;V$4),$D78*24*V$3*(V$2/1000-($F78/1000)),0)</f>
        <v>0</v>
      </c>
      <c r="W78" s="69" t="n">
        <f aca="false">IF(AND($F78&lt;W$2,$G78&lt;W$4,(DATE(YEAR($G78)+1,MONTH($G78)+1,1))&gt;W$4),$D78*24*W$3*(W$2/1000-($F78/1000)),0)</f>
        <v>0</v>
      </c>
      <c r="X78" s="69" t="n">
        <f aca="false">IF(AND($F78&lt;X$2,$G78&lt;X$4,(DATE(YEAR($G78)+1,MONTH($G78)+1,1))&gt;X$4),$D78*24*X$3*(X$2/1000-($F78/1000)),0)</f>
        <v>0</v>
      </c>
      <c r="Y78" s="69" t="n">
        <f aca="false">IF(AND($F78&lt;Y$2,$G78&lt;Y$4,(DATE(YEAR($G78)+1,MONTH($G78)+1,1))&gt;Y$4),$D78*24*Y$3*(Y$2/1000-($F78/1000)),0)</f>
        <v>0</v>
      </c>
      <c r="Z78" s="69" t="n">
        <f aca="false">IF(AND($F78&lt;Z$2,$G78&lt;Z$4,(DATE(YEAR($G78)+1,MONTH($G78)+1,1))&gt;Z$4),$D78*24*Z$3*(Z$2/1000-($F78/1000)),0)</f>
        <v>0</v>
      </c>
      <c r="AA78" s="69" t="n">
        <f aca="false">IF(AND($F78&lt;AA$2,$G78&lt;AA$4,(DATE(YEAR($G78)+1,MONTH($G78)+1,1))&gt;AA$4),$D78*24*AA$3*(AA$2/1000-($F78/1000)),0)</f>
        <v>0</v>
      </c>
      <c r="AB78" s="69" t="n">
        <f aca="false">IF(AND($F78&lt;AB$2,$G78&lt;AB$4,(DATE(YEAR($G78)+1,MONTH($G78)+1,1))&gt;AB$4),$D78*24*AB$3*(AB$2/1000-($F78/1000)),0)</f>
        <v>0</v>
      </c>
      <c r="AC78" s="69" t="n">
        <f aca="false">IF(AND($F78&lt;AC$2,$G78&lt;AC$4,(DATE(YEAR($G78)+1,MONTH($G78)+1,1))&gt;AC$4),$D78*24*AC$3*(AC$2/1000-($F78/1000)),0)</f>
        <v>0</v>
      </c>
      <c r="AD78" s="69" t="n">
        <f aca="false">IF(AND($F78&lt;AD$2,$G78&lt;AD$4,(DATE(YEAR($G78)+1,MONTH($G78)+1,1))&gt;AD$4),$D78*24*AD$3*(AD$2/1000-($F78/1000)),0)</f>
        <v>0</v>
      </c>
      <c r="AE78" s="69" t="n">
        <f aca="false">IF(AND($F78&lt;AE$2,$G78&lt;AE$4,(DATE(YEAR($G78)+1,MONTH($G78)+1,1))&gt;AE$4),$D78*24*AE$3*(AE$2/1000-($F78/1000)),0)</f>
        <v>0</v>
      </c>
      <c r="AF78" s="69" t="n">
        <f aca="false">IF(AND($F78&lt;AF$2,$G78&lt;AF$4,(DATE(YEAR($G78)+1,MONTH($G78)+1,1))&gt;AF$4),$D78*24*AF$3*(AF$2/1000-($F78/1000)),0)</f>
        <v>0</v>
      </c>
      <c r="AG78" s="69" t="n">
        <f aca="false">IF(AND($F78&lt;AG$2,$G78&lt;AG$4,(DATE(YEAR($G78)+1,MONTH($G78)+1,1))&gt;AG$4),$D78*24*AG$3*(AG$2/1000-($F78/1000)),0)</f>
        <v>0</v>
      </c>
      <c r="AH78" s="69" t="n">
        <f aca="false">IF(AND($F78&lt;AH$2,$G78&lt;AH$4,(DATE(YEAR($G78)+1,MONTH($G78)+1,1))&gt;AH$4),$D78*24*AH$3*(AH$2/1000-($F78/1000)),0)</f>
        <v>0</v>
      </c>
      <c r="AI78" s="69" t="n">
        <f aca="false">IF(AND($F78&lt;AI$2,$G78&lt;AI$4,(DATE(YEAR($G78)+1,MONTH($G78)+1,1))&gt;AI$4),$D78*24*AI$3*(AI$2/1000-($F78/1000)),0)</f>
        <v>0</v>
      </c>
      <c r="AJ78" s="69" t="n">
        <f aca="false">IF(AND($F78&lt;AJ$2,$G78&lt;AJ$4,(DATE(YEAR($G78)+1,MONTH($G78)+1,1))&gt;AJ$4),$D78*24*AJ$3*(AJ$2/1000-($F78/1000)),0)</f>
        <v>0</v>
      </c>
      <c r="AK78" s="69" t="n">
        <f aca="false">IF(AND($F78&lt;AK$2,$G78&lt;AK$4,(DATE(YEAR($G78)+1,MONTH($G78)+1,1))&gt;AK$4),$D78*24*AK$3*(AK$2/1000-($F78/1000)),0)</f>
        <v>0</v>
      </c>
      <c r="AL78" s="69" t="n">
        <f aca="false">IF(AND($F78&lt;AL$2,$G78&lt;AL$4,(DATE(YEAR($G78)+1,MONTH($G78)+1,1))&gt;AL$4),$D78*24*AL$3*(AL$2/1000-($F78/1000)),0)</f>
        <v>0</v>
      </c>
      <c r="AM78" s="69" t="n">
        <f aca="false">IF(AND($F78&lt;AM$2,$G78&lt;AM$4,(DATE(YEAR($G78)+1,MONTH($G78)+1,1))&gt;AM$4),$D78*24*AM$3*(AM$2/1000-($F78/1000)),0)</f>
        <v>0</v>
      </c>
      <c r="AN78" s="69" t="n">
        <f aca="false">IF(AND($F78&lt;AN$2,$G78&lt;AN$4,(DATE(YEAR($G78)+1,MONTH($G78)+1,1))&gt;AN$4),$D78*24*AN$3*(AN$2/1000-($F78/1000)),0)</f>
        <v>0</v>
      </c>
      <c r="AO78" s="69" t="n">
        <f aca="false">IF(AND($F78&lt;AO$2,$G78&lt;AO$4,(DATE(YEAR($G78)+1,MONTH($G78)+1,1))&gt;AO$4),$D78*24*AO$3*(AO$2/1000-($F78/1000)),0)</f>
        <v>0</v>
      </c>
      <c r="AP78" s="69" t="n">
        <f aca="false">IF(AND($F78&lt;AP$2,$G78&lt;AP$4,(DATE(YEAR($G78)+1,MONTH($G78)+1,1))&gt;AP$4),$D78*24*AP$3*(AP$2/1000-($F78/1000)),0)</f>
        <v>0</v>
      </c>
      <c r="AQ78" s="69" t="n">
        <f aca="false">IF(AND($F78&lt;AQ$2,$G78&lt;AQ$4,(DATE(YEAR($G78)+1,MONTH($G78)+1,1))&gt;AQ$4),$D78*24*AQ$3*(AQ$2/1000-($F78/1000)),0)</f>
        <v>0</v>
      </c>
      <c r="AR78" s="69" t="n">
        <f aca="false">IF(AND($F78&lt;AR$2,$G78&lt;AR$4,(DATE(YEAR($G78)+1,MONTH($G78)+1,1))&gt;AR$4),$D78*24*AR$3*(AR$2/1000-($F78/1000)),0)</f>
        <v>37440</v>
      </c>
      <c r="AS78" s="69" t="n">
        <f aca="false">IF(AND($F78&lt;AS$2,$G78&lt;AS$4,(DATE(YEAR($G78)+1,MONTH($G78)+1,1))&gt;AS$4),$D78*24*AS$3*(AS$2/1000-($F78/1000)),0)</f>
        <v>37440</v>
      </c>
      <c r="AT78" s="69" t="n">
        <f aca="false">IF(AND($F78&lt;AT$2,$G78&lt;AT$4,(DATE(YEAR($G78)+1,MONTH($G78)+1,1))&gt;AT$4),$D78*24*AT$3*(AT$2/1000-($F78/1000)),0)</f>
        <v>37440</v>
      </c>
      <c r="AU78" s="69" t="n">
        <f aca="false">IF(AND($F78&lt;AU$2,$G78&lt;AU$4,(DATE(YEAR($G78)+1,MONTH($G78)+1,1))&gt;AU$4),$D78*24*AU$3*(AU$2/1000-($F78/1000)),0)</f>
        <v>37440</v>
      </c>
      <c r="AV78" s="69" t="n">
        <f aca="false">IF(AND($F78&lt;AV$2,$G78&lt;AV$4,(DATE(YEAR($G78)+1,MONTH($G78)+1,1))&gt;AV$4),$D78*24*AV$3*(AV$2/1000-($F78/1000)),0)</f>
        <v>37440</v>
      </c>
      <c r="AW78" s="69" t="n">
        <f aca="false">IF(AND($F78&lt;AW$2,$G78&lt;AW$4,(DATE(YEAR($G78)+1,MONTH($G78)+1,1))&gt;AW$4),$D78*24*AW$3*(AW$2/1000-($F78/1000)),0)</f>
        <v>37440</v>
      </c>
      <c r="AX78" s="69" t="n">
        <f aca="false">IF(AND($F78&lt;AX$2,$G78&lt;AX$4,(DATE(YEAR($G78)+1,MONTH($G78)+1,1))&gt;AX$4),$D78*24*AX$3*(AX$2/1000-($F78/1000)),0)</f>
        <v>37440</v>
      </c>
      <c r="AY78" s="69" t="n">
        <f aca="false">IF(AND($F78&lt;AY$2,$G78&lt;AY$4,(DATE(YEAR($G78)+1,MONTH($G78)+1,1))&gt;AY$4),$D78*24*AY$3*(AY$2/1000-($F78/1000)),0)</f>
        <v>37440</v>
      </c>
      <c r="AZ78" s="69" t="n">
        <f aca="false">IF(AND($F78&lt;AZ$2,$G78&lt;AZ$4,(DATE(YEAR($G78)+1,MONTH($G78)+1,1))&gt;AZ$4),$D78*24*AZ$3*(AZ$2/1000-($F78/1000)),0)</f>
        <v>37440</v>
      </c>
      <c r="BA78" s="69" t="n">
        <f aca="false">IF(AND($F78&lt;BA$2,$G78&lt;BA$4,(DATE(YEAR($G78)+1,MONTH($G78)+1,1))&gt;BA$4),$D78*24*BA$3*(BA$2/1000-($F78/1000)),0)</f>
        <v>37440</v>
      </c>
      <c r="BB78" s="69" t="n">
        <f aca="false">IF(AND($F78&lt;BB$2,$G78&lt;BB$4,(DATE(YEAR($G78)+1,MONTH($G78)+1,1))&gt;BB$4),$D78*24*BB$3*(BB$2/1000-($F78/1000)),0)</f>
        <v>37440</v>
      </c>
      <c r="BC78" s="69" t="n">
        <f aca="false">IF(AND($F78&lt;BC$2,$G78&lt;BC$4,(DATE(YEAR($G78)+1,MONTH($G78)+1,1))&gt;BC$4),$D78*24*BC$3*(BC$2/1000-($F78/1000)),0)</f>
        <v>37440</v>
      </c>
      <c r="BD78" s="83" t="n">
        <f aca="false">IF(AND($F78&lt;BD$2,$G78&lt;BD$4,(DATE(YEAR($G78)+1,MONTH($G78)+1,1))&gt;BD$4),$D78*24*BD$3*(BD$2/1000-($F78/1000)),0)</f>
        <v>0</v>
      </c>
      <c r="BF78" s="69" t="n">
        <f aca="false">AVERAGE(I78:K78)</f>
        <v>0</v>
      </c>
      <c r="BG78" s="69" t="n">
        <f aca="false">AVERAGE(L78:N78)</f>
        <v>0</v>
      </c>
      <c r="BH78" s="69" t="n">
        <f aca="false">AVERAGE(O78:Q78)</f>
        <v>0</v>
      </c>
      <c r="BI78" s="69" t="n">
        <f aca="false">AVERAGE(R78:T78)</f>
        <v>0</v>
      </c>
      <c r="BJ78" s="69" t="n">
        <f aca="false">AVERAGE(U78:W78)</f>
        <v>0</v>
      </c>
      <c r="BK78" s="69" t="n">
        <f aca="false">AVERAGE(X78:Z78)</f>
        <v>0</v>
      </c>
      <c r="BL78" s="69" t="n">
        <f aca="false">AVERAGE(AA78:AC78)</f>
        <v>0</v>
      </c>
      <c r="BM78" s="69" t="n">
        <f aca="false">AVERAGE(AD78:AF78)</f>
        <v>0</v>
      </c>
      <c r="BN78" s="69" t="n">
        <f aca="false">AVERAGE(AG78:AI78)</f>
        <v>0</v>
      </c>
      <c r="BO78" s="69" t="n">
        <f aca="false">AVERAGE(AJ78:AL78)</f>
        <v>0</v>
      </c>
      <c r="BP78" s="69" t="n">
        <f aca="false">AVERAGE(AM78:AO78)</f>
        <v>0</v>
      </c>
      <c r="BQ78" s="69" t="n">
        <f aca="false">AVERAGE(AP78:AR78)</f>
        <v>12480</v>
      </c>
      <c r="BR78" s="69" t="n">
        <f aca="false">AVERAGE(AS78:AU78)</f>
        <v>37440</v>
      </c>
      <c r="BS78" s="69" t="n">
        <f aca="false">AVERAGE(AV78:AX78)</f>
        <v>37440</v>
      </c>
      <c r="BT78" s="69" t="n">
        <f aca="false">AVERAGE(AY78:BA78)</f>
        <v>37440</v>
      </c>
      <c r="BU78" s="69" t="n">
        <f aca="false">AVERAGE(BB78:BD78)</f>
        <v>24960</v>
      </c>
    </row>
    <row r="79" customFormat="false" ht="12.75" hidden="false" customHeight="false" outlineLevel="0" collapsed="false">
      <c r="A79" s="3" t="s">
        <v>1853</v>
      </c>
      <c r="B79" s="3" t="s">
        <v>1251</v>
      </c>
      <c r="C79" s="71" t="s">
        <v>1277</v>
      </c>
      <c r="D79" s="2" t="n">
        <v>248</v>
      </c>
      <c r="E79" s="66" t="s">
        <v>1268</v>
      </c>
      <c r="F79" s="2" t="n">
        <v>7065</v>
      </c>
      <c r="G79" s="70" t="n">
        <v>37408</v>
      </c>
      <c r="H79" s="64" t="s">
        <v>1260</v>
      </c>
      <c r="I79" s="69" t="n">
        <f aca="false">IF(AND($F79&lt;I$2,$G79&lt;I$4,(DATE(YEAR($G79)+1,MONTH($G79)+1,1))&gt;I$4),$D79*24*I$3*(I$2/1000-($F79/1000)),0)</f>
        <v>0</v>
      </c>
      <c r="J79" s="69" t="n">
        <f aca="false">IF(AND($F79&lt;J$2,$G79&lt;J$4,(DATE(YEAR($G79)+1,MONTH($G79)+1,1))&gt;J$4),$D79*24*J$3*(J$2/1000-($F79/1000)),0)</f>
        <v>0</v>
      </c>
      <c r="K79" s="69" t="n">
        <f aca="false">IF(AND($F79&lt;K$2,$G79&lt;K$4,(DATE(YEAR($G79)+1,MONTH($G79)+1,1))&gt;K$4),$D79*24*K$3*(K$2/1000-($F79/1000)),0)</f>
        <v>0</v>
      </c>
      <c r="L79" s="69" t="n">
        <f aca="false">IF(AND($F79&lt;L$2,$G79&lt;L$4,(DATE(YEAR($G79)+1,MONTH($G79)+1,1))&gt;L$4),$D79*24*L$3*(L$2/1000-($F79/1000)),0)</f>
        <v>0</v>
      </c>
      <c r="M79" s="69" t="n">
        <f aca="false">IF(AND($F79&lt;M$2,$G79&lt;M$4,(DATE(YEAR($G79)+1,MONTH($G79)+1,1))&gt;M$4),$D79*24*M$3*(M$2/1000-($F79/1000)),0)</f>
        <v>0</v>
      </c>
      <c r="N79" s="69" t="n">
        <f aca="false">IF(AND($F79&lt;N$2,$G79&lt;N$4,(DATE(YEAR($G79)+1,MONTH($G79)+1,1))&gt;N$4),$D79*24*N$3*(N$2/1000-($F79/1000)),0)</f>
        <v>0</v>
      </c>
      <c r="O79" s="69" t="n">
        <f aca="false">IF(AND($F79&lt;O$2,$G79&lt;O$4,(DATE(YEAR($G79)+1,MONTH($G79)+1,1))&gt;O$4),$D79*24*O$3*(O$2/1000-($F79/1000)),0)</f>
        <v>0</v>
      </c>
      <c r="P79" s="69" t="n">
        <f aca="false">IF(AND($F79&lt;P$2,$G79&lt;P$4,(DATE(YEAR($G79)+1,MONTH($G79)+1,1))&gt;P$4),$D79*24*P$3*(P$2/1000-($F79/1000)),0)</f>
        <v>0</v>
      </c>
      <c r="Q79" s="69" t="n">
        <f aca="false">IF(AND($F79&lt;Q$2,$G79&lt;Q$4,(DATE(YEAR($G79)+1,MONTH($G79)+1,1))&gt;Q$4),$D79*24*Q$3*(Q$2/1000-($F79/1000)),0)</f>
        <v>0</v>
      </c>
      <c r="R79" s="69" t="n">
        <f aca="false">IF(AND($F79&lt;R$2,$G79&lt;R$4,(DATE(YEAR($G79)+1,MONTH($G79)+1,1))&gt;R$4),$D79*24*R$3*(R$2/1000-($F79/1000)),0)</f>
        <v>0</v>
      </c>
      <c r="S79" s="69" t="n">
        <f aca="false">IF(AND($F79&lt;S$2,$G79&lt;S$4,(DATE(YEAR($G79)+1,MONTH($G79)+1,1))&gt;S$4),$D79*24*S$3*(S$2/1000-($F79/1000)),0)</f>
        <v>0</v>
      </c>
      <c r="T79" s="69" t="n">
        <f aca="false">IF(AND($F79&lt;T$2,$G79&lt;T$4,(DATE(YEAR($G79)+1,MONTH($G79)+1,1))&gt;T$4),$D79*24*T$3*(T$2/1000-($F79/1000)),0)</f>
        <v>0</v>
      </c>
      <c r="U79" s="69" t="n">
        <f aca="false">IF(AND($F79&lt;U$2,$G79&lt;U$4,(DATE(YEAR($G79)+1,MONTH($G79)+1,1))&gt;U$4),$D79*24*U$3*(U$2/1000-($F79/1000)),0)</f>
        <v>0</v>
      </c>
      <c r="V79" s="69" t="n">
        <f aca="false">IF(AND($F79&lt;V$2,$G79&lt;V$4,(DATE(YEAR($G79)+1,MONTH($G79)+1,1))&gt;V$4),$D79*24*V$3*(V$2/1000-($F79/1000)),0)</f>
        <v>0</v>
      </c>
      <c r="W79" s="69" t="n">
        <f aca="false">IF(AND($F79&lt;W$2,$G79&lt;W$4,(DATE(YEAR($G79)+1,MONTH($G79)+1,1))&gt;W$4),$D79*24*W$3*(W$2/1000-($F79/1000)),0)</f>
        <v>0</v>
      </c>
      <c r="X79" s="69" t="n">
        <f aca="false">IF(AND($F79&lt;X$2,$G79&lt;X$4,(DATE(YEAR($G79)+1,MONTH($G79)+1,1))&gt;X$4),$D79*24*X$3*(X$2/1000-($F79/1000)),0)</f>
        <v>0</v>
      </c>
      <c r="Y79" s="69" t="n">
        <f aca="false">IF(AND($F79&lt;Y$2,$G79&lt;Y$4,(DATE(YEAR($G79)+1,MONTH($G79)+1,1))&gt;Y$4),$D79*24*Y$3*(Y$2/1000-($F79/1000)),0)</f>
        <v>0</v>
      </c>
      <c r="Z79" s="69" t="n">
        <f aca="false">IF(AND($F79&lt;Z$2,$G79&lt;Z$4,(DATE(YEAR($G79)+1,MONTH($G79)+1,1))&gt;Z$4),$D79*24*Z$3*(Z$2/1000-($F79/1000)),0)</f>
        <v>0</v>
      </c>
      <c r="AA79" s="69" t="n">
        <f aca="false">IF(AND($F79&lt;AA$2,$G79&lt;AA$4,(DATE(YEAR($G79)+1,MONTH($G79)+1,1))&gt;AA$4),$D79*24*AA$3*(AA$2/1000-($F79/1000)),0)</f>
        <v>17469.12</v>
      </c>
      <c r="AB79" s="69" t="n">
        <f aca="false">IF(AND($F79&lt;AB$2,$G79&lt;AB$4,(DATE(YEAR($G79)+1,MONTH($G79)+1,1))&gt;AB$4),$D79*24*AB$3*(AB$2/1000-($F79/1000)),0)</f>
        <v>17469.12</v>
      </c>
      <c r="AC79" s="69" t="n">
        <f aca="false">IF(AND($F79&lt;AC$2,$G79&lt;AC$4,(DATE(YEAR($G79)+1,MONTH($G79)+1,1))&gt;AC$4),$D79*24*AC$3*(AC$2/1000-($F79/1000)),0)</f>
        <v>17469.12</v>
      </c>
      <c r="AD79" s="69" t="n">
        <f aca="false">IF(AND($F79&lt;AD$2,$G79&lt;AD$4,(DATE(YEAR($G79)+1,MONTH($G79)+1,1))&gt;AD$4),$D79*24*AD$3*(AD$2/1000-($F79/1000)),0)</f>
        <v>17469.12</v>
      </c>
      <c r="AE79" s="69" t="n">
        <f aca="false">IF(AND($F79&lt;AE$2,$G79&lt;AE$4,(DATE(YEAR($G79)+1,MONTH($G79)+1,1))&gt;AE$4),$D79*24*AE$3*(AE$2/1000-($F79/1000)),0)</f>
        <v>17469.12</v>
      </c>
      <c r="AF79" s="69" t="n">
        <f aca="false">IF(AND($F79&lt;AF$2,$G79&lt;AF$4,(DATE(YEAR($G79)+1,MONTH($G79)+1,1))&gt;AF$4),$D79*24*AF$3*(AF$2/1000-($F79/1000)),0)</f>
        <v>17469.12</v>
      </c>
      <c r="AG79" s="69" t="n">
        <f aca="false">IF(AND($F79&lt;AG$2,$G79&lt;AG$4,(DATE(YEAR($G79)+1,MONTH($G79)+1,1))&gt;AG$4),$D79*24*AG$3*(AG$2/1000-($F79/1000)),0)</f>
        <v>17469.12</v>
      </c>
      <c r="AH79" s="69" t="n">
        <f aca="false">IF(AND($F79&lt;AH$2,$G79&lt;AH$4,(DATE(YEAR($G79)+1,MONTH($G79)+1,1))&gt;AH$4),$D79*24*AH$3*(AH$2/1000-($F79/1000)),0)</f>
        <v>17469.12</v>
      </c>
      <c r="AI79" s="69" t="n">
        <f aca="false">IF(AND($F79&lt;AI$2,$G79&lt;AI$4,(DATE(YEAR($G79)+1,MONTH($G79)+1,1))&gt;AI$4),$D79*24*AI$3*(AI$2/1000-($F79/1000)),0)</f>
        <v>17469.12</v>
      </c>
      <c r="AJ79" s="69" t="n">
        <f aca="false">IF(AND($F79&lt;AJ$2,$G79&lt;AJ$4,(DATE(YEAR($G79)+1,MONTH($G79)+1,1))&gt;AJ$4),$D79*24*AJ$3*(AJ$2/1000-($F79/1000)),0)</f>
        <v>17469.12</v>
      </c>
      <c r="AK79" s="69" t="n">
        <f aca="false">IF(AND($F79&lt;AK$2,$G79&lt;AK$4,(DATE(YEAR($G79)+1,MONTH($G79)+1,1))&gt;AK$4),$D79*24*AK$3*(AK$2/1000-($F79/1000)),0)</f>
        <v>17469.12</v>
      </c>
      <c r="AL79" s="69" t="n">
        <f aca="false">IF(AND($F79&lt;AL$2,$G79&lt;AL$4,(DATE(YEAR($G79)+1,MONTH($G79)+1,1))&gt;AL$4),$D79*24*AL$3*(AL$2/1000-($F79/1000)),0)</f>
        <v>17469.12</v>
      </c>
      <c r="AM79" s="69" t="n">
        <f aca="false">IF(AND($F79&lt;AM$2,$G79&lt;AM$4,(DATE(YEAR($G79)+1,MONTH($G79)+1,1))&gt;AM$4),$D79*24*AM$3*(AM$2/1000-($F79/1000)),0)</f>
        <v>0</v>
      </c>
      <c r="AN79" s="69" t="n">
        <f aca="false">IF(AND($F79&lt;AN$2,$G79&lt;AN$4,(DATE(YEAR($G79)+1,MONTH($G79)+1,1))&gt;AN$4),$D79*24*AN$3*(AN$2/1000-($F79/1000)),0)</f>
        <v>0</v>
      </c>
      <c r="AO79" s="69" t="n">
        <f aca="false">IF(AND($F79&lt;AO$2,$G79&lt;AO$4,(DATE(YEAR($G79)+1,MONTH($G79)+1,1))&gt;AO$4),$D79*24*AO$3*(AO$2/1000-($F79/1000)),0)</f>
        <v>0</v>
      </c>
      <c r="AP79" s="69" t="n">
        <f aca="false">IF(AND($F79&lt;AP$2,$G79&lt;AP$4,(DATE(YEAR($G79)+1,MONTH($G79)+1,1))&gt;AP$4),$D79*24*AP$3*(AP$2/1000-($F79/1000)),0)</f>
        <v>0</v>
      </c>
      <c r="AQ79" s="69" t="n">
        <f aca="false">IF(AND($F79&lt;AQ$2,$G79&lt;AQ$4,(DATE(YEAR($G79)+1,MONTH($G79)+1,1))&gt;AQ$4),$D79*24*AQ$3*(AQ$2/1000-($F79/1000)),0)</f>
        <v>0</v>
      </c>
      <c r="AR79" s="69" t="n">
        <f aca="false">IF(AND($F79&lt;AR$2,$G79&lt;AR$4,(DATE(YEAR($G79)+1,MONTH($G79)+1,1))&gt;AR$4),$D79*24*AR$3*(AR$2/1000-($F79/1000)),0)</f>
        <v>0</v>
      </c>
      <c r="AS79" s="69" t="n">
        <f aca="false">IF(AND($F79&lt;AS$2,$G79&lt;AS$4,(DATE(YEAR($G79)+1,MONTH($G79)+1,1))&gt;AS$4),$D79*24*AS$3*(AS$2/1000-($F79/1000)),0)</f>
        <v>0</v>
      </c>
      <c r="AT79" s="69" t="n">
        <f aca="false">IF(AND($F79&lt;AT$2,$G79&lt;AT$4,(DATE(YEAR($G79)+1,MONTH($G79)+1,1))&gt;AT$4),$D79*24*AT$3*(AT$2/1000-($F79/1000)),0)</f>
        <v>0</v>
      </c>
      <c r="AU79" s="69" t="n">
        <f aca="false">IF(AND($F79&lt;AU$2,$G79&lt;AU$4,(DATE(YEAR($G79)+1,MONTH($G79)+1,1))&gt;AU$4),$D79*24*AU$3*(AU$2/1000-($F79/1000)),0)</f>
        <v>0</v>
      </c>
      <c r="AV79" s="69" t="n">
        <f aca="false">IF(AND($F79&lt;AV$2,$G79&lt;AV$4,(DATE(YEAR($G79)+1,MONTH($G79)+1,1))&gt;AV$4),$D79*24*AV$3*(AV$2/1000-($F79/1000)),0)</f>
        <v>0</v>
      </c>
      <c r="AW79" s="69" t="n">
        <f aca="false">IF(AND($F79&lt;AW$2,$G79&lt;AW$4,(DATE(YEAR($G79)+1,MONTH($G79)+1,1))&gt;AW$4),$D79*24*AW$3*(AW$2/1000-($F79/1000)),0)</f>
        <v>0</v>
      </c>
      <c r="AX79" s="69" t="n">
        <f aca="false">IF(AND($F79&lt;AX$2,$G79&lt;AX$4,(DATE(YEAR($G79)+1,MONTH($G79)+1,1))&gt;AX$4),$D79*24*AX$3*(AX$2/1000-($F79/1000)),0)</f>
        <v>0</v>
      </c>
      <c r="AY79" s="69" t="n">
        <f aca="false">IF(AND($F79&lt;AY$2,$G79&lt;AY$4,(DATE(YEAR($G79)+1,MONTH($G79)+1,1))&gt;AY$4),$D79*24*AY$3*(AY$2/1000-($F79/1000)),0)</f>
        <v>0</v>
      </c>
      <c r="AZ79" s="69" t="n">
        <f aca="false">IF(AND($F79&lt;AZ$2,$G79&lt;AZ$4,(DATE(YEAR($G79)+1,MONTH($G79)+1,1))&gt;AZ$4),$D79*24*AZ$3*(AZ$2/1000-($F79/1000)),0)</f>
        <v>0</v>
      </c>
      <c r="BA79" s="69" t="n">
        <f aca="false">IF(AND($F79&lt;BA$2,$G79&lt;BA$4,(DATE(YEAR($G79)+1,MONTH($G79)+1,1))&gt;BA$4),$D79*24*BA$3*(BA$2/1000-($F79/1000)),0)</f>
        <v>0</v>
      </c>
      <c r="BB79" s="69" t="n">
        <f aca="false">IF(AND($F79&lt;BB$2,$G79&lt;BB$4,(DATE(YEAR($G79)+1,MONTH($G79)+1,1))&gt;BB$4),$D79*24*BB$3*(BB$2/1000-($F79/1000)),0)</f>
        <v>0</v>
      </c>
      <c r="BC79" s="69" t="n">
        <f aca="false">IF(AND($F79&lt;BC$2,$G79&lt;BC$4,(DATE(YEAR($G79)+1,MONTH($G79)+1,1))&gt;BC$4),$D79*24*BC$3*(BC$2/1000-($F79/1000)),0)</f>
        <v>0</v>
      </c>
      <c r="BD79" s="83" t="n">
        <f aca="false">IF(AND($F79&lt;BD$2,$G79&lt;BD$4,(DATE(YEAR($G79)+1,MONTH($G79)+1,1))&gt;BD$4),$D79*24*BD$3*(BD$2/1000-($F79/1000)),0)</f>
        <v>0</v>
      </c>
      <c r="BF79" s="69" t="n">
        <f aca="false">AVERAGE(I79:K79)</f>
        <v>0</v>
      </c>
      <c r="BG79" s="69" t="n">
        <f aca="false">AVERAGE(L79:N79)</f>
        <v>0</v>
      </c>
      <c r="BH79" s="69" t="n">
        <f aca="false">AVERAGE(O79:Q79)</f>
        <v>0</v>
      </c>
      <c r="BI79" s="69" t="n">
        <f aca="false">AVERAGE(R79:T79)</f>
        <v>0</v>
      </c>
      <c r="BJ79" s="69" t="n">
        <f aca="false">AVERAGE(U79:W79)</f>
        <v>0</v>
      </c>
      <c r="BK79" s="69" t="n">
        <f aca="false">AVERAGE(X79:Z79)</f>
        <v>0</v>
      </c>
      <c r="BL79" s="69" t="n">
        <f aca="false">AVERAGE(AA79:AC79)</f>
        <v>17469.12</v>
      </c>
      <c r="BM79" s="69" t="n">
        <f aca="false">AVERAGE(AD79:AF79)</f>
        <v>17469.12</v>
      </c>
      <c r="BN79" s="69" t="n">
        <f aca="false">AVERAGE(AG79:AI79)</f>
        <v>17469.12</v>
      </c>
      <c r="BO79" s="69" t="n">
        <f aca="false">AVERAGE(AJ79:AL79)</f>
        <v>17469.12</v>
      </c>
      <c r="BP79" s="69" t="n">
        <f aca="false">AVERAGE(AM79:AO79)</f>
        <v>0</v>
      </c>
      <c r="BQ79" s="69" t="n">
        <f aca="false">AVERAGE(AP79:AR79)</f>
        <v>0</v>
      </c>
      <c r="BR79" s="69" t="n">
        <f aca="false">AVERAGE(AS79:AU79)</f>
        <v>0</v>
      </c>
      <c r="BS79" s="69" t="n">
        <f aca="false">AVERAGE(AV79:AX79)</f>
        <v>0</v>
      </c>
      <c r="BT79" s="69" t="n">
        <f aca="false">AVERAGE(AY79:BA79)</f>
        <v>0</v>
      </c>
      <c r="BU79" s="69" t="n">
        <f aca="false">AVERAGE(BB79:BD79)</f>
        <v>0</v>
      </c>
    </row>
    <row r="80" customFormat="false" ht="12.75" hidden="false" customHeight="false" outlineLevel="0" collapsed="false">
      <c r="A80" s="3" t="s">
        <v>883</v>
      </c>
      <c r="B80" s="3" t="s">
        <v>1251</v>
      </c>
      <c r="C80" s="3" t="s">
        <v>1396</v>
      </c>
      <c r="D80" s="2" t="n">
        <v>270</v>
      </c>
      <c r="E80" s="66" t="s">
        <v>1268</v>
      </c>
      <c r="F80" s="2" t="n">
        <v>7100</v>
      </c>
      <c r="G80" s="70" t="n">
        <v>37149</v>
      </c>
      <c r="H80" s="64" t="s">
        <v>1260</v>
      </c>
      <c r="I80" s="69" t="n">
        <f aca="false">IF(AND($F80&lt;I$2,$G80&lt;I$4,(DATE(YEAR($G80)+1,MONTH($G80)+1,1))&gt;I$4),$D80*24*I$3*(I$2/1000-($F80/1000)),0)</f>
        <v>0</v>
      </c>
      <c r="J80" s="69" t="n">
        <f aca="false">IF(AND($F80&lt;J$2,$G80&lt;J$4,(DATE(YEAR($G80)+1,MONTH($G80)+1,1))&gt;J$4),$D80*24*J$3*(J$2/1000-($F80/1000)),0)</f>
        <v>0</v>
      </c>
      <c r="K80" s="69" t="n">
        <f aca="false">IF(AND($F80&lt;K$2,$G80&lt;K$4,(DATE(YEAR($G80)+1,MONTH($G80)+1,1))&gt;K$4),$D80*24*K$3*(K$2/1000-($F80/1000)),0)</f>
        <v>0</v>
      </c>
      <c r="L80" s="69" t="n">
        <f aca="false">IF(AND($F80&lt;L$2,$G80&lt;L$4,(DATE(YEAR($G80)+1,MONTH($G80)+1,1))&gt;L$4),$D80*24*L$3*(L$2/1000-($F80/1000)),0)</f>
        <v>0</v>
      </c>
      <c r="M80" s="69" t="n">
        <f aca="false">IF(AND($F80&lt;M$2,$G80&lt;M$4,(DATE(YEAR($G80)+1,MONTH($G80)+1,1))&gt;M$4),$D80*24*M$3*(M$2/1000-($F80/1000)),0)</f>
        <v>0</v>
      </c>
      <c r="N80" s="69" t="n">
        <f aca="false">IF(AND($F80&lt;N$2,$G80&lt;N$4,(DATE(YEAR($G80)+1,MONTH($G80)+1,1))&gt;N$4),$D80*24*N$3*(N$2/1000-($F80/1000)),0)</f>
        <v>0</v>
      </c>
      <c r="O80" s="69" t="n">
        <f aca="false">IF(AND($F80&lt;O$2,$G80&lt;O$4,(DATE(YEAR($G80)+1,MONTH($G80)+1,1))&gt;O$4),$D80*24*O$3*(O$2/1000-($F80/1000)),0)</f>
        <v>0</v>
      </c>
      <c r="P80" s="69" t="n">
        <f aca="false">IF(AND($F80&lt;P$2,$G80&lt;P$4,(DATE(YEAR($G80)+1,MONTH($G80)+1,1))&gt;P$4),$D80*24*P$3*(P$2/1000-($F80/1000)),0)</f>
        <v>0</v>
      </c>
      <c r="Q80" s="69" t="n">
        <f aca="false">IF(AND($F80&lt;Q$2,$G80&lt;Q$4,(DATE(YEAR($G80)+1,MONTH($G80)+1,1))&gt;Q$4),$D80*24*Q$3*(Q$2/1000-($F80/1000)),0)</f>
        <v>0</v>
      </c>
      <c r="R80" s="69" t="n">
        <f aca="false">IF(AND($F80&lt;R$2,$G80&lt;R$4,(DATE(YEAR($G80)+1,MONTH($G80)+1,1))&gt;R$4),$D80*24*R$3*(R$2/1000-($F80/1000)),0)</f>
        <v>15033.6</v>
      </c>
      <c r="S80" s="69" t="n">
        <f aca="false">IF(AND($F80&lt;S$2,$G80&lt;S$4,(DATE(YEAR($G80)+1,MONTH($G80)+1,1))&gt;S$4),$D80*24*S$3*(S$2/1000-($F80/1000)),0)</f>
        <v>16912.8</v>
      </c>
      <c r="T80" s="69" t="n">
        <f aca="false">IF(AND($F80&lt;T$2,$G80&lt;T$4,(DATE(YEAR($G80)+1,MONTH($G80)+1,1))&gt;T$4),$D80*24*T$3*(T$2/1000-($F80/1000)),0)</f>
        <v>18792</v>
      </c>
      <c r="U80" s="69" t="n">
        <f aca="false">IF(AND($F80&lt;U$2,$G80&lt;U$4,(DATE(YEAR($G80)+1,MONTH($G80)+1,1))&gt;U$4),$D80*24*U$3*(U$2/1000-($F80/1000)),0)</f>
        <v>18792</v>
      </c>
      <c r="V80" s="69" t="n">
        <f aca="false">IF(AND($F80&lt;V$2,$G80&lt;V$4,(DATE(YEAR($G80)+1,MONTH($G80)+1,1))&gt;V$4),$D80*24*V$3*(V$2/1000-($F80/1000)),0)</f>
        <v>18792</v>
      </c>
      <c r="W80" s="69" t="n">
        <f aca="false">IF(AND($F80&lt;W$2,$G80&lt;W$4,(DATE(YEAR($G80)+1,MONTH($G80)+1,1))&gt;W$4),$D80*24*W$3*(W$2/1000-($F80/1000)),0)</f>
        <v>18792</v>
      </c>
      <c r="X80" s="69" t="n">
        <f aca="false">IF(AND($F80&lt;X$2,$G80&lt;X$4,(DATE(YEAR($G80)+1,MONTH($G80)+1,1))&gt;X$4),$D80*24*X$3*(X$2/1000-($F80/1000)),0)</f>
        <v>18792</v>
      </c>
      <c r="Y80" s="69" t="n">
        <f aca="false">IF(AND($F80&lt;Y$2,$G80&lt;Y$4,(DATE(YEAR($G80)+1,MONTH($G80)+1,1))&gt;Y$4),$D80*24*Y$3*(Y$2/1000-($F80/1000)),0)</f>
        <v>18792</v>
      </c>
      <c r="Z80" s="69" t="n">
        <f aca="false">IF(AND($F80&lt;Z$2,$G80&lt;Z$4,(DATE(YEAR($G80)+1,MONTH($G80)+1,1))&gt;Z$4),$D80*24*Z$3*(Z$2/1000-($F80/1000)),0)</f>
        <v>18792</v>
      </c>
      <c r="AA80" s="69" t="n">
        <f aca="false">IF(AND($F80&lt;AA$2,$G80&lt;AA$4,(DATE(YEAR($G80)+1,MONTH($G80)+1,1))&gt;AA$4),$D80*24*AA$3*(AA$2/1000-($F80/1000)),0)</f>
        <v>18792</v>
      </c>
      <c r="AB80" s="69" t="n">
        <f aca="false">IF(AND($F80&lt;AB$2,$G80&lt;AB$4,(DATE(YEAR($G80)+1,MONTH($G80)+1,1))&gt;AB$4),$D80*24*AB$3*(AB$2/1000-($F80/1000)),0)</f>
        <v>18792</v>
      </c>
      <c r="AC80" s="69" t="n">
        <f aca="false">IF(AND($F80&lt;AC$2,$G80&lt;AC$4,(DATE(YEAR($G80)+1,MONTH($G80)+1,1))&gt;AC$4),$D80*24*AC$3*(AC$2/1000-($F80/1000)),0)</f>
        <v>18792</v>
      </c>
      <c r="AD80" s="69" t="n">
        <f aca="false">IF(AND($F80&lt;AD$2,$G80&lt;AD$4,(DATE(YEAR($G80)+1,MONTH($G80)+1,1))&gt;AD$4),$D80*24*AD$3*(AD$2/1000-($F80/1000)),0)</f>
        <v>0</v>
      </c>
      <c r="AE80" s="69" t="n">
        <f aca="false">IF(AND($F80&lt;AE$2,$G80&lt;AE$4,(DATE(YEAR($G80)+1,MONTH($G80)+1,1))&gt;AE$4),$D80*24*AE$3*(AE$2/1000-($F80/1000)),0)</f>
        <v>0</v>
      </c>
      <c r="AF80" s="69" t="n">
        <f aca="false">IF(AND($F80&lt;AF$2,$G80&lt;AF$4,(DATE(YEAR($G80)+1,MONTH($G80)+1,1))&gt;AF$4),$D80*24*AF$3*(AF$2/1000-($F80/1000)),0)</f>
        <v>0</v>
      </c>
      <c r="AG80" s="69" t="n">
        <f aca="false">IF(AND($F80&lt;AG$2,$G80&lt;AG$4,(DATE(YEAR($G80)+1,MONTH($G80)+1,1))&gt;AG$4),$D80*24*AG$3*(AG$2/1000-($F80/1000)),0)</f>
        <v>0</v>
      </c>
      <c r="AH80" s="69" t="n">
        <f aca="false">IF(AND($F80&lt;AH$2,$G80&lt;AH$4,(DATE(YEAR($G80)+1,MONTH($G80)+1,1))&gt;AH$4),$D80*24*AH$3*(AH$2/1000-($F80/1000)),0)</f>
        <v>0</v>
      </c>
      <c r="AI80" s="69" t="n">
        <f aca="false">IF(AND($F80&lt;AI$2,$G80&lt;AI$4,(DATE(YEAR($G80)+1,MONTH($G80)+1,1))&gt;AI$4),$D80*24*AI$3*(AI$2/1000-($F80/1000)),0)</f>
        <v>0</v>
      </c>
      <c r="AJ80" s="69" t="n">
        <f aca="false">IF(AND($F80&lt;AJ$2,$G80&lt;AJ$4,(DATE(YEAR($G80)+1,MONTH($G80)+1,1))&gt;AJ$4),$D80*24*AJ$3*(AJ$2/1000-($F80/1000)),0)</f>
        <v>0</v>
      </c>
      <c r="AK80" s="69" t="n">
        <f aca="false">IF(AND($F80&lt;AK$2,$G80&lt;AK$4,(DATE(YEAR($G80)+1,MONTH($G80)+1,1))&gt;AK$4),$D80*24*AK$3*(AK$2/1000-($F80/1000)),0)</f>
        <v>0</v>
      </c>
      <c r="AL80" s="69" t="n">
        <f aca="false">IF(AND($F80&lt;AL$2,$G80&lt;AL$4,(DATE(YEAR($G80)+1,MONTH($G80)+1,1))&gt;AL$4),$D80*24*AL$3*(AL$2/1000-($F80/1000)),0)</f>
        <v>0</v>
      </c>
      <c r="AM80" s="69" t="n">
        <f aca="false">IF(AND($F80&lt;AM$2,$G80&lt;AM$4,(DATE(YEAR($G80)+1,MONTH($G80)+1,1))&gt;AM$4),$D80*24*AM$3*(AM$2/1000-($F80/1000)),0)</f>
        <v>0</v>
      </c>
      <c r="AN80" s="69" t="n">
        <f aca="false">IF(AND($F80&lt;AN$2,$G80&lt;AN$4,(DATE(YEAR($G80)+1,MONTH($G80)+1,1))&gt;AN$4),$D80*24*AN$3*(AN$2/1000-($F80/1000)),0)</f>
        <v>0</v>
      </c>
      <c r="AO80" s="69" t="n">
        <f aca="false">IF(AND($F80&lt;AO$2,$G80&lt;AO$4,(DATE(YEAR($G80)+1,MONTH($G80)+1,1))&gt;AO$4),$D80*24*AO$3*(AO$2/1000-($F80/1000)),0)</f>
        <v>0</v>
      </c>
      <c r="AP80" s="69" t="n">
        <f aca="false">IF(AND($F80&lt;AP$2,$G80&lt;AP$4,(DATE(YEAR($G80)+1,MONTH($G80)+1,1))&gt;AP$4),$D80*24*AP$3*(AP$2/1000-($F80/1000)),0)</f>
        <v>0</v>
      </c>
      <c r="AQ80" s="69" t="n">
        <f aca="false">IF(AND($F80&lt;AQ$2,$G80&lt;AQ$4,(DATE(YEAR($G80)+1,MONTH($G80)+1,1))&gt;AQ$4),$D80*24*AQ$3*(AQ$2/1000-($F80/1000)),0)</f>
        <v>0</v>
      </c>
      <c r="AR80" s="69" t="n">
        <f aca="false">IF(AND($F80&lt;AR$2,$G80&lt;AR$4,(DATE(YEAR($G80)+1,MONTH($G80)+1,1))&gt;AR$4),$D80*24*AR$3*(AR$2/1000-($F80/1000)),0)</f>
        <v>0</v>
      </c>
      <c r="AS80" s="69" t="n">
        <f aca="false">IF(AND($F80&lt;AS$2,$G80&lt;AS$4,(DATE(YEAR($G80)+1,MONTH($G80)+1,1))&gt;AS$4),$D80*24*AS$3*(AS$2/1000-($F80/1000)),0)</f>
        <v>0</v>
      </c>
      <c r="AT80" s="69" t="n">
        <f aca="false">IF(AND($F80&lt;AT$2,$G80&lt;AT$4,(DATE(YEAR($G80)+1,MONTH($G80)+1,1))&gt;AT$4),$D80*24*AT$3*(AT$2/1000-($F80/1000)),0)</f>
        <v>0</v>
      </c>
      <c r="AU80" s="69" t="n">
        <f aca="false">IF(AND($F80&lt;AU$2,$G80&lt;AU$4,(DATE(YEAR($G80)+1,MONTH($G80)+1,1))&gt;AU$4),$D80*24*AU$3*(AU$2/1000-($F80/1000)),0)</f>
        <v>0</v>
      </c>
      <c r="AV80" s="69" t="n">
        <f aca="false">IF(AND($F80&lt;AV$2,$G80&lt;AV$4,(DATE(YEAR($G80)+1,MONTH($G80)+1,1))&gt;AV$4),$D80*24*AV$3*(AV$2/1000-($F80/1000)),0)</f>
        <v>0</v>
      </c>
      <c r="AW80" s="69" t="n">
        <f aca="false">IF(AND($F80&lt;AW$2,$G80&lt;AW$4,(DATE(YEAR($G80)+1,MONTH($G80)+1,1))&gt;AW$4),$D80*24*AW$3*(AW$2/1000-($F80/1000)),0)</f>
        <v>0</v>
      </c>
      <c r="AX80" s="69" t="n">
        <f aca="false">IF(AND($F80&lt;AX$2,$G80&lt;AX$4,(DATE(YEAR($G80)+1,MONTH($G80)+1,1))&gt;AX$4),$D80*24*AX$3*(AX$2/1000-($F80/1000)),0)</f>
        <v>0</v>
      </c>
      <c r="AY80" s="69" t="n">
        <f aca="false">IF(AND($F80&lt;AY$2,$G80&lt;AY$4,(DATE(YEAR($G80)+1,MONTH($G80)+1,1))&gt;AY$4),$D80*24*AY$3*(AY$2/1000-($F80/1000)),0)</f>
        <v>0</v>
      </c>
      <c r="AZ80" s="69" t="n">
        <f aca="false">IF(AND($F80&lt;AZ$2,$G80&lt;AZ$4,(DATE(YEAR($G80)+1,MONTH($G80)+1,1))&gt;AZ$4),$D80*24*AZ$3*(AZ$2/1000-($F80/1000)),0)</f>
        <v>0</v>
      </c>
      <c r="BA80" s="69" t="n">
        <f aca="false">IF(AND($F80&lt;BA$2,$G80&lt;BA$4,(DATE(YEAR($G80)+1,MONTH($G80)+1,1))&gt;BA$4),$D80*24*BA$3*(BA$2/1000-($F80/1000)),0)</f>
        <v>0</v>
      </c>
      <c r="BB80" s="69" t="n">
        <f aca="false">IF(AND($F80&lt;BB$2,$G80&lt;BB$4,(DATE(YEAR($G80)+1,MONTH($G80)+1,1))&gt;BB$4),$D80*24*BB$3*(BB$2/1000-($F80/1000)),0)</f>
        <v>0</v>
      </c>
      <c r="BC80" s="69" t="n">
        <f aca="false">IF(AND($F80&lt;BC$2,$G80&lt;BC$4,(DATE(YEAR($G80)+1,MONTH($G80)+1,1))&gt;BC$4),$D80*24*BC$3*(BC$2/1000-($F80/1000)),0)</f>
        <v>0</v>
      </c>
      <c r="BD80" s="83" t="n">
        <f aca="false">IF(AND($F80&lt;BD$2,$G80&lt;BD$4,(DATE(YEAR($G80)+1,MONTH($G80)+1,1))&gt;BD$4),$D80*24*BD$3*(BD$2/1000-($F80/1000)),0)</f>
        <v>0</v>
      </c>
      <c r="BF80" s="69" t="n">
        <f aca="false">AVERAGE(I80:K80)</f>
        <v>0</v>
      </c>
      <c r="BG80" s="69" t="n">
        <f aca="false">AVERAGE(L80:N80)</f>
        <v>0</v>
      </c>
      <c r="BH80" s="69" t="n">
        <f aca="false">AVERAGE(O80:Q80)</f>
        <v>0</v>
      </c>
      <c r="BI80" s="69" t="n">
        <f aca="false">AVERAGE(R80:T80)</f>
        <v>16912.8</v>
      </c>
      <c r="BJ80" s="69" t="n">
        <f aca="false">AVERAGE(U80:W80)</f>
        <v>18792</v>
      </c>
      <c r="BK80" s="69" t="n">
        <f aca="false">AVERAGE(X80:Z80)</f>
        <v>18792</v>
      </c>
      <c r="BL80" s="69" t="n">
        <f aca="false">AVERAGE(AA80:AC80)</f>
        <v>18792</v>
      </c>
      <c r="BM80" s="69" t="n">
        <f aca="false">AVERAGE(AD80:AF80)</f>
        <v>0</v>
      </c>
      <c r="BN80" s="69" t="n">
        <f aca="false">AVERAGE(AG80:AI80)</f>
        <v>0</v>
      </c>
      <c r="BO80" s="69" t="n">
        <f aca="false">AVERAGE(AJ80:AL80)</f>
        <v>0</v>
      </c>
      <c r="BP80" s="69" t="n">
        <f aca="false">AVERAGE(AM80:AO80)</f>
        <v>0</v>
      </c>
      <c r="BQ80" s="69" t="n">
        <f aca="false">AVERAGE(AP80:AR80)</f>
        <v>0</v>
      </c>
      <c r="BR80" s="69" t="n">
        <f aca="false">AVERAGE(AS80:AU80)</f>
        <v>0</v>
      </c>
      <c r="BS80" s="69" t="n">
        <f aca="false">AVERAGE(AV80:AX80)</f>
        <v>0</v>
      </c>
      <c r="BT80" s="69" t="n">
        <f aca="false">AVERAGE(AY80:BA80)</f>
        <v>0</v>
      </c>
      <c r="BU80" s="69" t="n">
        <f aca="false">AVERAGE(BB80:BD80)</f>
        <v>0</v>
      </c>
    </row>
    <row r="81" customFormat="false" ht="12.75" hidden="false" customHeight="false" outlineLevel="0" collapsed="false">
      <c r="A81" s="71" t="s">
        <v>1332</v>
      </c>
      <c r="B81" s="71" t="s">
        <v>1251</v>
      </c>
      <c r="C81" s="71" t="s">
        <v>1277</v>
      </c>
      <c r="D81" s="2" t="n">
        <v>248</v>
      </c>
      <c r="E81" s="66" t="s">
        <v>1268</v>
      </c>
      <c r="F81" s="2" t="n">
        <v>7100</v>
      </c>
      <c r="G81" s="73" t="n">
        <v>37438</v>
      </c>
      <c r="H81" s="64" t="s">
        <v>1260</v>
      </c>
      <c r="I81" s="69" t="n">
        <f aca="false">IF(AND($F81&lt;I$2,$G81&lt;I$4,(DATE(YEAR($G81)+1,MONTH($G81)+1,1))&gt;I$4),$D81*24*I$3*(I$2/1000-($F81/1000)),0)</f>
        <v>0</v>
      </c>
      <c r="J81" s="69" t="n">
        <f aca="false">IF(AND($F81&lt;J$2,$G81&lt;J$4,(DATE(YEAR($G81)+1,MONTH($G81)+1,1))&gt;J$4),$D81*24*J$3*(J$2/1000-($F81/1000)),0)</f>
        <v>0</v>
      </c>
      <c r="K81" s="69" t="n">
        <f aca="false">IF(AND($F81&lt;K$2,$G81&lt;K$4,(DATE(YEAR($G81)+1,MONTH($G81)+1,1))&gt;K$4),$D81*24*K$3*(K$2/1000-($F81/1000)),0)</f>
        <v>0</v>
      </c>
      <c r="L81" s="69" t="n">
        <f aca="false">IF(AND($F81&lt;L$2,$G81&lt;L$4,(DATE(YEAR($G81)+1,MONTH($G81)+1,1))&gt;L$4),$D81*24*L$3*(L$2/1000-($F81/1000)),0)</f>
        <v>0</v>
      </c>
      <c r="M81" s="69" t="n">
        <f aca="false">IF(AND($F81&lt;M$2,$G81&lt;M$4,(DATE(YEAR($G81)+1,MONTH($G81)+1,1))&gt;M$4),$D81*24*M$3*(M$2/1000-($F81/1000)),0)</f>
        <v>0</v>
      </c>
      <c r="N81" s="69" t="n">
        <f aca="false">IF(AND($F81&lt;N$2,$G81&lt;N$4,(DATE(YEAR($G81)+1,MONTH($G81)+1,1))&gt;N$4),$D81*24*N$3*(N$2/1000-($F81/1000)),0)</f>
        <v>0</v>
      </c>
      <c r="O81" s="69" t="n">
        <f aca="false">IF(AND($F81&lt;O$2,$G81&lt;O$4,(DATE(YEAR($G81)+1,MONTH($G81)+1,1))&gt;O$4),$D81*24*O$3*(O$2/1000-($F81/1000)),0)</f>
        <v>0</v>
      </c>
      <c r="P81" s="69" t="n">
        <f aca="false">IF(AND($F81&lt;P$2,$G81&lt;P$4,(DATE(YEAR($G81)+1,MONTH($G81)+1,1))&gt;P$4),$D81*24*P$3*(P$2/1000-($F81/1000)),0)</f>
        <v>0</v>
      </c>
      <c r="Q81" s="69" t="n">
        <f aca="false">IF(AND($F81&lt;Q$2,$G81&lt;Q$4,(DATE(YEAR($G81)+1,MONTH($G81)+1,1))&gt;Q$4),$D81*24*Q$3*(Q$2/1000-($F81/1000)),0)</f>
        <v>0</v>
      </c>
      <c r="R81" s="69" t="n">
        <f aca="false">IF(AND($F81&lt;R$2,$G81&lt;R$4,(DATE(YEAR($G81)+1,MONTH($G81)+1,1))&gt;R$4),$D81*24*R$3*(R$2/1000-($F81/1000)),0)</f>
        <v>0</v>
      </c>
      <c r="S81" s="69" t="n">
        <f aca="false">IF(AND($F81&lt;S$2,$G81&lt;S$4,(DATE(YEAR($G81)+1,MONTH($G81)+1,1))&gt;S$4),$D81*24*S$3*(S$2/1000-($F81/1000)),0)</f>
        <v>0</v>
      </c>
      <c r="T81" s="69" t="n">
        <f aca="false">IF(AND($F81&lt;T$2,$G81&lt;T$4,(DATE(YEAR($G81)+1,MONTH($G81)+1,1))&gt;T$4),$D81*24*T$3*(T$2/1000-($F81/1000)),0)</f>
        <v>0</v>
      </c>
      <c r="U81" s="69" t="n">
        <f aca="false">IF(AND($F81&lt;U$2,$G81&lt;U$4,(DATE(YEAR($G81)+1,MONTH($G81)+1,1))&gt;U$4),$D81*24*U$3*(U$2/1000-($F81/1000)),0)</f>
        <v>0</v>
      </c>
      <c r="V81" s="69" t="n">
        <f aca="false">IF(AND($F81&lt;V$2,$G81&lt;V$4,(DATE(YEAR($G81)+1,MONTH($G81)+1,1))&gt;V$4),$D81*24*V$3*(V$2/1000-($F81/1000)),0)</f>
        <v>0</v>
      </c>
      <c r="W81" s="69" t="n">
        <f aca="false">IF(AND($F81&lt;W$2,$G81&lt;W$4,(DATE(YEAR($G81)+1,MONTH($G81)+1,1))&gt;W$4),$D81*24*W$3*(W$2/1000-($F81/1000)),0)</f>
        <v>0</v>
      </c>
      <c r="X81" s="69" t="n">
        <f aca="false">IF(AND($F81&lt;X$2,$G81&lt;X$4,(DATE(YEAR($G81)+1,MONTH($G81)+1,1))&gt;X$4),$D81*24*X$3*(X$2/1000-($F81/1000)),0)</f>
        <v>0</v>
      </c>
      <c r="Y81" s="69" t="n">
        <f aca="false">IF(AND($F81&lt;Y$2,$G81&lt;Y$4,(DATE(YEAR($G81)+1,MONTH($G81)+1,1))&gt;Y$4),$D81*24*Y$3*(Y$2/1000-($F81/1000)),0)</f>
        <v>0</v>
      </c>
      <c r="Z81" s="69" t="n">
        <f aca="false">IF(AND($F81&lt;Z$2,$G81&lt;Z$4,(DATE(YEAR($G81)+1,MONTH($G81)+1,1))&gt;Z$4),$D81*24*Z$3*(Z$2/1000-($F81/1000)),0)</f>
        <v>0</v>
      </c>
      <c r="AA81" s="69" t="n">
        <f aca="false">IF(AND($F81&lt;AA$2,$G81&lt;AA$4,(DATE(YEAR($G81)+1,MONTH($G81)+1,1))&gt;AA$4),$D81*24*AA$3*(AA$2/1000-($F81/1000)),0)</f>
        <v>0</v>
      </c>
      <c r="AB81" s="69" t="n">
        <f aca="false">IF(AND($F81&lt;AB$2,$G81&lt;AB$4,(DATE(YEAR($G81)+1,MONTH($G81)+1,1))&gt;AB$4),$D81*24*AB$3*(AB$2/1000-($F81/1000)),0)</f>
        <v>17260.8</v>
      </c>
      <c r="AC81" s="69" t="n">
        <f aca="false">IF(AND($F81&lt;AC$2,$G81&lt;AC$4,(DATE(YEAR($G81)+1,MONTH($G81)+1,1))&gt;AC$4),$D81*24*AC$3*(AC$2/1000-($F81/1000)),0)</f>
        <v>17260.8</v>
      </c>
      <c r="AD81" s="69" t="n">
        <f aca="false">IF(AND($F81&lt;AD$2,$G81&lt;AD$4,(DATE(YEAR($G81)+1,MONTH($G81)+1,1))&gt;AD$4),$D81*24*AD$3*(AD$2/1000-($F81/1000)),0)</f>
        <v>17260.8</v>
      </c>
      <c r="AE81" s="69" t="n">
        <f aca="false">IF(AND($F81&lt;AE$2,$G81&lt;AE$4,(DATE(YEAR($G81)+1,MONTH($G81)+1,1))&gt;AE$4),$D81*24*AE$3*(AE$2/1000-($F81/1000)),0)</f>
        <v>17260.8</v>
      </c>
      <c r="AF81" s="69" t="n">
        <f aca="false">IF(AND($F81&lt;AF$2,$G81&lt;AF$4,(DATE(YEAR($G81)+1,MONTH($G81)+1,1))&gt;AF$4),$D81*24*AF$3*(AF$2/1000-($F81/1000)),0)</f>
        <v>17260.8</v>
      </c>
      <c r="AG81" s="69" t="n">
        <f aca="false">IF(AND($F81&lt;AG$2,$G81&lt;AG$4,(DATE(YEAR($G81)+1,MONTH($G81)+1,1))&gt;AG$4),$D81*24*AG$3*(AG$2/1000-($F81/1000)),0)</f>
        <v>17260.8</v>
      </c>
      <c r="AH81" s="69" t="n">
        <f aca="false">IF(AND($F81&lt;AH$2,$G81&lt;AH$4,(DATE(YEAR($G81)+1,MONTH($G81)+1,1))&gt;AH$4),$D81*24*AH$3*(AH$2/1000-($F81/1000)),0)</f>
        <v>17260.8</v>
      </c>
      <c r="AI81" s="69" t="n">
        <f aca="false">IF(AND($F81&lt;AI$2,$G81&lt;AI$4,(DATE(YEAR($G81)+1,MONTH($G81)+1,1))&gt;AI$4),$D81*24*AI$3*(AI$2/1000-($F81/1000)),0)</f>
        <v>17260.8</v>
      </c>
      <c r="AJ81" s="69" t="n">
        <f aca="false">IF(AND($F81&lt;AJ$2,$G81&lt;AJ$4,(DATE(YEAR($G81)+1,MONTH($G81)+1,1))&gt;AJ$4),$D81*24*AJ$3*(AJ$2/1000-($F81/1000)),0)</f>
        <v>17260.8</v>
      </c>
      <c r="AK81" s="69" t="n">
        <f aca="false">IF(AND($F81&lt;AK$2,$G81&lt;AK$4,(DATE(YEAR($G81)+1,MONTH($G81)+1,1))&gt;AK$4),$D81*24*AK$3*(AK$2/1000-($F81/1000)),0)</f>
        <v>17260.8</v>
      </c>
      <c r="AL81" s="69" t="n">
        <f aca="false">IF(AND($F81&lt;AL$2,$G81&lt;AL$4,(DATE(YEAR($G81)+1,MONTH($G81)+1,1))&gt;AL$4),$D81*24*AL$3*(AL$2/1000-($F81/1000)),0)</f>
        <v>17260.8</v>
      </c>
      <c r="AM81" s="69" t="n">
        <f aca="false">IF(AND($F81&lt;AM$2,$G81&lt;AM$4,(DATE(YEAR($G81)+1,MONTH($G81)+1,1))&gt;AM$4),$D81*24*AM$3*(AM$2/1000-($F81/1000)),0)</f>
        <v>17260.8</v>
      </c>
      <c r="AN81" s="69" t="n">
        <f aca="false">IF(AND($F81&lt;AN$2,$G81&lt;AN$4,(DATE(YEAR($G81)+1,MONTH($G81)+1,1))&gt;AN$4),$D81*24*AN$3*(AN$2/1000-($F81/1000)),0)</f>
        <v>0</v>
      </c>
      <c r="AO81" s="69" t="n">
        <f aca="false">IF(AND($F81&lt;AO$2,$G81&lt;AO$4,(DATE(YEAR($G81)+1,MONTH($G81)+1,1))&gt;AO$4),$D81*24*AO$3*(AO$2/1000-($F81/1000)),0)</f>
        <v>0</v>
      </c>
      <c r="AP81" s="69" t="n">
        <f aca="false">IF(AND($F81&lt;AP$2,$G81&lt;AP$4,(DATE(YEAR($G81)+1,MONTH($G81)+1,1))&gt;AP$4),$D81*24*AP$3*(AP$2/1000-($F81/1000)),0)</f>
        <v>0</v>
      </c>
      <c r="AQ81" s="69" t="n">
        <f aca="false">IF(AND($F81&lt;AQ$2,$G81&lt;AQ$4,(DATE(YEAR($G81)+1,MONTH($G81)+1,1))&gt;AQ$4),$D81*24*AQ$3*(AQ$2/1000-($F81/1000)),0)</f>
        <v>0</v>
      </c>
      <c r="AR81" s="69" t="n">
        <f aca="false">IF(AND($F81&lt;AR$2,$G81&lt;AR$4,(DATE(YEAR($G81)+1,MONTH($G81)+1,1))&gt;AR$4),$D81*24*AR$3*(AR$2/1000-($F81/1000)),0)</f>
        <v>0</v>
      </c>
      <c r="AS81" s="69" t="n">
        <f aca="false">IF(AND($F81&lt;AS$2,$G81&lt;AS$4,(DATE(YEAR($G81)+1,MONTH($G81)+1,1))&gt;AS$4),$D81*24*AS$3*(AS$2/1000-($F81/1000)),0)</f>
        <v>0</v>
      </c>
      <c r="AT81" s="69" t="n">
        <f aca="false">IF(AND($F81&lt;AT$2,$G81&lt;AT$4,(DATE(YEAR($G81)+1,MONTH($G81)+1,1))&gt;AT$4),$D81*24*AT$3*(AT$2/1000-($F81/1000)),0)</f>
        <v>0</v>
      </c>
      <c r="AU81" s="69" t="n">
        <f aca="false">IF(AND($F81&lt;AU$2,$G81&lt;AU$4,(DATE(YEAR($G81)+1,MONTH($G81)+1,1))&gt;AU$4),$D81*24*AU$3*(AU$2/1000-($F81/1000)),0)</f>
        <v>0</v>
      </c>
      <c r="AV81" s="69" t="n">
        <f aca="false">IF(AND($F81&lt;AV$2,$G81&lt;AV$4,(DATE(YEAR($G81)+1,MONTH($G81)+1,1))&gt;AV$4),$D81*24*AV$3*(AV$2/1000-($F81/1000)),0)</f>
        <v>0</v>
      </c>
      <c r="AW81" s="69" t="n">
        <f aca="false">IF(AND($F81&lt;AW$2,$G81&lt;AW$4,(DATE(YEAR($G81)+1,MONTH($G81)+1,1))&gt;AW$4),$D81*24*AW$3*(AW$2/1000-($F81/1000)),0)</f>
        <v>0</v>
      </c>
      <c r="AX81" s="69" t="n">
        <f aca="false">IF(AND($F81&lt;AX$2,$G81&lt;AX$4,(DATE(YEAR($G81)+1,MONTH($G81)+1,1))&gt;AX$4),$D81*24*AX$3*(AX$2/1000-($F81/1000)),0)</f>
        <v>0</v>
      </c>
      <c r="AY81" s="69" t="n">
        <f aca="false">IF(AND($F81&lt;AY$2,$G81&lt;AY$4,(DATE(YEAR($G81)+1,MONTH($G81)+1,1))&gt;AY$4),$D81*24*AY$3*(AY$2/1000-($F81/1000)),0)</f>
        <v>0</v>
      </c>
      <c r="AZ81" s="69" t="n">
        <f aca="false">IF(AND($F81&lt;AZ$2,$G81&lt;AZ$4,(DATE(YEAR($G81)+1,MONTH($G81)+1,1))&gt;AZ$4),$D81*24*AZ$3*(AZ$2/1000-($F81/1000)),0)</f>
        <v>0</v>
      </c>
      <c r="BA81" s="69" t="n">
        <f aca="false">IF(AND($F81&lt;BA$2,$G81&lt;BA$4,(DATE(YEAR($G81)+1,MONTH($G81)+1,1))&gt;BA$4),$D81*24*BA$3*(BA$2/1000-($F81/1000)),0)</f>
        <v>0</v>
      </c>
      <c r="BB81" s="69" t="n">
        <f aca="false">IF(AND($F81&lt;BB$2,$G81&lt;BB$4,(DATE(YEAR($G81)+1,MONTH($G81)+1,1))&gt;BB$4),$D81*24*BB$3*(BB$2/1000-($F81/1000)),0)</f>
        <v>0</v>
      </c>
      <c r="BC81" s="69" t="n">
        <f aca="false">IF(AND($F81&lt;BC$2,$G81&lt;BC$4,(DATE(YEAR($G81)+1,MONTH($G81)+1,1))&gt;BC$4),$D81*24*BC$3*(BC$2/1000-($F81/1000)),0)</f>
        <v>0</v>
      </c>
      <c r="BD81" s="83" t="n">
        <f aca="false">IF(AND($F81&lt;BD$2,$G81&lt;BD$4,(DATE(YEAR($G81)+1,MONTH($G81)+1,1))&gt;BD$4),$D81*24*BD$3*(BD$2/1000-($F81/1000)),0)</f>
        <v>0</v>
      </c>
      <c r="BF81" s="69" t="n">
        <f aca="false">AVERAGE(I81:K81)</f>
        <v>0</v>
      </c>
      <c r="BG81" s="69" t="n">
        <f aca="false">AVERAGE(L81:N81)</f>
        <v>0</v>
      </c>
      <c r="BH81" s="69" t="n">
        <f aca="false">AVERAGE(O81:Q81)</f>
        <v>0</v>
      </c>
      <c r="BI81" s="69" t="n">
        <f aca="false">AVERAGE(R81:T81)</f>
        <v>0</v>
      </c>
      <c r="BJ81" s="69" t="n">
        <f aca="false">AVERAGE(U81:W81)</f>
        <v>0</v>
      </c>
      <c r="BK81" s="69" t="n">
        <f aca="false">AVERAGE(X81:Z81)</f>
        <v>0</v>
      </c>
      <c r="BL81" s="69" t="n">
        <f aca="false">AVERAGE(AA81:AC81)</f>
        <v>11507.2</v>
      </c>
      <c r="BM81" s="69" t="n">
        <f aca="false">AVERAGE(AD81:AF81)</f>
        <v>17260.8</v>
      </c>
      <c r="BN81" s="69" t="n">
        <f aca="false">AVERAGE(AG81:AI81)</f>
        <v>17260.8</v>
      </c>
      <c r="BO81" s="69" t="n">
        <f aca="false">AVERAGE(AJ81:AL81)</f>
        <v>17260.8</v>
      </c>
      <c r="BP81" s="69" t="n">
        <f aca="false">AVERAGE(AM81:AO81)</f>
        <v>5753.6</v>
      </c>
      <c r="BQ81" s="69" t="n">
        <f aca="false">AVERAGE(AP81:AR81)</f>
        <v>0</v>
      </c>
      <c r="BR81" s="69" t="n">
        <f aca="false">AVERAGE(AS81:AU81)</f>
        <v>0</v>
      </c>
      <c r="BS81" s="69" t="n">
        <f aca="false">AVERAGE(AV81:AX81)</f>
        <v>0</v>
      </c>
      <c r="BT81" s="69" t="n">
        <f aca="false">AVERAGE(AY81:BA81)</f>
        <v>0</v>
      </c>
      <c r="BU81" s="69" t="n">
        <f aca="false">AVERAGE(BB81:BD81)</f>
        <v>0</v>
      </c>
    </row>
    <row r="82" customFormat="false" ht="12.75" hidden="false" customHeight="false" outlineLevel="0" collapsed="false">
      <c r="A82" s="0" t="s">
        <v>1335</v>
      </c>
      <c r="B82" s="0" t="s">
        <v>1251</v>
      </c>
      <c r="C82" s="0" t="s">
        <v>1266</v>
      </c>
      <c r="D82" s="66" t="n">
        <v>80</v>
      </c>
      <c r="E82" s="66" t="s">
        <v>1268</v>
      </c>
      <c r="F82" s="66" t="n">
        <v>7100</v>
      </c>
      <c r="G82" s="8" t="n">
        <v>37803</v>
      </c>
      <c r="H82" s="64" t="s">
        <v>1260</v>
      </c>
      <c r="I82" s="69" t="n">
        <f aca="false">IF(AND($F82&lt;I$2,$G82&lt;I$4,(DATE(YEAR($G82)+1,MONTH($G82)+1,1))&gt;I$4),$D82*24*I$3*(I$2/1000-($F82/1000)),0)</f>
        <v>0</v>
      </c>
      <c r="J82" s="69" t="n">
        <f aca="false">IF(AND($F82&lt;J$2,$G82&lt;J$4,(DATE(YEAR($G82)+1,MONTH($G82)+1,1))&gt;J$4),$D82*24*J$3*(J$2/1000-($F82/1000)),0)</f>
        <v>0</v>
      </c>
      <c r="K82" s="69" t="n">
        <f aca="false">IF(AND($F82&lt;K$2,$G82&lt;K$4,(DATE(YEAR($G82)+1,MONTH($G82)+1,1))&gt;K$4),$D82*24*K$3*(K$2/1000-($F82/1000)),0)</f>
        <v>0</v>
      </c>
      <c r="L82" s="69" t="n">
        <f aca="false">IF(AND($F82&lt;L$2,$G82&lt;L$4,(DATE(YEAR($G82)+1,MONTH($G82)+1,1))&gt;L$4),$D82*24*L$3*(L$2/1000-($F82/1000)),0)</f>
        <v>0</v>
      </c>
      <c r="M82" s="69" t="n">
        <f aca="false">IF(AND($F82&lt;M$2,$G82&lt;M$4,(DATE(YEAR($G82)+1,MONTH($G82)+1,1))&gt;M$4),$D82*24*M$3*(M$2/1000-($F82/1000)),0)</f>
        <v>0</v>
      </c>
      <c r="N82" s="69" t="n">
        <f aca="false">IF(AND($F82&lt;N$2,$G82&lt;N$4,(DATE(YEAR($G82)+1,MONTH($G82)+1,1))&gt;N$4),$D82*24*N$3*(N$2/1000-($F82/1000)),0)</f>
        <v>0</v>
      </c>
      <c r="O82" s="69" t="n">
        <f aca="false">IF(AND($F82&lt;O$2,$G82&lt;O$4,(DATE(YEAR($G82)+1,MONTH($G82)+1,1))&gt;O$4),$D82*24*O$3*(O$2/1000-($F82/1000)),0)</f>
        <v>0</v>
      </c>
      <c r="P82" s="69" t="n">
        <f aca="false">IF(AND($F82&lt;P$2,$G82&lt;P$4,(DATE(YEAR($G82)+1,MONTH($G82)+1,1))&gt;P$4),$D82*24*P$3*(P$2/1000-($F82/1000)),0)</f>
        <v>0</v>
      </c>
      <c r="Q82" s="69" t="n">
        <f aca="false">IF(AND($F82&lt;Q$2,$G82&lt;Q$4,(DATE(YEAR($G82)+1,MONTH($G82)+1,1))&gt;Q$4),$D82*24*Q$3*(Q$2/1000-($F82/1000)),0)</f>
        <v>0</v>
      </c>
      <c r="R82" s="69" t="n">
        <f aca="false">IF(AND($F82&lt;R$2,$G82&lt;R$4,(DATE(YEAR($G82)+1,MONTH($G82)+1,1))&gt;R$4),$D82*24*R$3*(R$2/1000-($F82/1000)),0)</f>
        <v>0</v>
      </c>
      <c r="S82" s="69" t="n">
        <f aca="false">IF(AND($F82&lt;S$2,$G82&lt;S$4,(DATE(YEAR($G82)+1,MONTH($G82)+1,1))&gt;S$4),$D82*24*S$3*(S$2/1000-($F82/1000)),0)</f>
        <v>0</v>
      </c>
      <c r="T82" s="69" t="n">
        <f aca="false">IF(AND($F82&lt;T$2,$G82&lt;T$4,(DATE(YEAR($G82)+1,MONTH($G82)+1,1))&gt;T$4),$D82*24*T$3*(T$2/1000-($F82/1000)),0)</f>
        <v>0</v>
      </c>
      <c r="U82" s="69" t="n">
        <f aca="false">IF(AND($F82&lt;U$2,$G82&lt;U$4,(DATE(YEAR($G82)+1,MONTH($G82)+1,1))&gt;U$4),$D82*24*U$3*(U$2/1000-($F82/1000)),0)</f>
        <v>0</v>
      </c>
      <c r="V82" s="69" t="n">
        <f aca="false">IF(AND($F82&lt;V$2,$G82&lt;V$4,(DATE(YEAR($G82)+1,MONTH($G82)+1,1))&gt;V$4),$D82*24*V$3*(V$2/1000-($F82/1000)),0)</f>
        <v>0</v>
      </c>
      <c r="W82" s="69" t="n">
        <f aca="false">IF(AND($F82&lt;W$2,$G82&lt;W$4,(DATE(YEAR($G82)+1,MONTH($G82)+1,1))&gt;W$4),$D82*24*W$3*(W$2/1000-($F82/1000)),0)</f>
        <v>0</v>
      </c>
      <c r="X82" s="69" t="n">
        <f aca="false">IF(AND($F82&lt;X$2,$G82&lt;X$4,(DATE(YEAR($G82)+1,MONTH($G82)+1,1))&gt;X$4),$D82*24*X$3*(X$2/1000-($F82/1000)),0)</f>
        <v>0</v>
      </c>
      <c r="Y82" s="69" t="n">
        <f aca="false">IF(AND($F82&lt;Y$2,$G82&lt;Y$4,(DATE(YEAR($G82)+1,MONTH($G82)+1,1))&gt;Y$4),$D82*24*Y$3*(Y$2/1000-($F82/1000)),0)</f>
        <v>0</v>
      </c>
      <c r="Z82" s="69" t="n">
        <f aca="false">IF(AND($F82&lt;Z$2,$G82&lt;Z$4,(DATE(YEAR($G82)+1,MONTH($G82)+1,1))&gt;Z$4),$D82*24*Z$3*(Z$2/1000-($F82/1000)),0)</f>
        <v>0</v>
      </c>
      <c r="AA82" s="69" t="n">
        <f aca="false">IF(AND($F82&lt;AA$2,$G82&lt;AA$4,(DATE(YEAR($G82)+1,MONTH($G82)+1,1))&gt;AA$4),$D82*24*AA$3*(AA$2/1000-($F82/1000)),0)</f>
        <v>0</v>
      </c>
      <c r="AB82" s="69" t="n">
        <f aca="false">IF(AND($F82&lt;AB$2,$G82&lt;AB$4,(DATE(YEAR($G82)+1,MONTH($G82)+1,1))&gt;AB$4),$D82*24*AB$3*(AB$2/1000-($F82/1000)),0)</f>
        <v>0</v>
      </c>
      <c r="AC82" s="69" t="n">
        <f aca="false">IF(AND($F82&lt;AC$2,$G82&lt;AC$4,(DATE(YEAR($G82)+1,MONTH($G82)+1,1))&gt;AC$4),$D82*24*AC$3*(AC$2/1000-($F82/1000)),0)</f>
        <v>0</v>
      </c>
      <c r="AD82" s="69" t="n">
        <f aca="false">IF(AND($F82&lt;AD$2,$G82&lt;AD$4,(DATE(YEAR($G82)+1,MONTH($G82)+1,1))&gt;AD$4),$D82*24*AD$3*(AD$2/1000-($F82/1000)),0)</f>
        <v>0</v>
      </c>
      <c r="AE82" s="69" t="n">
        <f aca="false">IF(AND($F82&lt;AE$2,$G82&lt;AE$4,(DATE(YEAR($G82)+1,MONTH($G82)+1,1))&gt;AE$4),$D82*24*AE$3*(AE$2/1000-($F82/1000)),0)</f>
        <v>0</v>
      </c>
      <c r="AF82" s="69" t="n">
        <f aca="false">IF(AND($F82&lt;AF$2,$G82&lt;AF$4,(DATE(YEAR($G82)+1,MONTH($G82)+1,1))&gt;AF$4),$D82*24*AF$3*(AF$2/1000-($F82/1000)),0)</f>
        <v>0</v>
      </c>
      <c r="AG82" s="69" t="n">
        <f aca="false">IF(AND($F82&lt;AG$2,$G82&lt;AG$4,(DATE(YEAR($G82)+1,MONTH($G82)+1,1))&gt;AG$4),$D82*24*AG$3*(AG$2/1000-($F82/1000)),0)</f>
        <v>0</v>
      </c>
      <c r="AH82" s="69" t="n">
        <f aca="false">IF(AND($F82&lt;AH$2,$G82&lt;AH$4,(DATE(YEAR($G82)+1,MONTH($G82)+1,1))&gt;AH$4),$D82*24*AH$3*(AH$2/1000-($F82/1000)),0)</f>
        <v>0</v>
      </c>
      <c r="AI82" s="69" t="n">
        <f aca="false">IF(AND($F82&lt;AI$2,$G82&lt;AI$4,(DATE(YEAR($G82)+1,MONTH($G82)+1,1))&gt;AI$4),$D82*24*AI$3*(AI$2/1000-($F82/1000)),0)</f>
        <v>0</v>
      </c>
      <c r="AJ82" s="69" t="n">
        <f aca="false">IF(AND($F82&lt;AJ$2,$G82&lt;AJ$4,(DATE(YEAR($G82)+1,MONTH($G82)+1,1))&gt;AJ$4),$D82*24*AJ$3*(AJ$2/1000-($F82/1000)),0)</f>
        <v>0</v>
      </c>
      <c r="AK82" s="69" t="n">
        <f aca="false">IF(AND($F82&lt;AK$2,$G82&lt;AK$4,(DATE(YEAR($G82)+1,MONTH($G82)+1,1))&gt;AK$4),$D82*24*AK$3*(AK$2/1000-($F82/1000)),0)</f>
        <v>0</v>
      </c>
      <c r="AL82" s="69" t="n">
        <f aca="false">IF(AND($F82&lt;AL$2,$G82&lt;AL$4,(DATE(YEAR($G82)+1,MONTH($G82)+1,1))&gt;AL$4),$D82*24*AL$3*(AL$2/1000-($F82/1000)),0)</f>
        <v>0</v>
      </c>
      <c r="AM82" s="69" t="n">
        <f aca="false">IF(AND($F82&lt;AM$2,$G82&lt;AM$4,(DATE(YEAR($G82)+1,MONTH($G82)+1,1))&gt;AM$4),$D82*24*AM$3*(AM$2/1000-($F82/1000)),0)</f>
        <v>0</v>
      </c>
      <c r="AN82" s="69" t="n">
        <f aca="false">IF(AND($F82&lt;AN$2,$G82&lt;AN$4,(DATE(YEAR($G82)+1,MONTH($G82)+1,1))&gt;AN$4),$D82*24*AN$3*(AN$2/1000-($F82/1000)),0)</f>
        <v>5568</v>
      </c>
      <c r="AO82" s="69" t="n">
        <f aca="false">IF(AND($F82&lt;AO$2,$G82&lt;AO$4,(DATE(YEAR($G82)+1,MONTH($G82)+1,1))&gt;AO$4),$D82*24*AO$3*(AO$2/1000-($F82/1000)),0)</f>
        <v>5568</v>
      </c>
      <c r="AP82" s="69" t="n">
        <f aca="false">IF(AND($F82&lt;AP$2,$G82&lt;AP$4,(DATE(YEAR($G82)+1,MONTH($G82)+1,1))&gt;AP$4),$D82*24*AP$3*(AP$2/1000-($F82/1000)),0)</f>
        <v>5568</v>
      </c>
      <c r="AQ82" s="69" t="n">
        <f aca="false">IF(AND($F82&lt;AQ$2,$G82&lt;AQ$4,(DATE(YEAR($G82)+1,MONTH($G82)+1,1))&gt;AQ$4),$D82*24*AQ$3*(AQ$2/1000-($F82/1000)),0)</f>
        <v>5568</v>
      </c>
      <c r="AR82" s="69" t="n">
        <f aca="false">IF(AND($F82&lt;AR$2,$G82&lt;AR$4,(DATE(YEAR($G82)+1,MONTH($G82)+1,1))&gt;AR$4),$D82*24*AR$3*(AR$2/1000-($F82/1000)),0)</f>
        <v>5568</v>
      </c>
      <c r="AS82" s="69" t="n">
        <f aca="false">IF(AND($F82&lt;AS$2,$G82&lt;AS$4,(DATE(YEAR($G82)+1,MONTH($G82)+1,1))&gt;AS$4),$D82*24*AS$3*(AS$2/1000-($F82/1000)),0)</f>
        <v>5568</v>
      </c>
      <c r="AT82" s="69" t="n">
        <f aca="false">IF(AND($F82&lt;AT$2,$G82&lt;AT$4,(DATE(YEAR($G82)+1,MONTH($G82)+1,1))&gt;AT$4),$D82*24*AT$3*(AT$2/1000-($F82/1000)),0)</f>
        <v>5568</v>
      </c>
      <c r="AU82" s="69" t="n">
        <f aca="false">IF(AND($F82&lt;AU$2,$G82&lt;AU$4,(DATE(YEAR($G82)+1,MONTH($G82)+1,1))&gt;AU$4),$D82*24*AU$3*(AU$2/1000-($F82/1000)),0)</f>
        <v>5568</v>
      </c>
      <c r="AV82" s="69" t="n">
        <f aca="false">IF(AND($F82&lt;AV$2,$G82&lt;AV$4,(DATE(YEAR($G82)+1,MONTH($G82)+1,1))&gt;AV$4),$D82*24*AV$3*(AV$2/1000-($F82/1000)),0)</f>
        <v>5568</v>
      </c>
      <c r="AW82" s="69" t="n">
        <f aca="false">IF(AND($F82&lt;AW$2,$G82&lt;AW$4,(DATE(YEAR($G82)+1,MONTH($G82)+1,1))&gt;AW$4),$D82*24*AW$3*(AW$2/1000-($F82/1000)),0)</f>
        <v>5568</v>
      </c>
      <c r="AX82" s="69" t="n">
        <f aca="false">IF(AND($F82&lt;AX$2,$G82&lt;AX$4,(DATE(YEAR($G82)+1,MONTH($G82)+1,1))&gt;AX$4),$D82*24*AX$3*(AX$2/1000-($F82/1000)),0)</f>
        <v>5568</v>
      </c>
      <c r="AY82" s="69" t="n">
        <f aca="false">IF(AND($F82&lt;AY$2,$G82&lt;AY$4,(DATE(YEAR($G82)+1,MONTH($G82)+1,1))&gt;AY$4),$D82*24*AY$3*(AY$2/1000-($F82/1000)),0)</f>
        <v>5568</v>
      </c>
      <c r="AZ82" s="69" t="n">
        <f aca="false">IF(AND($F82&lt;AZ$2,$G82&lt;AZ$4,(DATE(YEAR($G82)+1,MONTH($G82)+1,1))&gt;AZ$4),$D82*24*AZ$3*(AZ$2/1000-($F82/1000)),0)</f>
        <v>0</v>
      </c>
      <c r="BA82" s="69" t="n">
        <f aca="false">IF(AND($F82&lt;BA$2,$G82&lt;BA$4,(DATE(YEAR($G82)+1,MONTH($G82)+1,1))&gt;BA$4),$D82*24*BA$3*(BA$2/1000-($F82/1000)),0)</f>
        <v>0</v>
      </c>
      <c r="BB82" s="69" t="n">
        <f aca="false">IF(AND($F82&lt;BB$2,$G82&lt;BB$4,(DATE(YEAR($G82)+1,MONTH($G82)+1,1))&gt;BB$4),$D82*24*BB$3*(BB$2/1000-($F82/1000)),0)</f>
        <v>0</v>
      </c>
      <c r="BC82" s="69" t="n">
        <f aca="false">IF(AND($F82&lt;BC$2,$G82&lt;BC$4,(DATE(YEAR($G82)+1,MONTH($G82)+1,1))&gt;BC$4),$D82*24*BC$3*(BC$2/1000-($F82/1000)),0)</f>
        <v>0</v>
      </c>
      <c r="BD82" s="83" t="n">
        <f aca="false">IF(AND($F82&lt;BD$2,$G82&lt;BD$4,(DATE(YEAR($G82)+1,MONTH($G82)+1,1))&gt;BD$4),$D82*24*BD$3*(BD$2/1000-($F82/1000)),0)</f>
        <v>0</v>
      </c>
      <c r="BF82" s="69" t="n">
        <f aca="false">AVERAGE(I82:K82)</f>
        <v>0</v>
      </c>
      <c r="BG82" s="69" t="n">
        <f aca="false">AVERAGE(L82:N82)</f>
        <v>0</v>
      </c>
      <c r="BH82" s="69" t="n">
        <f aca="false">AVERAGE(O82:Q82)</f>
        <v>0</v>
      </c>
      <c r="BI82" s="69" t="n">
        <f aca="false">AVERAGE(R82:T82)</f>
        <v>0</v>
      </c>
      <c r="BJ82" s="69" t="n">
        <f aca="false">AVERAGE(U82:W82)</f>
        <v>0</v>
      </c>
      <c r="BK82" s="69" t="n">
        <f aca="false">AVERAGE(X82:Z82)</f>
        <v>0</v>
      </c>
      <c r="BL82" s="69" t="n">
        <f aca="false">AVERAGE(AA82:AC82)</f>
        <v>0</v>
      </c>
      <c r="BM82" s="69" t="n">
        <f aca="false">AVERAGE(AD82:AF82)</f>
        <v>0</v>
      </c>
      <c r="BN82" s="69" t="n">
        <f aca="false">AVERAGE(AG82:AI82)</f>
        <v>0</v>
      </c>
      <c r="BO82" s="69" t="n">
        <f aca="false">AVERAGE(AJ82:AL82)</f>
        <v>0</v>
      </c>
      <c r="BP82" s="69" t="n">
        <f aca="false">AVERAGE(AM82:AO82)</f>
        <v>3712</v>
      </c>
      <c r="BQ82" s="69" t="n">
        <f aca="false">AVERAGE(AP82:AR82)</f>
        <v>5568</v>
      </c>
      <c r="BR82" s="69" t="n">
        <f aca="false">AVERAGE(AS82:AU82)</f>
        <v>5568</v>
      </c>
      <c r="BS82" s="69" t="n">
        <f aca="false">AVERAGE(AV82:AX82)</f>
        <v>5568</v>
      </c>
      <c r="BT82" s="69" t="n">
        <f aca="false">AVERAGE(AY82:BA82)</f>
        <v>1856</v>
      </c>
      <c r="BU82" s="69" t="n">
        <f aca="false">AVERAGE(BB82:BD82)</f>
        <v>0</v>
      </c>
    </row>
    <row r="83" customFormat="false" ht="12.75" hidden="false" customHeight="false" outlineLevel="0" collapsed="false">
      <c r="A83" s="3" t="s">
        <v>1213</v>
      </c>
      <c r="B83" s="3" t="s">
        <v>1251</v>
      </c>
      <c r="C83" s="3" t="s">
        <v>1343</v>
      </c>
      <c r="D83" s="2" t="n">
        <v>86.8</v>
      </c>
      <c r="E83" s="66" t="s">
        <v>1268</v>
      </c>
      <c r="F83" s="2" t="n">
        <v>8396</v>
      </c>
      <c r="G83" s="70" t="n">
        <v>37137</v>
      </c>
      <c r="H83" s="64" t="s">
        <v>1260</v>
      </c>
      <c r="I83" s="69" t="n">
        <f aca="false">IF(AND($F83&lt;I$2,$G83&lt;I$4,(DATE(YEAR($G83)+1,MONTH($G83)+1,1))&gt;I$4),$D83*24*I$3*(I$2/1000-($F83/1000)),0)</f>
        <v>0</v>
      </c>
      <c r="J83" s="69" t="n">
        <f aca="false">IF(AND($F83&lt;J$2,$G83&lt;J$4,(DATE(YEAR($G83)+1,MONTH($G83)+1,1))&gt;J$4),$D83*24*J$3*(J$2/1000-($F83/1000)),0)</f>
        <v>0</v>
      </c>
      <c r="K83" s="69" t="n">
        <f aca="false">IF(AND($F83&lt;K$2,$G83&lt;K$4,(DATE(YEAR($G83)+1,MONTH($G83)+1,1))&gt;K$4),$D83*24*K$3*(K$2/1000-($F83/1000)),0)</f>
        <v>0</v>
      </c>
      <c r="L83" s="69" t="n">
        <f aca="false">IF(AND($F83&lt;L$2,$G83&lt;L$4,(DATE(YEAR($G83)+1,MONTH($G83)+1,1))&gt;L$4),$D83*24*L$3*(L$2/1000-($F83/1000)),0)</f>
        <v>0</v>
      </c>
      <c r="M83" s="69" t="n">
        <f aca="false">IF(AND($F83&lt;M$2,$G83&lt;M$4,(DATE(YEAR($G83)+1,MONTH($G83)+1,1))&gt;M$4),$D83*24*M$3*(M$2/1000-($F83/1000)),0)</f>
        <v>0</v>
      </c>
      <c r="N83" s="69" t="n">
        <f aca="false">IF(AND($F83&lt;N$2,$G83&lt;N$4,(DATE(YEAR($G83)+1,MONTH($G83)+1,1))&gt;N$4),$D83*24*N$3*(N$2/1000-($F83/1000)),0)</f>
        <v>0</v>
      </c>
      <c r="O83" s="69" t="n">
        <f aca="false">IF(AND($F83&lt;O$2,$G83&lt;O$4,(DATE(YEAR($G83)+1,MONTH($G83)+1,1))&gt;O$4),$D83*24*O$3*(O$2/1000-($F83/1000)),0)</f>
        <v>0</v>
      </c>
      <c r="P83" s="69" t="n">
        <f aca="false">IF(AND($F83&lt;P$2,$G83&lt;P$4,(DATE(YEAR($G83)+1,MONTH($G83)+1,1))&gt;P$4),$D83*24*P$3*(P$2/1000-($F83/1000)),0)</f>
        <v>0</v>
      </c>
      <c r="Q83" s="69" t="n">
        <f aca="false">IF(AND($F83&lt;Q$2,$G83&lt;Q$4,(DATE(YEAR($G83)+1,MONTH($G83)+1,1))&gt;Q$4),$D83*24*Q$3*(Q$2/1000-($F83/1000)),0)</f>
        <v>0</v>
      </c>
      <c r="R83" s="69" t="n">
        <f aca="false">IF(AND($F83&lt;R$2,$G83&lt;R$4,(DATE(YEAR($G83)+1,MONTH($G83)+1,1))&gt;R$4),$D83*24*R$3*(R$2/1000-($F83/1000)),0)</f>
        <v>2673.16224</v>
      </c>
      <c r="S83" s="69" t="n">
        <f aca="false">IF(AND($F83&lt;S$2,$G83&lt;S$4,(DATE(YEAR($G83)+1,MONTH($G83)+1,1))&gt;S$4),$D83*24*S$3*(S$2/1000-($F83/1000)),0)</f>
        <v>3007.30752</v>
      </c>
      <c r="T83" s="69" t="n">
        <f aca="false">IF(AND($F83&lt;T$2,$G83&lt;T$4,(DATE(YEAR($G83)+1,MONTH($G83)+1,1))&gt;T$4),$D83*24*T$3*(T$2/1000-($F83/1000)),0)</f>
        <v>3341.4528</v>
      </c>
      <c r="U83" s="69" t="n">
        <f aca="false">IF(AND($F83&lt;U$2,$G83&lt;U$4,(DATE(YEAR($G83)+1,MONTH($G83)+1,1))&gt;U$4),$D83*24*U$3*(U$2/1000-($F83/1000)),0)</f>
        <v>3341.4528</v>
      </c>
      <c r="V83" s="69" t="n">
        <f aca="false">IF(AND($F83&lt;V$2,$G83&lt;V$4,(DATE(YEAR($G83)+1,MONTH($G83)+1,1))&gt;V$4),$D83*24*V$3*(V$2/1000-($F83/1000)),0)</f>
        <v>3341.4528</v>
      </c>
      <c r="W83" s="69" t="n">
        <f aca="false">IF(AND($F83&lt;W$2,$G83&lt;W$4,(DATE(YEAR($G83)+1,MONTH($G83)+1,1))&gt;W$4),$D83*24*W$3*(W$2/1000-($F83/1000)),0)</f>
        <v>3341.4528</v>
      </c>
      <c r="X83" s="69" t="n">
        <f aca="false">IF(AND($F83&lt;X$2,$G83&lt;X$4,(DATE(YEAR($G83)+1,MONTH($G83)+1,1))&gt;X$4),$D83*24*X$3*(X$2/1000-($F83/1000)),0)</f>
        <v>3341.4528</v>
      </c>
      <c r="Y83" s="69" t="n">
        <f aca="false">IF(AND($F83&lt;Y$2,$G83&lt;Y$4,(DATE(YEAR($G83)+1,MONTH($G83)+1,1))&gt;Y$4),$D83*24*Y$3*(Y$2/1000-($F83/1000)),0)</f>
        <v>3341.4528</v>
      </c>
      <c r="Z83" s="69" t="n">
        <f aca="false">IF(AND($F83&lt;Z$2,$G83&lt;Z$4,(DATE(YEAR($G83)+1,MONTH($G83)+1,1))&gt;Z$4),$D83*24*Z$3*(Z$2/1000-($F83/1000)),0)</f>
        <v>3341.4528</v>
      </c>
      <c r="AA83" s="69" t="n">
        <f aca="false">IF(AND($F83&lt;AA$2,$G83&lt;AA$4,(DATE(YEAR($G83)+1,MONTH($G83)+1,1))&gt;AA$4),$D83*24*AA$3*(AA$2/1000-($F83/1000)),0)</f>
        <v>3341.4528</v>
      </c>
      <c r="AB83" s="69" t="n">
        <f aca="false">IF(AND($F83&lt;AB$2,$G83&lt;AB$4,(DATE(YEAR($G83)+1,MONTH($G83)+1,1))&gt;AB$4),$D83*24*AB$3*(AB$2/1000-($F83/1000)),0)</f>
        <v>3341.4528</v>
      </c>
      <c r="AC83" s="69" t="n">
        <f aca="false">IF(AND($F83&lt;AC$2,$G83&lt;AC$4,(DATE(YEAR($G83)+1,MONTH($G83)+1,1))&gt;AC$4),$D83*24*AC$3*(AC$2/1000-($F83/1000)),0)</f>
        <v>3341.4528</v>
      </c>
      <c r="AD83" s="69" t="n">
        <f aca="false">IF(AND($F83&lt;AD$2,$G83&lt;AD$4,(DATE(YEAR($G83)+1,MONTH($G83)+1,1))&gt;AD$4),$D83*24*AD$3*(AD$2/1000-($F83/1000)),0)</f>
        <v>0</v>
      </c>
      <c r="AE83" s="69" t="n">
        <f aca="false">IF(AND($F83&lt;AE$2,$G83&lt;AE$4,(DATE(YEAR($G83)+1,MONTH($G83)+1,1))&gt;AE$4),$D83*24*AE$3*(AE$2/1000-($F83/1000)),0)</f>
        <v>0</v>
      </c>
      <c r="AF83" s="69" t="n">
        <f aca="false">IF(AND($F83&lt;AF$2,$G83&lt;AF$4,(DATE(YEAR($G83)+1,MONTH($G83)+1,1))&gt;AF$4),$D83*24*AF$3*(AF$2/1000-($F83/1000)),0)</f>
        <v>0</v>
      </c>
      <c r="AG83" s="69" t="n">
        <f aca="false">IF(AND($F83&lt;AG$2,$G83&lt;AG$4,(DATE(YEAR($G83)+1,MONTH($G83)+1,1))&gt;AG$4),$D83*24*AG$3*(AG$2/1000-($F83/1000)),0)</f>
        <v>0</v>
      </c>
      <c r="AH83" s="69" t="n">
        <f aca="false">IF(AND($F83&lt;AH$2,$G83&lt;AH$4,(DATE(YEAR($G83)+1,MONTH($G83)+1,1))&gt;AH$4),$D83*24*AH$3*(AH$2/1000-($F83/1000)),0)</f>
        <v>0</v>
      </c>
      <c r="AI83" s="69" t="n">
        <f aca="false">IF(AND($F83&lt;AI$2,$G83&lt;AI$4,(DATE(YEAR($G83)+1,MONTH($G83)+1,1))&gt;AI$4),$D83*24*AI$3*(AI$2/1000-($F83/1000)),0)</f>
        <v>0</v>
      </c>
      <c r="AJ83" s="69" t="n">
        <f aca="false">IF(AND($F83&lt;AJ$2,$G83&lt;AJ$4,(DATE(YEAR($G83)+1,MONTH($G83)+1,1))&gt;AJ$4),$D83*24*AJ$3*(AJ$2/1000-($F83/1000)),0)</f>
        <v>0</v>
      </c>
      <c r="AK83" s="69" t="n">
        <f aca="false">IF(AND($F83&lt;AK$2,$G83&lt;AK$4,(DATE(YEAR($G83)+1,MONTH($G83)+1,1))&gt;AK$4),$D83*24*AK$3*(AK$2/1000-($F83/1000)),0)</f>
        <v>0</v>
      </c>
      <c r="AL83" s="69" t="n">
        <f aca="false">IF(AND($F83&lt;AL$2,$G83&lt;AL$4,(DATE(YEAR($G83)+1,MONTH($G83)+1,1))&gt;AL$4),$D83*24*AL$3*(AL$2/1000-($F83/1000)),0)</f>
        <v>0</v>
      </c>
      <c r="AM83" s="69" t="n">
        <f aca="false">IF(AND($F83&lt;AM$2,$G83&lt;AM$4,(DATE(YEAR($G83)+1,MONTH($G83)+1,1))&gt;AM$4),$D83*24*AM$3*(AM$2/1000-($F83/1000)),0)</f>
        <v>0</v>
      </c>
      <c r="AN83" s="69" t="n">
        <f aca="false">IF(AND($F83&lt;AN$2,$G83&lt;AN$4,(DATE(YEAR($G83)+1,MONTH($G83)+1,1))&gt;AN$4),$D83*24*AN$3*(AN$2/1000-($F83/1000)),0)</f>
        <v>0</v>
      </c>
      <c r="AO83" s="69" t="n">
        <f aca="false">IF(AND($F83&lt;AO$2,$G83&lt;AO$4,(DATE(YEAR($G83)+1,MONTH($G83)+1,1))&gt;AO$4),$D83*24*AO$3*(AO$2/1000-($F83/1000)),0)</f>
        <v>0</v>
      </c>
      <c r="AP83" s="69" t="n">
        <f aca="false">IF(AND($F83&lt;AP$2,$G83&lt;AP$4,(DATE(YEAR($G83)+1,MONTH($G83)+1,1))&gt;AP$4),$D83*24*AP$3*(AP$2/1000-($F83/1000)),0)</f>
        <v>0</v>
      </c>
      <c r="AQ83" s="69" t="n">
        <f aca="false">IF(AND($F83&lt;AQ$2,$G83&lt;AQ$4,(DATE(YEAR($G83)+1,MONTH($G83)+1,1))&gt;AQ$4),$D83*24*AQ$3*(AQ$2/1000-($F83/1000)),0)</f>
        <v>0</v>
      </c>
      <c r="AR83" s="69" t="n">
        <f aca="false">IF(AND($F83&lt;AR$2,$G83&lt;AR$4,(DATE(YEAR($G83)+1,MONTH($G83)+1,1))&gt;AR$4),$D83*24*AR$3*(AR$2/1000-($F83/1000)),0)</f>
        <v>0</v>
      </c>
      <c r="AS83" s="69" t="n">
        <f aca="false">IF(AND($F83&lt;AS$2,$G83&lt;AS$4,(DATE(YEAR($G83)+1,MONTH($G83)+1,1))&gt;AS$4),$D83*24*AS$3*(AS$2/1000-($F83/1000)),0)</f>
        <v>0</v>
      </c>
      <c r="AT83" s="69" t="n">
        <f aca="false">IF(AND($F83&lt;AT$2,$G83&lt;AT$4,(DATE(YEAR($G83)+1,MONTH($G83)+1,1))&gt;AT$4),$D83*24*AT$3*(AT$2/1000-($F83/1000)),0)</f>
        <v>0</v>
      </c>
      <c r="AU83" s="69" t="n">
        <f aca="false">IF(AND($F83&lt;AU$2,$G83&lt;AU$4,(DATE(YEAR($G83)+1,MONTH($G83)+1,1))&gt;AU$4),$D83*24*AU$3*(AU$2/1000-($F83/1000)),0)</f>
        <v>0</v>
      </c>
      <c r="AV83" s="69" t="n">
        <f aca="false">IF(AND($F83&lt;AV$2,$G83&lt;AV$4,(DATE(YEAR($G83)+1,MONTH($G83)+1,1))&gt;AV$4),$D83*24*AV$3*(AV$2/1000-($F83/1000)),0)</f>
        <v>0</v>
      </c>
      <c r="AW83" s="69" t="n">
        <f aca="false">IF(AND($F83&lt;AW$2,$G83&lt;AW$4,(DATE(YEAR($G83)+1,MONTH($G83)+1,1))&gt;AW$4),$D83*24*AW$3*(AW$2/1000-($F83/1000)),0)</f>
        <v>0</v>
      </c>
      <c r="AX83" s="69" t="n">
        <f aca="false">IF(AND($F83&lt;AX$2,$G83&lt;AX$4,(DATE(YEAR($G83)+1,MONTH($G83)+1,1))&gt;AX$4),$D83*24*AX$3*(AX$2/1000-($F83/1000)),0)</f>
        <v>0</v>
      </c>
      <c r="AY83" s="69" t="n">
        <f aca="false">IF(AND($F83&lt;AY$2,$G83&lt;AY$4,(DATE(YEAR($G83)+1,MONTH($G83)+1,1))&gt;AY$4),$D83*24*AY$3*(AY$2/1000-($F83/1000)),0)</f>
        <v>0</v>
      </c>
      <c r="AZ83" s="69" t="n">
        <f aca="false">IF(AND($F83&lt;AZ$2,$G83&lt;AZ$4,(DATE(YEAR($G83)+1,MONTH($G83)+1,1))&gt;AZ$4),$D83*24*AZ$3*(AZ$2/1000-($F83/1000)),0)</f>
        <v>0</v>
      </c>
      <c r="BA83" s="69" t="n">
        <f aca="false">IF(AND($F83&lt;BA$2,$G83&lt;BA$4,(DATE(YEAR($G83)+1,MONTH($G83)+1,1))&gt;BA$4),$D83*24*BA$3*(BA$2/1000-($F83/1000)),0)</f>
        <v>0</v>
      </c>
      <c r="BB83" s="69" t="n">
        <f aca="false">IF(AND($F83&lt;BB$2,$G83&lt;BB$4,(DATE(YEAR($G83)+1,MONTH($G83)+1,1))&gt;BB$4),$D83*24*BB$3*(BB$2/1000-($F83/1000)),0)</f>
        <v>0</v>
      </c>
      <c r="BC83" s="69" t="n">
        <f aca="false">IF(AND($F83&lt;BC$2,$G83&lt;BC$4,(DATE(YEAR($G83)+1,MONTH($G83)+1,1))&gt;BC$4),$D83*24*BC$3*(BC$2/1000-($F83/1000)),0)</f>
        <v>0</v>
      </c>
      <c r="BD83" s="83" t="n">
        <f aca="false">IF(AND($F83&lt;BD$2,$G83&lt;BD$4,(DATE(YEAR($G83)+1,MONTH($G83)+1,1))&gt;BD$4),$D83*24*BD$3*(BD$2/1000-($F83/1000)),0)</f>
        <v>0</v>
      </c>
      <c r="BF83" s="69" t="n">
        <f aca="false">AVERAGE(I83:K83)</f>
        <v>0</v>
      </c>
      <c r="BG83" s="69" t="n">
        <f aca="false">AVERAGE(L83:N83)</f>
        <v>0</v>
      </c>
      <c r="BH83" s="69" t="n">
        <f aca="false">AVERAGE(O83:Q83)</f>
        <v>0</v>
      </c>
      <c r="BI83" s="69" t="n">
        <f aca="false">AVERAGE(R83:T83)</f>
        <v>3007.30752</v>
      </c>
      <c r="BJ83" s="69" t="n">
        <f aca="false">AVERAGE(U83:W83)</f>
        <v>3341.4528</v>
      </c>
      <c r="BK83" s="69" t="n">
        <f aca="false">AVERAGE(X83:Z83)</f>
        <v>3341.4528</v>
      </c>
      <c r="BL83" s="69" t="n">
        <f aca="false">AVERAGE(AA83:AC83)</f>
        <v>3341.4528</v>
      </c>
      <c r="BM83" s="69" t="n">
        <f aca="false">AVERAGE(AD83:AF83)</f>
        <v>0</v>
      </c>
      <c r="BN83" s="69" t="n">
        <f aca="false">AVERAGE(AG83:AI83)</f>
        <v>0</v>
      </c>
      <c r="BO83" s="69" t="n">
        <f aca="false">AVERAGE(AJ83:AL83)</f>
        <v>0</v>
      </c>
      <c r="BP83" s="69" t="n">
        <f aca="false">AVERAGE(AM83:AO83)</f>
        <v>0</v>
      </c>
      <c r="BQ83" s="69" t="n">
        <f aca="false">AVERAGE(AP83:AR83)</f>
        <v>0</v>
      </c>
      <c r="BR83" s="69" t="n">
        <f aca="false">AVERAGE(AS83:AU83)</f>
        <v>0</v>
      </c>
      <c r="BS83" s="69" t="n">
        <f aca="false">AVERAGE(AV83:AX83)</f>
        <v>0</v>
      </c>
      <c r="BT83" s="69" t="n">
        <f aca="false">AVERAGE(AY83:BA83)</f>
        <v>0</v>
      </c>
      <c r="BU83" s="69" t="n">
        <f aca="false">AVERAGE(BB83:BD83)</f>
        <v>0</v>
      </c>
    </row>
    <row r="84" customFormat="false" ht="12.75" hidden="false" customHeight="false" outlineLevel="0" collapsed="false">
      <c r="A84" s="66" t="s">
        <v>1345</v>
      </c>
      <c r="B84" s="66" t="s">
        <v>1251</v>
      </c>
      <c r="C84" s="66" t="s">
        <v>1277</v>
      </c>
      <c r="D84" s="66" t="n">
        <v>24.6</v>
      </c>
      <c r="E84" s="66" t="s">
        <v>1268</v>
      </c>
      <c r="F84" s="66" t="n">
        <v>9468</v>
      </c>
      <c r="G84" s="68" t="n">
        <v>36982</v>
      </c>
      <c r="H84" s="64" t="s">
        <v>1260</v>
      </c>
      <c r="I84" s="69" t="n">
        <f aca="false">IF(AND($F84&lt;I$2,$G84&lt;I$4,(DATE(YEAR($G84)+1,MONTH($G84)+1,1))&gt;I$4),$D84*24*I$3*(I$2/1000-($F84/1000)),0)</f>
        <v>0</v>
      </c>
      <c r="J84" s="69" t="n">
        <f aca="false">IF(AND($F84&lt;J$2,$G84&lt;J$4,(DATE(YEAR($G84)+1,MONTH($G84)+1,1))&gt;J$4),$D84*24*J$3*(J$2/1000-($F84/1000)),0)</f>
        <v>0</v>
      </c>
      <c r="K84" s="69" t="n">
        <f aca="false">IF(AND($F84&lt;K$2,$G84&lt;K$4,(DATE(YEAR($G84)+1,MONTH($G84)+1,1))&gt;K$4),$D84*24*K$3*(K$2/1000-($F84/1000)),0)</f>
        <v>0</v>
      </c>
      <c r="L84" s="69" t="n">
        <f aca="false">IF(AND($F84&lt;L$2,$G84&lt;L$4,(DATE(YEAR($G84)+1,MONTH($G84)+1,1))&gt;L$4),$D84*24*L$3*(L$2/1000-($F84/1000)),0)</f>
        <v>0</v>
      </c>
      <c r="M84" s="69" t="n">
        <f aca="false">IF(AND($F84&lt;M$2,$G84&lt;M$4,(DATE(YEAR($G84)+1,MONTH($G84)+1,1))&gt;M$4),$D84*24*M$3*(M$2/1000-($F84/1000)),0)</f>
        <v>188.45568</v>
      </c>
      <c r="N84" s="69" t="n">
        <f aca="false">IF(AND($F84&lt;N$2,$G84&lt;N$4,(DATE(YEAR($G84)+1,MONTH($G84)+1,1))&gt;N$4),$D84*24*N$3*(N$2/1000-($F84/1000)),0)</f>
        <v>251.27424</v>
      </c>
      <c r="O84" s="69" t="n">
        <f aca="false">IF(AND($F84&lt;O$2,$G84&lt;O$4,(DATE(YEAR($G84)+1,MONTH($G84)+1,1))&gt;O$4),$D84*24*O$3*(O$2/1000-($F84/1000)),0)</f>
        <v>314.0928</v>
      </c>
      <c r="P84" s="69" t="n">
        <f aca="false">IF(AND($F84&lt;P$2,$G84&lt;P$4,(DATE(YEAR($G84)+1,MONTH($G84)+1,1))&gt;P$4),$D84*24*P$3*(P$2/1000-($F84/1000)),0)</f>
        <v>314.0928</v>
      </c>
      <c r="Q84" s="69" t="n">
        <f aca="false">IF(AND($F84&lt;Q$2,$G84&lt;Q$4,(DATE(YEAR($G84)+1,MONTH($G84)+1,1))&gt;Q$4),$D84*24*Q$3*(Q$2/1000-($F84/1000)),0)</f>
        <v>314.0928</v>
      </c>
      <c r="R84" s="69" t="n">
        <f aca="false">IF(AND($F84&lt;R$2,$G84&lt;R$4,(DATE(YEAR($G84)+1,MONTH($G84)+1,1))&gt;R$4),$D84*24*R$3*(R$2/1000-($F84/1000)),0)</f>
        <v>251.27424</v>
      </c>
      <c r="S84" s="69" t="n">
        <f aca="false">IF(AND($F84&lt;S$2,$G84&lt;S$4,(DATE(YEAR($G84)+1,MONTH($G84)+1,1))&gt;S$4),$D84*24*S$3*(S$2/1000-($F84/1000)),0)</f>
        <v>282.68352</v>
      </c>
      <c r="T84" s="69" t="n">
        <f aca="false">IF(AND($F84&lt;T$2,$G84&lt;T$4,(DATE(YEAR($G84)+1,MONTH($G84)+1,1))&gt;T$4),$D84*24*T$3*(T$2/1000-($F84/1000)),0)</f>
        <v>314.0928</v>
      </c>
      <c r="U84" s="69" t="n">
        <f aca="false">IF(AND($F84&lt;U$2,$G84&lt;U$4,(DATE(YEAR($G84)+1,MONTH($G84)+1,1))&gt;U$4),$D84*24*U$3*(U$2/1000-($F84/1000)),0)</f>
        <v>314.0928</v>
      </c>
      <c r="V84" s="69" t="n">
        <f aca="false">IF(AND($F84&lt;V$2,$G84&lt;V$4,(DATE(YEAR($G84)+1,MONTH($G84)+1,1))&gt;V$4),$D84*24*V$3*(V$2/1000-($F84/1000)),0)</f>
        <v>314.0928</v>
      </c>
      <c r="W84" s="69" t="n">
        <f aca="false">IF(AND($F84&lt;W$2,$G84&lt;W$4,(DATE(YEAR($G84)+1,MONTH($G84)+1,1))&gt;W$4),$D84*24*W$3*(W$2/1000-($F84/1000)),0)</f>
        <v>314.0928</v>
      </c>
      <c r="X84" s="69" t="n">
        <f aca="false">IF(AND($F84&lt;X$2,$G84&lt;X$4,(DATE(YEAR($G84)+1,MONTH($G84)+1,1))&gt;X$4),$D84*24*X$3*(X$2/1000-($F84/1000)),0)</f>
        <v>314.0928</v>
      </c>
      <c r="Y84" s="69" t="n">
        <f aca="false">IF(AND($F84&lt;Y$2,$G84&lt;Y$4,(DATE(YEAR($G84)+1,MONTH($G84)+1,1))&gt;Y$4),$D84*24*Y$3*(Y$2/1000-($F84/1000)),0)</f>
        <v>0</v>
      </c>
      <c r="Z84" s="69" t="n">
        <f aca="false">IF(AND($F84&lt;Z$2,$G84&lt;Z$4,(DATE(YEAR($G84)+1,MONTH($G84)+1,1))&gt;Z$4),$D84*24*Z$3*(Z$2/1000-($F84/1000)),0)</f>
        <v>0</v>
      </c>
      <c r="AA84" s="69" t="n">
        <f aca="false">IF(AND($F84&lt;AA$2,$G84&lt;AA$4,(DATE(YEAR($G84)+1,MONTH($G84)+1,1))&gt;AA$4),$D84*24*AA$3*(AA$2/1000-($F84/1000)),0)</f>
        <v>0</v>
      </c>
      <c r="AB84" s="69" t="n">
        <f aca="false">IF(AND($F84&lt;AB$2,$G84&lt;AB$4,(DATE(YEAR($G84)+1,MONTH($G84)+1,1))&gt;AB$4),$D84*24*AB$3*(AB$2/1000-($F84/1000)),0)</f>
        <v>0</v>
      </c>
      <c r="AC84" s="69" t="n">
        <f aca="false">IF(AND($F84&lt;AC$2,$G84&lt;AC$4,(DATE(YEAR($G84)+1,MONTH($G84)+1,1))&gt;AC$4),$D84*24*AC$3*(AC$2/1000-($F84/1000)),0)</f>
        <v>0</v>
      </c>
      <c r="AD84" s="69" t="n">
        <f aca="false">IF(AND($F84&lt;AD$2,$G84&lt;AD$4,(DATE(YEAR($G84)+1,MONTH($G84)+1,1))&gt;AD$4),$D84*24*AD$3*(AD$2/1000-($F84/1000)),0)</f>
        <v>0</v>
      </c>
      <c r="AE84" s="69" t="n">
        <f aca="false">IF(AND($F84&lt;AE$2,$G84&lt;AE$4,(DATE(YEAR($G84)+1,MONTH($G84)+1,1))&gt;AE$4),$D84*24*AE$3*(AE$2/1000-($F84/1000)),0)</f>
        <v>0</v>
      </c>
      <c r="AF84" s="69" t="n">
        <f aca="false">IF(AND($F84&lt;AF$2,$G84&lt;AF$4,(DATE(YEAR($G84)+1,MONTH($G84)+1,1))&gt;AF$4),$D84*24*AF$3*(AF$2/1000-($F84/1000)),0)</f>
        <v>0</v>
      </c>
      <c r="AG84" s="69" t="n">
        <f aca="false">IF(AND($F84&lt;AG$2,$G84&lt;AG$4,(DATE(YEAR($G84)+1,MONTH($G84)+1,1))&gt;AG$4),$D84*24*AG$3*(AG$2/1000-($F84/1000)),0)</f>
        <v>0</v>
      </c>
      <c r="AH84" s="69" t="n">
        <f aca="false">IF(AND($F84&lt;AH$2,$G84&lt;AH$4,(DATE(YEAR($G84)+1,MONTH($G84)+1,1))&gt;AH$4),$D84*24*AH$3*(AH$2/1000-($F84/1000)),0)</f>
        <v>0</v>
      </c>
      <c r="AI84" s="69" t="n">
        <f aca="false">IF(AND($F84&lt;AI$2,$G84&lt;AI$4,(DATE(YEAR($G84)+1,MONTH($G84)+1,1))&gt;AI$4),$D84*24*AI$3*(AI$2/1000-($F84/1000)),0)</f>
        <v>0</v>
      </c>
      <c r="AJ84" s="69" t="n">
        <f aca="false">IF(AND($F84&lt;AJ$2,$G84&lt;AJ$4,(DATE(YEAR($G84)+1,MONTH($G84)+1,1))&gt;AJ$4),$D84*24*AJ$3*(AJ$2/1000-($F84/1000)),0)</f>
        <v>0</v>
      </c>
      <c r="AK84" s="69" t="n">
        <f aca="false">IF(AND($F84&lt;AK$2,$G84&lt;AK$4,(DATE(YEAR($G84)+1,MONTH($G84)+1,1))&gt;AK$4),$D84*24*AK$3*(AK$2/1000-($F84/1000)),0)</f>
        <v>0</v>
      </c>
      <c r="AL84" s="69" t="n">
        <f aca="false">IF(AND($F84&lt;AL$2,$G84&lt;AL$4,(DATE(YEAR($G84)+1,MONTH($G84)+1,1))&gt;AL$4),$D84*24*AL$3*(AL$2/1000-($F84/1000)),0)</f>
        <v>0</v>
      </c>
      <c r="AM84" s="69" t="n">
        <f aca="false">IF(AND($F84&lt;AM$2,$G84&lt;AM$4,(DATE(YEAR($G84)+1,MONTH($G84)+1,1))&gt;AM$4),$D84*24*AM$3*(AM$2/1000-($F84/1000)),0)</f>
        <v>0</v>
      </c>
      <c r="AN84" s="69" t="n">
        <f aca="false">IF(AND($F84&lt;AN$2,$G84&lt;AN$4,(DATE(YEAR($G84)+1,MONTH($G84)+1,1))&gt;AN$4),$D84*24*AN$3*(AN$2/1000-($F84/1000)),0)</f>
        <v>0</v>
      </c>
      <c r="AO84" s="69" t="n">
        <f aca="false">IF(AND($F84&lt;AO$2,$G84&lt;AO$4,(DATE(YEAR($G84)+1,MONTH($G84)+1,1))&gt;AO$4),$D84*24*AO$3*(AO$2/1000-($F84/1000)),0)</f>
        <v>0</v>
      </c>
      <c r="AP84" s="69" t="n">
        <f aca="false">IF(AND($F84&lt;AP$2,$G84&lt;AP$4,(DATE(YEAR($G84)+1,MONTH($G84)+1,1))&gt;AP$4),$D84*24*AP$3*(AP$2/1000-($F84/1000)),0)</f>
        <v>0</v>
      </c>
      <c r="AQ84" s="69" t="n">
        <f aca="false">IF(AND($F84&lt;AQ$2,$G84&lt;AQ$4,(DATE(YEAR($G84)+1,MONTH($G84)+1,1))&gt;AQ$4),$D84*24*AQ$3*(AQ$2/1000-($F84/1000)),0)</f>
        <v>0</v>
      </c>
      <c r="AR84" s="69" t="n">
        <f aca="false">IF(AND($F84&lt;AR$2,$G84&lt;AR$4,(DATE(YEAR($G84)+1,MONTH($G84)+1,1))&gt;AR$4),$D84*24*AR$3*(AR$2/1000-($F84/1000)),0)</f>
        <v>0</v>
      </c>
      <c r="AS84" s="69" t="n">
        <f aca="false">IF(AND($F84&lt;AS$2,$G84&lt;AS$4,(DATE(YEAR($G84)+1,MONTH($G84)+1,1))&gt;AS$4),$D84*24*AS$3*(AS$2/1000-($F84/1000)),0)</f>
        <v>0</v>
      </c>
      <c r="AT84" s="69" t="n">
        <f aca="false">IF(AND($F84&lt;AT$2,$G84&lt;AT$4,(DATE(YEAR($G84)+1,MONTH($G84)+1,1))&gt;AT$4),$D84*24*AT$3*(AT$2/1000-($F84/1000)),0)</f>
        <v>0</v>
      </c>
      <c r="AU84" s="69" t="n">
        <f aca="false">IF(AND($F84&lt;AU$2,$G84&lt;AU$4,(DATE(YEAR($G84)+1,MONTH($G84)+1,1))&gt;AU$4),$D84*24*AU$3*(AU$2/1000-($F84/1000)),0)</f>
        <v>0</v>
      </c>
      <c r="AV84" s="69" t="n">
        <f aca="false">IF(AND($F84&lt;AV$2,$G84&lt;AV$4,(DATE(YEAR($G84)+1,MONTH($G84)+1,1))&gt;AV$4),$D84*24*AV$3*(AV$2/1000-($F84/1000)),0)</f>
        <v>0</v>
      </c>
      <c r="AW84" s="69" t="n">
        <f aca="false">IF(AND($F84&lt;AW$2,$G84&lt;AW$4,(DATE(YEAR($G84)+1,MONTH($G84)+1,1))&gt;AW$4),$D84*24*AW$3*(AW$2/1000-($F84/1000)),0)</f>
        <v>0</v>
      </c>
      <c r="AX84" s="69" t="n">
        <f aca="false">IF(AND($F84&lt;AX$2,$G84&lt;AX$4,(DATE(YEAR($G84)+1,MONTH($G84)+1,1))&gt;AX$4),$D84*24*AX$3*(AX$2/1000-($F84/1000)),0)</f>
        <v>0</v>
      </c>
      <c r="AY84" s="69" t="n">
        <f aca="false">IF(AND($F84&lt;AY$2,$G84&lt;AY$4,(DATE(YEAR($G84)+1,MONTH($G84)+1,1))&gt;AY$4),$D84*24*AY$3*(AY$2/1000-($F84/1000)),0)</f>
        <v>0</v>
      </c>
      <c r="AZ84" s="69" t="n">
        <f aca="false">IF(AND($F84&lt;AZ$2,$G84&lt;AZ$4,(DATE(YEAR($G84)+1,MONTH($G84)+1,1))&gt;AZ$4),$D84*24*AZ$3*(AZ$2/1000-($F84/1000)),0)</f>
        <v>0</v>
      </c>
      <c r="BA84" s="69" t="n">
        <f aca="false">IF(AND($F84&lt;BA$2,$G84&lt;BA$4,(DATE(YEAR($G84)+1,MONTH($G84)+1,1))&gt;BA$4),$D84*24*BA$3*(BA$2/1000-($F84/1000)),0)</f>
        <v>0</v>
      </c>
      <c r="BB84" s="69" t="n">
        <f aca="false">IF(AND($F84&lt;BB$2,$G84&lt;BB$4,(DATE(YEAR($G84)+1,MONTH($G84)+1,1))&gt;BB$4),$D84*24*BB$3*(BB$2/1000-($F84/1000)),0)</f>
        <v>0</v>
      </c>
      <c r="BC84" s="69" t="n">
        <f aca="false">IF(AND($F84&lt;BC$2,$G84&lt;BC$4,(DATE(YEAR($G84)+1,MONTH($G84)+1,1))&gt;BC$4),$D84*24*BC$3*(BC$2/1000-($F84/1000)),0)</f>
        <v>0</v>
      </c>
      <c r="BD84" s="83" t="n">
        <f aca="false">IF(AND($F84&lt;BD$2,$G84&lt;BD$4,(DATE(YEAR($G84)+1,MONTH($G84)+1,1))&gt;BD$4),$D84*24*BD$3*(BD$2/1000-($F84/1000)),0)</f>
        <v>0</v>
      </c>
      <c r="BF84" s="69" t="n">
        <f aca="false">AVERAGE(I84:K84)</f>
        <v>0</v>
      </c>
      <c r="BG84" s="69" t="n">
        <f aca="false">AVERAGE(L84:N84)</f>
        <v>146.57664</v>
      </c>
      <c r="BH84" s="69" t="n">
        <f aca="false">AVERAGE(O84:Q84)</f>
        <v>314.0928</v>
      </c>
      <c r="BI84" s="69" t="n">
        <f aca="false">AVERAGE(R84:T84)</f>
        <v>282.68352</v>
      </c>
      <c r="BJ84" s="69" t="n">
        <f aca="false">AVERAGE(U84:W84)</f>
        <v>314.0928</v>
      </c>
      <c r="BK84" s="69" t="n">
        <f aca="false">AVERAGE(X84:Z84)</f>
        <v>104.6976</v>
      </c>
      <c r="BL84" s="69" t="n">
        <f aca="false">AVERAGE(AA84:AC84)</f>
        <v>0</v>
      </c>
      <c r="BM84" s="69" t="n">
        <f aca="false">AVERAGE(AD84:AF84)</f>
        <v>0</v>
      </c>
      <c r="BN84" s="69" t="n">
        <f aca="false">AVERAGE(AG84:AI84)</f>
        <v>0</v>
      </c>
      <c r="BO84" s="69" t="n">
        <f aca="false">AVERAGE(AJ84:AL84)</f>
        <v>0</v>
      </c>
      <c r="BP84" s="69" t="n">
        <f aca="false">AVERAGE(AM84:AO84)</f>
        <v>0</v>
      </c>
      <c r="BQ84" s="69" t="n">
        <f aca="false">AVERAGE(AP84:AR84)</f>
        <v>0</v>
      </c>
      <c r="BR84" s="69" t="n">
        <f aca="false">AVERAGE(AS84:AU84)</f>
        <v>0</v>
      </c>
      <c r="BS84" s="69" t="n">
        <f aca="false">AVERAGE(AV84:AX84)</f>
        <v>0</v>
      </c>
      <c r="BT84" s="69" t="n">
        <f aca="false">AVERAGE(AY84:BA84)</f>
        <v>0</v>
      </c>
      <c r="BU84" s="69" t="n">
        <f aca="false">AVERAGE(BB84:BD84)</f>
        <v>0</v>
      </c>
    </row>
    <row r="85" customFormat="false" ht="12.75" hidden="false" customHeight="false" outlineLevel="0" collapsed="false">
      <c r="A85" s="0" t="s">
        <v>1409</v>
      </c>
      <c r="B85" s="0" t="s">
        <v>1251</v>
      </c>
      <c r="C85" s="0" t="s">
        <v>1252</v>
      </c>
      <c r="D85" s="0" t="n">
        <v>40</v>
      </c>
      <c r="E85" s="71" t="s">
        <v>1268</v>
      </c>
      <c r="F85" s="13" t="n">
        <v>9700</v>
      </c>
      <c r="G85" s="8" t="n">
        <v>37012</v>
      </c>
      <c r="H85" s="64" t="s">
        <v>1260</v>
      </c>
      <c r="I85" s="69" t="n">
        <f aca="false">IF(AND($F85&lt;I$2,$G85&lt;I$4,(DATE(YEAR($G85)+1,MONTH($G85)+1,1))&gt;I$4),$D85*24*I$3*(I$2/1000-($F85/1000)),0)</f>
        <v>0</v>
      </c>
      <c r="J85" s="69" t="n">
        <f aca="false">IF(AND($F85&lt;J$2,$G85&lt;J$4,(DATE(YEAR($G85)+1,MONTH($G85)+1,1))&gt;J$4),$D85*24*J$3*(J$2/1000-($F85/1000)),0)</f>
        <v>0</v>
      </c>
      <c r="K85" s="69" t="n">
        <f aca="false">IF(AND($F85&lt;K$2,$G85&lt;K$4,(DATE(YEAR($G85)+1,MONTH($G85)+1,1))&gt;K$4),$D85*24*K$3*(K$2/1000-($F85/1000)),0)</f>
        <v>0</v>
      </c>
      <c r="L85" s="69" t="n">
        <f aca="false">IF(AND($F85&lt;L$2,$G85&lt;L$4,(DATE(YEAR($G85)+1,MONTH($G85)+1,1))&gt;L$4),$D85*24*L$3*(L$2/1000-($F85/1000)),0)</f>
        <v>0</v>
      </c>
      <c r="M85" s="69" t="n">
        <f aca="false">IF(AND($F85&lt;M$2,$G85&lt;M$4,(DATE(YEAR($G85)+1,MONTH($G85)+1,1))&gt;M$4),$D85*24*M$3*(M$2/1000-($F85/1000)),0)</f>
        <v>0</v>
      </c>
      <c r="N85" s="69" t="n">
        <f aca="false">IF(AND($F85&lt;N$2,$G85&lt;N$4,(DATE(YEAR($G85)+1,MONTH($G85)+1,1))&gt;N$4),$D85*24*N$3*(N$2/1000-($F85/1000)),0)</f>
        <v>230.400000000001</v>
      </c>
      <c r="O85" s="69" t="n">
        <f aca="false">IF(AND($F85&lt;O$2,$G85&lt;O$4,(DATE(YEAR($G85)+1,MONTH($G85)+1,1))&gt;O$4),$D85*24*O$3*(O$2/1000-($F85/1000)),0)</f>
        <v>288.000000000001</v>
      </c>
      <c r="P85" s="69" t="n">
        <f aca="false">IF(AND($F85&lt;P$2,$G85&lt;P$4,(DATE(YEAR($G85)+1,MONTH($G85)+1,1))&gt;P$4),$D85*24*P$3*(P$2/1000-($F85/1000)),0)</f>
        <v>288.000000000001</v>
      </c>
      <c r="Q85" s="69" t="n">
        <f aca="false">IF(AND($F85&lt;Q$2,$G85&lt;Q$4,(DATE(YEAR($G85)+1,MONTH($G85)+1,1))&gt;Q$4),$D85*24*Q$3*(Q$2/1000-($F85/1000)),0)</f>
        <v>288.000000000001</v>
      </c>
      <c r="R85" s="69" t="n">
        <f aca="false">IF(AND($F85&lt;R$2,$G85&lt;R$4,(DATE(YEAR($G85)+1,MONTH($G85)+1,1))&gt;R$4),$D85*24*R$3*(R$2/1000-($F85/1000)),0)</f>
        <v>230.400000000001</v>
      </c>
      <c r="S85" s="69" t="n">
        <f aca="false">IF(AND($F85&lt;S$2,$G85&lt;S$4,(DATE(YEAR($G85)+1,MONTH($G85)+1,1))&gt;S$4),$D85*24*S$3*(S$2/1000-($F85/1000)),0)</f>
        <v>259.200000000001</v>
      </c>
      <c r="T85" s="69" t="n">
        <f aca="false">IF(AND($F85&lt;T$2,$G85&lt;T$4,(DATE(YEAR($G85)+1,MONTH($G85)+1,1))&gt;T$4),$D85*24*T$3*(T$2/1000-($F85/1000)),0)</f>
        <v>288.000000000001</v>
      </c>
      <c r="U85" s="69" t="n">
        <f aca="false">IF(AND($F85&lt;U$2,$G85&lt;U$4,(DATE(YEAR($G85)+1,MONTH($G85)+1,1))&gt;U$4),$D85*24*U$3*(U$2/1000-($F85/1000)),0)</f>
        <v>288.000000000001</v>
      </c>
      <c r="V85" s="69" t="n">
        <f aca="false">IF(AND($F85&lt;V$2,$G85&lt;V$4,(DATE(YEAR($G85)+1,MONTH($G85)+1,1))&gt;V$4),$D85*24*V$3*(V$2/1000-($F85/1000)),0)</f>
        <v>288.000000000001</v>
      </c>
      <c r="W85" s="69" t="n">
        <f aca="false">IF(AND($F85&lt;W$2,$G85&lt;W$4,(DATE(YEAR($G85)+1,MONTH($G85)+1,1))&gt;W$4),$D85*24*W$3*(W$2/1000-($F85/1000)),0)</f>
        <v>288.000000000001</v>
      </c>
      <c r="X85" s="69" t="n">
        <f aca="false">IF(AND($F85&lt;X$2,$G85&lt;X$4,(DATE(YEAR($G85)+1,MONTH($G85)+1,1))&gt;X$4),$D85*24*X$3*(X$2/1000-($F85/1000)),0)</f>
        <v>288.000000000001</v>
      </c>
      <c r="Y85" s="69" t="n">
        <f aca="false">IF(AND($F85&lt;Y$2,$G85&lt;Y$4,(DATE(YEAR($G85)+1,MONTH($G85)+1,1))&gt;Y$4),$D85*24*Y$3*(Y$2/1000-($F85/1000)),0)</f>
        <v>288.000000000001</v>
      </c>
      <c r="Z85" s="69" t="n">
        <f aca="false">IF(AND($F85&lt;Z$2,$G85&lt;Z$4,(DATE(YEAR($G85)+1,MONTH($G85)+1,1))&gt;Z$4),$D85*24*Z$3*(Z$2/1000-($F85/1000)),0)</f>
        <v>0</v>
      </c>
      <c r="AA85" s="69" t="n">
        <f aca="false">IF(AND($F85&lt;AA$2,$G85&lt;AA$4,(DATE(YEAR($G85)+1,MONTH($G85)+1,1))&gt;AA$4),$D85*24*AA$3*(AA$2/1000-($F85/1000)),0)</f>
        <v>0</v>
      </c>
      <c r="AB85" s="69" t="n">
        <f aca="false">IF(AND($F85&lt;AB$2,$G85&lt;AB$4,(DATE(YEAR($G85)+1,MONTH($G85)+1,1))&gt;AB$4),$D85*24*AB$3*(AB$2/1000-($F85/1000)),0)</f>
        <v>0</v>
      </c>
      <c r="AC85" s="69" t="n">
        <f aca="false">IF(AND($F85&lt;AC$2,$G85&lt;AC$4,(DATE(YEAR($G85)+1,MONTH($G85)+1,1))&gt;AC$4),$D85*24*AC$3*(AC$2/1000-($F85/1000)),0)</f>
        <v>0</v>
      </c>
      <c r="AD85" s="69" t="n">
        <f aca="false">IF(AND($F85&lt;AD$2,$G85&lt;AD$4,(DATE(YEAR($G85)+1,MONTH($G85)+1,1))&gt;AD$4),$D85*24*AD$3*(AD$2/1000-($F85/1000)),0)</f>
        <v>0</v>
      </c>
      <c r="AE85" s="69" t="n">
        <f aca="false">IF(AND($F85&lt;AE$2,$G85&lt;AE$4,(DATE(YEAR($G85)+1,MONTH($G85)+1,1))&gt;AE$4),$D85*24*AE$3*(AE$2/1000-($F85/1000)),0)</f>
        <v>0</v>
      </c>
      <c r="AF85" s="69" t="n">
        <f aca="false">IF(AND($F85&lt;AF$2,$G85&lt;AF$4,(DATE(YEAR($G85)+1,MONTH($G85)+1,1))&gt;AF$4),$D85*24*AF$3*(AF$2/1000-($F85/1000)),0)</f>
        <v>0</v>
      </c>
      <c r="AG85" s="69" t="n">
        <f aca="false">IF(AND($F85&lt;AG$2,$G85&lt;AG$4,(DATE(YEAR($G85)+1,MONTH($G85)+1,1))&gt;AG$4),$D85*24*AG$3*(AG$2/1000-($F85/1000)),0)</f>
        <v>0</v>
      </c>
      <c r="AH85" s="69" t="n">
        <f aca="false">IF(AND($F85&lt;AH$2,$G85&lt;AH$4,(DATE(YEAR($G85)+1,MONTH($G85)+1,1))&gt;AH$4),$D85*24*AH$3*(AH$2/1000-($F85/1000)),0)</f>
        <v>0</v>
      </c>
      <c r="AI85" s="69" t="n">
        <f aca="false">IF(AND($F85&lt;AI$2,$G85&lt;AI$4,(DATE(YEAR($G85)+1,MONTH($G85)+1,1))&gt;AI$4),$D85*24*AI$3*(AI$2/1000-($F85/1000)),0)</f>
        <v>0</v>
      </c>
      <c r="AJ85" s="69" t="n">
        <f aca="false">IF(AND($F85&lt;AJ$2,$G85&lt;AJ$4,(DATE(YEAR($G85)+1,MONTH($G85)+1,1))&gt;AJ$4),$D85*24*AJ$3*(AJ$2/1000-($F85/1000)),0)</f>
        <v>0</v>
      </c>
      <c r="AK85" s="69" t="n">
        <f aca="false">IF(AND($F85&lt;AK$2,$G85&lt;AK$4,(DATE(YEAR($G85)+1,MONTH($G85)+1,1))&gt;AK$4),$D85*24*AK$3*(AK$2/1000-($F85/1000)),0)</f>
        <v>0</v>
      </c>
      <c r="AL85" s="69" t="n">
        <f aca="false">IF(AND($F85&lt;AL$2,$G85&lt;AL$4,(DATE(YEAR($G85)+1,MONTH($G85)+1,1))&gt;AL$4),$D85*24*AL$3*(AL$2/1000-($F85/1000)),0)</f>
        <v>0</v>
      </c>
      <c r="AM85" s="69" t="n">
        <f aca="false">IF(AND($F85&lt;AM$2,$G85&lt;AM$4,(DATE(YEAR($G85)+1,MONTH($G85)+1,1))&gt;AM$4),$D85*24*AM$3*(AM$2/1000-($F85/1000)),0)</f>
        <v>0</v>
      </c>
      <c r="AN85" s="69" t="n">
        <f aca="false">IF(AND($F85&lt;AN$2,$G85&lt;AN$4,(DATE(YEAR($G85)+1,MONTH($G85)+1,1))&gt;AN$4),$D85*24*AN$3*(AN$2/1000-($F85/1000)),0)</f>
        <v>0</v>
      </c>
      <c r="AO85" s="69" t="n">
        <f aca="false">IF(AND($F85&lt;AO$2,$G85&lt;AO$4,(DATE(YEAR($G85)+1,MONTH($G85)+1,1))&gt;AO$4),$D85*24*AO$3*(AO$2/1000-($F85/1000)),0)</f>
        <v>0</v>
      </c>
      <c r="AP85" s="69" t="n">
        <f aca="false">IF(AND($F85&lt;AP$2,$G85&lt;AP$4,(DATE(YEAR($G85)+1,MONTH($G85)+1,1))&gt;AP$4),$D85*24*AP$3*(AP$2/1000-($F85/1000)),0)</f>
        <v>0</v>
      </c>
      <c r="AQ85" s="69" t="n">
        <f aca="false">IF(AND($F85&lt;AQ$2,$G85&lt;AQ$4,(DATE(YEAR($G85)+1,MONTH($G85)+1,1))&gt;AQ$4),$D85*24*AQ$3*(AQ$2/1000-($F85/1000)),0)</f>
        <v>0</v>
      </c>
      <c r="AR85" s="69" t="n">
        <f aca="false">IF(AND($F85&lt;AR$2,$G85&lt;AR$4,(DATE(YEAR($G85)+1,MONTH($G85)+1,1))&gt;AR$4),$D85*24*AR$3*(AR$2/1000-($F85/1000)),0)</f>
        <v>0</v>
      </c>
      <c r="AS85" s="69" t="n">
        <f aca="false">IF(AND($F85&lt;AS$2,$G85&lt;AS$4,(DATE(YEAR($G85)+1,MONTH($G85)+1,1))&gt;AS$4),$D85*24*AS$3*(AS$2/1000-($F85/1000)),0)</f>
        <v>0</v>
      </c>
      <c r="AT85" s="69" t="n">
        <f aca="false">IF(AND($F85&lt;AT$2,$G85&lt;AT$4,(DATE(YEAR($G85)+1,MONTH($G85)+1,1))&gt;AT$4),$D85*24*AT$3*(AT$2/1000-($F85/1000)),0)</f>
        <v>0</v>
      </c>
      <c r="AU85" s="69" t="n">
        <f aca="false">IF(AND($F85&lt;AU$2,$G85&lt;AU$4,(DATE(YEAR($G85)+1,MONTH($G85)+1,1))&gt;AU$4),$D85*24*AU$3*(AU$2/1000-($F85/1000)),0)</f>
        <v>0</v>
      </c>
      <c r="AV85" s="69" t="n">
        <f aca="false">IF(AND($F85&lt;AV$2,$G85&lt;AV$4,(DATE(YEAR($G85)+1,MONTH($G85)+1,1))&gt;AV$4),$D85*24*AV$3*(AV$2/1000-($F85/1000)),0)</f>
        <v>0</v>
      </c>
      <c r="AW85" s="69" t="n">
        <f aca="false">IF(AND($F85&lt;AW$2,$G85&lt;AW$4,(DATE(YEAR($G85)+1,MONTH($G85)+1,1))&gt;AW$4),$D85*24*AW$3*(AW$2/1000-($F85/1000)),0)</f>
        <v>0</v>
      </c>
      <c r="AX85" s="69" t="n">
        <f aca="false">IF(AND($F85&lt;AX$2,$G85&lt;AX$4,(DATE(YEAR($G85)+1,MONTH($G85)+1,1))&gt;AX$4),$D85*24*AX$3*(AX$2/1000-($F85/1000)),0)</f>
        <v>0</v>
      </c>
      <c r="AY85" s="69" t="n">
        <f aca="false">IF(AND($F85&lt;AY$2,$G85&lt;AY$4,(DATE(YEAR($G85)+1,MONTH($G85)+1,1))&gt;AY$4),$D85*24*AY$3*(AY$2/1000-($F85/1000)),0)</f>
        <v>0</v>
      </c>
      <c r="AZ85" s="69" t="n">
        <f aca="false">IF(AND($F85&lt;AZ$2,$G85&lt;AZ$4,(DATE(YEAR($G85)+1,MONTH($G85)+1,1))&gt;AZ$4),$D85*24*AZ$3*(AZ$2/1000-($F85/1000)),0)</f>
        <v>0</v>
      </c>
      <c r="BA85" s="69" t="n">
        <f aca="false">IF(AND($F85&lt;BA$2,$G85&lt;BA$4,(DATE(YEAR($G85)+1,MONTH($G85)+1,1))&gt;BA$4),$D85*24*BA$3*(BA$2/1000-($F85/1000)),0)</f>
        <v>0</v>
      </c>
      <c r="BB85" s="69" t="n">
        <f aca="false">IF(AND($F85&lt;BB$2,$G85&lt;BB$4,(DATE(YEAR($G85)+1,MONTH($G85)+1,1))&gt;BB$4),$D85*24*BB$3*(BB$2/1000-($F85/1000)),0)</f>
        <v>0</v>
      </c>
      <c r="BC85" s="69" t="n">
        <f aca="false">IF(AND($F85&lt;BC$2,$G85&lt;BC$4,(DATE(YEAR($G85)+1,MONTH($G85)+1,1))&gt;BC$4),$D85*24*BC$3*(BC$2/1000-($F85/1000)),0)</f>
        <v>0</v>
      </c>
      <c r="BD85" s="83" t="n">
        <f aca="false">IF(AND($F85&lt;BD$2,$G85&lt;BD$4,(DATE(YEAR($G85)+1,MONTH($G85)+1,1))&gt;BD$4),$D85*24*BD$3*(BD$2/1000-($F85/1000)),0)</f>
        <v>0</v>
      </c>
      <c r="BF85" s="69" t="n">
        <f aca="false">AVERAGE(I85:K85)</f>
        <v>0</v>
      </c>
      <c r="BG85" s="69" t="n">
        <f aca="false">AVERAGE(L85:N85)</f>
        <v>76.8000000000002</v>
      </c>
      <c r="BH85" s="69" t="n">
        <f aca="false">AVERAGE(O85:Q85)</f>
        <v>288.000000000001</v>
      </c>
      <c r="BI85" s="69" t="n">
        <f aca="false">AVERAGE(R85:T85)</f>
        <v>259.200000000001</v>
      </c>
      <c r="BJ85" s="69" t="n">
        <f aca="false">AVERAGE(U85:W85)</f>
        <v>288.000000000001</v>
      </c>
      <c r="BK85" s="69" t="n">
        <f aca="false">AVERAGE(X85:Z85)</f>
        <v>192</v>
      </c>
      <c r="BL85" s="69" t="n">
        <f aca="false">AVERAGE(AA85:AC85)</f>
        <v>0</v>
      </c>
      <c r="BM85" s="69" t="n">
        <f aca="false">AVERAGE(AD85:AF85)</f>
        <v>0</v>
      </c>
      <c r="BN85" s="69" t="n">
        <f aca="false">AVERAGE(AG85:AI85)</f>
        <v>0</v>
      </c>
      <c r="BO85" s="69" t="n">
        <f aca="false">AVERAGE(AJ85:AL85)</f>
        <v>0</v>
      </c>
      <c r="BP85" s="69" t="n">
        <f aca="false">AVERAGE(AM85:AO85)</f>
        <v>0</v>
      </c>
      <c r="BQ85" s="69" t="n">
        <f aca="false">AVERAGE(AP85:AR85)</f>
        <v>0</v>
      </c>
      <c r="BR85" s="69" t="n">
        <f aca="false">AVERAGE(AS85:AU85)</f>
        <v>0</v>
      </c>
      <c r="BS85" s="69" t="n">
        <f aca="false">AVERAGE(AV85:AX85)</f>
        <v>0</v>
      </c>
      <c r="BT85" s="69" t="n">
        <f aca="false">AVERAGE(AY85:BA85)</f>
        <v>0</v>
      </c>
      <c r="BU85" s="69" t="n">
        <f aca="false">AVERAGE(BB85:BD85)</f>
        <v>0</v>
      </c>
    </row>
    <row r="86" customFormat="false" ht="12.75" hidden="false" customHeight="false" outlineLevel="0" collapsed="false">
      <c r="A86" s="0" t="s">
        <v>1410</v>
      </c>
      <c r="B86" s="0" t="s">
        <v>1251</v>
      </c>
      <c r="C86" s="0" t="s">
        <v>1343</v>
      </c>
      <c r="D86" s="0" t="n">
        <v>10</v>
      </c>
      <c r="E86" s="71" t="s">
        <v>1268</v>
      </c>
      <c r="F86" s="13" t="n">
        <v>9700</v>
      </c>
      <c r="G86" s="8" t="n">
        <v>37057</v>
      </c>
      <c r="H86" s="64" t="s">
        <v>1260</v>
      </c>
      <c r="I86" s="69" t="n">
        <f aca="false">IF(AND($F86&lt;I$2,$G86&lt;I$4,(DATE(YEAR($G86)+1,MONTH($G86)+1,1))&gt;I$4),$D86*24*I$3*(I$2/1000-($F86/1000)),0)</f>
        <v>0</v>
      </c>
      <c r="J86" s="69" t="n">
        <f aca="false">IF(AND($F86&lt;J$2,$G86&lt;J$4,(DATE(YEAR($G86)+1,MONTH($G86)+1,1))&gt;J$4),$D86*24*J$3*(J$2/1000-($F86/1000)),0)</f>
        <v>0</v>
      </c>
      <c r="K86" s="69" t="n">
        <f aca="false">IF(AND($F86&lt;K$2,$G86&lt;K$4,(DATE(YEAR($G86)+1,MONTH($G86)+1,1))&gt;K$4),$D86*24*K$3*(K$2/1000-($F86/1000)),0)</f>
        <v>0</v>
      </c>
      <c r="L86" s="69" t="n">
        <f aca="false">IF(AND($F86&lt;L$2,$G86&lt;L$4,(DATE(YEAR($G86)+1,MONTH($G86)+1,1))&gt;L$4),$D86*24*L$3*(L$2/1000-($F86/1000)),0)</f>
        <v>0</v>
      </c>
      <c r="M86" s="69" t="n">
        <f aca="false">IF(AND($F86&lt;M$2,$G86&lt;M$4,(DATE(YEAR($G86)+1,MONTH($G86)+1,1))&gt;M$4),$D86*24*M$3*(M$2/1000-($F86/1000)),0)</f>
        <v>0</v>
      </c>
      <c r="N86" s="69" t="n">
        <f aca="false">IF(AND($F86&lt;N$2,$G86&lt;N$4,(DATE(YEAR($G86)+1,MONTH($G86)+1,1))&gt;N$4),$D86*24*N$3*(N$2/1000-($F86/1000)),0)</f>
        <v>0</v>
      </c>
      <c r="O86" s="69" t="n">
        <f aca="false">IF(AND($F86&lt;O$2,$G86&lt;O$4,(DATE(YEAR($G86)+1,MONTH($G86)+1,1))&gt;O$4),$D86*24*O$3*(O$2/1000-($F86/1000)),0)</f>
        <v>72.0000000000002</v>
      </c>
      <c r="P86" s="69" t="n">
        <f aca="false">IF(AND($F86&lt;P$2,$G86&lt;P$4,(DATE(YEAR($G86)+1,MONTH($G86)+1,1))&gt;P$4),$D86*24*P$3*(P$2/1000-($F86/1000)),0)</f>
        <v>72.0000000000002</v>
      </c>
      <c r="Q86" s="69" t="n">
        <f aca="false">IF(AND($F86&lt;Q$2,$G86&lt;Q$4,(DATE(YEAR($G86)+1,MONTH($G86)+1,1))&gt;Q$4),$D86*24*Q$3*(Q$2/1000-($F86/1000)),0)</f>
        <v>72.0000000000002</v>
      </c>
      <c r="R86" s="69" t="n">
        <f aca="false">IF(AND($F86&lt;R$2,$G86&lt;R$4,(DATE(YEAR($G86)+1,MONTH($G86)+1,1))&gt;R$4),$D86*24*R$3*(R$2/1000-($F86/1000)),0)</f>
        <v>57.6000000000001</v>
      </c>
      <c r="S86" s="69" t="n">
        <f aca="false">IF(AND($F86&lt;S$2,$G86&lt;S$4,(DATE(YEAR($G86)+1,MONTH($G86)+1,1))&gt;S$4),$D86*24*S$3*(S$2/1000-($F86/1000)),0)</f>
        <v>64.8000000000002</v>
      </c>
      <c r="T86" s="69" t="n">
        <f aca="false">IF(AND($F86&lt;T$2,$G86&lt;T$4,(DATE(YEAR($G86)+1,MONTH($G86)+1,1))&gt;T$4),$D86*24*T$3*(T$2/1000-($F86/1000)),0)</f>
        <v>72.0000000000002</v>
      </c>
      <c r="U86" s="69" t="n">
        <f aca="false">IF(AND($F86&lt;U$2,$G86&lt;U$4,(DATE(YEAR($G86)+1,MONTH($G86)+1,1))&gt;U$4),$D86*24*U$3*(U$2/1000-($F86/1000)),0)</f>
        <v>72.0000000000002</v>
      </c>
      <c r="V86" s="69" t="n">
        <f aca="false">IF(AND($F86&lt;V$2,$G86&lt;V$4,(DATE(YEAR($G86)+1,MONTH($G86)+1,1))&gt;V$4),$D86*24*V$3*(V$2/1000-($F86/1000)),0)</f>
        <v>72.0000000000002</v>
      </c>
      <c r="W86" s="69" t="n">
        <f aca="false">IF(AND($F86&lt;W$2,$G86&lt;W$4,(DATE(YEAR($G86)+1,MONTH($G86)+1,1))&gt;W$4),$D86*24*W$3*(W$2/1000-($F86/1000)),0)</f>
        <v>72.0000000000002</v>
      </c>
      <c r="X86" s="69" t="n">
        <f aca="false">IF(AND($F86&lt;X$2,$G86&lt;X$4,(DATE(YEAR($G86)+1,MONTH($G86)+1,1))&gt;X$4),$D86*24*X$3*(X$2/1000-($F86/1000)),0)</f>
        <v>72.0000000000002</v>
      </c>
      <c r="Y86" s="69" t="n">
        <f aca="false">IF(AND($F86&lt;Y$2,$G86&lt;Y$4,(DATE(YEAR($G86)+1,MONTH($G86)+1,1))&gt;Y$4),$D86*24*Y$3*(Y$2/1000-($F86/1000)),0)</f>
        <v>72.0000000000002</v>
      </c>
      <c r="Z86" s="69" t="n">
        <f aca="false">IF(AND($F86&lt;Z$2,$G86&lt;Z$4,(DATE(YEAR($G86)+1,MONTH($G86)+1,1))&gt;Z$4),$D86*24*Z$3*(Z$2/1000-($F86/1000)),0)</f>
        <v>72.0000000000002</v>
      </c>
      <c r="AA86" s="69" t="n">
        <f aca="false">IF(AND($F86&lt;AA$2,$G86&lt;AA$4,(DATE(YEAR($G86)+1,MONTH($G86)+1,1))&gt;AA$4),$D86*24*AA$3*(AA$2/1000-($F86/1000)),0)</f>
        <v>0</v>
      </c>
      <c r="AB86" s="69" t="n">
        <f aca="false">IF(AND($F86&lt;AB$2,$G86&lt;AB$4,(DATE(YEAR($G86)+1,MONTH($G86)+1,1))&gt;AB$4),$D86*24*AB$3*(AB$2/1000-($F86/1000)),0)</f>
        <v>0</v>
      </c>
      <c r="AC86" s="69" t="n">
        <f aca="false">IF(AND($F86&lt;AC$2,$G86&lt;AC$4,(DATE(YEAR($G86)+1,MONTH($G86)+1,1))&gt;AC$4),$D86*24*AC$3*(AC$2/1000-($F86/1000)),0)</f>
        <v>0</v>
      </c>
      <c r="AD86" s="69" t="n">
        <f aca="false">IF(AND($F86&lt;AD$2,$G86&lt;AD$4,(DATE(YEAR($G86)+1,MONTH($G86)+1,1))&gt;AD$4),$D86*24*AD$3*(AD$2/1000-($F86/1000)),0)</f>
        <v>0</v>
      </c>
      <c r="AE86" s="69" t="n">
        <f aca="false">IF(AND($F86&lt;AE$2,$G86&lt;AE$4,(DATE(YEAR($G86)+1,MONTH($G86)+1,1))&gt;AE$4),$D86*24*AE$3*(AE$2/1000-($F86/1000)),0)</f>
        <v>0</v>
      </c>
      <c r="AF86" s="69" t="n">
        <f aca="false">IF(AND($F86&lt;AF$2,$G86&lt;AF$4,(DATE(YEAR($G86)+1,MONTH($G86)+1,1))&gt;AF$4),$D86*24*AF$3*(AF$2/1000-($F86/1000)),0)</f>
        <v>0</v>
      </c>
      <c r="AG86" s="69" t="n">
        <f aca="false">IF(AND($F86&lt;AG$2,$G86&lt;AG$4,(DATE(YEAR($G86)+1,MONTH($G86)+1,1))&gt;AG$4),$D86*24*AG$3*(AG$2/1000-($F86/1000)),0)</f>
        <v>0</v>
      </c>
      <c r="AH86" s="69" t="n">
        <f aca="false">IF(AND($F86&lt;AH$2,$G86&lt;AH$4,(DATE(YEAR($G86)+1,MONTH($G86)+1,1))&gt;AH$4),$D86*24*AH$3*(AH$2/1000-($F86/1000)),0)</f>
        <v>0</v>
      </c>
      <c r="AI86" s="69" t="n">
        <f aca="false">IF(AND($F86&lt;AI$2,$G86&lt;AI$4,(DATE(YEAR($G86)+1,MONTH($G86)+1,1))&gt;AI$4),$D86*24*AI$3*(AI$2/1000-($F86/1000)),0)</f>
        <v>0</v>
      </c>
      <c r="AJ86" s="69" t="n">
        <f aca="false">IF(AND($F86&lt;AJ$2,$G86&lt;AJ$4,(DATE(YEAR($G86)+1,MONTH($G86)+1,1))&gt;AJ$4),$D86*24*AJ$3*(AJ$2/1000-($F86/1000)),0)</f>
        <v>0</v>
      </c>
      <c r="AK86" s="69" t="n">
        <f aca="false">IF(AND($F86&lt;AK$2,$G86&lt;AK$4,(DATE(YEAR($G86)+1,MONTH($G86)+1,1))&gt;AK$4),$D86*24*AK$3*(AK$2/1000-($F86/1000)),0)</f>
        <v>0</v>
      </c>
      <c r="AL86" s="69" t="n">
        <f aca="false">IF(AND($F86&lt;AL$2,$G86&lt;AL$4,(DATE(YEAR($G86)+1,MONTH($G86)+1,1))&gt;AL$4),$D86*24*AL$3*(AL$2/1000-($F86/1000)),0)</f>
        <v>0</v>
      </c>
      <c r="AM86" s="69" t="n">
        <f aca="false">IF(AND($F86&lt;AM$2,$G86&lt;AM$4,(DATE(YEAR($G86)+1,MONTH($G86)+1,1))&gt;AM$4),$D86*24*AM$3*(AM$2/1000-($F86/1000)),0)</f>
        <v>0</v>
      </c>
      <c r="AN86" s="69" t="n">
        <f aca="false">IF(AND($F86&lt;AN$2,$G86&lt;AN$4,(DATE(YEAR($G86)+1,MONTH($G86)+1,1))&gt;AN$4),$D86*24*AN$3*(AN$2/1000-($F86/1000)),0)</f>
        <v>0</v>
      </c>
      <c r="AO86" s="69" t="n">
        <f aca="false">IF(AND($F86&lt;AO$2,$G86&lt;AO$4,(DATE(YEAR($G86)+1,MONTH($G86)+1,1))&gt;AO$4),$D86*24*AO$3*(AO$2/1000-($F86/1000)),0)</f>
        <v>0</v>
      </c>
      <c r="AP86" s="69" t="n">
        <f aca="false">IF(AND($F86&lt;AP$2,$G86&lt;AP$4,(DATE(YEAR($G86)+1,MONTH($G86)+1,1))&gt;AP$4),$D86*24*AP$3*(AP$2/1000-($F86/1000)),0)</f>
        <v>0</v>
      </c>
      <c r="AQ86" s="69" t="n">
        <f aca="false">IF(AND($F86&lt;AQ$2,$G86&lt;AQ$4,(DATE(YEAR($G86)+1,MONTH($G86)+1,1))&gt;AQ$4),$D86*24*AQ$3*(AQ$2/1000-($F86/1000)),0)</f>
        <v>0</v>
      </c>
      <c r="AR86" s="69" t="n">
        <f aca="false">IF(AND($F86&lt;AR$2,$G86&lt;AR$4,(DATE(YEAR($G86)+1,MONTH($G86)+1,1))&gt;AR$4),$D86*24*AR$3*(AR$2/1000-($F86/1000)),0)</f>
        <v>0</v>
      </c>
      <c r="AS86" s="69" t="n">
        <f aca="false">IF(AND($F86&lt;AS$2,$G86&lt;AS$4,(DATE(YEAR($G86)+1,MONTH($G86)+1,1))&gt;AS$4),$D86*24*AS$3*(AS$2/1000-($F86/1000)),0)</f>
        <v>0</v>
      </c>
      <c r="AT86" s="69" t="n">
        <f aca="false">IF(AND($F86&lt;AT$2,$G86&lt;AT$4,(DATE(YEAR($G86)+1,MONTH($G86)+1,1))&gt;AT$4),$D86*24*AT$3*(AT$2/1000-($F86/1000)),0)</f>
        <v>0</v>
      </c>
      <c r="AU86" s="69" t="n">
        <f aca="false">IF(AND($F86&lt;AU$2,$G86&lt;AU$4,(DATE(YEAR($G86)+1,MONTH($G86)+1,1))&gt;AU$4),$D86*24*AU$3*(AU$2/1000-($F86/1000)),0)</f>
        <v>0</v>
      </c>
      <c r="AV86" s="69" t="n">
        <f aca="false">IF(AND($F86&lt;AV$2,$G86&lt;AV$4,(DATE(YEAR($G86)+1,MONTH($G86)+1,1))&gt;AV$4),$D86*24*AV$3*(AV$2/1000-($F86/1000)),0)</f>
        <v>0</v>
      </c>
      <c r="AW86" s="69" t="n">
        <f aca="false">IF(AND($F86&lt;AW$2,$G86&lt;AW$4,(DATE(YEAR($G86)+1,MONTH($G86)+1,1))&gt;AW$4),$D86*24*AW$3*(AW$2/1000-($F86/1000)),0)</f>
        <v>0</v>
      </c>
      <c r="AX86" s="69" t="n">
        <f aca="false">IF(AND($F86&lt;AX$2,$G86&lt;AX$4,(DATE(YEAR($G86)+1,MONTH($G86)+1,1))&gt;AX$4),$D86*24*AX$3*(AX$2/1000-($F86/1000)),0)</f>
        <v>0</v>
      </c>
      <c r="AY86" s="69" t="n">
        <f aca="false">IF(AND($F86&lt;AY$2,$G86&lt;AY$4,(DATE(YEAR($G86)+1,MONTH($G86)+1,1))&gt;AY$4),$D86*24*AY$3*(AY$2/1000-($F86/1000)),0)</f>
        <v>0</v>
      </c>
      <c r="AZ86" s="69" t="n">
        <f aca="false">IF(AND($F86&lt;AZ$2,$G86&lt;AZ$4,(DATE(YEAR($G86)+1,MONTH($G86)+1,1))&gt;AZ$4),$D86*24*AZ$3*(AZ$2/1000-($F86/1000)),0)</f>
        <v>0</v>
      </c>
      <c r="BA86" s="69" t="n">
        <f aca="false">IF(AND($F86&lt;BA$2,$G86&lt;BA$4,(DATE(YEAR($G86)+1,MONTH($G86)+1,1))&gt;BA$4),$D86*24*BA$3*(BA$2/1000-($F86/1000)),0)</f>
        <v>0</v>
      </c>
      <c r="BB86" s="69" t="n">
        <f aca="false">IF(AND($F86&lt;BB$2,$G86&lt;BB$4,(DATE(YEAR($G86)+1,MONTH($G86)+1,1))&gt;BB$4),$D86*24*BB$3*(BB$2/1000-($F86/1000)),0)</f>
        <v>0</v>
      </c>
      <c r="BC86" s="69" t="n">
        <f aca="false">IF(AND($F86&lt;BC$2,$G86&lt;BC$4,(DATE(YEAR($G86)+1,MONTH($G86)+1,1))&gt;BC$4),$D86*24*BC$3*(BC$2/1000-($F86/1000)),0)</f>
        <v>0</v>
      </c>
      <c r="BD86" s="83" t="n">
        <f aca="false">IF(AND($F86&lt;BD$2,$G86&lt;BD$4,(DATE(YEAR($G86)+1,MONTH($G86)+1,1))&gt;BD$4),$D86*24*BD$3*(BD$2/1000-($F86/1000)),0)</f>
        <v>0</v>
      </c>
      <c r="BF86" s="69" t="n">
        <f aca="false">AVERAGE(I86:K86)</f>
        <v>0</v>
      </c>
      <c r="BG86" s="69" t="n">
        <f aca="false">AVERAGE(L86:N86)</f>
        <v>0</v>
      </c>
      <c r="BH86" s="69" t="n">
        <f aca="false">AVERAGE(O86:Q86)</f>
        <v>72.0000000000002</v>
      </c>
      <c r="BI86" s="69" t="n">
        <f aca="false">AVERAGE(R86:T86)</f>
        <v>64.8000000000002</v>
      </c>
      <c r="BJ86" s="69" t="n">
        <f aca="false">AVERAGE(U86:W86)</f>
        <v>72.0000000000002</v>
      </c>
      <c r="BK86" s="69" t="n">
        <f aca="false">AVERAGE(X86:Z86)</f>
        <v>72.0000000000002</v>
      </c>
      <c r="BL86" s="69" t="n">
        <f aca="false">AVERAGE(AA86:AC86)</f>
        <v>0</v>
      </c>
      <c r="BM86" s="69" t="n">
        <f aca="false">AVERAGE(AD86:AF86)</f>
        <v>0</v>
      </c>
      <c r="BN86" s="69" t="n">
        <f aca="false">AVERAGE(AG86:AI86)</f>
        <v>0</v>
      </c>
      <c r="BO86" s="69" t="n">
        <f aca="false">AVERAGE(AJ86:AL86)</f>
        <v>0</v>
      </c>
      <c r="BP86" s="69" t="n">
        <f aca="false">AVERAGE(AM86:AO86)</f>
        <v>0</v>
      </c>
      <c r="BQ86" s="69" t="n">
        <f aca="false">AVERAGE(AP86:AR86)</f>
        <v>0</v>
      </c>
      <c r="BR86" s="69" t="n">
        <f aca="false">AVERAGE(AS86:AU86)</f>
        <v>0</v>
      </c>
      <c r="BS86" s="69" t="n">
        <f aca="false">AVERAGE(AV86:AX86)</f>
        <v>0</v>
      </c>
      <c r="BT86" s="69" t="n">
        <f aca="false">AVERAGE(AY86:BA86)</f>
        <v>0</v>
      </c>
      <c r="BU86" s="69" t="n">
        <f aca="false">AVERAGE(BB86:BD86)</f>
        <v>0</v>
      </c>
    </row>
    <row r="87" customFormat="false" ht="12.75" hidden="false" customHeight="false" outlineLevel="0" collapsed="false">
      <c r="A87" s="71" t="s">
        <v>440</v>
      </c>
      <c r="B87" s="71" t="s">
        <v>1251</v>
      </c>
      <c r="C87" s="71" t="s">
        <v>1343</v>
      </c>
      <c r="D87" s="72" t="n">
        <v>100</v>
      </c>
      <c r="E87" s="66" t="s">
        <v>1268</v>
      </c>
      <c r="F87" s="72" t="n">
        <v>9700</v>
      </c>
      <c r="G87" s="73" t="n">
        <v>37102</v>
      </c>
      <c r="H87" s="64" t="s">
        <v>1260</v>
      </c>
      <c r="I87" s="69" t="n">
        <f aca="false">IF(AND($F87&lt;I$2,$G87&lt;I$4,(DATE(YEAR($G87)+1,MONTH($G87)+1,1))&gt;I$4),$D87*24*I$3*(I$2/1000-($F87/1000)),0)</f>
        <v>0</v>
      </c>
      <c r="J87" s="69" t="n">
        <f aca="false">IF(AND($F87&lt;J$2,$G87&lt;J$4,(DATE(YEAR($G87)+1,MONTH($G87)+1,1))&gt;J$4),$D87*24*J$3*(J$2/1000-($F87/1000)),0)</f>
        <v>0</v>
      </c>
      <c r="K87" s="69" t="n">
        <f aca="false">IF(AND($F87&lt;K$2,$G87&lt;K$4,(DATE(YEAR($G87)+1,MONTH($G87)+1,1))&gt;K$4),$D87*24*K$3*(K$2/1000-($F87/1000)),0)</f>
        <v>0</v>
      </c>
      <c r="L87" s="69" t="n">
        <f aca="false">IF(AND($F87&lt;L$2,$G87&lt;L$4,(DATE(YEAR($G87)+1,MONTH($G87)+1,1))&gt;L$4),$D87*24*L$3*(L$2/1000-($F87/1000)),0)</f>
        <v>0</v>
      </c>
      <c r="M87" s="69" t="n">
        <f aca="false">IF(AND($F87&lt;M$2,$G87&lt;M$4,(DATE(YEAR($G87)+1,MONTH($G87)+1,1))&gt;M$4),$D87*24*M$3*(M$2/1000-($F87/1000)),0)</f>
        <v>0</v>
      </c>
      <c r="N87" s="69" t="n">
        <f aca="false">IF(AND($F87&lt;N$2,$G87&lt;N$4,(DATE(YEAR($G87)+1,MONTH($G87)+1,1))&gt;N$4),$D87*24*N$3*(N$2/1000-($F87/1000)),0)</f>
        <v>0</v>
      </c>
      <c r="O87" s="69" t="n">
        <f aca="false">IF(AND($F87&lt;O$2,$G87&lt;O$4,(DATE(YEAR($G87)+1,MONTH($G87)+1,1))&gt;O$4),$D87*24*O$3*(O$2/1000-($F87/1000)),0)</f>
        <v>0</v>
      </c>
      <c r="P87" s="69" t="n">
        <f aca="false">IF(AND($F87&lt;P$2,$G87&lt;P$4,(DATE(YEAR($G87)+1,MONTH($G87)+1,1))&gt;P$4),$D87*24*P$3*(P$2/1000-($F87/1000)),0)</f>
        <v>720.000000000002</v>
      </c>
      <c r="Q87" s="69" t="n">
        <f aca="false">IF(AND($F87&lt;Q$2,$G87&lt;Q$4,(DATE(YEAR($G87)+1,MONTH($G87)+1,1))&gt;Q$4),$D87*24*Q$3*(Q$2/1000-($F87/1000)),0)</f>
        <v>720.000000000002</v>
      </c>
      <c r="R87" s="69" t="n">
        <f aca="false">IF(AND($F87&lt;R$2,$G87&lt;R$4,(DATE(YEAR($G87)+1,MONTH($G87)+1,1))&gt;R$4),$D87*24*R$3*(R$2/1000-($F87/1000)),0)</f>
        <v>576.000000000001</v>
      </c>
      <c r="S87" s="69" t="n">
        <f aca="false">IF(AND($F87&lt;S$2,$G87&lt;S$4,(DATE(YEAR($G87)+1,MONTH($G87)+1,1))&gt;S$4),$D87*24*S$3*(S$2/1000-($F87/1000)),0)</f>
        <v>648.000000000002</v>
      </c>
      <c r="T87" s="69" t="n">
        <f aca="false">IF(AND($F87&lt;T$2,$G87&lt;T$4,(DATE(YEAR($G87)+1,MONTH($G87)+1,1))&gt;T$4),$D87*24*T$3*(T$2/1000-($F87/1000)),0)</f>
        <v>720.000000000002</v>
      </c>
      <c r="U87" s="69" t="n">
        <f aca="false">IF(AND($F87&lt;U$2,$G87&lt;U$4,(DATE(YEAR($G87)+1,MONTH($G87)+1,1))&gt;U$4),$D87*24*U$3*(U$2/1000-($F87/1000)),0)</f>
        <v>720.000000000002</v>
      </c>
      <c r="V87" s="69" t="n">
        <f aca="false">IF(AND($F87&lt;V$2,$G87&lt;V$4,(DATE(YEAR($G87)+1,MONTH($G87)+1,1))&gt;V$4),$D87*24*V$3*(V$2/1000-($F87/1000)),0)</f>
        <v>720.000000000002</v>
      </c>
      <c r="W87" s="69" t="n">
        <f aca="false">IF(AND($F87&lt;W$2,$G87&lt;W$4,(DATE(YEAR($G87)+1,MONTH($G87)+1,1))&gt;W$4),$D87*24*W$3*(W$2/1000-($F87/1000)),0)</f>
        <v>720.000000000002</v>
      </c>
      <c r="X87" s="69" t="n">
        <f aca="false">IF(AND($F87&lt;X$2,$G87&lt;X$4,(DATE(YEAR($G87)+1,MONTH($G87)+1,1))&gt;X$4),$D87*24*X$3*(X$2/1000-($F87/1000)),0)</f>
        <v>720.000000000002</v>
      </c>
      <c r="Y87" s="69" t="n">
        <f aca="false">IF(AND($F87&lt;Y$2,$G87&lt;Y$4,(DATE(YEAR($G87)+1,MONTH($G87)+1,1))&gt;Y$4),$D87*24*Y$3*(Y$2/1000-($F87/1000)),0)</f>
        <v>720.000000000002</v>
      </c>
      <c r="Z87" s="69" t="n">
        <f aca="false">IF(AND($F87&lt;Z$2,$G87&lt;Z$4,(DATE(YEAR($G87)+1,MONTH($G87)+1,1))&gt;Z$4),$D87*24*Z$3*(Z$2/1000-($F87/1000)),0)</f>
        <v>720.000000000002</v>
      </c>
      <c r="AA87" s="69" t="n">
        <f aca="false">IF(AND($F87&lt;AA$2,$G87&lt;AA$4,(DATE(YEAR($G87)+1,MONTH($G87)+1,1))&gt;AA$4),$D87*24*AA$3*(AA$2/1000-($F87/1000)),0)</f>
        <v>720.000000000002</v>
      </c>
      <c r="AB87" s="69" t="n">
        <f aca="false">IF(AND($F87&lt;AB$2,$G87&lt;AB$4,(DATE(YEAR($G87)+1,MONTH($G87)+1,1))&gt;AB$4),$D87*24*AB$3*(AB$2/1000-($F87/1000)),0)</f>
        <v>0</v>
      </c>
      <c r="AC87" s="69" t="n">
        <f aca="false">IF(AND($F87&lt;AC$2,$G87&lt;AC$4,(DATE(YEAR($G87)+1,MONTH($G87)+1,1))&gt;AC$4),$D87*24*AC$3*(AC$2/1000-($F87/1000)),0)</f>
        <v>0</v>
      </c>
      <c r="AD87" s="69" t="n">
        <f aca="false">IF(AND($F87&lt;AD$2,$G87&lt;AD$4,(DATE(YEAR($G87)+1,MONTH($G87)+1,1))&gt;AD$4),$D87*24*AD$3*(AD$2/1000-($F87/1000)),0)</f>
        <v>0</v>
      </c>
      <c r="AE87" s="69" t="n">
        <f aca="false">IF(AND($F87&lt;AE$2,$G87&lt;AE$4,(DATE(YEAR($G87)+1,MONTH($G87)+1,1))&gt;AE$4),$D87*24*AE$3*(AE$2/1000-($F87/1000)),0)</f>
        <v>0</v>
      </c>
      <c r="AF87" s="69" t="n">
        <f aca="false">IF(AND($F87&lt;AF$2,$G87&lt;AF$4,(DATE(YEAR($G87)+1,MONTH($G87)+1,1))&gt;AF$4),$D87*24*AF$3*(AF$2/1000-($F87/1000)),0)</f>
        <v>0</v>
      </c>
      <c r="AG87" s="69" t="n">
        <f aca="false">IF(AND($F87&lt;AG$2,$G87&lt;AG$4,(DATE(YEAR($G87)+1,MONTH($G87)+1,1))&gt;AG$4),$D87*24*AG$3*(AG$2/1000-($F87/1000)),0)</f>
        <v>0</v>
      </c>
      <c r="AH87" s="69" t="n">
        <f aca="false">IF(AND($F87&lt;AH$2,$G87&lt;AH$4,(DATE(YEAR($G87)+1,MONTH($G87)+1,1))&gt;AH$4),$D87*24*AH$3*(AH$2/1000-($F87/1000)),0)</f>
        <v>0</v>
      </c>
      <c r="AI87" s="69" t="n">
        <f aca="false">IF(AND($F87&lt;AI$2,$G87&lt;AI$4,(DATE(YEAR($G87)+1,MONTH($G87)+1,1))&gt;AI$4),$D87*24*AI$3*(AI$2/1000-($F87/1000)),0)</f>
        <v>0</v>
      </c>
      <c r="AJ87" s="69" t="n">
        <f aca="false">IF(AND($F87&lt;AJ$2,$G87&lt;AJ$4,(DATE(YEAR($G87)+1,MONTH($G87)+1,1))&gt;AJ$4),$D87*24*AJ$3*(AJ$2/1000-($F87/1000)),0)</f>
        <v>0</v>
      </c>
      <c r="AK87" s="69" t="n">
        <f aca="false">IF(AND($F87&lt;AK$2,$G87&lt;AK$4,(DATE(YEAR($G87)+1,MONTH($G87)+1,1))&gt;AK$4),$D87*24*AK$3*(AK$2/1000-($F87/1000)),0)</f>
        <v>0</v>
      </c>
      <c r="AL87" s="69" t="n">
        <f aca="false">IF(AND($F87&lt;AL$2,$G87&lt;AL$4,(DATE(YEAR($G87)+1,MONTH($G87)+1,1))&gt;AL$4),$D87*24*AL$3*(AL$2/1000-($F87/1000)),0)</f>
        <v>0</v>
      </c>
      <c r="AM87" s="69" t="n">
        <f aca="false">IF(AND($F87&lt;AM$2,$G87&lt;AM$4,(DATE(YEAR($G87)+1,MONTH($G87)+1,1))&gt;AM$4),$D87*24*AM$3*(AM$2/1000-($F87/1000)),0)</f>
        <v>0</v>
      </c>
      <c r="AN87" s="69" t="n">
        <f aca="false">IF(AND($F87&lt;AN$2,$G87&lt;AN$4,(DATE(YEAR($G87)+1,MONTH($G87)+1,1))&gt;AN$4),$D87*24*AN$3*(AN$2/1000-($F87/1000)),0)</f>
        <v>0</v>
      </c>
      <c r="AO87" s="69" t="n">
        <f aca="false">IF(AND($F87&lt;AO$2,$G87&lt;AO$4,(DATE(YEAR($G87)+1,MONTH($G87)+1,1))&gt;AO$4),$D87*24*AO$3*(AO$2/1000-($F87/1000)),0)</f>
        <v>0</v>
      </c>
      <c r="AP87" s="69" t="n">
        <f aca="false">IF(AND($F87&lt;AP$2,$G87&lt;AP$4,(DATE(YEAR($G87)+1,MONTH($G87)+1,1))&gt;AP$4),$D87*24*AP$3*(AP$2/1000-($F87/1000)),0)</f>
        <v>0</v>
      </c>
      <c r="AQ87" s="69" t="n">
        <f aca="false">IF(AND($F87&lt;AQ$2,$G87&lt;AQ$4,(DATE(YEAR($G87)+1,MONTH($G87)+1,1))&gt;AQ$4),$D87*24*AQ$3*(AQ$2/1000-($F87/1000)),0)</f>
        <v>0</v>
      </c>
      <c r="AR87" s="69" t="n">
        <f aca="false">IF(AND($F87&lt;AR$2,$G87&lt;AR$4,(DATE(YEAR($G87)+1,MONTH($G87)+1,1))&gt;AR$4),$D87*24*AR$3*(AR$2/1000-($F87/1000)),0)</f>
        <v>0</v>
      </c>
      <c r="AS87" s="69" t="n">
        <f aca="false">IF(AND($F87&lt;AS$2,$G87&lt;AS$4,(DATE(YEAR($G87)+1,MONTH($G87)+1,1))&gt;AS$4),$D87*24*AS$3*(AS$2/1000-($F87/1000)),0)</f>
        <v>0</v>
      </c>
      <c r="AT87" s="69" t="n">
        <f aca="false">IF(AND($F87&lt;AT$2,$G87&lt;AT$4,(DATE(YEAR($G87)+1,MONTH($G87)+1,1))&gt;AT$4),$D87*24*AT$3*(AT$2/1000-($F87/1000)),0)</f>
        <v>0</v>
      </c>
      <c r="AU87" s="69" t="n">
        <f aca="false">IF(AND($F87&lt;AU$2,$G87&lt;AU$4,(DATE(YEAR($G87)+1,MONTH($G87)+1,1))&gt;AU$4),$D87*24*AU$3*(AU$2/1000-($F87/1000)),0)</f>
        <v>0</v>
      </c>
      <c r="AV87" s="69" t="n">
        <f aca="false">IF(AND($F87&lt;AV$2,$G87&lt;AV$4,(DATE(YEAR($G87)+1,MONTH($G87)+1,1))&gt;AV$4),$D87*24*AV$3*(AV$2/1000-($F87/1000)),0)</f>
        <v>0</v>
      </c>
      <c r="AW87" s="69" t="n">
        <f aca="false">IF(AND($F87&lt;AW$2,$G87&lt;AW$4,(DATE(YEAR($G87)+1,MONTH($G87)+1,1))&gt;AW$4),$D87*24*AW$3*(AW$2/1000-($F87/1000)),0)</f>
        <v>0</v>
      </c>
      <c r="AX87" s="69" t="n">
        <f aca="false">IF(AND($F87&lt;AX$2,$G87&lt;AX$4,(DATE(YEAR($G87)+1,MONTH($G87)+1,1))&gt;AX$4),$D87*24*AX$3*(AX$2/1000-($F87/1000)),0)</f>
        <v>0</v>
      </c>
      <c r="AY87" s="69" t="n">
        <f aca="false">IF(AND($F87&lt;AY$2,$G87&lt;AY$4,(DATE(YEAR($G87)+1,MONTH($G87)+1,1))&gt;AY$4),$D87*24*AY$3*(AY$2/1000-($F87/1000)),0)</f>
        <v>0</v>
      </c>
      <c r="AZ87" s="69" t="n">
        <f aca="false">IF(AND($F87&lt;AZ$2,$G87&lt;AZ$4,(DATE(YEAR($G87)+1,MONTH($G87)+1,1))&gt;AZ$4),$D87*24*AZ$3*(AZ$2/1000-($F87/1000)),0)</f>
        <v>0</v>
      </c>
      <c r="BA87" s="69" t="n">
        <f aca="false">IF(AND($F87&lt;BA$2,$G87&lt;BA$4,(DATE(YEAR($G87)+1,MONTH($G87)+1,1))&gt;BA$4),$D87*24*BA$3*(BA$2/1000-($F87/1000)),0)</f>
        <v>0</v>
      </c>
      <c r="BB87" s="69" t="n">
        <f aca="false">IF(AND($F87&lt;BB$2,$G87&lt;BB$4,(DATE(YEAR($G87)+1,MONTH($G87)+1,1))&gt;BB$4),$D87*24*BB$3*(BB$2/1000-($F87/1000)),0)</f>
        <v>0</v>
      </c>
      <c r="BC87" s="69" t="n">
        <f aca="false">IF(AND($F87&lt;BC$2,$G87&lt;BC$4,(DATE(YEAR($G87)+1,MONTH($G87)+1,1))&gt;BC$4),$D87*24*BC$3*(BC$2/1000-($F87/1000)),0)</f>
        <v>0</v>
      </c>
      <c r="BD87" s="83" t="n">
        <f aca="false">IF(AND($F87&lt;BD$2,$G87&lt;BD$4,(DATE(YEAR($G87)+1,MONTH($G87)+1,1))&gt;BD$4),$D87*24*BD$3*(BD$2/1000-($F87/1000)),0)</f>
        <v>0</v>
      </c>
      <c r="BF87" s="69" t="n">
        <f aca="false">AVERAGE(I87:K87)</f>
        <v>0</v>
      </c>
      <c r="BG87" s="69" t="n">
        <f aca="false">AVERAGE(L87:N87)</f>
        <v>0</v>
      </c>
      <c r="BH87" s="69" t="n">
        <f aca="false">AVERAGE(O87:Q87)</f>
        <v>480.000000000001</v>
      </c>
      <c r="BI87" s="69" t="n">
        <f aca="false">AVERAGE(R87:T87)</f>
        <v>648.000000000002</v>
      </c>
      <c r="BJ87" s="69" t="n">
        <f aca="false">AVERAGE(U87:W87)</f>
        <v>720.000000000002</v>
      </c>
      <c r="BK87" s="69" t="n">
        <f aca="false">AVERAGE(X87:Z87)</f>
        <v>720.000000000002</v>
      </c>
      <c r="BL87" s="69" t="n">
        <f aca="false">AVERAGE(AA87:AC87)</f>
        <v>240.000000000001</v>
      </c>
      <c r="BM87" s="69" t="n">
        <f aca="false">AVERAGE(AD87:AF87)</f>
        <v>0</v>
      </c>
      <c r="BN87" s="69" t="n">
        <f aca="false">AVERAGE(AG87:AI87)</f>
        <v>0</v>
      </c>
      <c r="BO87" s="69" t="n">
        <f aca="false">AVERAGE(AJ87:AL87)</f>
        <v>0</v>
      </c>
      <c r="BP87" s="69" t="n">
        <f aca="false">AVERAGE(AM87:AO87)</f>
        <v>0</v>
      </c>
      <c r="BQ87" s="69" t="n">
        <f aca="false">AVERAGE(AP87:AR87)</f>
        <v>0</v>
      </c>
      <c r="BR87" s="69" t="n">
        <f aca="false">AVERAGE(AS87:AU87)</f>
        <v>0</v>
      </c>
      <c r="BS87" s="69" t="n">
        <f aca="false">AVERAGE(AV87:AX87)</f>
        <v>0</v>
      </c>
      <c r="BT87" s="69" t="n">
        <f aca="false">AVERAGE(AY87:BA87)</f>
        <v>0</v>
      </c>
      <c r="BU87" s="69" t="n">
        <f aca="false">AVERAGE(BB87:BD87)</f>
        <v>0</v>
      </c>
    </row>
    <row r="88" customFormat="false" ht="12.75" hidden="false" customHeight="false" outlineLevel="0" collapsed="false">
      <c r="A88" s="6" t="s">
        <v>1411</v>
      </c>
      <c r="B88" s="6" t="s">
        <v>1251</v>
      </c>
      <c r="C88" s="6" t="s">
        <v>1270</v>
      </c>
      <c r="D88" s="6" t="n">
        <v>25</v>
      </c>
      <c r="E88" s="71" t="s">
        <v>1268</v>
      </c>
      <c r="F88" s="12" t="n">
        <v>9700</v>
      </c>
      <c r="G88" s="7" t="n">
        <v>37119</v>
      </c>
      <c r="H88" s="64" t="s">
        <v>1260</v>
      </c>
      <c r="I88" s="69" t="n">
        <f aca="false">IF(AND($F88&lt;I$2,$G88&lt;I$4,(DATE(YEAR($G88)+1,MONTH($G88)+1,1))&gt;I$4),$D88*24*I$3*(I$2/1000-($F88/1000)),0)</f>
        <v>0</v>
      </c>
      <c r="J88" s="69" t="n">
        <f aca="false">IF(AND($F88&lt;J$2,$G88&lt;J$4,(DATE(YEAR($G88)+1,MONTH($G88)+1,1))&gt;J$4),$D88*24*J$3*(J$2/1000-($F88/1000)),0)</f>
        <v>0</v>
      </c>
      <c r="K88" s="69" t="n">
        <f aca="false">IF(AND($F88&lt;K$2,$G88&lt;K$4,(DATE(YEAR($G88)+1,MONTH($G88)+1,1))&gt;K$4),$D88*24*K$3*(K$2/1000-($F88/1000)),0)</f>
        <v>0</v>
      </c>
      <c r="L88" s="69" t="n">
        <f aca="false">IF(AND($F88&lt;L$2,$G88&lt;L$4,(DATE(YEAR($G88)+1,MONTH($G88)+1,1))&gt;L$4),$D88*24*L$3*(L$2/1000-($F88/1000)),0)</f>
        <v>0</v>
      </c>
      <c r="M88" s="69" t="n">
        <f aca="false">IF(AND($F88&lt;M$2,$G88&lt;M$4,(DATE(YEAR($G88)+1,MONTH($G88)+1,1))&gt;M$4),$D88*24*M$3*(M$2/1000-($F88/1000)),0)</f>
        <v>0</v>
      </c>
      <c r="N88" s="69" t="n">
        <f aca="false">IF(AND($F88&lt;N$2,$G88&lt;N$4,(DATE(YEAR($G88)+1,MONTH($G88)+1,1))&gt;N$4),$D88*24*N$3*(N$2/1000-($F88/1000)),0)</f>
        <v>0</v>
      </c>
      <c r="O88" s="69" t="n">
        <f aca="false">IF(AND($F88&lt;O$2,$G88&lt;O$4,(DATE(YEAR($G88)+1,MONTH($G88)+1,1))&gt;O$4),$D88*24*O$3*(O$2/1000-($F88/1000)),0)</f>
        <v>0</v>
      </c>
      <c r="P88" s="69" t="n">
        <f aca="false">IF(AND($F88&lt;P$2,$G88&lt;P$4,(DATE(YEAR($G88)+1,MONTH($G88)+1,1))&gt;P$4),$D88*24*P$3*(P$2/1000-($F88/1000)),0)</f>
        <v>0</v>
      </c>
      <c r="Q88" s="69" t="n">
        <f aca="false">IF(AND($F88&lt;Q$2,$G88&lt;Q$4,(DATE(YEAR($G88)+1,MONTH($G88)+1,1))&gt;Q$4),$D88*24*Q$3*(Q$2/1000-($F88/1000)),0)</f>
        <v>180</v>
      </c>
      <c r="R88" s="69" t="n">
        <f aca="false">IF(AND($F88&lt;R$2,$G88&lt;R$4,(DATE(YEAR($G88)+1,MONTH($G88)+1,1))&gt;R$4),$D88*24*R$3*(R$2/1000-($F88/1000)),0)</f>
        <v>144</v>
      </c>
      <c r="S88" s="69" t="n">
        <f aca="false">IF(AND($F88&lt;S$2,$G88&lt;S$4,(DATE(YEAR($G88)+1,MONTH($G88)+1,1))&gt;S$4),$D88*24*S$3*(S$2/1000-($F88/1000)),0)</f>
        <v>162</v>
      </c>
      <c r="T88" s="69" t="n">
        <f aca="false">IF(AND($F88&lt;T$2,$G88&lt;T$4,(DATE(YEAR($G88)+1,MONTH($G88)+1,1))&gt;T$4),$D88*24*T$3*(T$2/1000-($F88/1000)),0)</f>
        <v>180</v>
      </c>
      <c r="U88" s="69" t="n">
        <f aca="false">IF(AND($F88&lt;U$2,$G88&lt;U$4,(DATE(YEAR($G88)+1,MONTH($G88)+1,1))&gt;U$4),$D88*24*U$3*(U$2/1000-($F88/1000)),0)</f>
        <v>180</v>
      </c>
      <c r="V88" s="69" t="n">
        <f aca="false">IF(AND($F88&lt;V$2,$G88&lt;V$4,(DATE(YEAR($G88)+1,MONTH($G88)+1,1))&gt;V$4),$D88*24*V$3*(V$2/1000-($F88/1000)),0)</f>
        <v>180</v>
      </c>
      <c r="W88" s="69" t="n">
        <f aca="false">IF(AND($F88&lt;W$2,$G88&lt;W$4,(DATE(YEAR($G88)+1,MONTH($G88)+1,1))&gt;W$4),$D88*24*W$3*(W$2/1000-($F88/1000)),0)</f>
        <v>180</v>
      </c>
      <c r="X88" s="69" t="n">
        <f aca="false">IF(AND($F88&lt;X$2,$G88&lt;X$4,(DATE(YEAR($G88)+1,MONTH($G88)+1,1))&gt;X$4),$D88*24*X$3*(X$2/1000-($F88/1000)),0)</f>
        <v>180</v>
      </c>
      <c r="Y88" s="69" t="n">
        <f aca="false">IF(AND($F88&lt;Y$2,$G88&lt;Y$4,(DATE(YEAR($G88)+1,MONTH($G88)+1,1))&gt;Y$4),$D88*24*Y$3*(Y$2/1000-($F88/1000)),0)</f>
        <v>180</v>
      </c>
      <c r="Z88" s="69" t="n">
        <f aca="false">IF(AND($F88&lt;Z$2,$G88&lt;Z$4,(DATE(YEAR($G88)+1,MONTH($G88)+1,1))&gt;Z$4),$D88*24*Z$3*(Z$2/1000-($F88/1000)),0)</f>
        <v>180</v>
      </c>
      <c r="AA88" s="69" t="n">
        <f aca="false">IF(AND($F88&lt;AA$2,$G88&lt;AA$4,(DATE(YEAR($G88)+1,MONTH($G88)+1,1))&gt;AA$4),$D88*24*AA$3*(AA$2/1000-($F88/1000)),0)</f>
        <v>180</v>
      </c>
      <c r="AB88" s="69" t="n">
        <f aca="false">IF(AND($F88&lt;AB$2,$G88&lt;AB$4,(DATE(YEAR($G88)+1,MONTH($G88)+1,1))&gt;AB$4),$D88*24*AB$3*(AB$2/1000-($F88/1000)),0)</f>
        <v>180</v>
      </c>
      <c r="AC88" s="69" t="n">
        <f aca="false">IF(AND($F88&lt;AC$2,$G88&lt;AC$4,(DATE(YEAR($G88)+1,MONTH($G88)+1,1))&gt;AC$4),$D88*24*AC$3*(AC$2/1000-($F88/1000)),0)</f>
        <v>0</v>
      </c>
      <c r="AD88" s="69" t="n">
        <f aca="false">IF(AND($F88&lt;AD$2,$G88&lt;AD$4,(DATE(YEAR($G88)+1,MONTH($G88)+1,1))&gt;AD$4),$D88*24*AD$3*(AD$2/1000-($F88/1000)),0)</f>
        <v>0</v>
      </c>
      <c r="AE88" s="69" t="n">
        <f aca="false">IF(AND($F88&lt;AE$2,$G88&lt;AE$4,(DATE(YEAR($G88)+1,MONTH($G88)+1,1))&gt;AE$4),$D88*24*AE$3*(AE$2/1000-($F88/1000)),0)</f>
        <v>0</v>
      </c>
      <c r="AF88" s="69" t="n">
        <f aca="false">IF(AND($F88&lt;AF$2,$G88&lt;AF$4,(DATE(YEAR($G88)+1,MONTH($G88)+1,1))&gt;AF$4),$D88*24*AF$3*(AF$2/1000-($F88/1000)),0)</f>
        <v>0</v>
      </c>
      <c r="AG88" s="69" t="n">
        <f aca="false">IF(AND($F88&lt;AG$2,$G88&lt;AG$4,(DATE(YEAR($G88)+1,MONTH($G88)+1,1))&gt;AG$4),$D88*24*AG$3*(AG$2/1000-($F88/1000)),0)</f>
        <v>0</v>
      </c>
      <c r="AH88" s="69" t="n">
        <f aca="false">IF(AND($F88&lt;AH$2,$G88&lt;AH$4,(DATE(YEAR($G88)+1,MONTH($G88)+1,1))&gt;AH$4),$D88*24*AH$3*(AH$2/1000-($F88/1000)),0)</f>
        <v>0</v>
      </c>
      <c r="AI88" s="69" t="n">
        <f aca="false">IF(AND($F88&lt;AI$2,$G88&lt;AI$4,(DATE(YEAR($G88)+1,MONTH($G88)+1,1))&gt;AI$4),$D88*24*AI$3*(AI$2/1000-($F88/1000)),0)</f>
        <v>0</v>
      </c>
      <c r="AJ88" s="69" t="n">
        <f aca="false">IF(AND($F88&lt;AJ$2,$G88&lt;AJ$4,(DATE(YEAR($G88)+1,MONTH($G88)+1,1))&gt;AJ$4),$D88*24*AJ$3*(AJ$2/1000-($F88/1000)),0)</f>
        <v>0</v>
      </c>
      <c r="AK88" s="69" t="n">
        <f aca="false">IF(AND($F88&lt;AK$2,$G88&lt;AK$4,(DATE(YEAR($G88)+1,MONTH($G88)+1,1))&gt;AK$4),$D88*24*AK$3*(AK$2/1000-($F88/1000)),0)</f>
        <v>0</v>
      </c>
      <c r="AL88" s="69" t="n">
        <f aca="false">IF(AND($F88&lt;AL$2,$G88&lt;AL$4,(DATE(YEAR($G88)+1,MONTH($G88)+1,1))&gt;AL$4),$D88*24*AL$3*(AL$2/1000-($F88/1000)),0)</f>
        <v>0</v>
      </c>
      <c r="AM88" s="69" t="n">
        <f aca="false">IF(AND($F88&lt;AM$2,$G88&lt;AM$4,(DATE(YEAR($G88)+1,MONTH($G88)+1,1))&gt;AM$4),$D88*24*AM$3*(AM$2/1000-($F88/1000)),0)</f>
        <v>0</v>
      </c>
      <c r="AN88" s="69" t="n">
        <f aca="false">IF(AND($F88&lt;AN$2,$G88&lt;AN$4,(DATE(YEAR($G88)+1,MONTH($G88)+1,1))&gt;AN$4),$D88*24*AN$3*(AN$2/1000-($F88/1000)),0)</f>
        <v>0</v>
      </c>
      <c r="AO88" s="69" t="n">
        <f aca="false">IF(AND($F88&lt;AO$2,$G88&lt;AO$4,(DATE(YEAR($G88)+1,MONTH($G88)+1,1))&gt;AO$4),$D88*24*AO$3*(AO$2/1000-($F88/1000)),0)</f>
        <v>0</v>
      </c>
      <c r="AP88" s="69" t="n">
        <f aca="false">IF(AND($F88&lt;AP$2,$G88&lt;AP$4,(DATE(YEAR($G88)+1,MONTH($G88)+1,1))&gt;AP$4),$D88*24*AP$3*(AP$2/1000-($F88/1000)),0)</f>
        <v>0</v>
      </c>
      <c r="AQ88" s="69" t="n">
        <f aca="false">IF(AND($F88&lt;AQ$2,$G88&lt;AQ$4,(DATE(YEAR($G88)+1,MONTH($G88)+1,1))&gt;AQ$4),$D88*24*AQ$3*(AQ$2/1000-($F88/1000)),0)</f>
        <v>0</v>
      </c>
      <c r="AR88" s="69" t="n">
        <f aca="false">IF(AND($F88&lt;AR$2,$G88&lt;AR$4,(DATE(YEAR($G88)+1,MONTH($G88)+1,1))&gt;AR$4),$D88*24*AR$3*(AR$2/1000-($F88/1000)),0)</f>
        <v>0</v>
      </c>
      <c r="AS88" s="69" t="n">
        <f aca="false">IF(AND($F88&lt;AS$2,$G88&lt;AS$4,(DATE(YEAR($G88)+1,MONTH($G88)+1,1))&gt;AS$4),$D88*24*AS$3*(AS$2/1000-($F88/1000)),0)</f>
        <v>0</v>
      </c>
      <c r="AT88" s="69" t="n">
        <f aca="false">IF(AND($F88&lt;AT$2,$G88&lt;AT$4,(DATE(YEAR($G88)+1,MONTH($G88)+1,1))&gt;AT$4),$D88*24*AT$3*(AT$2/1000-($F88/1000)),0)</f>
        <v>0</v>
      </c>
      <c r="AU88" s="69" t="n">
        <f aca="false">IF(AND($F88&lt;AU$2,$G88&lt;AU$4,(DATE(YEAR($G88)+1,MONTH($G88)+1,1))&gt;AU$4),$D88*24*AU$3*(AU$2/1000-($F88/1000)),0)</f>
        <v>0</v>
      </c>
      <c r="AV88" s="69" t="n">
        <f aca="false">IF(AND($F88&lt;AV$2,$G88&lt;AV$4,(DATE(YEAR($G88)+1,MONTH($G88)+1,1))&gt;AV$4),$D88*24*AV$3*(AV$2/1000-($F88/1000)),0)</f>
        <v>0</v>
      </c>
      <c r="AW88" s="69" t="n">
        <f aca="false">IF(AND($F88&lt;AW$2,$G88&lt;AW$4,(DATE(YEAR($G88)+1,MONTH($G88)+1,1))&gt;AW$4),$D88*24*AW$3*(AW$2/1000-($F88/1000)),0)</f>
        <v>0</v>
      </c>
      <c r="AX88" s="69" t="n">
        <f aca="false">IF(AND($F88&lt;AX$2,$G88&lt;AX$4,(DATE(YEAR($G88)+1,MONTH($G88)+1,1))&gt;AX$4),$D88*24*AX$3*(AX$2/1000-($F88/1000)),0)</f>
        <v>0</v>
      </c>
      <c r="AY88" s="69" t="n">
        <f aca="false">IF(AND($F88&lt;AY$2,$G88&lt;AY$4,(DATE(YEAR($G88)+1,MONTH($G88)+1,1))&gt;AY$4),$D88*24*AY$3*(AY$2/1000-($F88/1000)),0)</f>
        <v>0</v>
      </c>
      <c r="AZ88" s="69" t="n">
        <f aca="false">IF(AND($F88&lt;AZ$2,$G88&lt;AZ$4,(DATE(YEAR($G88)+1,MONTH($G88)+1,1))&gt;AZ$4),$D88*24*AZ$3*(AZ$2/1000-($F88/1000)),0)</f>
        <v>0</v>
      </c>
      <c r="BA88" s="69" t="n">
        <f aca="false">IF(AND($F88&lt;BA$2,$G88&lt;BA$4,(DATE(YEAR($G88)+1,MONTH($G88)+1,1))&gt;BA$4),$D88*24*BA$3*(BA$2/1000-($F88/1000)),0)</f>
        <v>0</v>
      </c>
      <c r="BB88" s="69" t="n">
        <f aca="false">IF(AND($F88&lt;BB$2,$G88&lt;BB$4,(DATE(YEAR($G88)+1,MONTH($G88)+1,1))&gt;BB$4),$D88*24*BB$3*(BB$2/1000-($F88/1000)),0)</f>
        <v>0</v>
      </c>
      <c r="BC88" s="69" t="n">
        <f aca="false">IF(AND($F88&lt;BC$2,$G88&lt;BC$4,(DATE(YEAR($G88)+1,MONTH($G88)+1,1))&gt;BC$4),$D88*24*BC$3*(BC$2/1000-($F88/1000)),0)</f>
        <v>0</v>
      </c>
      <c r="BD88" s="83" t="n">
        <f aca="false">IF(AND($F88&lt;BD$2,$G88&lt;BD$4,(DATE(YEAR($G88)+1,MONTH($G88)+1,1))&gt;BD$4),$D88*24*BD$3*(BD$2/1000-($F88/1000)),0)</f>
        <v>0</v>
      </c>
      <c r="BF88" s="69" t="n">
        <f aca="false">AVERAGE(I88:K88)</f>
        <v>0</v>
      </c>
      <c r="BG88" s="69" t="n">
        <f aca="false">AVERAGE(L88:N88)</f>
        <v>0</v>
      </c>
      <c r="BH88" s="69" t="n">
        <f aca="false">AVERAGE(O88:Q88)</f>
        <v>60.0000000000001</v>
      </c>
      <c r="BI88" s="69" t="n">
        <f aca="false">AVERAGE(R88:T88)</f>
        <v>162</v>
      </c>
      <c r="BJ88" s="69" t="n">
        <f aca="false">AVERAGE(U88:W88)</f>
        <v>180</v>
      </c>
      <c r="BK88" s="69" t="n">
        <f aca="false">AVERAGE(X88:Z88)</f>
        <v>180</v>
      </c>
      <c r="BL88" s="69" t="n">
        <f aca="false">AVERAGE(AA88:AC88)</f>
        <v>120</v>
      </c>
      <c r="BM88" s="69" t="n">
        <f aca="false">AVERAGE(AD88:AF88)</f>
        <v>0</v>
      </c>
      <c r="BN88" s="69" t="n">
        <f aca="false">AVERAGE(AG88:AI88)</f>
        <v>0</v>
      </c>
      <c r="BO88" s="69" t="n">
        <f aca="false">AVERAGE(AJ88:AL88)</f>
        <v>0</v>
      </c>
      <c r="BP88" s="69" t="n">
        <f aca="false">AVERAGE(AM88:AO88)</f>
        <v>0</v>
      </c>
      <c r="BQ88" s="69" t="n">
        <f aca="false">AVERAGE(AP88:AR88)</f>
        <v>0</v>
      </c>
      <c r="BR88" s="69" t="n">
        <f aca="false">AVERAGE(AS88:AU88)</f>
        <v>0</v>
      </c>
      <c r="BS88" s="69" t="n">
        <f aca="false">AVERAGE(AV88:AX88)</f>
        <v>0</v>
      </c>
      <c r="BT88" s="69" t="n">
        <f aca="false">AVERAGE(AY88:BA88)</f>
        <v>0</v>
      </c>
      <c r="BU88" s="69" t="n">
        <f aca="false">AVERAGE(BB88:BD88)</f>
        <v>0</v>
      </c>
    </row>
    <row r="89" customFormat="false" ht="12.75" hidden="false" customHeight="false" outlineLevel="0" collapsed="false">
      <c r="A89" s="6" t="s">
        <v>1412</v>
      </c>
      <c r="B89" s="6" t="s">
        <v>1251</v>
      </c>
      <c r="C89" s="6" t="s">
        <v>1396</v>
      </c>
      <c r="D89" s="6" t="n">
        <v>90</v>
      </c>
      <c r="E89" s="71" t="s">
        <v>1268</v>
      </c>
      <c r="F89" s="12" t="n">
        <v>9700</v>
      </c>
      <c r="G89" s="7" t="n">
        <v>37164</v>
      </c>
      <c r="H89" s="64" t="s">
        <v>1260</v>
      </c>
      <c r="I89" s="69" t="n">
        <f aca="false">IF(AND($F89&lt;I$2,$G89&lt;I$4,(DATE(YEAR($G89)+1,MONTH($G89)+1,1))&gt;I$4),$D89*24*I$3*(I$2/1000-($F89/1000)),0)</f>
        <v>0</v>
      </c>
      <c r="J89" s="69" t="n">
        <f aca="false">IF(AND($F89&lt;J$2,$G89&lt;J$4,(DATE(YEAR($G89)+1,MONTH($G89)+1,1))&gt;J$4),$D89*24*J$3*(J$2/1000-($F89/1000)),0)</f>
        <v>0</v>
      </c>
      <c r="K89" s="69" t="n">
        <f aca="false">IF(AND($F89&lt;K$2,$G89&lt;K$4,(DATE(YEAR($G89)+1,MONTH($G89)+1,1))&gt;K$4),$D89*24*K$3*(K$2/1000-($F89/1000)),0)</f>
        <v>0</v>
      </c>
      <c r="L89" s="69" t="n">
        <f aca="false">IF(AND($F89&lt;L$2,$G89&lt;L$4,(DATE(YEAR($G89)+1,MONTH($G89)+1,1))&gt;L$4),$D89*24*L$3*(L$2/1000-($F89/1000)),0)</f>
        <v>0</v>
      </c>
      <c r="M89" s="69" t="n">
        <f aca="false">IF(AND($F89&lt;M$2,$G89&lt;M$4,(DATE(YEAR($G89)+1,MONTH($G89)+1,1))&gt;M$4),$D89*24*M$3*(M$2/1000-($F89/1000)),0)</f>
        <v>0</v>
      </c>
      <c r="N89" s="69" t="n">
        <f aca="false">IF(AND($F89&lt;N$2,$G89&lt;N$4,(DATE(YEAR($G89)+1,MONTH($G89)+1,1))&gt;N$4),$D89*24*N$3*(N$2/1000-($F89/1000)),0)</f>
        <v>0</v>
      </c>
      <c r="O89" s="69" t="n">
        <f aca="false">IF(AND($F89&lt;O$2,$G89&lt;O$4,(DATE(YEAR($G89)+1,MONTH($G89)+1,1))&gt;O$4),$D89*24*O$3*(O$2/1000-($F89/1000)),0)</f>
        <v>0</v>
      </c>
      <c r="P89" s="69" t="n">
        <f aca="false">IF(AND($F89&lt;P$2,$G89&lt;P$4,(DATE(YEAR($G89)+1,MONTH($G89)+1,1))&gt;P$4),$D89*24*P$3*(P$2/1000-($F89/1000)),0)</f>
        <v>0</v>
      </c>
      <c r="Q89" s="69" t="n">
        <f aca="false">IF(AND($F89&lt;Q$2,$G89&lt;Q$4,(DATE(YEAR($G89)+1,MONTH($G89)+1,1))&gt;Q$4),$D89*24*Q$3*(Q$2/1000-($F89/1000)),0)</f>
        <v>0</v>
      </c>
      <c r="R89" s="69" t="n">
        <f aca="false">IF(AND($F89&lt;R$2,$G89&lt;R$4,(DATE(YEAR($G89)+1,MONTH($G89)+1,1))&gt;R$4),$D89*24*R$3*(R$2/1000-($F89/1000)),0)</f>
        <v>518.400000000001</v>
      </c>
      <c r="S89" s="69" t="n">
        <f aca="false">IF(AND($F89&lt;S$2,$G89&lt;S$4,(DATE(YEAR($G89)+1,MONTH($G89)+1,1))&gt;S$4),$D89*24*S$3*(S$2/1000-($F89/1000)),0)</f>
        <v>583.200000000001</v>
      </c>
      <c r="T89" s="69" t="n">
        <f aca="false">IF(AND($F89&lt;T$2,$G89&lt;T$4,(DATE(YEAR($G89)+1,MONTH($G89)+1,1))&gt;T$4),$D89*24*T$3*(T$2/1000-($F89/1000)),0)</f>
        <v>648.000000000002</v>
      </c>
      <c r="U89" s="69" t="n">
        <f aca="false">IF(AND($F89&lt;U$2,$G89&lt;U$4,(DATE(YEAR($G89)+1,MONTH($G89)+1,1))&gt;U$4),$D89*24*U$3*(U$2/1000-($F89/1000)),0)</f>
        <v>648.000000000002</v>
      </c>
      <c r="V89" s="69" t="n">
        <f aca="false">IF(AND($F89&lt;V$2,$G89&lt;V$4,(DATE(YEAR($G89)+1,MONTH($G89)+1,1))&gt;V$4),$D89*24*V$3*(V$2/1000-($F89/1000)),0)</f>
        <v>648.000000000002</v>
      </c>
      <c r="W89" s="69" t="n">
        <f aca="false">IF(AND($F89&lt;W$2,$G89&lt;W$4,(DATE(YEAR($G89)+1,MONTH($G89)+1,1))&gt;W$4),$D89*24*W$3*(W$2/1000-($F89/1000)),0)</f>
        <v>648.000000000002</v>
      </c>
      <c r="X89" s="69" t="n">
        <f aca="false">IF(AND($F89&lt;X$2,$G89&lt;X$4,(DATE(YEAR($G89)+1,MONTH($G89)+1,1))&gt;X$4),$D89*24*X$3*(X$2/1000-($F89/1000)),0)</f>
        <v>648.000000000002</v>
      </c>
      <c r="Y89" s="69" t="n">
        <f aca="false">IF(AND($F89&lt;Y$2,$G89&lt;Y$4,(DATE(YEAR($G89)+1,MONTH($G89)+1,1))&gt;Y$4),$D89*24*Y$3*(Y$2/1000-($F89/1000)),0)</f>
        <v>648.000000000002</v>
      </c>
      <c r="Z89" s="69" t="n">
        <f aca="false">IF(AND($F89&lt;Z$2,$G89&lt;Z$4,(DATE(YEAR($G89)+1,MONTH($G89)+1,1))&gt;Z$4),$D89*24*Z$3*(Z$2/1000-($F89/1000)),0)</f>
        <v>648.000000000002</v>
      </c>
      <c r="AA89" s="69" t="n">
        <f aca="false">IF(AND($F89&lt;AA$2,$G89&lt;AA$4,(DATE(YEAR($G89)+1,MONTH($G89)+1,1))&gt;AA$4),$D89*24*AA$3*(AA$2/1000-($F89/1000)),0)</f>
        <v>648.000000000002</v>
      </c>
      <c r="AB89" s="69" t="n">
        <f aca="false">IF(AND($F89&lt;AB$2,$G89&lt;AB$4,(DATE(YEAR($G89)+1,MONTH($G89)+1,1))&gt;AB$4),$D89*24*AB$3*(AB$2/1000-($F89/1000)),0)</f>
        <v>648.000000000002</v>
      </c>
      <c r="AC89" s="69" t="n">
        <f aca="false">IF(AND($F89&lt;AC$2,$G89&lt;AC$4,(DATE(YEAR($G89)+1,MONTH($G89)+1,1))&gt;AC$4),$D89*24*AC$3*(AC$2/1000-($F89/1000)),0)</f>
        <v>648.000000000002</v>
      </c>
      <c r="AD89" s="69" t="n">
        <f aca="false">IF(AND($F89&lt;AD$2,$G89&lt;AD$4,(DATE(YEAR($G89)+1,MONTH($G89)+1,1))&gt;AD$4),$D89*24*AD$3*(AD$2/1000-($F89/1000)),0)</f>
        <v>0</v>
      </c>
      <c r="AE89" s="69" t="n">
        <f aca="false">IF(AND($F89&lt;AE$2,$G89&lt;AE$4,(DATE(YEAR($G89)+1,MONTH($G89)+1,1))&gt;AE$4),$D89*24*AE$3*(AE$2/1000-($F89/1000)),0)</f>
        <v>0</v>
      </c>
      <c r="AF89" s="69" t="n">
        <f aca="false">IF(AND($F89&lt;AF$2,$G89&lt;AF$4,(DATE(YEAR($G89)+1,MONTH($G89)+1,1))&gt;AF$4),$D89*24*AF$3*(AF$2/1000-($F89/1000)),0)</f>
        <v>0</v>
      </c>
      <c r="AG89" s="69" t="n">
        <f aca="false">IF(AND($F89&lt;AG$2,$G89&lt;AG$4,(DATE(YEAR($G89)+1,MONTH($G89)+1,1))&gt;AG$4),$D89*24*AG$3*(AG$2/1000-($F89/1000)),0)</f>
        <v>0</v>
      </c>
      <c r="AH89" s="69" t="n">
        <f aca="false">IF(AND($F89&lt;AH$2,$G89&lt;AH$4,(DATE(YEAR($G89)+1,MONTH($G89)+1,1))&gt;AH$4),$D89*24*AH$3*(AH$2/1000-($F89/1000)),0)</f>
        <v>0</v>
      </c>
      <c r="AI89" s="69" t="n">
        <f aca="false">IF(AND($F89&lt;AI$2,$G89&lt;AI$4,(DATE(YEAR($G89)+1,MONTH($G89)+1,1))&gt;AI$4),$D89*24*AI$3*(AI$2/1000-($F89/1000)),0)</f>
        <v>0</v>
      </c>
      <c r="AJ89" s="69" t="n">
        <f aca="false">IF(AND($F89&lt;AJ$2,$G89&lt;AJ$4,(DATE(YEAR($G89)+1,MONTH($G89)+1,1))&gt;AJ$4),$D89*24*AJ$3*(AJ$2/1000-($F89/1000)),0)</f>
        <v>0</v>
      </c>
      <c r="AK89" s="69" t="n">
        <f aca="false">IF(AND($F89&lt;AK$2,$G89&lt;AK$4,(DATE(YEAR($G89)+1,MONTH($G89)+1,1))&gt;AK$4),$D89*24*AK$3*(AK$2/1000-($F89/1000)),0)</f>
        <v>0</v>
      </c>
      <c r="AL89" s="69" t="n">
        <f aca="false">IF(AND($F89&lt;AL$2,$G89&lt;AL$4,(DATE(YEAR($G89)+1,MONTH($G89)+1,1))&gt;AL$4),$D89*24*AL$3*(AL$2/1000-($F89/1000)),0)</f>
        <v>0</v>
      </c>
      <c r="AM89" s="69" t="n">
        <f aca="false">IF(AND($F89&lt;AM$2,$G89&lt;AM$4,(DATE(YEAR($G89)+1,MONTH($G89)+1,1))&gt;AM$4),$D89*24*AM$3*(AM$2/1000-($F89/1000)),0)</f>
        <v>0</v>
      </c>
      <c r="AN89" s="69" t="n">
        <f aca="false">IF(AND($F89&lt;AN$2,$G89&lt;AN$4,(DATE(YEAR($G89)+1,MONTH($G89)+1,1))&gt;AN$4),$D89*24*AN$3*(AN$2/1000-($F89/1000)),0)</f>
        <v>0</v>
      </c>
      <c r="AO89" s="69" t="n">
        <f aca="false">IF(AND($F89&lt;AO$2,$G89&lt;AO$4,(DATE(YEAR($G89)+1,MONTH($G89)+1,1))&gt;AO$4),$D89*24*AO$3*(AO$2/1000-($F89/1000)),0)</f>
        <v>0</v>
      </c>
      <c r="AP89" s="69" t="n">
        <f aca="false">IF(AND($F89&lt;AP$2,$G89&lt;AP$4,(DATE(YEAR($G89)+1,MONTH($G89)+1,1))&gt;AP$4),$D89*24*AP$3*(AP$2/1000-($F89/1000)),0)</f>
        <v>0</v>
      </c>
      <c r="AQ89" s="69" t="n">
        <f aca="false">IF(AND($F89&lt;AQ$2,$G89&lt;AQ$4,(DATE(YEAR($G89)+1,MONTH($G89)+1,1))&gt;AQ$4),$D89*24*AQ$3*(AQ$2/1000-($F89/1000)),0)</f>
        <v>0</v>
      </c>
      <c r="AR89" s="69" t="n">
        <f aca="false">IF(AND($F89&lt;AR$2,$G89&lt;AR$4,(DATE(YEAR($G89)+1,MONTH($G89)+1,1))&gt;AR$4),$D89*24*AR$3*(AR$2/1000-($F89/1000)),0)</f>
        <v>0</v>
      </c>
      <c r="AS89" s="69" t="n">
        <f aca="false">IF(AND($F89&lt;AS$2,$G89&lt;AS$4,(DATE(YEAR($G89)+1,MONTH($G89)+1,1))&gt;AS$4),$D89*24*AS$3*(AS$2/1000-($F89/1000)),0)</f>
        <v>0</v>
      </c>
      <c r="AT89" s="69" t="n">
        <f aca="false">IF(AND($F89&lt;AT$2,$G89&lt;AT$4,(DATE(YEAR($G89)+1,MONTH($G89)+1,1))&gt;AT$4),$D89*24*AT$3*(AT$2/1000-($F89/1000)),0)</f>
        <v>0</v>
      </c>
      <c r="AU89" s="69" t="n">
        <f aca="false">IF(AND($F89&lt;AU$2,$G89&lt;AU$4,(DATE(YEAR($G89)+1,MONTH($G89)+1,1))&gt;AU$4),$D89*24*AU$3*(AU$2/1000-($F89/1000)),0)</f>
        <v>0</v>
      </c>
      <c r="AV89" s="69" t="n">
        <f aca="false">IF(AND($F89&lt;AV$2,$G89&lt;AV$4,(DATE(YEAR($G89)+1,MONTH($G89)+1,1))&gt;AV$4),$D89*24*AV$3*(AV$2/1000-($F89/1000)),0)</f>
        <v>0</v>
      </c>
      <c r="AW89" s="69" t="n">
        <f aca="false">IF(AND($F89&lt;AW$2,$G89&lt;AW$4,(DATE(YEAR($G89)+1,MONTH($G89)+1,1))&gt;AW$4),$D89*24*AW$3*(AW$2/1000-($F89/1000)),0)</f>
        <v>0</v>
      </c>
      <c r="AX89" s="69" t="n">
        <f aca="false">IF(AND($F89&lt;AX$2,$G89&lt;AX$4,(DATE(YEAR($G89)+1,MONTH($G89)+1,1))&gt;AX$4),$D89*24*AX$3*(AX$2/1000-($F89/1000)),0)</f>
        <v>0</v>
      </c>
      <c r="AY89" s="69" t="n">
        <f aca="false">IF(AND($F89&lt;AY$2,$G89&lt;AY$4,(DATE(YEAR($G89)+1,MONTH($G89)+1,1))&gt;AY$4),$D89*24*AY$3*(AY$2/1000-($F89/1000)),0)</f>
        <v>0</v>
      </c>
      <c r="AZ89" s="69" t="n">
        <f aca="false">IF(AND($F89&lt;AZ$2,$G89&lt;AZ$4,(DATE(YEAR($G89)+1,MONTH($G89)+1,1))&gt;AZ$4),$D89*24*AZ$3*(AZ$2/1000-($F89/1000)),0)</f>
        <v>0</v>
      </c>
      <c r="BA89" s="69" t="n">
        <f aca="false">IF(AND($F89&lt;BA$2,$G89&lt;BA$4,(DATE(YEAR($G89)+1,MONTH($G89)+1,1))&gt;BA$4),$D89*24*BA$3*(BA$2/1000-($F89/1000)),0)</f>
        <v>0</v>
      </c>
      <c r="BB89" s="69" t="n">
        <f aca="false">IF(AND($F89&lt;BB$2,$G89&lt;BB$4,(DATE(YEAR($G89)+1,MONTH($G89)+1,1))&gt;BB$4),$D89*24*BB$3*(BB$2/1000-($F89/1000)),0)</f>
        <v>0</v>
      </c>
      <c r="BC89" s="69" t="n">
        <f aca="false">IF(AND($F89&lt;BC$2,$G89&lt;BC$4,(DATE(YEAR($G89)+1,MONTH($G89)+1,1))&gt;BC$4),$D89*24*BC$3*(BC$2/1000-($F89/1000)),0)</f>
        <v>0</v>
      </c>
      <c r="BD89" s="83" t="n">
        <f aca="false">IF(AND($F89&lt;BD$2,$G89&lt;BD$4,(DATE(YEAR($G89)+1,MONTH($G89)+1,1))&gt;BD$4),$D89*24*BD$3*(BD$2/1000-($F89/1000)),0)</f>
        <v>0</v>
      </c>
      <c r="BF89" s="69" t="n">
        <f aca="false">AVERAGE(I89:K89)</f>
        <v>0</v>
      </c>
      <c r="BG89" s="69" t="n">
        <f aca="false">AVERAGE(L89:N89)</f>
        <v>0</v>
      </c>
      <c r="BH89" s="69" t="n">
        <f aca="false">AVERAGE(O89:Q89)</f>
        <v>0</v>
      </c>
      <c r="BI89" s="69" t="n">
        <f aca="false">AVERAGE(R89:T89)</f>
        <v>583.200000000001</v>
      </c>
      <c r="BJ89" s="69" t="n">
        <f aca="false">AVERAGE(U89:W89)</f>
        <v>648.000000000002</v>
      </c>
      <c r="BK89" s="69" t="n">
        <f aca="false">AVERAGE(X89:Z89)</f>
        <v>648.000000000002</v>
      </c>
      <c r="BL89" s="69" t="n">
        <f aca="false">AVERAGE(AA89:AC89)</f>
        <v>648.000000000002</v>
      </c>
      <c r="BM89" s="69" t="n">
        <f aca="false">AVERAGE(AD89:AF89)</f>
        <v>0</v>
      </c>
      <c r="BN89" s="69" t="n">
        <f aca="false">AVERAGE(AG89:AI89)</f>
        <v>0</v>
      </c>
      <c r="BO89" s="69" t="n">
        <f aca="false">AVERAGE(AJ89:AL89)</f>
        <v>0</v>
      </c>
      <c r="BP89" s="69" t="n">
        <f aca="false">AVERAGE(AM89:AO89)</f>
        <v>0</v>
      </c>
      <c r="BQ89" s="69" t="n">
        <f aca="false">AVERAGE(AP89:AR89)</f>
        <v>0</v>
      </c>
      <c r="BR89" s="69" t="n">
        <f aca="false">AVERAGE(AS89:AU89)</f>
        <v>0</v>
      </c>
      <c r="BS89" s="69" t="n">
        <f aca="false">AVERAGE(AV89:AX89)</f>
        <v>0</v>
      </c>
      <c r="BT89" s="69" t="n">
        <f aca="false">AVERAGE(AY89:BA89)</f>
        <v>0</v>
      </c>
      <c r="BU89" s="69" t="n">
        <f aca="false">AVERAGE(BB89:BD89)</f>
        <v>0</v>
      </c>
    </row>
    <row r="90" customFormat="false" ht="12.75" hidden="false" customHeight="false" outlineLevel="0" collapsed="false">
      <c r="A90" s="71" t="s">
        <v>1225</v>
      </c>
      <c r="B90" s="71" t="s">
        <v>1251</v>
      </c>
      <c r="C90" s="71" t="s">
        <v>1277</v>
      </c>
      <c r="D90" s="72" t="n">
        <v>154</v>
      </c>
      <c r="E90" s="66" t="s">
        <v>1268</v>
      </c>
      <c r="F90" s="72" t="n">
        <v>9700</v>
      </c>
      <c r="G90" s="73" t="n">
        <v>37165</v>
      </c>
      <c r="H90" s="64" t="s">
        <v>1260</v>
      </c>
      <c r="I90" s="69" t="n">
        <f aca="false">IF(AND($F90&lt;I$2,$G90&lt;I$4,(DATE(YEAR($G90)+1,MONTH($G90)+1,1))&gt;I$4),$D90*24*I$3*(I$2/1000-($F90/1000)),0)</f>
        <v>0</v>
      </c>
      <c r="J90" s="69" t="n">
        <f aca="false">IF(AND($F90&lt;J$2,$G90&lt;J$4,(DATE(YEAR($G90)+1,MONTH($G90)+1,1))&gt;J$4),$D90*24*J$3*(J$2/1000-($F90/1000)),0)</f>
        <v>0</v>
      </c>
      <c r="K90" s="69" t="n">
        <f aca="false">IF(AND($F90&lt;K$2,$G90&lt;K$4,(DATE(YEAR($G90)+1,MONTH($G90)+1,1))&gt;K$4),$D90*24*K$3*(K$2/1000-($F90/1000)),0)</f>
        <v>0</v>
      </c>
      <c r="L90" s="69" t="n">
        <f aca="false">IF(AND($F90&lt;L$2,$G90&lt;L$4,(DATE(YEAR($G90)+1,MONTH($G90)+1,1))&gt;L$4),$D90*24*L$3*(L$2/1000-($F90/1000)),0)</f>
        <v>0</v>
      </c>
      <c r="M90" s="69" t="n">
        <f aca="false">IF(AND($F90&lt;M$2,$G90&lt;M$4,(DATE(YEAR($G90)+1,MONTH($G90)+1,1))&gt;M$4),$D90*24*M$3*(M$2/1000-($F90/1000)),0)</f>
        <v>0</v>
      </c>
      <c r="N90" s="69" t="n">
        <f aca="false">IF(AND($F90&lt;N$2,$G90&lt;N$4,(DATE(YEAR($G90)+1,MONTH($G90)+1,1))&gt;N$4),$D90*24*N$3*(N$2/1000-($F90/1000)),0)</f>
        <v>0</v>
      </c>
      <c r="O90" s="69" t="n">
        <f aca="false">IF(AND($F90&lt;O$2,$G90&lt;O$4,(DATE(YEAR($G90)+1,MONTH($G90)+1,1))&gt;O$4),$D90*24*O$3*(O$2/1000-($F90/1000)),0)</f>
        <v>0</v>
      </c>
      <c r="P90" s="69" t="n">
        <f aca="false">IF(AND($F90&lt;P$2,$G90&lt;P$4,(DATE(YEAR($G90)+1,MONTH($G90)+1,1))&gt;P$4),$D90*24*P$3*(P$2/1000-($F90/1000)),0)</f>
        <v>0</v>
      </c>
      <c r="Q90" s="69" t="n">
        <f aca="false">IF(AND($F90&lt;Q$2,$G90&lt;Q$4,(DATE(YEAR($G90)+1,MONTH($G90)+1,1))&gt;Q$4),$D90*24*Q$3*(Q$2/1000-($F90/1000)),0)</f>
        <v>0</v>
      </c>
      <c r="R90" s="69" t="n">
        <f aca="false">IF(AND($F90&lt;R$2,$G90&lt;R$4,(DATE(YEAR($G90)+1,MONTH($G90)+1,1))&gt;R$4),$D90*24*R$3*(R$2/1000-($F90/1000)),0)</f>
        <v>0</v>
      </c>
      <c r="S90" s="69" t="n">
        <f aca="false">IF(AND($F90&lt;S$2,$G90&lt;S$4,(DATE(YEAR($G90)+1,MONTH($G90)+1,1))&gt;S$4),$D90*24*S$3*(S$2/1000-($F90/1000)),0)</f>
        <v>997.920000000002</v>
      </c>
      <c r="T90" s="69" t="n">
        <f aca="false">IF(AND($F90&lt;T$2,$G90&lt;T$4,(DATE(YEAR($G90)+1,MONTH($G90)+1,1))&gt;T$4),$D90*24*T$3*(T$2/1000-($F90/1000)),0)</f>
        <v>1108.8</v>
      </c>
      <c r="U90" s="69" t="n">
        <f aca="false">IF(AND($F90&lt;U$2,$G90&lt;U$4,(DATE(YEAR($G90)+1,MONTH($G90)+1,1))&gt;U$4),$D90*24*U$3*(U$2/1000-($F90/1000)),0)</f>
        <v>1108.8</v>
      </c>
      <c r="V90" s="69" t="n">
        <f aca="false">IF(AND($F90&lt;V$2,$G90&lt;V$4,(DATE(YEAR($G90)+1,MONTH($G90)+1,1))&gt;V$4),$D90*24*V$3*(V$2/1000-($F90/1000)),0)</f>
        <v>1108.8</v>
      </c>
      <c r="W90" s="69" t="n">
        <f aca="false">IF(AND($F90&lt;W$2,$G90&lt;W$4,(DATE(YEAR($G90)+1,MONTH($G90)+1,1))&gt;W$4),$D90*24*W$3*(W$2/1000-($F90/1000)),0)</f>
        <v>1108.8</v>
      </c>
      <c r="X90" s="69" t="n">
        <f aca="false">IF(AND($F90&lt;X$2,$G90&lt;X$4,(DATE(YEAR($G90)+1,MONTH($G90)+1,1))&gt;X$4),$D90*24*X$3*(X$2/1000-($F90/1000)),0)</f>
        <v>1108.8</v>
      </c>
      <c r="Y90" s="69" t="n">
        <f aca="false">IF(AND($F90&lt;Y$2,$G90&lt;Y$4,(DATE(YEAR($G90)+1,MONTH($G90)+1,1))&gt;Y$4),$D90*24*Y$3*(Y$2/1000-($F90/1000)),0)</f>
        <v>1108.8</v>
      </c>
      <c r="Z90" s="69" t="n">
        <f aca="false">IF(AND($F90&lt;Z$2,$G90&lt;Z$4,(DATE(YEAR($G90)+1,MONTH($G90)+1,1))&gt;Z$4),$D90*24*Z$3*(Z$2/1000-($F90/1000)),0)</f>
        <v>1108.8</v>
      </c>
      <c r="AA90" s="69" t="n">
        <f aca="false">IF(AND($F90&lt;AA$2,$G90&lt;AA$4,(DATE(YEAR($G90)+1,MONTH($G90)+1,1))&gt;AA$4),$D90*24*AA$3*(AA$2/1000-($F90/1000)),0)</f>
        <v>1108.8</v>
      </c>
      <c r="AB90" s="69" t="n">
        <f aca="false">IF(AND($F90&lt;AB$2,$G90&lt;AB$4,(DATE(YEAR($G90)+1,MONTH($G90)+1,1))&gt;AB$4),$D90*24*AB$3*(AB$2/1000-($F90/1000)),0)</f>
        <v>1108.8</v>
      </c>
      <c r="AC90" s="69" t="n">
        <f aca="false">IF(AND($F90&lt;AC$2,$G90&lt;AC$4,(DATE(YEAR($G90)+1,MONTH($G90)+1,1))&gt;AC$4),$D90*24*AC$3*(AC$2/1000-($F90/1000)),0)</f>
        <v>1108.8</v>
      </c>
      <c r="AD90" s="69" t="n">
        <f aca="false">IF(AND($F90&lt;AD$2,$G90&lt;AD$4,(DATE(YEAR($G90)+1,MONTH($G90)+1,1))&gt;AD$4),$D90*24*AD$3*(AD$2/1000-($F90/1000)),0)</f>
        <v>1108.8</v>
      </c>
      <c r="AE90" s="69" t="n">
        <f aca="false">IF(AND($F90&lt;AE$2,$G90&lt;AE$4,(DATE(YEAR($G90)+1,MONTH($G90)+1,1))&gt;AE$4),$D90*24*AE$3*(AE$2/1000-($F90/1000)),0)</f>
        <v>0</v>
      </c>
      <c r="AF90" s="69" t="n">
        <f aca="false">IF(AND($F90&lt;AF$2,$G90&lt;AF$4,(DATE(YEAR($G90)+1,MONTH($G90)+1,1))&gt;AF$4),$D90*24*AF$3*(AF$2/1000-($F90/1000)),0)</f>
        <v>0</v>
      </c>
      <c r="AG90" s="69" t="n">
        <f aca="false">IF(AND($F90&lt;AG$2,$G90&lt;AG$4,(DATE(YEAR($G90)+1,MONTH($G90)+1,1))&gt;AG$4),$D90*24*AG$3*(AG$2/1000-($F90/1000)),0)</f>
        <v>0</v>
      </c>
      <c r="AH90" s="69" t="n">
        <f aca="false">IF(AND($F90&lt;AH$2,$G90&lt;AH$4,(DATE(YEAR($G90)+1,MONTH($G90)+1,1))&gt;AH$4),$D90*24*AH$3*(AH$2/1000-($F90/1000)),0)</f>
        <v>0</v>
      </c>
      <c r="AI90" s="69" t="n">
        <f aca="false">IF(AND($F90&lt;AI$2,$G90&lt;AI$4,(DATE(YEAR($G90)+1,MONTH($G90)+1,1))&gt;AI$4),$D90*24*AI$3*(AI$2/1000-($F90/1000)),0)</f>
        <v>0</v>
      </c>
      <c r="AJ90" s="69" t="n">
        <f aca="false">IF(AND($F90&lt;AJ$2,$G90&lt;AJ$4,(DATE(YEAR($G90)+1,MONTH($G90)+1,1))&gt;AJ$4),$D90*24*AJ$3*(AJ$2/1000-($F90/1000)),0)</f>
        <v>0</v>
      </c>
      <c r="AK90" s="69" t="n">
        <f aca="false">IF(AND($F90&lt;AK$2,$G90&lt;AK$4,(DATE(YEAR($G90)+1,MONTH($G90)+1,1))&gt;AK$4),$D90*24*AK$3*(AK$2/1000-($F90/1000)),0)</f>
        <v>0</v>
      </c>
      <c r="AL90" s="69" t="n">
        <f aca="false">IF(AND($F90&lt;AL$2,$G90&lt;AL$4,(DATE(YEAR($G90)+1,MONTH($G90)+1,1))&gt;AL$4),$D90*24*AL$3*(AL$2/1000-($F90/1000)),0)</f>
        <v>0</v>
      </c>
      <c r="AM90" s="69" t="n">
        <f aca="false">IF(AND($F90&lt;AM$2,$G90&lt;AM$4,(DATE(YEAR($G90)+1,MONTH($G90)+1,1))&gt;AM$4),$D90*24*AM$3*(AM$2/1000-($F90/1000)),0)</f>
        <v>0</v>
      </c>
      <c r="AN90" s="69" t="n">
        <f aca="false">IF(AND($F90&lt;AN$2,$G90&lt;AN$4,(DATE(YEAR($G90)+1,MONTH($G90)+1,1))&gt;AN$4),$D90*24*AN$3*(AN$2/1000-($F90/1000)),0)</f>
        <v>0</v>
      </c>
      <c r="AO90" s="69" t="n">
        <f aca="false">IF(AND($F90&lt;AO$2,$G90&lt;AO$4,(DATE(YEAR($G90)+1,MONTH($G90)+1,1))&gt;AO$4),$D90*24*AO$3*(AO$2/1000-($F90/1000)),0)</f>
        <v>0</v>
      </c>
      <c r="AP90" s="69" t="n">
        <f aca="false">IF(AND($F90&lt;AP$2,$G90&lt;AP$4,(DATE(YEAR($G90)+1,MONTH($G90)+1,1))&gt;AP$4),$D90*24*AP$3*(AP$2/1000-($F90/1000)),0)</f>
        <v>0</v>
      </c>
      <c r="AQ90" s="69" t="n">
        <f aca="false">IF(AND($F90&lt;AQ$2,$G90&lt;AQ$4,(DATE(YEAR($G90)+1,MONTH($G90)+1,1))&gt;AQ$4),$D90*24*AQ$3*(AQ$2/1000-($F90/1000)),0)</f>
        <v>0</v>
      </c>
      <c r="AR90" s="69" t="n">
        <f aca="false">IF(AND($F90&lt;AR$2,$G90&lt;AR$4,(DATE(YEAR($G90)+1,MONTH($G90)+1,1))&gt;AR$4),$D90*24*AR$3*(AR$2/1000-($F90/1000)),0)</f>
        <v>0</v>
      </c>
      <c r="AS90" s="69" t="n">
        <f aca="false">IF(AND($F90&lt;AS$2,$G90&lt;AS$4,(DATE(YEAR($G90)+1,MONTH($G90)+1,1))&gt;AS$4),$D90*24*AS$3*(AS$2/1000-($F90/1000)),0)</f>
        <v>0</v>
      </c>
      <c r="AT90" s="69" t="n">
        <f aca="false">IF(AND($F90&lt;AT$2,$G90&lt;AT$4,(DATE(YEAR($G90)+1,MONTH($G90)+1,1))&gt;AT$4),$D90*24*AT$3*(AT$2/1000-($F90/1000)),0)</f>
        <v>0</v>
      </c>
      <c r="AU90" s="69" t="n">
        <f aca="false">IF(AND($F90&lt;AU$2,$G90&lt;AU$4,(DATE(YEAR($G90)+1,MONTH($G90)+1,1))&gt;AU$4),$D90*24*AU$3*(AU$2/1000-($F90/1000)),0)</f>
        <v>0</v>
      </c>
      <c r="AV90" s="69" t="n">
        <f aca="false">IF(AND($F90&lt;AV$2,$G90&lt;AV$4,(DATE(YEAR($G90)+1,MONTH($G90)+1,1))&gt;AV$4),$D90*24*AV$3*(AV$2/1000-($F90/1000)),0)</f>
        <v>0</v>
      </c>
      <c r="AW90" s="69" t="n">
        <f aca="false">IF(AND($F90&lt;AW$2,$G90&lt;AW$4,(DATE(YEAR($G90)+1,MONTH($G90)+1,1))&gt;AW$4),$D90*24*AW$3*(AW$2/1000-($F90/1000)),0)</f>
        <v>0</v>
      </c>
      <c r="AX90" s="69" t="n">
        <f aca="false">IF(AND($F90&lt;AX$2,$G90&lt;AX$4,(DATE(YEAR($G90)+1,MONTH($G90)+1,1))&gt;AX$4),$D90*24*AX$3*(AX$2/1000-($F90/1000)),0)</f>
        <v>0</v>
      </c>
      <c r="AY90" s="69" t="n">
        <f aca="false">IF(AND($F90&lt;AY$2,$G90&lt;AY$4,(DATE(YEAR($G90)+1,MONTH($G90)+1,1))&gt;AY$4),$D90*24*AY$3*(AY$2/1000-($F90/1000)),0)</f>
        <v>0</v>
      </c>
      <c r="AZ90" s="69" t="n">
        <f aca="false">IF(AND($F90&lt;AZ$2,$G90&lt;AZ$4,(DATE(YEAR($G90)+1,MONTH($G90)+1,1))&gt;AZ$4),$D90*24*AZ$3*(AZ$2/1000-($F90/1000)),0)</f>
        <v>0</v>
      </c>
      <c r="BA90" s="69" t="n">
        <f aca="false">IF(AND($F90&lt;BA$2,$G90&lt;BA$4,(DATE(YEAR($G90)+1,MONTH($G90)+1,1))&gt;BA$4),$D90*24*BA$3*(BA$2/1000-($F90/1000)),0)</f>
        <v>0</v>
      </c>
      <c r="BB90" s="69" t="n">
        <f aca="false">IF(AND($F90&lt;BB$2,$G90&lt;BB$4,(DATE(YEAR($G90)+1,MONTH($G90)+1,1))&gt;BB$4),$D90*24*BB$3*(BB$2/1000-($F90/1000)),0)</f>
        <v>0</v>
      </c>
      <c r="BC90" s="69" t="n">
        <f aca="false">IF(AND($F90&lt;BC$2,$G90&lt;BC$4,(DATE(YEAR($G90)+1,MONTH($G90)+1,1))&gt;BC$4),$D90*24*BC$3*(BC$2/1000-($F90/1000)),0)</f>
        <v>0</v>
      </c>
      <c r="BD90" s="83" t="n">
        <f aca="false">IF(AND($F90&lt;BD$2,$G90&lt;BD$4,(DATE(YEAR($G90)+1,MONTH($G90)+1,1))&gt;BD$4),$D90*24*BD$3*(BD$2/1000-($F90/1000)),0)</f>
        <v>0</v>
      </c>
      <c r="BF90" s="69" t="n">
        <f aca="false">AVERAGE(I90:K90)</f>
        <v>0</v>
      </c>
      <c r="BG90" s="69" t="n">
        <f aca="false">AVERAGE(L90:N90)</f>
        <v>0</v>
      </c>
      <c r="BH90" s="69" t="n">
        <f aca="false">AVERAGE(O90:Q90)</f>
        <v>0</v>
      </c>
      <c r="BI90" s="69" t="n">
        <f aca="false">AVERAGE(R90:T90)</f>
        <v>702.240000000002</v>
      </c>
      <c r="BJ90" s="69" t="n">
        <f aca="false">AVERAGE(U90:W90)</f>
        <v>1108.8</v>
      </c>
      <c r="BK90" s="69" t="n">
        <f aca="false">AVERAGE(X90:Z90)</f>
        <v>1108.8</v>
      </c>
      <c r="BL90" s="69" t="n">
        <f aca="false">AVERAGE(AA90:AC90)</f>
        <v>1108.8</v>
      </c>
      <c r="BM90" s="69" t="n">
        <f aca="false">AVERAGE(AD90:AF90)</f>
        <v>369.600000000001</v>
      </c>
      <c r="BN90" s="69" t="n">
        <f aca="false">AVERAGE(AG90:AI90)</f>
        <v>0</v>
      </c>
      <c r="BO90" s="69" t="n">
        <f aca="false">AVERAGE(AJ90:AL90)</f>
        <v>0</v>
      </c>
      <c r="BP90" s="69" t="n">
        <f aca="false">AVERAGE(AM90:AO90)</f>
        <v>0</v>
      </c>
      <c r="BQ90" s="69" t="n">
        <f aca="false">AVERAGE(AP90:AR90)</f>
        <v>0</v>
      </c>
      <c r="BR90" s="69" t="n">
        <f aca="false">AVERAGE(AS90:AU90)</f>
        <v>0</v>
      </c>
      <c r="BS90" s="69" t="n">
        <f aca="false">AVERAGE(AV90:AX90)</f>
        <v>0</v>
      </c>
      <c r="BT90" s="69" t="n">
        <f aca="false">AVERAGE(AY90:BA90)</f>
        <v>0</v>
      </c>
      <c r="BU90" s="69" t="n">
        <f aca="false">AVERAGE(BB90:BD90)</f>
        <v>0</v>
      </c>
    </row>
    <row r="91" customFormat="false" ht="12.75" hidden="false" customHeight="false" outlineLevel="0" collapsed="false">
      <c r="A91" s="0" t="s">
        <v>1410</v>
      </c>
      <c r="B91" s="0" t="s">
        <v>1251</v>
      </c>
      <c r="C91" s="0" t="s">
        <v>1343</v>
      </c>
      <c r="D91" s="0" t="n">
        <v>10</v>
      </c>
      <c r="E91" s="71" t="s">
        <v>1268</v>
      </c>
      <c r="F91" s="13" t="n">
        <v>9700</v>
      </c>
      <c r="G91" s="8" t="n">
        <v>37240</v>
      </c>
      <c r="H91" s="64" t="s">
        <v>1260</v>
      </c>
      <c r="I91" s="69" t="n">
        <f aca="false">IF(AND($F91&lt;I$2,$G91&lt;I$4,(DATE(YEAR($G91)+1,MONTH($G91)+1,1))&gt;I$4),$D91*24*I$3*(I$2/1000-($F91/1000)),0)</f>
        <v>0</v>
      </c>
      <c r="J91" s="69" t="n">
        <f aca="false">IF(AND($F91&lt;J$2,$G91&lt;J$4,(DATE(YEAR($G91)+1,MONTH($G91)+1,1))&gt;J$4),$D91*24*J$3*(J$2/1000-($F91/1000)),0)</f>
        <v>0</v>
      </c>
      <c r="K91" s="69" t="n">
        <f aca="false">IF(AND($F91&lt;K$2,$G91&lt;K$4,(DATE(YEAR($G91)+1,MONTH($G91)+1,1))&gt;K$4),$D91*24*K$3*(K$2/1000-($F91/1000)),0)</f>
        <v>0</v>
      </c>
      <c r="L91" s="69" t="n">
        <f aca="false">IF(AND($F91&lt;L$2,$G91&lt;L$4,(DATE(YEAR($G91)+1,MONTH($G91)+1,1))&gt;L$4),$D91*24*L$3*(L$2/1000-($F91/1000)),0)</f>
        <v>0</v>
      </c>
      <c r="M91" s="69" t="n">
        <f aca="false">IF(AND($F91&lt;M$2,$G91&lt;M$4,(DATE(YEAR($G91)+1,MONTH($G91)+1,1))&gt;M$4),$D91*24*M$3*(M$2/1000-($F91/1000)),0)</f>
        <v>0</v>
      </c>
      <c r="N91" s="69" t="n">
        <f aca="false">IF(AND($F91&lt;N$2,$G91&lt;N$4,(DATE(YEAR($G91)+1,MONTH($G91)+1,1))&gt;N$4),$D91*24*N$3*(N$2/1000-($F91/1000)),0)</f>
        <v>0</v>
      </c>
      <c r="O91" s="69" t="n">
        <f aca="false">IF(AND($F91&lt;O$2,$G91&lt;O$4,(DATE(YEAR($G91)+1,MONTH($G91)+1,1))&gt;O$4),$D91*24*O$3*(O$2/1000-($F91/1000)),0)</f>
        <v>0</v>
      </c>
      <c r="P91" s="69" t="n">
        <f aca="false">IF(AND($F91&lt;P$2,$G91&lt;P$4,(DATE(YEAR($G91)+1,MONTH($G91)+1,1))&gt;P$4),$D91*24*P$3*(P$2/1000-($F91/1000)),0)</f>
        <v>0</v>
      </c>
      <c r="Q91" s="69" t="n">
        <f aca="false">IF(AND($F91&lt;Q$2,$G91&lt;Q$4,(DATE(YEAR($G91)+1,MONTH($G91)+1,1))&gt;Q$4),$D91*24*Q$3*(Q$2/1000-($F91/1000)),0)</f>
        <v>0</v>
      </c>
      <c r="R91" s="69" t="n">
        <f aca="false">IF(AND($F91&lt;R$2,$G91&lt;R$4,(DATE(YEAR($G91)+1,MONTH($G91)+1,1))&gt;R$4),$D91*24*R$3*(R$2/1000-($F91/1000)),0)</f>
        <v>0</v>
      </c>
      <c r="S91" s="69" t="n">
        <f aca="false">IF(AND($F91&lt;S$2,$G91&lt;S$4,(DATE(YEAR($G91)+1,MONTH($G91)+1,1))&gt;S$4),$D91*24*S$3*(S$2/1000-($F91/1000)),0)</f>
        <v>0</v>
      </c>
      <c r="T91" s="69" t="n">
        <f aca="false">IF(AND($F91&lt;T$2,$G91&lt;T$4,(DATE(YEAR($G91)+1,MONTH($G91)+1,1))&gt;T$4),$D91*24*T$3*(T$2/1000-($F91/1000)),0)</f>
        <v>0</v>
      </c>
      <c r="U91" s="69" t="n">
        <f aca="false">IF(AND($F91&lt;U$2,$G91&lt;U$4,(DATE(YEAR($G91)+1,MONTH($G91)+1,1))&gt;U$4),$D91*24*U$3*(U$2/1000-($F91/1000)),0)</f>
        <v>72.0000000000002</v>
      </c>
      <c r="V91" s="69" t="n">
        <f aca="false">IF(AND($F91&lt;V$2,$G91&lt;V$4,(DATE(YEAR($G91)+1,MONTH($G91)+1,1))&gt;V$4),$D91*24*V$3*(V$2/1000-($F91/1000)),0)</f>
        <v>72.0000000000002</v>
      </c>
      <c r="W91" s="69" t="n">
        <f aca="false">IF(AND($F91&lt;W$2,$G91&lt;W$4,(DATE(YEAR($G91)+1,MONTH($G91)+1,1))&gt;W$4),$D91*24*W$3*(W$2/1000-($F91/1000)),0)</f>
        <v>72.0000000000002</v>
      </c>
      <c r="X91" s="69" t="n">
        <f aca="false">IF(AND($F91&lt;X$2,$G91&lt;X$4,(DATE(YEAR($G91)+1,MONTH($G91)+1,1))&gt;X$4),$D91*24*X$3*(X$2/1000-($F91/1000)),0)</f>
        <v>72.0000000000002</v>
      </c>
      <c r="Y91" s="69" t="n">
        <f aca="false">IF(AND($F91&lt;Y$2,$G91&lt;Y$4,(DATE(YEAR($G91)+1,MONTH($G91)+1,1))&gt;Y$4),$D91*24*Y$3*(Y$2/1000-($F91/1000)),0)</f>
        <v>72.0000000000002</v>
      </c>
      <c r="Z91" s="69" t="n">
        <f aca="false">IF(AND($F91&lt;Z$2,$G91&lt;Z$4,(DATE(YEAR($G91)+1,MONTH($G91)+1,1))&gt;Z$4),$D91*24*Z$3*(Z$2/1000-($F91/1000)),0)</f>
        <v>72.0000000000002</v>
      </c>
      <c r="AA91" s="69" t="n">
        <f aca="false">IF(AND($F91&lt;AA$2,$G91&lt;AA$4,(DATE(YEAR($G91)+1,MONTH($G91)+1,1))&gt;AA$4),$D91*24*AA$3*(AA$2/1000-($F91/1000)),0)</f>
        <v>72.0000000000002</v>
      </c>
      <c r="AB91" s="69" t="n">
        <f aca="false">IF(AND($F91&lt;AB$2,$G91&lt;AB$4,(DATE(YEAR($G91)+1,MONTH($G91)+1,1))&gt;AB$4),$D91*24*AB$3*(AB$2/1000-($F91/1000)),0)</f>
        <v>72.0000000000002</v>
      </c>
      <c r="AC91" s="69" t="n">
        <f aca="false">IF(AND($F91&lt;AC$2,$G91&lt;AC$4,(DATE(YEAR($G91)+1,MONTH($G91)+1,1))&gt;AC$4),$D91*24*AC$3*(AC$2/1000-($F91/1000)),0)</f>
        <v>72.0000000000002</v>
      </c>
      <c r="AD91" s="69" t="n">
        <f aca="false">IF(AND($F91&lt;AD$2,$G91&lt;AD$4,(DATE(YEAR($G91)+1,MONTH($G91)+1,1))&gt;AD$4),$D91*24*AD$3*(AD$2/1000-($F91/1000)),0)</f>
        <v>72.0000000000002</v>
      </c>
      <c r="AE91" s="69" t="n">
        <f aca="false">IF(AND($F91&lt;AE$2,$G91&lt;AE$4,(DATE(YEAR($G91)+1,MONTH($G91)+1,1))&gt;AE$4),$D91*24*AE$3*(AE$2/1000-($F91/1000)),0)</f>
        <v>72.0000000000002</v>
      </c>
      <c r="AF91" s="69" t="n">
        <f aca="false">IF(AND($F91&lt;AF$2,$G91&lt;AF$4,(DATE(YEAR($G91)+1,MONTH($G91)+1,1))&gt;AF$4),$D91*24*AF$3*(AF$2/1000-($F91/1000)),0)</f>
        <v>72.0000000000002</v>
      </c>
      <c r="AG91" s="69" t="n">
        <f aca="false">IF(AND($F91&lt;AG$2,$G91&lt;AG$4,(DATE(YEAR($G91)+1,MONTH($G91)+1,1))&gt;AG$4),$D91*24*AG$3*(AG$2/1000-($F91/1000)),0)</f>
        <v>0</v>
      </c>
      <c r="AH91" s="69" t="n">
        <f aca="false">IF(AND($F91&lt;AH$2,$G91&lt;AH$4,(DATE(YEAR($G91)+1,MONTH($G91)+1,1))&gt;AH$4),$D91*24*AH$3*(AH$2/1000-($F91/1000)),0)</f>
        <v>0</v>
      </c>
      <c r="AI91" s="69" t="n">
        <f aca="false">IF(AND($F91&lt;AI$2,$G91&lt;AI$4,(DATE(YEAR($G91)+1,MONTH($G91)+1,1))&gt;AI$4),$D91*24*AI$3*(AI$2/1000-($F91/1000)),0)</f>
        <v>0</v>
      </c>
      <c r="AJ91" s="69" t="n">
        <f aca="false">IF(AND($F91&lt;AJ$2,$G91&lt;AJ$4,(DATE(YEAR($G91)+1,MONTH($G91)+1,1))&gt;AJ$4),$D91*24*AJ$3*(AJ$2/1000-($F91/1000)),0)</f>
        <v>0</v>
      </c>
      <c r="AK91" s="69" t="n">
        <f aca="false">IF(AND($F91&lt;AK$2,$G91&lt;AK$4,(DATE(YEAR($G91)+1,MONTH($G91)+1,1))&gt;AK$4),$D91*24*AK$3*(AK$2/1000-($F91/1000)),0)</f>
        <v>0</v>
      </c>
      <c r="AL91" s="69" t="n">
        <f aca="false">IF(AND($F91&lt;AL$2,$G91&lt;AL$4,(DATE(YEAR($G91)+1,MONTH($G91)+1,1))&gt;AL$4),$D91*24*AL$3*(AL$2/1000-($F91/1000)),0)</f>
        <v>0</v>
      </c>
      <c r="AM91" s="69" t="n">
        <f aca="false">IF(AND($F91&lt;AM$2,$G91&lt;AM$4,(DATE(YEAR($G91)+1,MONTH($G91)+1,1))&gt;AM$4),$D91*24*AM$3*(AM$2/1000-($F91/1000)),0)</f>
        <v>0</v>
      </c>
      <c r="AN91" s="69" t="n">
        <f aca="false">IF(AND($F91&lt;AN$2,$G91&lt;AN$4,(DATE(YEAR($G91)+1,MONTH($G91)+1,1))&gt;AN$4),$D91*24*AN$3*(AN$2/1000-($F91/1000)),0)</f>
        <v>0</v>
      </c>
      <c r="AO91" s="69" t="n">
        <f aca="false">IF(AND($F91&lt;AO$2,$G91&lt;AO$4,(DATE(YEAR($G91)+1,MONTH($G91)+1,1))&gt;AO$4),$D91*24*AO$3*(AO$2/1000-($F91/1000)),0)</f>
        <v>0</v>
      </c>
      <c r="AP91" s="69" t="n">
        <f aca="false">IF(AND($F91&lt;AP$2,$G91&lt;AP$4,(DATE(YEAR($G91)+1,MONTH($G91)+1,1))&gt;AP$4),$D91*24*AP$3*(AP$2/1000-($F91/1000)),0)</f>
        <v>0</v>
      </c>
      <c r="AQ91" s="69" t="n">
        <f aca="false">IF(AND($F91&lt;AQ$2,$G91&lt;AQ$4,(DATE(YEAR($G91)+1,MONTH($G91)+1,1))&gt;AQ$4),$D91*24*AQ$3*(AQ$2/1000-($F91/1000)),0)</f>
        <v>0</v>
      </c>
      <c r="AR91" s="69" t="n">
        <f aca="false">IF(AND($F91&lt;AR$2,$G91&lt;AR$4,(DATE(YEAR($G91)+1,MONTH($G91)+1,1))&gt;AR$4),$D91*24*AR$3*(AR$2/1000-($F91/1000)),0)</f>
        <v>0</v>
      </c>
      <c r="AS91" s="69" t="n">
        <f aca="false">IF(AND($F91&lt;AS$2,$G91&lt;AS$4,(DATE(YEAR($G91)+1,MONTH($G91)+1,1))&gt;AS$4),$D91*24*AS$3*(AS$2/1000-($F91/1000)),0)</f>
        <v>0</v>
      </c>
      <c r="AT91" s="69" t="n">
        <f aca="false">IF(AND($F91&lt;AT$2,$G91&lt;AT$4,(DATE(YEAR($G91)+1,MONTH($G91)+1,1))&gt;AT$4),$D91*24*AT$3*(AT$2/1000-($F91/1000)),0)</f>
        <v>0</v>
      </c>
      <c r="AU91" s="69" t="n">
        <f aca="false">IF(AND($F91&lt;AU$2,$G91&lt;AU$4,(DATE(YEAR($G91)+1,MONTH($G91)+1,1))&gt;AU$4),$D91*24*AU$3*(AU$2/1000-($F91/1000)),0)</f>
        <v>0</v>
      </c>
      <c r="AV91" s="69" t="n">
        <f aca="false">IF(AND($F91&lt;AV$2,$G91&lt;AV$4,(DATE(YEAR($G91)+1,MONTH($G91)+1,1))&gt;AV$4),$D91*24*AV$3*(AV$2/1000-($F91/1000)),0)</f>
        <v>0</v>
      </c>
      <c r="AW91" s="69" t="n">
        <f aca="false">IF(AND($F91&lt;AW$2,$G91&lt;AW$4,(DATE(YEAR($G91)+1,MONTH($G91)+1,1))&gt;AW$4),$D91*24*AW$3*(AW$2/1000-($F91/1000)),0)</f>
        <v>0</v>
      </c>
      <c r="AX91" s="69" t="n">
        <f aca="false">IF(AND($F91&lt;AX$2,$G91&lt;AX$4,(DATE(YEAR($G91)+1,MONTH($G91)+1,1))&gt;AX$4),$D91*24*AX$3*(AX$2/1000-($F91/1000)),0)</f>
        <v>0</v>
      </c>
      <c r="AY91" s="69" t="n">
        <f aca="false">IF(AND($F91&lt;AY$2,$G91&lt;AY$4,(DATE(YEAR($G91)+1,MONTH($G91)+1,1))&gt;AY$4),$D91*24*AY$3*(AY$2/1000-($F91/1000)),0)</f>
        <v>0</v>
      </c>
      <c r="AZ91" s="69" t="n">
        <f aca="false">IF(AND($F91&lt;AZ$2,$G91&lt;AZ$4,(DATE(YEAR($G91)+1,MONTH($G91)+1,1))&gt;AZ$4),$D91*24*AZ$3*(AZ$2/1000-($F91/1000)),0)</f>
        <v>0</v>
      </c>
      <c r="BA91" s="69" t="n">
        <f aca="false">IF(AND($F91&lt;BA$2,$G91&lt;BA$4,(DATE(YEAR($G91)+1,MONTH($G91)+1,1))&gt;BA$4),$D91*24*BA$3*(BA$2/1000-($F91/1000)),0)</f>
        <v>0</v>
      </c>
      <c r="BB91" s="69" t="n">
        <f aca="false">IF(AND($F91&lt;BB$2,$G91&lt;BB$4,(DATE(YEAR($G91)+1,MONTH($G91)+1,1))&gt;BB$4),$D91*24*BB$3*(BB$2/1000-($F91/1000)),0)</f>
        <v>0</v>
      </c>
      <c r="BC91" s="69" t="n">
        <f aca="false">IF(AND($F91&lt;BC$2,$G91&lt;BC$4,(DATE(YEAR($G91)+1,MONTH($G91)+1,1))&gt;BC$4),$D91*24*BC$3*(BC$2/1000-($F91/1000)),0)</f>
        <v>0</v>
      </c>
      <c r="BD91" s="83" t="n">
        <f aca="false">IF(AND($F91&lt;BD$2,$G91&lt;BD$4,(DATE(YEAR($G91)+1,MONTH($G91)+1,1))&gt;BD$4),$D91*24*BD$3*(BD$2/1000-($F91/1000)),0)</f>
        <v>0</v>
      </c>
      <c r="BF91" s="69" t="n">
        <f aca="false">AVERAGE(I91:K91)</f>
        <v>0</v>
      </c>
      <c r="BG91" s="69" t="n">
        <f aca="false">AVERAGE(L91:N91)</f>
        <v>0</v>
      </c>
      <c r="BH91" s="69" t="n">
        <f aca="false">AVERAGE(O91:Q91)</f>
        <v>0</v>
      </c>
      <c r="BI91" s="69" t="n">
        <f aca="false">AVERAGE(R91:T91)</f>
        <v>0</v>
      </c>
      <c r="BJ91" s="69" t="n">
        <f aca="false">AVERAGE(U91:W91)</f>
        <v>72.0000000000002</v>
      </c>
      <c r="BK91" s="69" t="n">
        <f aca="false">AVERAGE(X91:Z91)</f>
        <v>72.0000000000002</v>
      </c>
      <c r="BL91" s="69" t="n">
        <f aca="false">AVERAGE(AA91:AC91)</f>
        <v>72.0000000000002</v>
      </c>
      <c r="BM91" s="69" t="n">
        <f aca="false">AVERAGE(AD91:AF91)</f>
        <v>72.0000000000002</v>
      </c>
      <c r="BN91" s="69" t="n">
        <f aca="false">AVERAGE(AG91:AI91)</f>
        <v>0</v>
      </c>
      <c r="BO91" s="69" t="n">
        <f aca="false">AVERAGE(AJ91:AL91)</f>
        <v>0</v>
      </c>
      <c r="BP91" s="69" t="n">
        <f aca="false">AVERAGE(AM91:AO91)</f>
        <v>0</v>
      </c>
      <c r="BQ91" s="69" t="n">
        <f aca="false">AVERAGE(AP91:AR91)</f>
        <v>0</v>
      </c>
      <c r="BR91" s="69" t="n">
        <f aca="false">AVERAGE(AS91:AU91)</f>
        <v>0</v>
      </c>
      <c r="BS91" s="69" t="n">
        <f aca="false">AVERAGE(AV91:AX91)</f>
        <v>0</v>
      </c>
      <c r="BT91" s="69" t="n">
        <f aca="false">AVERAGE(AY91:BA91)</f>
        <v>0</v>
      </c>
      <c r="BU91" s="69" t="n">
        <f aca="false">AVERAGE(BB91:BD91)</f>
        <v>0</v>
      </c>
    </row>
    <row r="92" customFormat="false" ht="12.75" hidden="false" customHeight="false" outlineLevel="0" collapsed="false">
      <c r="A92" s="0" t="s">
        <v>1414</v>
      </c>
      <c r="B92" s="0" t="s">
        <v>1251</v>
      </c>
      <c r="C92" s="0" t="s">
        <v>1270</v>
      </c>
      <c r="D92" s="0" t="n">
        <v>11</v>
      </c>
      <c r="E92" s="71" t="s">
        <v>1268</v>
      </c>
      <c r="F92" s="13" t="n">
        <v>9700</v>
      </c>
      <c r="G92" s="8" t="n">
        <v>37257</v>
      </c>
      <c r="H92" s="64" t="s">
        <v>1260</v>
      </c>
      <c r="I92" s="69" t="n">
        <f aca="false">IF(AND($F92&lt;I$2,$G92&lt;I$4,(DATE(YEAR($G92)+1,MONTH($G92)+1,1))&gt;I$4),$D92*24*I$3*(I$2/1000-($F92/1000)),0)</f>
        <v>0</v>
      </c>
      <c r="J92" s="69" t="n">
        <f aca="false">IF(AND($F92&lt;J$2,$G92&lt;J$4,(DATE(YEAR($G92)+1,MONTH($G92)+1,1))&gt;J$4),$D92*24*J$3*(J$2/1000-($F92/1000)),0)</f>
        <v>0</v>
      </c>
      <c r="K92" s="69" t="n">
        <f aca="false">IF(AND($F92&lt;K$2,$G92&lt;K$4,(DATE(YEAR($G92)+1,MONTH($G92)+1,1))&gt;K$4),$D92*24*K$3*(K$2/1000-($F92/1000)),0)</f>
        <v>0</v>
      </c>
      <c r="L92" s="69" t="n">
        <f aca="false">IF(AND($F92&lt;L$2,$G92&lt;L$4,(DATE(YEAR($G92)+1,MONTH($G92)+1,1))&gt;L$4),$D92*24*L$3*(L$2/1000-($F92/1000)),0)</f>
        <v>0</v>
      </c>
      <c r="M92" s="69" t="n">
        <f aca="false">IF(AND($F92&lt;M$2,$G92&lt;M$4,(DATE(YEAR($G92)+1,MONTH($G92)+1,1))&gt;M$4),$D92*24*M$3*(M$2/1000-($F92/1000)),0)</f>
        <v>0</v>
      </c>
      <c r="N92" s="69" t="n">
        <f aca="false">IF(AND($F92&lt;N$2,$G92&lt;N$4,(DATE(YEAR($G92)+1,MONTH($G92)+1,1))&gt;N$4),$D92*24*N$3*(N$2/1000-($F92/1000)),0)</f>
        <v>0</v>
      </c>
      <c r="O92" s="69" t="n">
        <f aca="false">IF(AND($F92&lt;O$2,$G92&lt;O$4,(DATE(YEAR($G92)+1,MONTH($G92)+1,1))&gt;O$4),$D92*24*O$3*(O$2/1000-($F92/1000)),0)</f>
        <v>0</v>
      </c>
      <c r="P92" s="69" t="n">
        <f aca="false">IF(AND($F92&lt;P$2,$G92&lt;P$4,(DATE(YEAR($G92)+1,MONTH($G92)+1,1))&gt;P$4),$D92*24*P$3*(P$2/1000-($F92/1000)),0)</f>
        <v>0</v>
      </c>
      <c r="Q92" s="69" t="n">
        <f aca="false">IF(AND($F92&lt;Q$2,$G92&lt;Q$4,(DATE(YEAR($G92)+1,MONTH($G92)+1,1))&gt;Q$4),$D92*24*Q$3*(Q$2/1000-($F92/1000)),0)</f>
        <v>0</v>
      </c>
      <c r="R92" s="69" t="n">
        <f aca="false">IF(AND($F92&lt;R$2,$G92&lt;R$4,(DATE(YEAR($G92)+1,MONTH($G92)+1,1))&gt;R$4),$D92*24*R$3*(R$2/1000-($F92/1000)),0)</f>
        <v>0</v>
      </c>
      <c r="S92" s="69" t="n">
        <f aca="false">IF(AND($F92&lt;S$2,$G92&lt;S$4,(DATE(YEAR($G92)+1,MONTH($G92)+1,1))&gt;S$4),$D92*24*S$3*(S$2/1000-($F92/1000)),0)</f>
        <v>0</v>
      </c>
      <c r="T92" s="69" t="n">
        <f aca="false">IF(AND($F92&lt;T$2,$G92&lt;T$4,(DATE(YEAR($G92)+1,MONTH($G92)+1,1))&gt;T$4),$D92*24*T$3*(T$2/1000-($F92/1000)),0)</f>
        <v>0</v>
      </c>
      <c r="U92" s="69" t="n">
        <f aca="false">IF(AND($F92&lt;U$2,$G92&lt;U$4,(DATE(YEAR($G92)+1,MONTH($G92)+1,1))&gt;U$4),$D92*24*U$3*(U$2/1000-($F92/1000)),0)</f>
        <v>0</v>
      </c>
      <c r="V92" s="69" t="n">
        <f aca="false">IF(AND($F92&lt;V$2,$G92&lt;V$4,(DATE(YEAR($G92)+1,MONTH($G92)+1,1))&gt;V$4),$D92*24*V$3*(V$2/1000-($F92/1000)),0)</f>
        <v>79.2000000000002</v>
      </c>
      <c r="W92" s="69" t="n">
        <f aca="false">IF(AND($F92&lt;W$2,$G92&lt;W$4,(DATE(YEAR($G92)+1,MONTH($G92)+1,1))&gt;W$4),$D92*24*W$3*(W$2/1000-($F92/1000)),0)</f>
        <v>79.2000000000002</v>
      </c>
      <c r="X92" s="69" t="n">
        <f aca="false">IF(AND($F92&lt;X$2,$G92&lt;X$4,(DATE(YEAR($G92)+1,MONTH($G92)+1,1))&gt;X$4),$D92*24*X$3*(X$2/1000-($F92/1000)),0)</f>
        <v>79.2000000000002</v>
      </c>
      <c r="Y92" s="69" t="n">
        <f aca="false">IF(AND($F92&lt;Y$2,$G92&lt;Y$4,(DATE(YEAR($G92)+1,MONTH($G92)+1,1))&gt;Y$4),$D92*24*Y$3*(Y$2/1000-($F92/1000)),0)</f>
        <v>79.2000000000002</v>
      </c>
      <c r="Z92" s="69" t="n">
        <f aca="false">IF(AND($F92&lt;Z$2,$G92&lt;Z$4,(DATE(YEAR($G92)+1,MONTH($G92)+1,1))&gt;Z$4),$D92*24*Z$3*(Z$2/1000-($F92/1000)),0)</f>
        <v>79.2000000000002</v>
      </c>
      <c r="AA92" s="69" t="n">
        <f aca="false">IF(AND($F92&lt;AA$2,$G92&lt;AA$4,(DATE(YEAR($G92)+1,MONTH($G92)+1,1))&gt;AA$4),$D92*24*AA$3*(AA$2/1000-($F92/1000)),0)</f>
        <v>79.2000000000002</v>
      </c>
      <c r="AB92" s="69" t="n">
        <f aca="false">IF(AND($F92&lt;AB$2,$G92&lt;AB$4,(DATE(YEAR($G92)+1,MONTH($G92)+1,1))&gt;AB$4),$D92*24*AB$3*(AB$2/1000-($F92/1000)),0)</f>
        <v>79.2000000000002</v>
      </c>
      <c r="AC92" s="69" t="n">
        <f aca="false">IF(AND($F92&lt;AC$2,$G92&lt;AC$4,(DATE(YEAR($G92)+1,MONTH($G92)+1,1))&gt;AC$4),$D92*24*AC$3*(AC$2/1000-($F92/1000)),0)</f>
        <v>79.2000000000002</v>
      </c>
      <c r="AD92" s="69" t="n">
        <f aca="false">IF(AND($F92&lt;AD$2,$G92&lt;AD$4,(DATE(YEAR($G92)+1,MONTH($G92)+1,1))&gt;AD$4),$D92*24*AD$3*(AD$2/1000-($F92/1000)),0)</f>
        <v>79.2000000000002</v>
      </c>
      <c r="AE92" s="69" t="n">
        <f aca="false">IF(AND($F92&lt;AE$2,$G92&lt;AE$4,(DATE(YEAR($G92)+1,MONTH($G92)+1,1))&gt;AE$4),$D92*24*AE$3*(AE$2/1000-($F92/1000)),0)</f>
        <v>79.2000000000002</v>
      </c>
      <c r="AF92" s="69" t="n">
        <f aca="false">IF(AND($F92&lt;AF$2,$G92&lt;AF$4,(DATE(YEAR($G92)+1,MONTH($G92)+1,1))&gt;AF$4),$D92*24*AF$3*(AF$2/1000-($F92/1000)),0)</f>
        <v>79.2000000000002</v>
      </c>
      <c r="AG92" s="69" t="n">
        <f aca="false">IF(AND($F92&lt;AG$2,$G92&lt;AG$4,(DATE(YEAR($G92)+1,MONTH($G92)+1,1))&gt;AG$4),$D92*24*AG$3*(AG$2/1000-($F92/1000)),0)</f>
        <v>79.2000000000002</v>
      </c>
      <c r="AH92" s="69" t="n">
        <f aca="false">IF(AND($F92&lt;AH$2,$G92&lt;AH$4,(DATE(YEAR($G92)+1,MONTH($G92)+1,1))&gt;AH$4),$D92*24*AH$3*(AH$2/1000-($F92/1000)),0)</f>
        <v>0</v>
      </c>
      <c r="AI92" s="69" t="n">
        <f aca="false">IF(AND($F92&lt;AI$2,$G92&lt;AI$4,(DATE(YEAR($G92)+1,MONTH($G92)+1,1))&gt;AI$4),$D92*24*AI$3*(AI$2/1000-($F92/1000)),0)</f>
        <v>0</v>
      </c>
      <c r="AJ92" s="69" t="n">
        <f aca="false">IF(AND($F92&lt;AJ$2,$G92&lt;AJ$4,(DATE(YEAR($G92)+1,MONTH($G92)+1,1))&gt;AJ$4),$D92*24*AJ$3*(AJ$2/1000-($F92/1000)),0)</f>
        <v>0</v>
      </c>
      <c r="AK92" s="69" t="n">
        <f aca="false">IF(AND($F92&lt;AK$2,$G92&lt;AK$4,(DATE(YEAR($G92)+1,MONTH($G92)+1,1))&gt;AK$4),$D92*24*AK$3*(AK$2/1000-($F92/1000)),0)</f>
        <v>0</v>
      </c>
      <c r="AL92" s="69" t="n">
        <f aca="false">IF(AND($F92&lt;AL$2,$G92&lt;AL$4,(DATE(YEAR($G92)+1,MONTH($G92)+1,1))&gt;AL$4),$D92*24*AL$3*(AL$2/1000-($F92/1000)),0)</f>
        <v>0</v>
      </c>
      <c r="AM92" s="69" t="n">
        <f aca="false">IF(AND($F92&lt;AM$2,$G92&lt;AM$4,(DATE(YEAR($G92)+1,MONTH($G92)+1,1))&gt;AM$4),$D92*24*AM$3*(AM$2/1000-($F92/1000)),0)</f>
        <v>0</v>
      </c>
      <c r="AN92" s="69" t="n">
        <f aca="false">IF(AND($F92&lt;AN$2,$G92&lt;AN$4,(DATE(YEAR($G92)+1,MONTH($G92)+1,1))&gt;AN$4),$D92*24*AN$3*(AN$2/1000-($F92/1000)),0)</f>
        <v>0</v>
      </c>
      <c r="AO92" s="69" t="n">
        <f aca="false">IF(AND($F92&lt;AO$2,$G92&lt;AO$4,(DATE(YEAR($G92)+1,MONTH($G92)+1,1))&gt;AO$4),$D92*24*AO$3*(AO$2/1000-($F92/1000)),0)</f>
        <v>0</v>
      </c>
      <c r="AP92" s="69" t="n">
        <f aca="false">IF(AND($F92&lt;AP$2,$G92&lt;AP$4,(DATE(YEAR($G92)+1,MONTH($G92)+1,1))&gt;AP$4),$D92*24*AP$3*(AP$2/1000-($F92/1000)),0)</f>
        <v>0</v>
      </c>
      <c r="AQ92" s="69" t="n">
        <f aca="false">IF(AND($F92&lt;AQ$2,$G92&lt;AQ$4,(DATE(YEAR($G92)+1,MONTH($G92)+1,1))&gt;AQ$4),$D92*24*AQ$3*(AQ$2/1000-($F92/1000)),0)</f>
        <v>0</v>
      </c>
      <c r="AR92" s="69" t="n">
        <f aca="false">IF(AND($F92&lt;AR$2,$G92&lt;AR$4,(DATE(YEAR($G92)+1,MONTH($G92)+1,1))&gt;AR$4),$D92*24*AR$3*(AR$2/1000-($F92/1000)),0)</f>
        <v>0</v>
      </c>
      <c r="AS92" s="69" t="n">
        <f aca="false">IF(AND($F92&lt;AS$2,$G92&lt;AS$4,(DATE(YEAR($G92)+1,MONTH($G92)+1,1))&gt;AS$4),$D92*24*AS$3*(AS$2/1000-($F92/1000)),0)</f>
        <v>0</v>
      </c>
      <c r="AT92" s="69" t="n">
        <f aca="false">IF(AND($F92&lt;AT$2,$G92&lt;AT$4,(DATE(YEAR($G92)+1,MONTH($G92)+1,1))&gt;AT$4),$D92*24*AT$3*(AT$2/1000-($F92/1000)),0)</f>
        <v>0</v>
      </c>
      <c r="AU92" s="69" t="n">
        <f aca="false">IF(AND($F92&lt;AU$2,$G92&lt;AU$4,(DATE(YEAR($G92)+1,MONTH($G92)+1,1))&gt;AU$4),$D92*24*AU$3*(AU$2/1000-($F92/1000)),0)</f>
        <v>0</v>
      </c>
      <c r="AV92" s="69" t="n">
        <f aca="false">IF(AND($F92&lt;AV$2,$G92&lt;AV$4,(DATE(YEAR($G92)+1,MONTH($G92)+1,1))&gt;AV$4),$D92*24*AV$3*(AV$2/1000-($F92/1000)),0)</f>
        <v>0</v>
      </c>
      <c r="AW92" s="69" t="n">
        <f aca="false">IF(AND($F92&lt;AW$2,$G92&lt;AW$4,(DATE(YEAR($G92)+1,MONTH($G92)+1,1))&gt;AW$4),$D92*24*AW$3*(AW$2/1000-($F92/1000)),0)</f>
        <v>0</v>
      </c>
      <c r="AX92" s="69" t="n">
        <f aca="false">IF(AND($F92&lt;AX$2,$G92&lt;AX$4,(DATE(YEAR($G92)+1,MONTH($G92)+1,1))&gt;AX$4),$D92*24*AX$3*(AX$2/1000-($F92/1000)),0)</f>
        <v>0</v>
      </c>
      <c r="AY92" s="69" t="n">
        <f aca="false">IF(AND($F92&lt;AY$2,$G92&lt;AY$4,(DATE(YEAR($G92)+1,MONTH($G92)+1,1))&gt;AY$4),$D92*24*AY$3*(AY$2/1000-($F92/1000)),0)</f>
        <v>0</v>
      </c>
      <c r="AZ92" s="69" t="n">
        <f aca="false">IF(AND($F92&lt;AZ$2,$G92&lt;AZ$4,(DATE(YEAR($G92)+1,MONTH($G92)+1,1))&gt;AZ$4),$D92*24*AZ$3*(AZ$2/1000-($F92/1000)),0)</f>
        <v>0</v>
      </c>
      <c r="BA92" s="69" t="n">
        <f aca="false">IF(AND($F92&lt;BA$2,$G92&lt;BA$4,(DATE(YEAR($G92)+1,MONTH($G92)+1,1))&gt;BA$4),$D92*24*BA$3*(BA$2/1000-($F92/1000)),0)</f>
        <v>0</v>
      </c>
      <c r="BB92" s="69" t="n">
        <f aca="false">IF(AND($F92&lt;BB$2,$G92&lt;BB$4,(DATE(YEAR($G92)+1,MONTH($G92)+1,1))&gt;BB$4),$D92*24*BB$3*(BB$2/1000-($F92/1000)),0)</f>
        <v>0</v>
      </c>
      <c r="BC92" s="69" t="n">
        <f aca="false">IF(AND($F92&lt;BC$2,$G92&lt;BC$4,(DATE(YEAR($G92)+1,MONTH($G92)+1,1))&gt;BC$4),$D92*24*BC$3*(BC$2/1000-($F92/1000)),0)</f>
        <v>0</v>
      </c>
      <c r="BD92" s="83" t="n">
        <f aca="false">IF(AND($F92&lt;BD$2,$G92&lt;BD$4,(DATE(YEAR($G92)+1,MONTH($G92)+1,1))&gt;BD$4),$D92*24*BD$3*(BD$2/1000-($F92/1000)),0)</f>
        <v>0</v>
      </c>
      <c r="BF92" s="69" t="n">
        <f aca="false">AVERAGE(I92:K92)</f>
        <v>0</v>
      </c>
      <c r="BG92" s="69" t="n">
        <f aca="false">AVERAGE(L92:N92)</f>
        <v>0</v>
      </c>
      <c r="BH92" s="69" t="n">
        <f aca="false">AVERAGE(O92:Q92)</f>
        <v>0</v>
      </c>
      <c r="BI92" s="69" t="n">
        <f aca="false">AVERAGE(R92:T92)</f>
        <v>0</v>
      </c>
      <c r="BJ92" s="69" t="n">
        <f aca="false">AVERAGE(U92:W92)</f>
        <v>52.8000000000001</v>
      </c>
      <c r="BK92" s="69" t="n">
        <f aca="false">AVERAGE(X92:Z92)</f>
        <v>79.2000000000002</v>
      </c>
      <c r="BL92" s="69" t="n">
        <f aca="false">AVERAGE(AA92:AC92)</f>
        <v>79.2000000000002</v>
      </c>
      <c r="BM92" s="69" t="n">
        <f aca="false">AVERAGE(AD92:AF92)</f>
        <v>79.2000000000002</v>
      </c>
      <c r="BN92" s="69" t="n">
        <f aca="false">AVERAGE(AG92:AI92)</f>
        <v>26.4000000000001</v>
      </c>
      <c r="BO92" s="69" t="n">
        <f aca="false">AVERAGE(AJ92:AL92)</f>
        <v>0</v>
      </c>
      <c r="BP92" s="69" t="n">
        <f aca="false">AVERAGE(AM92:AO92)</f>
        <v>0</v>
      </c>
      <c r="BQ92" s="69" t="n">
        <f aca="false">AVERAGE(AP92:AR92)</f>
        <v>0</v>
      </c>
      <c r="BR92" s="69" t="n">
        <f aca="false">AVERAGE(AS92:AU92)</f>
        <v>0</v>
      </c>
      <c r="BS92" s="69" t="n">
        <f aca="false">AVERAGE(AV92:AX92)</f>
        <v>0</v>
      </c>
      <c r="BT92" s="69" t="n">
        <f aca="false">AVERAGE(AY92:BA92)</f>
        <v>0</v>
      </c>
      <c r="BU92" s="69" t="n">
        <f aca="false">AVERAGE(BB92:BD92)</f>
        <v>0</v>
      </c>
    </row>
    <row r="93" customFormat="false" ht="12.75" hidden="false" customHeight="false" outlineLevel="0" collapsed="false">
      <c r="A93" s="0" t="s">
        <v>1415</v>
      </c>
      <c r="B93" s="0" t="s">
        <v>1251</v>
      </c>
      <c r="C93" s="0" t="s">
        <v>1277</v>
      </c>
      <c r="D93" s="0" t="n">
        <v>27</v>
      </c>
      <c r="E93" s="71" t="s">
        <v>1268</v>
      </c>
      <c r="F93" s="13" t="n">
        <v>9700</v>
      </c>
      <c r="G93" s="8" t="n">
        <v>37288</v>
      </c>
      <c r="H93" s="64" t="s">
        <v>1260</v>
      </c>
      <c r="I93" s="69" t="n">
        <f aca="false">IF(AND($F93&lt;I$2,$G93&lt;I$4,(DATE(YEAR($G93)+1,MONTH($G93)+1,1))&gt;I$4),$D93*24*I$3*(I$2/1000-($F93/1000)),0)</f>
        <v>0</v>
      </c>
      <c r="J93" s="69" t="n">
        <f aca="false">IF(AND($F93&lt;J$2,$G93&lt;J$4,(DATE(YEAR($G93)+1,MONTH($G93)+1,1))&gt;J$4),$D93*24*J$3*(J$2/1000-($F93/1000)),0)</f>
        <v>0</v>
      </c>
      <c r="K93" s="69" t="n">
        <f aca="false">IF(AND($F93&lt;K$2,$G93&lt;K$4,(DATE(YEAR($G93)+1,MONTH($G93)+1,1))&gt;K$4),$D93*24*K$3*(K$2/1000-($F93/1000)),0)</f>
        <v>0</v>
      </c>
      <c r="L93" s="69" t="n">
        <f aca="false">IF(AND($F93&lt;L$2,$G93&lt;L$4,(DATE(YEAR($G93)+1,MONTH($G93)+1,1))&gt;L$4),$D93*24*L$3*(L$2/1000-($F93/1000)),0)</f>
        <v>0</v>
      </c>
      <c r="M93" s="69" t="n">
        <f aca="false">IF(AND($F93&lt;M$2,$G93&lt;M$4,(DATE(YEAR($G93)+1,MONTH($G93)+1,1))&gt;M$4),$D93*24*M$3*(M$2/1000-($F93/1000)),0)</f>
        <v>0</v>
      </c>
      <c r="N93" s="69" t="n">
        <f aca="false">IF(AND($F93&lt;N$2,$G93&lt;N$4,(DATE(YEAR($G93)+1,MONTH($G93)+1,1))&gt;N$4),$D93*24*N$3*(N$2/1000-($F93/1000)),0)</f>
        <v>0</v>
      </c>
      <c r="O93" s="69" t="n">
        <f aca="false">IF(AND($F93&lt;O$2,$G93&lt;O$4,(DATE(YEAR($G93)+1,MONTH($G93)+1,1))&gt;O$4),$D93*24*O$3*(O$2/1000-($F93/1000)),0)</f>
        <v>0</v>
      </c>
      <c r="P93" s="69" t="n">
        <f aca="false">IF(AND($F93&lt;P$2,$G93&lt;P$4,(DATE(YEAR($G93)+1,MONTH($G93)+1,1))&gt;P$4),$D93*24*P$3*(P$2/1000-($F93/1000)),0)</f>
        <v>0</v>
      </c>
      <c r="Q93" s="69" t="n">
        <f aca="false">IF(AND($F93&lt;Q$2,$G93&lt;Q$4,(DATE(YEAR($G93)+1,MONTH($G93)+1,1))&gt;Q$4),$D93*24*Q$3*(Q$2/1000-($F93/1000)),0)</f>
        <v>0</v>
      </c>
      <c r="R93" s="69" t="n">
        <f aca="false">IF(AND($F93&lt;R$2,$G93&lt;R$4,(DATE(YEAR($G93)+1,MONTH($G93)+1,1))&gt;R$4),$D93*24*R$3*(R$2/1000-($F93/1000)),0)</f>
        <v>0</v>
      </c>
      <c r="S93" s="69" t="n">
        <f aca="false">IF(AND($F93&lt;S$2,$G93&lt;S$4,(DATE(YEAR($G93)+1,MONTH($G93)+1,1))&gt;S$4),$D93*24*S$3*(S$2/1000-($F93/1000)),0)</f>
        <v>0</v>
      </c>
      <c r="T93" s="69" t="n">
        <f aca="false">IF(AND($F93&lt;T$2,$G93&lt;T$4,(DATE(YEAR($G93)+1,MONTH($G93)+1,1))&gt;T$4),$D93*24*T$3*(T$2/1000-($F93/1000)),0)</f>
        <v>0</v>
      </c>
      <c r="U93" s="69" t="n">
        <f aca="false">IF(AND($F93&lt;U$2,$G93&lt;U$4,(DATE(YEAR($G93)+1,MONTH($G93)+1,1))&gt;U$4),$D93*24*U$3*(U$2/1000-($F93/1000)),0)</f>
        <v>0</v>
      </c>
      <c r="V93" s="69" t="n">
        <f aca="false">IF(AND($F93&lt;V$2,$G93&lt;V$4,(DATE(YEAR($G93)+1,MONTH($G93)+1,1))&gt;V$4),$D93*24*V$3*(V$2/1000-($F93/1000)),0)</f>
        <v>0</v>
      </c>
      <c r="W93" s="69" t="n">
        <f aca="false">IF(AND($F93&lt;W$2,$G93&lt;W$4,(DATE(YEAR($G93)+1,MONTH($G93)+1,1))&gt;W$4),$D93*24*W$3*(W$2/1000-($F93/1000)),0)</f>
        <v>194.4</v>
      </c>
      <c r="X93" s="69" t="n">
        <f aca="false">IF(AND($F93&lt;X$2,$G93&lt;X$4,(DATE(YEAR($G93)+1,MONTH($G93)+1,1))&gt;X$4),$D93*24*X$3*(X$2/1000-($F93/1000)),0)</f>
        <v>194.4</v>
      </c>
      <c r="Y93" s="69" t="n">
        <f aca="false">IF(AND($F93&lt;Y$2,$G93&lt;Y$4,(DATE(YEAR($G93)+1,MONTH($G93)+1,1))&gt;Y$4),$D93*24*Y$3*(Y$2/1000-($F93/1000)),0)</f>
        <v>194.4</v>
      </c>
      <c r="Z93" s="69" t="n">
        <f aca="false">IF(AND($F93&lt;Z$2,$G93&lt;Z$4,(DATE(YEAR($G93)+1,MONTH($G93)+1,1))&gt;Z$4),$D93*24*Z$3*(Z$2/1000-($F93/1000)),0)</f>
        <v>194.4</v>
      </c>
      <c r="AA93" s="69" t="n">
        <f aca="false">IF(AND($F93&lt;AA$2,$G93&lt;AA$4,(DATE(YEAR($G93)+1,MONTH($G93)+1,1))&gt;AA$4),$D93*24*AA$3*(AA$2/1000-($F93/1000)),0)</f>
        <v>194.4</v>
      </c>
      <c r="AB93" s="69" t="n">
        <f aca="false">IF(AND($F93&lt;AB$2,$G93&lt;AB$4,(DATE(YEAR($G93)+1,MONTH($G93)+1,1))&gt;AB$4),$D93*24*AB$3*(AB$2/1000-($F93/1000)),0)</f>
        <v>194.4</v>
      </c>
      <c r="AC93" s="69" t="n">
        <f aca="false">IF(AND($F93&lt;AC$2,$G93&lt;AC$4,(DATE(YEAR($G93)+1,MONTH($G93)+1,1))&gt;AC$4),$D93*24*AC$3*(AC$2/1000-($F93/1000)),0)</f>
        <v>194.4</v>
      </c>
      <c r="AD93" s="69" t="n">
        <f aca="false">IF(AND($F93&lt;AD$2,$G93&lt;AD$4,(DATE(YEAR($G93)+1,MONTH($G93)+1,1))&gt;AD$4),$D93*24*AD$3*(AD$2/1000-($F93/1000)),0)</f>
        <v>194.4</v>
      </c>
      <c r="AE93" s="69" t="n">
        <f aca="false">IF(AND($F93&lt;AE$2,$G93&lt;AE$4,(DATE(YEAR($G93)+1,MONTH($G93)+1,1))&gt;AE$4),$D93*24*AE$3*(AE$2/1000-($F93/1000)),0)</f>
        <v>194.4</v>
      </c>
      <c r="AF93" s="69" t="n">
        <f aca="false">IF(AND($F93&lt;AF$2,$G93&lt;AF$4,(DATE(YEAR($G93)+1,MONTH($G93)+1,1))&gt;AF$4),$D93*24*AF$3*(AF$2/1000-($F93/1000)),0)</f>
        <v>194.4</v>
      </c>
      <c r="AG93" s="69" t="n">
        <f aca="false">IF(AND($F93&lt;AG$2,$G93&lt;AG$4,(DATE(YEAR($G93)+1,MONTH($G93)+1,1))&gt;AG$4),$D93*24*AG$3*(AG$2/1000-($F93/1000)),0)</f>
        <v>194.4</v>
      </c>
      <c r="AH93" s="69" t="n">
        <f aca="false">IF(AND($F93&lt;AH$2,$G93&lt;AH$4,(DATE(YEAR($G93)+1,MONTH($G93)+1,1))&gt;AH$4),$D93*24*AH$3*(AH$2/1000-($F93/1000)),0)</f>
        <v>194.4</v>
      </c>
      <c r="AI93" s="69" t="n">
        <f aca="false">IF(AND($F93&lt;AI$2,$G93&lt;AI$4,(DATE(YEAR($G93)+1,MONTH($G93)+1,1))&gt;AI$4),$D93*24*AI$3*(AI$2/1000-($F93/1000)),0)</f>
        <v>0</v>
      </c>
      <c r="AJ93" s="69" t="n">
        <f aca="false">IF(AND($F93&lt;AJ$2,$G93&lt;AJ$4,(DATE(YEAR($G93)+1,MONTH($G93)+1,1))&gt;AJ$4),$D93*24*AJ$3*(AJ$2/1000-($F93/1000)),0)</f>
        <v>0</v>
      </c>
      <c r="AK93" s="69" t="n">
        <f aca="false">IF(AND($F93&lt;AK$2,$G93&lt;AK$4,(DATE(YEAR($G93)+1,MONTH($G93)+1,1))&gt;AK$4),$D93*24*AK$3*(AK$2/1000-($F93/1000)),0)</f>
        <v>0</v>
      </c>
      <c r="AL93" s="69" t="n">
        <f aca="false">IF(AND($F93&lt;AL$2,$G93&lt;AL$4,(DATE(YEAR($G93)+1,MONTH($G93)+1,1))&gt;AL$4),$D93*24*AL$3*(AL$2/1000-($F93/1000)),0)</f>
        <v>0</v>
      </c>
      <c r="AM93" s="69" t="n">
        <f aca="false">IF(AND($F93&lt;AM$2,$G93&lt;AM$4,(DATE(YEAR($G93)+1,MONTH($G93)+1,1))&gt;AM$4),$D93*24*AM$3*(AM$2/1000-($F93/1000)),0)</f>
        <v>0</v>
      </c>
      <c r="AN93" s="69" t="n">
        <f aca="false">IF(AND($F93&lt;AN$2,$G93&lt;AN$4,(DATE(YEAR($G93)+1,MONTH($G93)+1,1))&gt;AN$4),$D93*24*AN$3*(AN$2/1000-($F93/1000)),0)</f>
        <v>0</v>
      </c>
      <c r="AO93" s="69" t="n">
        <f aca="false">IF(AND($F93&lt;AO$2,$G93&lt;AO$4,(DATE(YEAR($G93)+1,MONTH($G93)+1,1))&gt;AO$4),$D93*24*AO$3*(AO$2/1000-($F93/1000)),0)</f>
        <v>0</v>
      </c>
      <c r="AP93" s="69" t="n">
        <f aca="false">IF(AND($F93&lt;AP$2,$G93&lt;AP$4,(DATE(YEAR($G93)+1,MONTH($G93)+1,1))&gt;AP$4),$D93*24*AP$3*(AP$2/1000-($F93/1000)),0)</f>
        <v>0</v>
      </c>
      <c r="AQ93" s="69" t="n">
        <f aca="false">IF(AND($F93&lt;AQ$2,$G93&lt;AQ$4,(DATE(YEAR($G93)+1,MONTH($G93)+1,1))&gt;AQ$4),$D93*24*AQ$3*(AQ$2/1000-($F93/1000)),0)</f>
        <v>0</v>
      </c>
      <c r="AR93" s="69" t="n">
        <f aca="false">IF(AND($F93&lt;AR$2,$G93&lt;AR$4,(DATE(YEAR($G93)+1,MONTH($G93)+1,1))&gt;AR$4),$D93*24*AR$3*(AR$2/1000-($F93/1000)),0)</f>
        <v>0</v>
      </c>
      <c r="AS93" s="69" t="n">
        <f aca="false">IF(AND($F93&lt;AS$2,$G93&lt;AS$4,(DATE(YEAR($G93)+1,MONTH($G93)+1,1))&gt;AS$4),$D93*24*AS$3*(AS$2/1000-($F93/1000)),0)</f>
        <v>0</v>
      </c>
      <c r="AT93" s="69" t="n">
        <f aca="false">IF(AND($F93&lt;AT$2,$G93&lt;AT$4,(DATE(YEAR($G93)+1,MONTH($G93)+1,1))&gt;AT$4),$D93*24*AT$3*(AT$2/1000-($F93/1000)),0)</f>
        <v>0</v>
      </c>
      <c r="AU93" s="69" t="n">
        <f aca="false">IF(AND($F93&lt;AU$2,$G93&lt;AU$4,(DATE(YEAR($G93)+1,MONTH($G93)+1,1))&gt;AU$4),$D93*24*AU$3*(AU$2/1000-($F93/1000)),0)</f>
        <v>0</v>
      </c>
      <c r="AV93" s="69" t="n">
        <f aca="false">IF(AND($F93&lt;AV$2,$G93&lt;AV$4,(DATE(YEAR($G93)+1,MONTH($G93)+1,1))&gt;AV$4),$D93*24*AV$3*(AV$2/1000-($F93/1000)),0)</f>
        <v>0</v>
      </c>
      <c r="AW93" s="69" t="n">
        <f aca="false">IF(AND($F93&lt;AW$2,$G93&lt;AW$4,(DATE(YEAR($G93)+1,MONTH($G93)+1,1))&gt;AW$4),$D93*24*AW$3*(AW$2/1000-($F93/1000)),0)</f>
        <v>0</v>
      </c>
      <c r="AX93" s="69" t="n">
        <f aca="false">IF(AND($F93&lt;AX$2,$G93&lt;AX$4,(DATE(YEAR($G93)+1,MONTH($G93)+1,1))&gt;AX$4),$D93*24*AX$3*(AX$2/1000-($F93/1000)),0)</f>
        <v>0</v>
      </c>
      <c r="AY93" s="69" t="n">
        <f aca="false">IF(AND($F93&lt;AY$2,$G93&lt;AY$4,(DATE(YEAR($G93)+1,MONTH($G93)+1,1))&gt;AY$4),$D93*24*AY$3*(AY$2/1000-($F93/1000)),0)</f>
        <v>0</v>
      </c>
      <c r="AZ93" s="69" t="n">
        <f aca="false">IF(AND($F93&lt;AZ$2,$G93&lt;AZ$4,(DATE(YEAR($G93)+1,MONTH($G93)+1,1))&gt;AZ$4),$D93*24*AZ$3*(AZ$2/1000-($F93/1000)),0)</f>
        <v>0</v>
      </c>
      <c r="BA93" s="69" t="n">
        <f aca="false">IF(AND($F93&lt;BA$2,$G93&lt;BA$4,(DATE(YEAR($G93)+1,MONTH($G93)+1,1))&gt;BA$4),$D93*24*BA$3*(BA$2/1000-($F93/1000)),0)</f>
        <v>0</v>
      </c>
      <c r="BB93" s="69" t="n">
        <f aca="false">IF(AND($F93&lt;BB$2,$G93&lt;BB$4,(DATE(YEAR($G93)+1,MONTH($G93)+1,1))&gt;BB$4),$D93*24*BB$3*(BB$2/1000-($F93/1000)),0)</f>
        <v>0</v>
      </c>
      <c r="BC93" s="69" t="n">
        <f aca="false">IF(AND($F93&lt;BC$2,$G93&lt;BC$4,(DATE(YEAR($G93)+1,MONTH($G93)+1,1))&gt;BC$4),$D93*24*BC$3*(BC$2/1000-($F93/1000)),0)</f>
        <v>0</v>
      </c>
      <c r="BD93" s="83" t="n">
        <f aca="false">IF(AND($F93&lt;BD$2,$G93&lt;BD$4,(DATE(YEAR($G93)+1,MONTH($G93)+1,1))&gt;BD$4),$D93*24*BD$3*(BD$2/1000-($F93/1000)),0)</f>
        <v>0</v>
      </c>
      <c r="BF93" s="69" t="n">
        <f aca="false">AVERAGE(I93:K93)</f>
        <v>0</v>
      </c>
      <c r="BG93" s="69" t="n">
        <f aca="false">AVERAGE(L93:N93)</f>
        <v>0</v>
      </c>
      <c r="BH93" s="69" t="n">
        <f aca="false">AVERAGE(O93:Q93)</f>
        <v>0</v>
      </c>
      <c r="BI93" s="69" t="n">
        <f aca="false">AVERAGE(R93:T93)</f>
        <v>0</v>
      </c>
      <c r="BJ93" s="69" t="n">
        <f aca="false">AVERAGE(U93:W93)</f>
        <v>64.8000000000002</v>
      </c>
      <c r="BK93" s="69" t="n">
        <f aca="false">AVERAGE(X93:Z93)</f>
        <v>194.4</v>
      </c>
      <c r="BL93" s="69" t="n">
        <f aca="false">AVERAGE(AA93:AC93)</f>
        <v>194.4</v>
      </c>
      <c r="BM93" s="69" t="n">
        <f aca="false">AVERAGE(AD93:AF93)</f>
        <v>194.4</v>
      </c>
      <c r="BN93" s="69" t="n">
        <f aca="false">AVERAGE(AG93:AI93)</f>
        <v>129.6</v>
      </c>
      <c r="BO93" s="69" t="n">
        <f aca="false">AVERAGE(AJ93:AL93)</f>
        <v>0</v>
      </c>
      <c r="BP93" s="69" t="n">
        <f aca="false">AVERAGE(AM93:AO93)</f>
        <v>0</v>
      </c>
      <c r="BQ93" s="69" t="n">
        <f aca="false">AVERAGE(AP93:AR93)</f>
        <v>0</v>
      </c>
      <c r="BR93" s="69" t="n">
        <f aca="false">AVERAGE(AS93:AU93)</f>
        <v>0</v>
      </c>
      <c r="BS93" s="69" t="n">
        <f aca="false">AVERAGE(AV93:AX93)</f>
        <v>0</v>
      </c>
      <c r="BT93" s="69" t="n">
        <f aca="false">AVERAGE(AY93:BA93)</f>
        <v>0</v>
      </c>
      <c r="BU93" s="69" t="n">
        <f aca="false">AVERAGE(BB93:BD93)</f>
        <v>0</v>
      </c>
    </row>
    <row r="94" customFormat="false" ht="12.75" hidden="false" customHeight="false" outlineLevel="0" collapsed="false">
      <c r="A94" s="0" t="s">
        <v>620</v>
      </c>
      <c r="B94" s="0" t="s">
        <v>1251</v>
      </c>
      <c r="C94" s="0" t="s">
        <v>1343</v>
      </c>
      <c r="D94" s="0" t="n">
        <v>7.5</v>
      </c>
      <c r="E94" s="0" t="s">
        <v>1268</v>
      </c>
      <c r="F94" s="0" t="n">
        <v>9700</v>
      </c>
      <c r="G94" s="8" t="n">
        <v>37347</v>
      </c>
      <c r="H94" s="64" t="s">
        <v>1260</v>
      </c>
      <c r="I94" s="69" t="n">
        <f aca="false">IF(AND($F94&lt;I$2,$G94&lt;I$4,(DATE(YEAR($G94)+1,MONTH($G94)+1,1))&gt;I$4),$D94*24*I$3*(I$2/1000-($F94/1000)),0)</f>
        <v>0</v>
      </c>
      <c r="J94" s="69" t="n">
        <f aca="false">IF(AND($F94&lt;J$2,$G94&lt;J$4,(DATE(YEAR($G94)+1,MONTH($G94)+1,1))&gt;J$4),$D94*24*J$3*(J$2/1000-($F94/1000)),0)</f>
        <v>0</v>
      </c>
      <c r="K94" s="69" t="n">
        <f aca="false">IF(AND($F94&lt;K$2,$G94&lt;K$4,(DATE(YEAR($G94)+1,MONTH($G94)+1,1))&gt;K$4),$D94*24*K$3*(K$2/1000-($F94/1000)),0)</f>
        <v>0</v>
      </c>
      <c r="L94" s="69" t="n">
        <f aca="false">IF(AND($F94&lt;L$2,$G94&lt;L$4,(DATE(YEAR($G94)+1,MONTH($G94)+1,1))&gt;L$4),$D94*24*L$3*(L$2/1000-($F94/1000)),0)</f>
        <v>0</v>
      </c>
      <c r="M94" s="69" t="n">
        <f aca="false">IF(AND($F94&lt;M$2,$G94&lt;M$4,(DATE(YEAR($G94)+1,MONTH($G94)+1,1))&gt;M$4),$D94*24*M$3*(M$2/1000-($F94/1000)),0)</f>
        <v>0</v>
      </c>
      <c r="N94" s="69" t="n">
        <f aca="false">IF(AND($F94&lt;N$2,$G94&lt;N$4,(DATE(YEAR($G94)+1,MONTH($G94)+1,1))&gt;N$4),$D94*24*N$3*(N$2/1000-($F94/1000)),0)</f>
        <v>0</v>
      </c>
      <c r="O94" s="69" t="n">
        <f aca="false">IF(AND($F94&lt;O$2,$G94&lt;O$4,(DATE(YEAR($G94)+1,MONTH($G94)+1,1))&gt;O$4),$D94*24*O$3*(O$2/1000-($F94/1000)),0)</f>
        <v>0</v>
      </c>
      <c r="P94" s="69" t="n">
        <f aca="false">IF(AND($F94&lt;P$2,$G94&lt;P$4,(DATE(YEAR($G94)+1,MONTH($G94)+1,1))&gt;P$4),$D94*24*P$3*(P$2/1000-($F94/1000)),0)</f>
        <v>0</v>
      </c>
      <c r="Q94" s="69" t="n">
        <f aca="false">IF(AND($F94&lt;Q$2,$G94&lt;Q$4,(DATE(YEAR($G94)+1,MONTH($G94)+1,1))&gt;Q$4),$D94*24*Q$3*(Q$2/1000-($F94/1000)),0)</f>
        <v>0</v>
      </c>
      <c r="R94" s="69" t="n">
        <f aca="false">IF(AND($F94&lt;R$2,$G94&lt;R$4,(DATE(YEAR($G94)+1,MONTH($G94)+1,1))&gt;R$4),$D94*24*R$3*(R$2/1000-($F94/1000)),0)</f>
        <v>0</v>
      </c>
      <c r="S94" s="69" t="n">
        <f aca="false">IF(AND($F94&lt;S$2,$G94&lt;S$4,(DATE(YEAR($G94)+1,MONTH($G94)+1,1))&gt;S$4),$D94*24*S$3*(S$2/1000-($F94/1000)),0)</f>
        <v>0</v>
      </c>
      <c r="T94" s="69" t="n">
        <f aca="false">IF(AND($F94&lt;T$2,$G94&lt;T$4,(DATE(YEAR($G94)+1,MONTH($G94)+1,1))&gt;T$4),$D94*24*T$3*(T$2/1000-($F94/1000)),0)</f>
        <v>0</v>
      </c>
      <c r="U94" s="69" t="n">
        <f aca="false">IF(AND($F94&lt;U$2,$G94&lt;U$4,(DATE(YEAR($G94)+1,MONTH($G94)+1,1))&gt;U$4),$D94*24*U$3*(U$2/1000-($F94/1000)),0)</f>
        <v>0</v>
      </c>
      <c r="V94" s="69" t="n">
        <f aca="false">IF(AND($F94&lt;V$2,$G94&lt;V$4,(DATE(YEAR($G94)+1,MONTH($G94)+1,1))&gt;V$4),$D94*24*V$3*(V$2/1000-($F94/1000)),0)</f>
        <v>0</v>
      </c>
      <c r="W94" s="69" t="n">
        <f aca="false">IF(AND($F94&lt;W$2,$G94&lt;W$4,(DATE(YEAR($G94)+1,MONTH($G94)+1,1))&gt;W$4),$D94*24*W$3*(W$2/1000-($F94/1000)),0)</f>
        <v>0</v>
      </c>
      <c r="X94" s="69" t="n">
        <f aca="false">IF(AND($F94&lt;X$2,$G94&lt;X$4,(DATE(YEAR($G94)+1,MONTH($G94)+1,1))&gt;X$4),$D94*24*X$3*(X$2/1000-($F94/1000)),0)</f>
        <v>0</v>
      </c>
      <c r="Y94" s="69" t="n">
        <f aca="false">IF(AND($F94&lt;Y$2,$G94&lt;Y$4,(DATE(YEAR($G94)+1,MONTH($G94)+1,1))&gt;Y$4),$D94*24*Y$3*(Y$2/1000-($F94/1000)),0)</f>
        <v>54.0000000000001</v>
      </c>
      <c r="Z94" s="69" t="n">
        <f aca="false">IF(AND($F94&lt;Z$2,$G94&lt;Z$4,(DATE(YEAR($G94)+1,MONTH($G94)+1,1))&gt;Z$4),$D94*24*Z$3*(Z$2/1000-($F94/1000)),0)</f>
        <v>54.0000000000001</v>
      </c>
      <c r="AA94" s="69" t="n">
        <f aca="false">IF(AND($F94&lt;AA$2,$G94&lt;AA$4,(DATE(YEAR($G94)+1,MONTH($G94)+1,1))&gt;AA$4),$D94*24*AA$3*(AA$2/1000-($F94/1000)),0)</f>
        <v>54.0000000000001</v>
      </c>
      <c r="AB94" s="69" t="n">
        <f aca="false">IF(AND($F94&lt;AB$2,$G94&lt;AB$4,(DATE(YEAR($G94)+1,MONTH($G94)+1,1))&gt;AB$4),$D94*24*AB$3*(AB$2/1000-($F94/1000)),0)</f>
        <v>54.0000000000001</v>
      </c>
      <c r="AC94" s="69" t="n">
        <f aca="false">IF(AND($F94&lt;AC$2,$G94&lt;AC$4,(DATE(YEAR($G94)+1,MONTH($G94)+1,1))&gt;AC$4),$D94*24*AC$3*(AC$2/1000-($F94/1000)),0)</f>
        <v>54.0000000000001</v>
      </c>
      <c r="AD94" s="69" t="n">
        <f aca="false">IF(AND($F94&lt;AD$2,$G94&lt;AD$4,(DATE(YEAR($G94)+1,MONTH($G94)+1,1))&gt;AD$4),$D94*24*AD$3*(AD$2/1000-($F94/1000)),0)</f>
        <v>54.0000000000001</v>
      </c>
      <c r="AE94" s="69" t="n">
        <f aca="false">IF(AND($F94&lt;AE$2,$G94&lt;AE$4,(DATE(YEAR($G94)+1,MONTH($G94)+1,1))&gt;AE$4),$D94*24*AE$3*(AE$2/1000-($F94/1000)),0)</f>
        <v>54.0000000000001</v>
      </c>
      <c r="AF94" s="69" t="n">
        <f aca="false">IF(AND($F94&lt;AF$2,$G94&lt;AF$4,(DATE(YEAR($G94)+1,MONTH($G94)+1,1))&gt;AF$4),$D94*24*AF$3*(AF$2/1000-($F94/1000)),0)</f>
        <v>54.0000000000001</v>
      </c>
      <c r="AG94" s="69" t="n">
        <f aca="false">IF(AND($F94&lt;AG$2,$G94&lt;AG$4,(DATE(YEAR($G94)+1,MONTH($G94)+1,1))&gt;AG$4),$D94*24*AG$3*(AG$2/1000-($F94/1000)),0)</f>
        <v>54.0000000000001</v>
      </c>
      <c r="AH94" s="69" t="n">
        <f aca="false">IF(AND($F94&lt;AH$2,$G94&lt;AH$4,(DATE(YEAR($G94)+1,MONTH($G94)+1,1))&gt;AH$4),$D94*24*AH$3*(AH$2/1000-($F94/1000)),0)</f>
        <v>54.0000000000001</v>
      </c>
      <c r="AI94" s="69" t="n">
        <f aca="false">IF(AND($F94&lt;AI$2,$G94&lt;AI$4,(DATE(YEAR($G94)+1,MONTH($G94)+1,1))&gt;AI$4),$D94*24*AI$3*(AI$2/1000-($F94/1000)),0)</f>
        <v>54.0000000000001</v>
      </c>
      <c r="AJ94" s="69" t="n">
        <f aca="false">IF(AND($F94&lt;AJ$2,$G94&lt;AJ$4,(DATE(YEAR($G94)+1,MONTH($G94)+1,1))&gt;AJ$4),$D94*24*AJ$3*(AJ$2/1000-($F94/1000)),0)</f>
        <v>54.0000000000001</v>
      </c>
      <c r="AK94" s="69" t="n">
        <f aca="false">IF(AND($F94&lt;AK$2,$G94&lt;AK$4,(DATE(YEAR($G94)+1,MONTH($G94)+1,1))&gt;AK$4),$D94*24*AK$3*(AK$2/1000-($F94/1000)),0)</f>
        <v>0</v>
      </c>
      <c r="AL94" s="69" t="n">
        <f aca="false">IF(AND($F94&lt;AL$2,$G94&lt;AL$4,(DATE(YEAR($G94)+1,MONTH($G94)+1,1))&gt;AL$4),$D94*24*AL$3*(AL$2/1000-($F94/1000)),0)</f>
        <v>0</v>
      </c>
      <c r="AM94" s="69" t="n">
        <f aca="false">IF(AND($F94&lt;AM$2,$G94&lt;AM$4,(DATE(YEAR($G94)+1,MONTH($G94)+1,1))&gt;AM$4),$D94*24*AM$3*(AM$2/1000-($F94/1000)),0)</f>
        <v>0</v>
      </c>
      <c r="AN94" s="69" t="n">
        <f aca="false">IF(AND($F94&lt;AN$2,$G94&lt;AN$4,(DATE(YEAR($G94)+1,MONTH($G94)+1,1))&gt;AN$4),$D94*24*AN$3*(AN$2/1000-($F94/1000)),0)</f>
        <v>0</v>
      </c>
      <c r="AO94" s="69" t="n">
        <f aca="false">IF(AND($F94&lt;AO$2,$G94&lt;AO$4,(DATE(YEAR($G94)+1,MONTH($G94)+1,1))&gt;AO$4),$D94*24*AO$3*(AO$2/1000-($F94/1000)),0)</f>
        <v>0</v>
      </c>
      <c r="AP94" s="69" t="n">
        <f aca="false">IF(AND($F94&lt;AP$2,$G94&lt;AP$4,(DATE(YEAR($G94)+1,MONTH($G94)+1,1))&gt;AP$4),$D94*24*AP$3*(AP$2/1000-($F94/1000)),0)</f>
        <v>0</v>
      </c>
      <c r="AQ94" s="69" t="n">
        <f aca="false">IF(AND($F94&lt;AQ$2,$G94&lt;AQ$4,(DATE(YEAR($G94)+1,MONTH($G94)+1,1))&gt;AQ$4),$D94*24*AQ$3*(AQ$2/1000-($F94/1000)),0)</f>
        <v>0</v>
      </c>
      <c r="AR94" s="69" t="n">
        <f aca="false">IF(AND($F94&lt;AR$2,$G94&lt;AR$4,(DATE(YEAR($G94)+1,MONTH($G94)+1,1))&gt;AR$4),$D94*24*AR$3*(AR$2/1000-($F94/1000)),0)</f>
        <v>0</v>
      </c>
      <c r="AS94" s="69" t="n">
        <f aca="false">IF(AND($F94&lt;AS$2,$G94&lt;AS$4,(DATE(YEAR($G94)+1,MONTH($G94)+1,1))&gt;AS$4),$D94*24*AS$3*(AS$2/1000-($F94/1000)),0)</f>
        <v>0</v>
      </c>
      <c r="AT94" s="69" t="n">
        <f aca="false">IF(AND($F94&lt;AT$2,$G94&lt;AT$4,(DATE(YEAR($G94)+1,MONTH($G94)+1,1))&gt;AT$4),$D94*24*AT$3*(AT$2/1000-($F94/1000)),0)</f>
        <v>0</v>
      </c>
      <c r="AU94" s="69" t="n">
        <f aca="false">IF(AND($F94&lt;AU$2,$G94&lt;AU$4,(DATE(YEAR($G94)+1,MONTH($G94)+1,1))&gt;AU$4),$D94*24*AU$3*(AU$2/1000-($F94/1000)),0)</f>
        <v>0</v>
      </c>
      <c r="AV94" s="69" t="n">
        <f aca="false">IF(AND($F94&lt;AV$2,$G94&lt;AV$4,(DATE(YEAR($G94)+1,MONTH($G94)+1,1))&gt;AV$4),$D94*24*AV$3*(AV$2/1000-($F94/1000)),0)</f>
        <v>0</v>
      </c>
      <c r="AW94" s="69" t="n">
        <f aca="false">IF(AND($F94&lt;AW$2,$G94&lt;AW$4,(DATE(YEAR($G94)+1,MONTH($G94)+1,1))&gt;AW$4),$D94*24*AW$3*(AW$2/1000-($F94/1000)),0)</f>
        <v>0</v>
      </c>
      <c r="AX94" s="69" t="n">
        <f aca="false">IF(AND($F94&lt;AX$2,$G94&lt;AX$4,(DATE(YEAR($G94)+1,MONTH($G94)+1,1))&gt;AX$4),$D94*24*AX$3*(AX$2/1000-($F94/1000)),0)</f>
        <v>0</v>
      </c>
      <c r="AY94" s="69" t="n">
        <f aca="false">IF(AND($F94&lt;AY$2,$G94&lt;AY$4,(DATE(YEAR($G94)+1,MONTH($G94)+1,1))&gt;AY$4),$D94*24*AY$3*(AY$2/1000-($F94/1000)),0)</f>
        <v>0</v>
      </c>
      <c r="AZ94" s="69" t="n">
        <f aca="false">IF(AND($F94&lt;AZ$2,$G94&lt;AZ$4,(DATE(YEAR($G94)+1,MONTH($G94)+1,1))&gt;AZ$4),$D94*24*AZ$3*(AZ$2/1000-($F94/1000)),0)</f>
        <v>0</v>
      </c>
      <c r="BA94" s="69" t="n">
        <f aca="false">IF(AND($F94&lt;BA$2,$G94&lt;BA$4,(DATE(YEAR($G94)+1,MONTH($G94)+1,1))&gt;BA$4),$D94*24*BA$3*(BA$2/1000-($F94/1000)),0)</f>
        <v>0</v>
      </c>
      <c r="BB94" s="69" t="n">
        <f aca="false">IF(AND($F94&lt;BB$2,$G94&lt;BB$4,(DATE(YEAR($G94)+1,MONTH($G94)+1,1))&gt;BB$4),$D94*24*BB$3*(BB$2/1000-($F94/1000)),0)</f>
        <v>0</v>
      </c>
      <c r="BC94" s="69" t="n">
        <f aca="false">IF(AND($F94&lt;BC$2,$G94&lt;BC$4,(DATE(YEAR($G94)+1,MONTH($G94)+1,1))&gt;BC$4),$D94*24*BC$3*(BC$2/1000-($F94/1000)),0)</f>
        <v>0</v>
      </c>
      <c r="BD94" s="83" t="n">
        <f aca="false">IF(AND($F94&lt;BD$2,$G94&lt;BD$4,(DATE(YEAR($G94)+1,MONTH($G94)+1,1))&gt;BD$4),$D94*24*BD$3*(BD$2/1000-($F94/1000)),0)</f>
        <v>0</v>
      </c>
      <c r="BF94" s="69" t="n">
        <f aca="false">AVERAGE(I94:K94)</f>
        <v>0</v>
      </c>
      <c r="BG94" s="69" t="n">
        <f aca="false">AVERAGE(L94:N94)</f>
        <v>0</v>
      </c>
      <c r="BH94" s="69" t="n">
        <f aca="false">AVERAGE(O94:Q94)</f>
        <v>0</v>
      </c>
      <c r="BI94" s="69" t="n">
        <f aca="false">AVERAGE(R94:T94)</f>
        <v>0</v>
      </c>
      <c r="BJ94" s="69" t="n">
        <f aca="false">AVERAGE(U94:W94)</f>
        <v>0</v>
      </c>
      <c r="BK94" s="69" t="n">
        <f aca="false">AVERAGE(X94:Z94)</f>
        <v>36.0000000000001</v>
      </c>
      <c r="BL94" s="69" t="n">
        <f aca="false">AVERAGE(AA94:AC94)</f>
        <v>54.0000000000001</v>
      </c>
      <c r="BM94" s="69" t="n">
        <f aca="false">AVERAGE(AD94:AF94)</f>
        <v>54.0000000000001</v>
      </c>
      <c r="BN94" s="69" t="n">
        <f aca="false">AVERAGE(AG94:AI94)</f>
        <v>54.0000000000001</v>
      </c>
      <c r="BO94" s="69" t="n">
        <f aca="false">AVERAGE(AJ94:AL94)</f>
        <v>18</v>
      </c>
      <c r="BP94" s="69" t="n">
        <f aca="false">AVERAGE(AM94:AO94)</f>
        <v>0</v>
      </c>
      <c r="BQ94" s="69" t="n">
        <f aca="false">AVERAGE(AP94:AR94)</f>
        <v>0</v>
      </c>
      <c r="BR94" s="69" t="n">
        <f aca="false">AVERAGE(AS94:AU94)</f>
        <v>0</v>
      </c>
      <c r="BS94" s="69" t="n">
        <f aca="false">AVERAGE(AV94:AX94)</f>
        <v>0</v>
      </c>
      <c r="BT94" s="69" t="n">
        <f aca="false">AVERAGE(AY94:BA94)</f>
        <v>0</v>
      </c>
      <c r="BU94" s="69" t="n">
        <f aca="false">AVERAGE(BB94:BD94)</f>
        <v>0</v>
      </c>
    </row>
    <row r="95" customFormat="false" ht="12.75" hidden="false" customHeight="false" outlineLevel="0" collapsed="false">
      <c r="A95" s="0" t="s">
        <v>1346</v>
      </c>
      <c r="B95" s="0" t="s">
        <v>1251</v>
      </c>
      <c r="C95" s="0" t="s">
        <v>1270</v>
      </c>
      <c r="D95" s="0" t="n">
        <v>100</v>
      </c>
      <c r="E95" s="0" t="s">
        <v>1268</v>
      </c>
      <c r="F95" s="0" t="n">
        <v>9700</v>
      </c>
      <c r="G95" s="8" t="n">
        <v>37408</v>
      </c>
      <c r="H95" s="64" t="s">
        <v>1260</v>
      </c>
      <c r="I95" s="69" t="n">
        <f aca="false">IF(AND($F95&lt;I$2,$G95&lt;I$4,(DATE(YEAR($G95)+1,MONTH($G95)+1,1))&gt;I$4),$D95*24*I$3*(I$2/1000-($F95/1000)),0)</f>
        <v>0</v>
      </c>
      <c r="J95" s="69" t="n">
        <f aca="false">IF(AND($F95&lt;J$2,$G95&lt;J$4,(DATE(YEAR($G95)+1,MONTH($G95)+1,1))&gt;J$4),$D95*24*J$3*(J$2/1000-($F95/1000)),0)</f>
        <v>0</v>
      </c>
      <c r="K95" s="69" t="n">
        <f aca="false">IF(AND($F95&lt;K$2,$G95&lt;K$4,(DATE(YEAR($G95)+1,MONTH($G95)+1,1))&gt;K$4),$D95*24*K$3*(K$2/1000-($F95/1000)),0)</f>
        <v>0</v>
      </c>
      <c r="L95" s="69" t="n">
        <f aca="false">IF(AND($F95&lt;L$2,$G95&lt;L$4,(DATE(YEAR($G95)+1,MONTH($G95)+1,1))&gt;L$4),$D95*24*L$3*(L$2/1000-($F95/1000)),0)</f>
        <v>0</v>
      </c>
      <c r="M95" s="69" t="n">
        <f aca="false">IF(AND($F95&lt;M$2,$G95&lt;M$4,(DATE(YEAR($G95)+1,MONTH($G95)+1,1))&gt;M$4),$D95*24*M$3*(M$2/1000-($F95/1000)),0)</f>
        <v>0</v>
      </c>
      <c r="N95" s="69" t="n">
        <f aca="false">IF(AND($F95&lt;N$2,$G95&lt;N$4,(DATE(YEAR($G95)+1,MONTH($G95)+1,1))&gt;N$4),$D95*24*N$3*(N$2/1000-($F95/1000)),0)</f>
        <v>0</v>
      </c>
      <c r="O95" s="69" t="n">
        <f aca="false">IF(AND($F95&lt;O$2,$G95&lt;O$4,(DATE(YEAR($G95)+1,MONTH($G95)+1,1))&gt;O$4),$D95*24*O$3*(O$2/1000-($F95/1000)),0)</f>
        <v>0</v>
      </c>
      <c r="P95" s="69" t="n">
        <f aca="false">IF(AND($F95&lt;P$2,$G95&lt;P$4,(DATE(YEAR($G95)+1,MONTH($G95)+1,1))&gt;P$4),$D95*24*P$3*(P$2/1000-($F95/1000)),0)</f>
        <v>0</v>
      </c>
      <c r="Q95" s="69" t="n">
        <f aca="false">IF(AND($F95&lt;Q$2,$G95&lt;Q$4,(DATE(YEAR($G95)+1,MONTH($G95)+1,1))&gt;Q$4),$D95*24*Q$3*(Q$2/1000-($F95/1000)),0)</f>
        <v>0</v>
      </c>
      <c r="R95" s="69" t="n">
        <f aca="false">IF(AND($F95&lt;R$2,$G95&lt;R$4,(DATE(YEAR($G95)+1,MONTH($G95)+1,1))&gt;R$4),$D95*24*R$3*(R$2/1000-($F95/1000)),0)</f>
        <v>0</v>
      </c>
      <c r="S95" s="69" t="n">
        <f aca="false">IF(AND($F95&lt;S$2,$G95&lt;S$4,(DATE(YEAR($G95)+1,MONTH($G95)+1,1))&gt;S$4),$D95*24*S$3*(S$2/1000-($F95/1000)),0)</f>
        <v>0</v>
      </c>
      <c r="T95" s="69" t="n">
        <f aca="false">IF(AND($F95&lt;T$2,$G95&lt;T$4,(DATE(YEAR($G95)+1,MONTH($G95)+1,1))&gt;T$4),$D95*24*T$3*(T$2/1000-($F95/1000)),0)</f>
        <v>0</v>
      </c>
      <c r="U95" s="69" t="n">
        <f aca="false">IF(AND($F95&lt;U$2,$G95&lt;U$4,(DATE(YEAR($G95)+1,MONTH($G95)+1,1))&gt;U$4),$D95*24*U$3*(U$2/1000-($F95/1000)),0)</f>
        <v>0</v>
      </c>
      <c r="V95" s="69" t="n">
        <f aca="false">IF(AND($F95&lt;V$2,$G95&lt;V$4,(DATE(YEAR($G95)+1,MONTH($G95)+1,1))&gt;V$4),$D95*24*V$3*(V$2/1000-($F95/1000)),0)</f>
        <v>0</v>
      </c>
      <c r="W95" s="69" t="n">
        <f aca="false">IF(AND($F95&lt;W$2,$G95&lt;W$4,(DATE(YEAR($G95)+1,MONTH($G95)+1,1))&gt;W$4),$D95*24*W$3*(W$2/1000-($F95/1000)),0)</f>
        <v>0</v>
      </c>
      <c r="X95" s="69" t="n">
        <f aca="false">IF(AND($F95&lt;X$2,$G95&lt;X$4,(DATE(YEAR($G95)+1,MONTH($G95)+1,1))&gt;X$4),$D95*24*X$3*(X$2/1000-($F95/1000)),0)</f>
        <v>0</v>
      </c>
      <c r="Y95" s="69" t="n">
        <f aca="false">IF(AND($F95&lt;Y$2,$G95&lt;Y$4,(DATE(YEAR($G95)+1,MONTH($G95)+1,1))&gt;Y$4),$D95*24*Y$3*(Y$2/1000-($F95/1000)),0)</f>
        <v>0</v>
      </c>
      <c r="Z95" s="69" t="n">
        <f aca="false">IF(AND($F95&lt;Z$2,$G95&lt;Z$4,(DATE(YEAR($G95)+1,MONTH($G95)+1,1))&gt;Z$4),$D95*24*Z$3*(Z$2/1000-($F95/1000)),0)</f>
        <v>0</v>
      </c>
      <c r="AA95" s="69" t="n">
        <f aca="false">IF(AND($F95&lt;AA$2,$G95&lt;AA$4,(DATE(YEAR($G95)+1,MONTH($G95)+1,1))&gt;AA$4),$D95*24*AA$3*(AA$2/1000-($F95/1000)),0)</f>
        <v>720.000000000002</v>
      </c>
      <c r="AB95" s="69" t="n">
        <f aca="false">IF(AND($F95&lt;AB$2,$G95&lt;AB$4,(DATE(YEAR($G95)+1,MONTH($G95)+1,1))&gt;AB$4),$D95*24*AB$3*(AB$2/1000-($F95/1000)),0)</f>
        <v>720.000000000002</v>
      </c>
      <c r="AC95" s="69" t="n">
        <f aca="false">IF(AND($F95&lt;AC$2,$G95&lt;AC$4,(DATE(YEAR($G95)+1,MONTH($G95)+1,1))&gt;AC$4),$D95*24*AC$3*(AC$2/1000-($F95/1000)),0)</f>
        <v>720.000000000002</v>
      </c>
      <c r="AD95" s="69" t="n">
        <f aca="false">IF(AND($F95&lt;AD$2,$G95&lt;AD$4,(DATE(YEAR($G95)+1,MONTH($G95)+1,1))&gt;AD$4),$D95*24*AD$3*(AD$2/1000-($F95/1000)),0)</f>
        <v>720.000000000002</v>
      </c>
      <c r="AE95" s="69" t="n">
        <f aca="false">IF(AND($F95&lt;AE$2,$G95&lt;AE$4,(DATE(YEAR($G95)+1,MONTH($G95)+1,1))&gt;AE$4),$D95*24*AE$3*(AE$2/1000-($F95/1000)),0)</f>
        <v>720.000000000002</v>
      </c>
      <c r="AF95" s="69" t="n">
        <f aca="false">IF(AND($F95&lt;AF$2,$G95&lt;AF$4,(DATE(YEAR($G95)+1,MONTH($G95)+1,1))&gt;AF$4),$D95*24*AF$3*(AF$2/1000-($F95/1000)),0)</f>
        <v>720.000000000002</v>
      </c>
      <c r="AG95" s="69" t="n">
        <f aca="false">IF(AND($F95&lt;AG$2,$G95&lt;AG$4,(DATE(YEAR($G95)+1,MONTH($G95)+1,1))&gt;AG$4),$D95*24*AG$3*(AG$2/1000-($F95/1000)),0)</f>
        <v>720.000000000002</v>
      </c>
      <c r="AH95" s="69" t="n">
        <f aca="false">IF(AND($F95&lt;AH$2,$G95&lt;AH$4,(DATE(YEAR($G95)+1,MONTH($G95)+1,1))&gt;AH$4),$D95*24*AH$3*(AH$2/1000-($F95/1000)),0)</f>
        <v>720.000000000002</v>
      </c>
      <c r="AI95" s="69" t="n">
        <f aca="false">IF(AND($F95&lt;AI$2,$G95&lt;AI$4,(DATE(YEAR($G95)+1,MONTH($G95)+1,1))&gt;AI$4),$D95*24*AI$3*(AI$2/1000-($F95/1000)),0)</f>
        <v>720.000000000002</v>
      </c>
      <c r="AJ95" s="69" t="n">
        <f aca="false">IF(AND($F95&lt;AJ$2,$G95&lt;AJ$4,(DATE(YEAR($G95)+1,MONTH($G95)+1,1))&gt;AJ$4),$D95*24*AJ$3*(AJ$2/1000-($F95/1000)),0)</f>
        <v>720.000000000002</v>
      </c>
      <c r="AK95" s="69" t="n">
        <f aca="false">IF(AND($F95&lt;AK$2,$G95&lt;AK$4,(DATE(YEAR($G95)+1,MONTH($G95)+1,1))&gt;AK$4),$D95*24*AK$3*(AK$2/1000-($F95/1000)),0)</f>
        <v>720.000000000002</v>
      </c>
      <c r="AL95" s="69" t="n">
        <f aca="false">IF(AND($F95&lt;AL$2,$G95&lt;AL$4,(DATE(YEAR($G95)+1,MONTH($G95)+1,1))&gt;AL$4),$D95*24*AL$3*(AL$2/1000-($F95/1000)),0)</f>
        <v>720.000000000002</v>
      </c>
      <c r="AM95" s="69" t="n">
        <f aca="false">IF(AND($F95&lt;AM$2,$G95&lt;AM$4,(DATE(YEAR($G95)+1,MONTH($G95)+1,1))&gt;AM$4),$D95*24*AM$3*(AM$2/1000-($F95/1000)),0)</f>
        <v>0</v>
      </c>
      <c r="AN95" s="69" t="n">
        <f aca="false">IF(AND($F95&lt;AN$2,$G95&lt;AN$4,(DATE(YEAR($G95)+1,MONTH($G95)+1,1))&gt;AN$4),$D95*24*AN$3*(AN$2/1000-($F95/1000)),0)</f>
        <v>0</v>
      </c>
      <c r="AO95" s="69" t="n">
        <f aca="false">IF(AND($F95&lt;AO$2,$G95&lt;AO$4,(DATE(YEAR($G95)+1,MONTH($G95)+1,1))&gt;AO$4),$D95*24*AO$3*(AO$2/1000-($F95/1000)),0)</f>
        <v>0</v>
      </c>
      <c r="AP95" s="69" t="n">
        <f aca="false">IF(AND($F95&lt;AP$2,$G95&lt;AP$4,(DATE(YEAR($G95)+1,MONTH($G95)+1,1))&gt;AP$4),$D95*24*AP$3*(AP$2/1000-($F95/1000)),0)</f>
        <v>0</v>
      </c>
      <c r="AQ95" s="69" t="n">
        <f aca="false">IF(AND($F95&lt;AQ$2,$G95&lt;AQ$4,(DATE(YEAR($G95)+1,MONTH($G95)+1,1))&gt;AQ$4),$D95*24*AQ$3*(AQ$2/1000-($F95/1000)),0)</f>
        <v>0</v>
      </c>
      <c r="AR95" s="69" t="n">
        <f aca="false">IF(AND($F95&lt;AR$2,$G95&lt;AR$4,(DATE(YEAR($G95)+1,MONTH($G95)+1,1))&gt;AR$4),$D95*24*AR$3*(AR$2/1000-($F95/1000)),0)</f>
        <v>0</v>
      </c>
      <c r="AS95" s="69" t="n">
        <f aca="false">IF(AND($F95&lt;AS$2,$G95&lt;AS$4,(DATE(YEAR($G95)+1,MONTH($G95)+1,1))&gt;AS$4),$D95*24*AS$3*(AS$2/1000-($F95/1000)),0)</f>
        <v>0</v>
      </c>
      <c r="AT95" s="69" t="n">
        <f aca="false">IF(AND($F95&lt;AT$2,$G95&lt;AT$4,(DATE(YEAR($G95)+1,MONTH($G95)+1,1))&gt;AT$4),$D95*24*AT$3*(AT$2/1000-($F95/1000)),0)</f>
        <v>0</v>
      </c>
      <c r="AU95" s="69" t="n">
        <f aca="false">IF(AND($F95&lt;AU$2,$G95&lt;AU$4,(DATE(YEAR($G95)+1,MONTH($G95)+1,1))&gt;AU$4),$D95*24*AU$3*(AU$2/1000-($F95/1000)),0)</f>
        <v>0</v>
      </c>
      <c r="AV95" s="69" t="n">
        <f aca="false">IF(AND($F95&lt;AV$2,$G95&lt;AV$4,(DATE(YEAR($G95)+1,MONTH($G95)+1,1))&gt;AV$4),$D95*24*AV$3*(AV$2/1000-($F95/1000)),0)</f>
        <v>0</v>
      </c>
      <c r="AW95" s="69" t="n">
        <f aca="false">IF(AND($F95&lt;AW$2,$G95&lt;AW$4,(DATE(YEAR($G95)+1,MONTH($G95)+1,1))&gt;AW$4),$D95*24*AW$3*(AW$2/1000-($F95/1000)),0)</f>
        <v>0</v>
      </c>
      <c r="AX95" s="69" t="n">
        <f aca="false">IF(AND($F95&lt;AX$2,$G95&lt;AX$4,(DATE(YEAR($G95)+1,MONTH($G95)+1,1))&gt;AX$4),$D95*24*AX$3*(AX$2/1000-($F95/1000)),0)</f>
        <v>0</v>
      </c>
      <c r="AY95" s="69" t="n">
        <f aca="false">IF(AND($F95&lt;AY$2,$G95&lt;AY$4,(DATE(YEAR($G95)+1,MONTH($G95)+1,1))&gt;AY$4),$D95*24*AY$3*(AY$2/1000-($F95/1000)),0)</f>
        <v>0</v>
      </c>
      <c r="AZ95" s="69" t="n">
        <f aca="false">IF(AND($F95&lt;AZ$2,$G95&lt;AZ$4,(DATE(YEAR($G95)+1,MONTH($G95)+1,1))&gt;AZ$4),$D95*24*AZ$3*(AZ$2/1000-($F95/1000)),0)</f>
        <v>0</v>
      </c>
      <c r="BA95" s="69" t="n">
        <f aca="false">IF(AND($F95&lt;BA$2,$G95&lt;BA$4,(DATE(YEAR($G95)+1,MONTH($G95)+1,1))&gt;BA$4),$D95*24*BA$3*(BA$2/1000-($F95/1000)),0)</f>
        <v>0</v>
      </c>
      <c r="BB95" s="69" t="n">
        <f aca="false">IF(AND($F95&lt;BB$2,$G95&lt;BB$4,(DATE(YEAR($G95)+1,MONTH($G95)+1,1))&gt;BB$4),$D95*24*BB$3*(BB$2/1000-($F95/1000)),0)</f>
        <v>0</v>
      </c>
      <c r="BC95" s="69" t="n">
        <f aca="false">IF(AND($F95&lt;BC$2,$G95&lt;BC$4,(DATE(YEAR($G95)+1,MONTH($G95)+1,1))&gt;BC$4),$D95*24*BC$3*(BC$2/1000-($F95/1000)),0)</f>
        <v>0</v>
      </c>
      <c r="BD95" s="83" t="n">
        <f aca="false">IF(AND($F95&lt;BD$2,$G95&lt;BD$4,(DATE(YEAR($G95)+1,MONTH($G95)+1,1))&gt;BD$4),$D95*24*BD$3*(BD$2/1000-($F95/1000)),0)</f>
        <v>0</v>
      </c>
      <c r="BF95" s="69" t="n">
        <f aca="false">AVERAGE(I95:K95)</f>
        <v>0</v>
      </c>
      <c r="BG95" s="69" t="n">
        <f aca="false">AVERAGE(L95:N95)</f>
        <v>0</v>
      </c>
      <c r="BH95" s="69" t="n">
        <f aca="false">AVERAGE(O95:Q95)</f>
        <v>0</v>
      </c>
      <c r="BI95" s="69" t="n">
        <f aca="false">AVERAGE(R95:T95)</f>
        <v>0</v>
      </c>
      <c r="BJ95" s="69" t="n">
        <f aca="false">AVERAGE(U95:W95)</f>
        <v>0</v>
      </c>
      <c r="BK95" s="69" t="n">
        <f aca="false">AVERAGE(X95:Z95)</f>
        <v>0</v>
      </c>
      <c r="BL95" s="69" t="n">
        <f aca="false">AVERAGE(AA95:AC95)</f>
        <v>720.000000000002</v>
      </c>
      <c r="BM95" s="69" t="n">
        <f aca="false">AVERAGE(AD95:AF95)</f>
        <v>720.000000000002</v>
      </c>
      <c r="BN95" s="69" t="n">
        <f aca="false">AVERAGE(AG95:AI95)</f>
        <v>720.000000000002</v>
      </c>
      <c r="BO95" s="69" t="n">
        <f aca="false">AVERAGE(AJ95:AL95)</f>
        <v>720.000000000002</v>
      </c>
      <c r="BP95" s="69" t="n">
        <f aca="false">AVERAGE(AM95:AO95)</f>
        <v>0</v>
      </c>
      <c r="BQ95" s="69" t="n">
        <f aca="false">AVERAGE(AP95:AR95)</f>
        <v>0</v>
      </c>
      <c r="BR95" s="69" t="n">
        <f aca="false">AVERAGE(AS95:AU95)</f>
        <v>0</v>
      </c>
      <c r="BS95" s="69" t="n">
        <f aca="false">AVERAGE(AV95:AX95)</f>
        <v>0</v>
      </c>
      <c r="BT95" s="69" t="n">
        <f aca="false">AVERAGE(AY95:BA95)</f>
        <v>0</v>
      </c>
      <c r="BU95" s="69" t="n">
        <f aca="false">AVERAGE(BB95:BD95)</f>
        <v>0</v>
      </c>
    </row>
    <row r="96" customFormat="false" ht="12.75" hidden="false" customHeight="false" outlineLevel="0" collapsed="false">
      <c r="A96" s="66" t="s">
        <v>1347</v>
      </c>
      <c r="B96" s="66" t="s">
        <v>1251</v>
      </c>
      <c r="C96" s="66" t="s">
        <v>1252</v>
      </c>
      <c r="D96" s="66" t="n">
        <v>15</v>
      </c>
      <c r="E96" s="66" t="s">
        <v>1268</v>
      </c>
      <c r="F96" s="66" t="n">
        <v>9700</v>
      </c>
      <c r="G96" s="68" t="n">
        <v>37469</v>
      </c>
      <c r="H96" s="64" t="s">
        <v>1260</v>
      </c>
      <c r="I96" s="69" t="n">
        <f aca="false">IF(AND($F96&lt;I$2,$G96&lt;I$4,(DATE(YEAR($G96)+1,MONTH($G96)+1,1))&gt;I$4),$D96*24*I$3*(I$2/1000-($F96/1000)),0)</f>
        <v>0</v>
      </c>
      <c r="J96" s="69" t="n">
        <f aca="false">IF(AND($F96&lt;J$2,$G96&lt;J$4,(DATE(YEAR($G96)+1,MONTH($G96)+1,1))&gt;J$4),$D96*24*J$3*(J$2/1000-($F96/1000)),0)</f>
        <v>0</v>
      </c>
      <c r="K96" s="69" t="n">
        <f aca="false">IF(AND($F96&lt;K$2,$G96&lt;K$4,(DATE(YEAR($G96)+1,MONTH($G96)+1,1))&gt;K$4),$D96*24*K$3*(K$2/1000-($F96/1000)),0)</f>
        <v>0</v>
      </c>
      <c r="L96" s="69" t="n">
        <f aca="false">IF(AND($F96&lt;L$2,$G96&lt;L$4,(DATE(YEAR($G96)+1,MONTH($G96)+1,1))&gt;L$4),$D96*24*L$3*(L$2/1000-($F96/1000)),0)</f>
        <v>0</v>
      </c>
      <c r="M96" s="69" t="n">
        <f aca="false">IF(AND($F96&lt;M$2,$G96&lt;M$4,(DATE(YEAR($G96)+1,MONTH($G96)+1,1))&gt;M$4),$D96*24*M$3*(M$2/1000-($F96/1000)),0)</f>
        <v>0</v>
      </c>
      <c r="N96" s="69" t="n">
        <f aca="false">IF(AND($F96&lt;N$2,$G96&lt;N$4,(DATE(YEAR($G96)+1,MONTH($G96)+1,1))&gt;N$4),$D96*24*N$3*(N$2/1000-($F96/1000)),0)</f>
        <v>0</v>
      </c>
      <c r="O96" s="69" t="n">
        <f aca="false">IF(AND($F96&lt;O$2,$G96&lt;O$4,(DATE(YEAR($G96)+1,MONTH($G96)+1,1))&gt;O$4),$D96*24*O$3*(O$2/1000-($F96/1000)),0)</f>
        <v>0</v>
      </c>
      <c r="P96" s="69" t="n">
        <f aca="false">IF(AND($F96&lt;P$2,$G96&lt;P$4,(DATE(YEAR($G96)+1,MONTH($G96)+1,1))&gt;P$4),$D96*24*P$3*(P$2/1000-($F96/1000)),0)</f>
        <v>0</v>
      </c>
      <c r="Q96" s="69" t="n">
        <f aca="false">IF(AND($F96&lt;Q$2,$G96&lt;Q$4,(DATE(YEAR($G96)+1,MONTH($G96)+1,1))&gt;Q$4),$D96*24*Q$3*(Q$2/1000-($F96/1000)),0)</f>
        <v>0</v>
      </c>
      <c r="R96" s="69" t="n">
        <f aca="false">IF(AND($F96&lt;R$2,$G96&lt;R$4,(DATE(YEAR($G96)+1,MONTH($G96)+1,1))&gt;R$4),$D96*24*R$3*(R$2/1000-($F96/1000)),0)</f>
        <v>0</v>
      </c>
      <c r="S96" s="69" t="n">
        <f aca="false">IF(AND($F96&lt;S$2,$G96&lt;S$4,(DATE(YEAR($G96)+1,MONTH($G96)+1,1))&gt;S$4),$D96*24*S$3*(S$2/1000-($F96/1000)),0)</f>
        <v>0</v>
      </c>
      <c r="T96" s="69" t="n">
        <f aca="false">IF(AND($F96&lt;T$2,$G96&lt;T$4,(DATE(YEAR($G96)+1,MONTH($G96)+1,1))&gt;T$4),$D96*24*T$3*(T$2/1000-($F96/1000)),0)</f>
        <v>0</v>
      </c>
      <c r="U96" s="69" t="n">
        <f aca="false">IF(AND($F96&lt;U$2,$G96&lt;U$4,(DATE(YEAR($G96)+1,MONTH($G96)+1,1))&gt;U$4),$D96*24*U$3*(U$2/1000-($F96/1000)),0)</f>
        <v>0</v>
      </c>
      <c r="V96" s="69" t="n">
        <f aca="false">IF(AND($F96&lt;V$2,$G96&lt;V$4,(DATE(YEAR($G96)+1,MONTH($G96)+1,1))&gt;V$4),$D96*24*V$3*(V$2/1000-($F96/1000)),0)</f>
        <v>0</v>
      </c>
      <c r="W96" s="69" t="n">
        <f aca="false">IF(AND($F96&lt;W$2,$G96&lt;W$4,(DATE(YEAR($G96)+1,MONTH($G96)+1,1))&gt;W$4),$D96*24*W$3*(W$2/1000-($F96/1000)),0)</f>
        <v>0</v>
      </c>
      <c r="X96" s="69" t="n">
        <f aca="false">IF(AND($F96&lt;X$2,$G96&lt;X$4,(DATE(YEAR($G96)+1,MONTH($G96)+1,1))&gt;X$4),$D96*24*X$3*(X$2/1000-($F96/1000)),0)</f>
        <v>0</v>
      </c>
      <c r="Y96" s="69" t="n">
        <f aca="false">IF(AND($F96&lt;Y$2,$G96&lt;Y$4,(DATE(YEAR($G96)+1,MONTH($G96)+1,1))&gt;Y$4),$D96*24*Y$3*(Y$2/1000-($F96/1000)),0)</f>
        <v>0</v>
      </c>
      <c r="Z96" s="69" t="n">
        <f aca="false">IF(AND($F96&lt;Z$2,$G96&lt;Z$4,(DATE(YEAR($G96)+1,MONTH($G96)+1,1))&gt;Z$4),$D96*24*Z$3*(Z$2/1000-($F96/1000)),0)</f>
        <v>0</v>
      </c>
      <c r="AA96" s="69" t="n">
        <f aca="false">IF(AND($F96&lt;AA$2,$G96&lt;AA$4,(DATE(YEAR($G96)+1,MONTH($G96)+1,1))&gt;AA$4),$D96*24*AA$3*(AA$2/1000-($F96/1000)),0)</f>
        <v>0</v>
      </c>
      <c r="AB96" s="69" t="n">
        <f aca="false">IF(AND($F96&lt;AB$2,$G96&lt;AB$4,(DATE(YEAR($G96)+1,MONTH($G96)+1,1))&gt;AB$4),$D96*24*AB$3*(AB$2/1000-($F96/1000)),0)</f>
        <v>0</v>
      </c>
      <c r="AC96" s="69" t="n">
        <f aca="false">IF(AND($F96&lt;AC$2,$G96&lt;AC$4,(DATE(YEAR($G96)+1,MONTH($G96)+1,1))&gt;AC$4),$D96*24*AC$3*(AC$2/1000-($F96/1000)),0)</f>
        <v>108</v>
      </c>
      <c r="AD96" s="69" t="n">
        <f aca="false">IF(AND($F96&lt;AD$2,$G96&lt;AD$4,(DATE(YEAR($G96)+1,MONTH($G96)+1,1))&gt;AD$4),$D96*24*AD$3*(AD$2/1000-($F96/1000)),0)</f>
        <v>108</v>
      </c>
      <c r="AE96" s="69" t="n">
        <f aca="false">IF(AND($F96&lt;AE$2,$G96&lt;AE$4,(DATE(YEAR($G96)+1,MONTH($G96)+1,1))&gt;AE$4),$D96*24*AE$3*(AE$2/1000-($F96/1000)),0)</f>
        <v>108</v>
      </c>
      <c r="AF96" s="69" t="n">
        <f aca="false">IF(AND($F96&lt;AF$2,$G96&lt;AF$4,(DATE(YEAR($G96)+1,MONTH($G96)+1,1))&gt;AF$4),$D96*24*AF$3*(AF$2/1000-($F96/1000)),0)</f>
        <v>108</v>
      </c>
      <c r="AG96" s="69" t="n">
        <f aca="false">IF(AND($F96&lt;AG$2,$G96&lt;AG$4,(DATE(YEAR($G96)+1,MONTH($G96)+1,1))&gt;AG$4),$D96*24*AG$3*(AG$2/1000-($F96/1000)),0)</f>
        <v>108</v>
      </c>
      <c r="AH96" s="69" t="n">
        <f aca="false">IF(AND($F96&lt;AH$2,$G96&lt;AH$4,(DATE(YEAR($G96)+1,MONTH($G96)+1,1))&gt;AH$4),$D96*24*AH$3*(AH$2/1000-($F96/1000)),0)</f>
        <v>108</v>
      </c>
      <c r="AI96" s="69" t="n">
        <f aca="false">IF(AND($F96&lt;AI$2,$G96&lt;AI$4,(DATE(YEAR($G96)+1,MONTH($G96)+1,1))&gt;AI$4),$D96*24*AI$3*(AI$2/1000-($F96/1000)),0)</f>
        <v>108</v>
      </c>
      <c r="AJ96" s="69" t="n">
        <f aca="false">IF(AND($F96&lt;AJ$2,$G96&lt;AJ$4,(DATE(YEAR($G96)+1,MONTH($G96)+1,1))&gt;AJ$4),$D96*24*AJ$3*(AJ$2/1000-($F96/1000)),0)</f>
        <v>108</v>
      </c>
      <c r="AK96" s="69" t="n">
        <f aca="false">IF(AND($F96&lt;AK$2,$G96&lt;AK$4,(DATE(YEAR($G96)+1,MONTH($G96)+1,1))&gt;AK$4),$D96*24*AK$3*(AK$2/1000-($F96/1000)),0)</f>
        <v>108</v>
      </c>
      <c r="AL96" s="69" t="n">
        <f aca="false">IF(AND($F96&lt;AL$2,$G96&lt;AL$4,(DATE(YEAR($G96)+1,MONTH($G96)+1,1))&gt;AL$4),$D96*24*AL$3*(AL$2/1000-($F96/1000)),0)</f>
        <v>108</v>
      </c>
      <c r="AM96" s="69" t="n">
        <f aca="false">IF(AND($F96&lt;AM$2,$G96&lt;AM$4,(DATE(YEAR($G96)+1,MONTH($G96)+1,1))&gt;AM$4),$D96*24*AM$3*(AM$2/1000-($F96/1000)),0)</f>
        <v>108</v>
      </c>
      <c r="AN96" s="69" t="n">
        <f aca="false">IF(AND($F96&lt;AN$2,$G96&lt;AN$4,(DATE(YEAR($G96)+1,MONTH($G96)+1,1))&gt;AN$4),$D96*24*AN$3*(AN$2/1000-($F96/1000)),0)</f>
        <v>108</v>
      </c>
      <c r="AO96" s="69" t="n">
        <f aca="false">IF(AND($F96&lt;AO$2,$G96&lt;AO$4,(DATE(YEAR($G96)+1,MONTH($G96)+1,1))&gt;AO$4),$D96*24*AO$3*(AO$2/1000-($F96/1000)),0)</f>
        <v>0</v>
      </c>
      <c r="AP96" s="69" t="n">
        <f aca="false">IF(AND($F96&lt;AP$2,$G96&lt;AP$4,(DATE(YEAR($G96)+1,MONTH($G96)+1,1))&gt;AP$4),$D96*24*AP$3*(AP$2/1000-($F96/1000)),0)</f>
        <v>0</v>
      </c>
      <c r="AQ96" s="69" t="n">
        <f aca="false">IF(AND($F96&lt;AQ$2,$G96&lt;AQ$4,(DATE(YEAR($G96)+1,MONTH($G96)+1,1))&gt;AQ$4),$D96*24*AQ$3*(AQ$2/1000-($F96/1000)),0)</f>
        <v>0</v>
      </c>
      <c r="AR96" s="69" t="n">
        <f aca="false">IF(AND($F96&lt;AR$2,$G96&lt;AR$4,(DATE(YEAR($G96)+1,MONTH($G96)+1,1))&gt;AR$4),$D96*24*AR$3*(AR$2/1000-($F96/1000)),0)</f>
        <v>0</v>
      </c>
      <c r="AS96" s="69" t="n">
        <f aca="false">IF(AND($F96&lt;AS$2,$G96&lt;AS$4,(DATE(YEAR($G96)+1,MONTH($G96)+1,1))&gt;AS$4),$D96*24*AS$3*(AS$2/1000-($F96/1000)),0)</f>
        <v>0</v>
      </c>
      <c r="AT96" s="69" t="n">
        <f aca="false">IF(AND($F96&lt;AT$2,$G96&lt;AT$4,(DATE(YEAR($G96)+1,MONTH($G96)+1,1))&gt;AT$4),$D96*24*AT$3*(AT$2/1000-($F96/1000)),0)</f>
        <v>0</v>
      </c>
      <c r="AU96" s="69" t="n">
        <f aca="false">IF(AND($F96&lt;AU$2,$G96&lt;AU$4,(DATE(YEAR($G96)+1,MONTH($G96)+1,1))&gt;AU$4),$D96*24*AU$3*(AU$2/1000-($F96/1000)),0)</f>
        <v>0</v>
      </c>
      <c r="AV96" s="69" t="n">
        <f aca="false">IF(AND($F96&lt;AV$2,$G96&lt;AV$4,(DATE(YEAR($G96)+1,MONTH($G96)+1,1))&gt;AV$4),$D96*24*AV$3*(AV$2/1000-($F96/1000)),0)</f>
        <v>0</v>
      </c>
      <c r="AW96" s="69" t="n">
        <f aca="false">IF(AND($F96&lt;AW$2,$G96&lt;AW$4,(DATE(YEAR($G96)+1,MONTH($G96)+1,1))&gt;AW$4),$D96*24*AW$3*(AW$2/1000-($F96/1000)),0)</f>
        <v>0</v>
      </c>
      <c r="AX96" s="69" t="n">
        <f aca="false">IF(AND($F96&lt;AX$2,$G96&lt;AX$4,(DATE(YEAR($G96)+1,MONTH($G96)+1,1))&gt;AX$4),$D96*24*AX$3*(AX$2/1000-($F96/1000)),0)</f>
        <v>0</v>
      </c>
      <c r="AY96" s="69" t="n">
        <f aca="false">IF(AND($F96&lt;AY$2,$G96&lt;AY$4,(DATE(YEAR($G96)+1,MONTH($G96)+1,1))&gt;AY$4),$D96*24*AY$3*(AY$2/1000-($F96/1000)),0)</f>
        <v>0</v>
      </c>
      <c r="AZ96" s="69" t="n">
        <f aca="false">IF(AND($F96&lt;AZ$2,$G96&lt;AZ$4,(DATE(YEAR($G96)+1,MONTH($G96)+1,1))&gt;AZ$4),$D96*24*AZ$3*(AZ$2/1000-($F96/1000)),0)</f>
        <v>0</v>
      </c>
      <c r="BA96" s="69" t="n">
        <f aca="false">IF(AND($F96&lt;BA$2,$G96&lt;BA$4,(DATE(YEAR($G96)+1,MONTH($G96)+1,1))&gt;BA$4),$D96*24*BA$3*(BA$2/1000-($F96/1000)),0)</f>
        <v>0</v>
      </c>
      <c r="BB96" s="69" t="n">
        <f aca="false">IF(AND($F96&lt;BB$2,$G96&lt;BB$4,(DATE(YEAR($G96)+1,MONTH($G96)+1,1))&gt;BB$4),$D96*24*BB$3*(BB$2/1000-($F96/1000)),0)</f>
        <v>0</v>
      </c>
      <c r="BC96" s="69" t="n">
        <f aca="false">IF(AND($F96&lt;BC$2,$G96&lt;BC$4,(DATE(YEAR($G96)+1,MONTH($G96)+1,1))&gt;BC$4),$D96*24*BC$3*(BC$2/1000-($F96/1000)),0)</f>
        <v>0</v>
      </c>
      <c r="BD96" s="83" t="n">
        <f aca="false">IF(AND($F96&lt;BD$2,$G96&lt;BD$4,(DATE(YEAR($G96)+1,MONTH($G96)+1,1))&gt;BD$4),$D96*24*BD$3*(BD$2/1000-($F96/1000)),0)</f>
        <v>0</v>
      </c>
      <c r="BF96" s="69" t="n">
        <f aca="false">AVERAGE(I96:K96)</f>
        <v>0</v>
      </c>
      <c r="BG96" s="69" t="n">
        <f aca="false">AVERAGE(L96:N96)</f>
        <v>0</v>
      </c>
      <c r="BH96" s="69" t="n">
        <f aca="false">AVERAGE(O96:Q96)</f>
        <v>0</v>
      </c>
      <c r="BI96" s="69" t="n">
        <f aca="false">AVERAGE(R96:T96)</f>
        <v>0</v>
      </c>
      <c r="BJ96" s="69" t="n">
        <f aca="false">AVERAGE(U96:W96)</f>
        <v>0</v>
      </c>
      <c r="BK96" s="69" t="n">
        <f aca="false">AVERAGE(X96:Z96)</f>
        <v>0</v>
      </c>
      <c r="BL96" s="69" t="n">
        <f aca="false">AVERAGE(AA96:AC96)</f>
        <v>36.0000000000001</v>
      </c>
      <c r="BM96" s="69" t="n">
        <f aca="false">AVERAGE(AD96:AF96)</f>
        <v>108</v>
      </c>
      <c r="BN96" s="69" t="n">
        <f aca="false">AVERAGE(AG96:AI96)</f>
        <v>108</v>
      </c>
      <c r="BO96" s="69" t="n">
        <f aca="false">AVERAGE(AJ96:AL96)</f>
        <v>108</v>
      </c>
      <c r="BP96" s="69" t="n">
        <f aca="false">AVERAGE(AM96:AO96)</f>
        <v>72.0000000000002</v>
      </c>
      <c r="BQ96" s="69" t="n">
        <f aca="false">AVERAGE(AP96:AR96)</f>
        <v>0</v>
      </c>
      <c r="BR96" s="69" t="n">
        <f aca="false">AVERAGE(AS96:AU96)</f>
        <v>0</v>
      </c>
      <c r="BS96" s="69" t="n">
        <f aca="false">AVERAGE(AV96:AX96)</f>
        <v>0</v>
      </c>
      <c r="BT96" s="69" t="n">
        <f aca="false">AVERAGE(AY96:BA96)</f>
        <v>0</v>
      </c>
      <c r="BU96" s="69" t="n">
        <f aca="false">AVERAGE(BB96:BD96)</f>
        <v>0</v>
      </c>
    </row>
    <row r="97" customFormat="false" ht="12.75" hidden="false" customHeight="false" outlineLevel="0" collapsed="false">
      <c r="A97" s="66" t="s">
        <v>1347</v>
      </c>
      <c r="B97" s="66" t="s">
        <v>1251</v>
      </c>
      <c r="C97" s="66" t="s">
        <v>1252</v>
      </c>
      <c r="D97" s="66" t="n">
        <v>15</v>
      </c>
      <c r="E97" s="66" t="s">
        <v>1268</v>
      </c>
      <c r="F97" s="66" t="n">
        <v>9700</v>
      </c>
      <c r="G97" s="68" t="n">
        <v>37469</v>
      </c>
      <c r="H97" s="64" t="s">
        <v>1260</v>
      </c>
      <c r="I97" s="69" t="n">
        <f aca="false">IF(AND($F97&lt;I$2,$G97&lt;I$4,(DATE(YEAR($G97)+1,MONTH($G97)+1,1))&gt;I$4),$D97*24*I$3*(I$2/1000-($F97/1000)),0)</f>
        <v>0</v>
      </c>
      <c r="J97" s="69" t="n">
        <f aca="false">IF(AND($F97&lt;J$2,$G97&lt;J$4,(DATE(YEAR($G97)+1,MONTH($G97)+1,1))&gt;J$4),$D97*24*J$3*(J$2/1000-($F97/1000)),0)</f>
        <v>0</v>
      </c>
      <c r="K97" s="69" t="n">
        <f aca="false">IF(AND($F97&lt;K$2,$G97&lt;K$4,(DATE(YEAR($G97)+1,MONTH($G97)+1,1))&gt;K$4),$D97*24*K$3*(K$2/1000-($F97/1000)),0)</f>
        <v>0</v>
      </c>
      <c r="L97" s="69" t="n">
        <f aca="false">IF(AND($F97&lt;L$2,$G97&lt;L$4,(DATE(YEAR($G97)+1,MONTH($G97)+1,1))&gt;L$4),$D97*24*L$3*(L$2/1000-($F97/1000)),0)</f>
        <v>0</v>
      </c>
      <c r="M97" s="69" t="n">
        <f aca="false">IF(AND($F97&lt;M$2,$G97&lt;M$4,(DATE(YEAR($G97)+1,MONTH($G97)+1,1))&gt;M$4),$D97*24*M$3*(M$2/1000-($F97/1000)),0)</f>
        <v>0</v>
      </c>
      <c r="N97" s="69" t="n">
        <f aca="false">IF(AND($F97&lt;N$2,$G97&lt;N$4,(DATE(YEAR($G97)+1,MONTH($G97)+1,1))&gt;N$4),$D97*24*N$3*(N$2/1000-($F97/1000)),0)</f>
        <v>0</v>
      </c>
      <c r="O97" s="69" t="n">
        <f aca="false">IF(AND($F97&lt;O$2,$G97&lt;O$4,(DATE(YEAR($G97)+1,MONTH($G97)+1,1))&gt;O$4),$D97*24*O$3*(O$2/1000-($F97/1000)),0)</f>
        <v>0</v>
      </c>
      <c r="P97" s="69" t="n">
        <f aca="false">IF(AND($F97&lt;P$2,$G97&lt;P$4,(DATE(YEAR($G97)+1,MONTH($G97)+1,1))&gt;P$4),$D97*24*P$3*(P$2/1000-($F97/1000)),0)</f>
        <v>0</v>
      </c>
      <c r="Q97" s="69" t="n">
        <f aca="false">IF(AND($F97&lt;Q$2,$G97&lt;Q$4,(DATE(YEAR($G97)+1,MONTH($G97)+1,1))&gt;Q$4),$D97*24*Q$3*(Q$2/1000-($F97/1000)),0)</f>
        <v>0</v>
      </c>
      <c r="R97" s="69" t="n">
        <f aca="false">IF(AND($F97&lt;R$2,$G97&lt;R$4,(DATE(YEAR($G97)+1,MONTH($G97)+1,1))&gt;R$4),$D97*24*R$3*(R$2/1000-($F97/1000)),0)</f>
        <v>0</v>
      </c>
      <c r="S97" s="69" t="n">
        <f aca="false">IF(AND($F97&lt;S$2,$G97&lt;S$4,(DATE(YEAR($G97)+1,MONTH($G97)+1,1))&gt;S$4),$D97*24*S$3*(S$2/1000-($F97/1000)),0)</f>
        <v>0</v>
      </c>
      <c r="T97" s="69" t="n">
        <f aca="false">IF(AND($F97&lt;T$2,$G97&lt;T$4,(DATE(YEAR($G97)+1,MONTH($G97)+1,1))&gt;T$4),$D97*24*T$3*(T$2/1000-($F97/1000)),0)</f>
        <v>0</v>
      </c>
      <c r="U97" s="69" t="n">
        <f aca="false">IF(AND($F97&lt;U$2,$G97&lt;U$4,(DATE(YEAR($G97)+1,MONTH($G97)+1,1))&gt;U$4),$D97*24*U$3*(U$2/1000-($F97/1000)),0)</f>
        <v>0</v>
      </c>
      <c r="V97" s="69" t="n">
        <f aca="false">IF(AND($F97&lt;V$2,$G97&lt;V$4,(DATE(YEAR($G97)+1,MONTH($G97)+1,1))&gt;V$4),$D97*24*V$3*(V$2/1000-($F97/1000)),0)</f>
        <v>0</v>
      </c>
      <c r="W97" s="69" t="n">
        <f aca="false">IF(AND($F97&lt;W$2,$G97&lt;W$4,(DATE(YEAR($G97)+1,MONTH($G97)+1,1))&gt;W$4),$D97*24*W$3*(W$2/1000-($F97/1000)),0)</f>
        <v>0</v>
      </c>
      <c r="X97" s="69" t="n">
        <f aca="false">IF(AND($F97&lt;X$2,$G97&lt;X$4,(DATE(YEAR($G97)+1,MONTH($G97)+1,1))&gt;X$4),$D97*24*X$3*(X$2/1000-($F97/1000)),0)</f>
        <v>0</v>
      </c>
      <c r="Y97" s="69" t="n">
        <f aca="false">IF(AND($F97&lt;Y$2,$G97&lt;Y$4,(DATE(YEAR($G97)+1,MONTH($G97)+1,1))&gt;Y$4),$D97*24*Y$3*(Y$2/1000-($F97/1000)),0)</f>
        <v>0</v>
      </c>
      <c r="Z97" s="69" t="n">
        <f aca="false">IF(AND($F97&lt;Z$2,$G97&lt;Z$4,(DATE(YEAR($G97)+1,MONTH($G97)+1,1))&gt;Z$4),$D97*24*Z$3*(Z$2/1000-($F97/1000)),0)</f>
        <v>0</v>
      </c>
      <c r="AA97" s="69" t="n">
        <f aca="false">IF(AND($F97&lt;AA$2,$G97&lt;AA$4,(DATE(YEAR($G97)+1,MONTH($G97)+1,1))&gt;AA$4),$D97*24*AA$3*(AA$2/1000-($F97/1000)),0)</f>
        <v>0</v>
      </c>
      <c r="AB97" s="69" t="n">
        <f aca="false">IF(AND($F97&lt;AB$2,$G97&lt;AB$4,(DATE(YEAR($G97)+1,MONTH($G97)+1,1))&gt;AB$4),$D97*24*AB$3*(AB$2/1000-($F97/1000)),0)</f>
        <v>0</v>
      </c>
      <c r="AC97" s="69" t="n">
        <f aca="false">IF(AND($F97&lt;AC$2,$G97&lt;AC$4,(DATE(YEAR($G97)+1,MONTH($G97)+1,1))&gt;AC$4),$D97*24*AC$3*(AC$2/1000-($F97/1000)),0)</f>
        <v>108</v>
      </c>
      <c r="AD97" s="69" t="n">
        <f aca="false">IF(AND($F97&lt;AD$2,$G97&lt;AD$4,(DATE(YEAR($G97)+1,MONTH($G97)+1,1))&gt;AD$4),$D97*24*AD$3*(AD$2/1000-($F97/1000)),0)</f>
        <v>108</v>
      </c>
      <c r="AE97" s="69" t="n">
        <f aca="false">IF(AND($F97&lt;AE$2,$G97&lt;AE$4,(DATE(YEAR($G97)+1,MONTH($G97)+1,1))&gt;AE$4),$D97*24*AE$3*(AE$2/1000-($F97/1000)),0)</f>
        <v>108</v>
      </c>
      <c r="AF97" s="69" t="n">
        <f aca="false">IF(AND($F97&lt;AF$2,$G97&lt;AF$4,(DATE(YEAR($G97)+1,MONTH($G97)+1,1))&gt;AF$4),$D97*24*AF$3*(AF$2/1000-($F97/1000)),0)</f>
        <v>108</v>
      </c>
      <c r="AG97" s="69" t="n">
        <f aca="false">IF(AND($F97&lt;AG$2,$G97&lt;AG$4,(DATE(YEAR($G97)+1,MONTH($G97)+1,1))&gt;AG$4),$D97*24*AG$3*(AG$2/1000-($F97/1000)),0)</f>
        <v>108</v>
      </c>
      <c r="AH97" s="69" t="n">
        <f aca="false">IF(AND($F97&lt;AH$2,$G97&lt;AH$4,(DATE(YEAR($G97)+1,MONTH($G97)+1,1))&gt;AH$4),$D97*24*AH$3*(AH$2/1000-($F97/1000)),0)</f>
        <v>108</v>
      </c>
      <c r="AI97" s="69" t="n">
        <f aca="false">IF(AND($F97&lt;AI$2,$G97&lt;AI$4,(DATE(YEAR($G97)+1,MONTH($G97)+1,1))&gt;AI$4),$D97*24*AI$3*(AI$2/1000-($F97/1000)),0)</f>
        <v>108</v>
      </c>
      <c r="AJ97" s="69" t="n">
        <f aca="false">IF(AND($F97&lt;AJ$2,$G97&lt;AJ$4,(DATE(YEAR($G97)+1,MONTH($G97)+1,1))&gt;AJ$4),$D97*24*AJ$3*(AJ$2/1000-($F97/1000)),0)</f>
        <v>108</v>
      </c>
      <c r="AK97" s="69" t="n">
        <f aca="false">IF(AND($F97&lt;AK$2,$G97&lt;AK$4,(DATE(YEAR($G97)+1,MONTH($G97)+1,1))&gt;AK$4),$D97*24*AK$3*(AK$2/1000-($F97/1000)),0)</f>
        <v>108</v>
      </c>
      <c r="AL97" s="69" t="n">
        <f aca="false">IF(AND($F97&lt;AL$2,$G97&lt;AL$4,(DATE(YEAR($G97)+1,MONTH($G97)+1,1))&gt;AL$4),$D97*24*AL$3*(AL$2/1000-($F97/1000)),0)</f>
        <v>108</v>
      </c>
      <c r="AM97" s="69" t="n">
        <f aca="false">IF(AND($F97&lt;AM$2,$G97&lt;AM$4,(DATE(YEAR($G97)+1,MONTH($G97)+1,1))&gt;AM$4),$D97*24*AM$3*(AM$2/1000-($F97/1000)),0)</f>
        <v>108</v>
      </c>
      <c r="AN97" s="69" t="n">
        <f aca="false">IF(AND($F97&lt;AN$2,$G97&lt;AN$4,(DATE(YEAR($G97)+1,MONTH($G97)+1,1))&gt;AN$4),$D97*24*AN$3*(AN$2/1000-($F97/1000)),0)</f>
        <v>108</v>
      </c>
      <c r="AO97" s="69" t="n">
        <f aca="false">IF(AND($F97&lt;AO$2,$G97&lt;AO$4,(DATE(YEAR($G97)+1,MONTH($G97)+1,1))&gt;AO$4),$D97*24*AO$3*(AO$2/1000-($F97/1000)),0)</f>
        <v>0</v>
      </c>
      <c r="AP97" s="69" t="n">
        <f aca="false">IF(AND($F97&lt;AP$2,$G97&lt;AP$4,(DATE(YEAR($G97)+1,MONTH($G97)+1,1))&gt;AP$4),$D97*24*AP$3*(AP$2/1000-($F97/1000)),0)</f>
        <v>0</v>
      </c>
      <c r="AQ97" s="69" t="n">
        <f aca="false">IF(AND($F97&lt;AQ$2,$G97&lt;AQ$4,(DATE(YEAR($G97)+1,MONTH($G97)+1,1))&gt;AQ$4),$D97*24*AQ$3*(AQ$2/1000-($F97/1000)),0)</f>
        <v>0</v>
      </c>
      <c r="AR97" s="69" t="n">
        <f aca="false">IF(AND($F97&lt;AR$2,$G97&lt;AR$4,(DATE(YEAR($G97)+1,MONTH($G97)+1,1))&gt;AR$4),$D97*24*AR$3*(AR$2/1000-($F97/1000)),0)</f>
        <v>0</v>
      </c>
      <c r="AS97" s="69" t="n">
        <f aca="false">IF(AND($F97&lt;AS$2,$G97&lt;AS$4,(DATE(YEAR($G97)+1,MONTH($G97)+1,1))&gt;AS$4),$D97*24*AS$3*(AS$2/1000-($F97/1000)),0)</f>
        <v>0</v>
      </c>
      <c r="AT97" s="69" t="n">
        <f aca="false">IF(AND($F97&lt;AT$2,$G97&lt;AT$4,(DATE(YEAR($G97)+1,MONTH($G97)+1,1))&gt;AT$4),$D97*24*AT$3*(AT$2/1000-($F97/1000)),0)</f>
        <v>0</v>
      </c>
      <c r="AU97" s="69" t="n">
        <f aca="false">IF(AND($F97&lt;AU$2,$G97&lt;AU$4,(DATE(YEAR($G97)+1,MONTH($G97)+1,1))&gt;AU$4),$D97*24*AU$3*(AU$2/1000-($F97/1000)),0)</f>
        <v>0</v>
      </c>
      <c r="AV97" s="69" t="n">
        <f aca="false">IF(AND($F97&lt;AV$2,$G97&lt;AV$4,(DATE(YEAR($G97)+1,MONTH($G97)+1,1))&gt;AV$4),$D97*24*AV$3*(AV$2/1000-($F97/1000)),0)</f>
        <v>0</v>
      </c>
      <c r="AW97" s="69" t="n">
        <f aca="false">IF(AND($F97&lt;AW$2,$G97&lt;AW$4,(DATE(YEAR($G97)+1,MONTH($G97)+1,1))&gt;AW$4),$D97*24*AW$3*(AW$2/1000-($F97/1000)),0)</f>
        <v>0</v>
      </c>
      <c r="AX97" s="69" t="n">
        <f aca="false">IF(AND($F97&lt;AX$2,$G97&lt;AX$4,(DATE(YEAR($G97)+1,MONTH($G97)+1,1))&gt;AX$4),$D97*24*AX$3*(AX$2/1000-($F97/1000)),0)</f>
        <v>0</v>
      </c>
      <c r="AY97" s="69" t="n">
        <f aca="false">IF(AND($F97&lt;AY$2,$G97&lt;AY$4,(DATE(YEAR($G97)+1,MONTH($G97)+1,1))&gt;AY$4),$D97*24*AY$3*(AY$2/1000-($F97/1000)),0)</f>
        <v>0</v>
      </c>
      <c r="AZ97" s="69" t="n">
        <f aca="false">IF(AND($F97&lt;AZ$2,$G97&lt;AZ$4,(DATE(YEAR($G97)+1,MONTH($G97)+1,1))&gt;AZ$4),$D97*24*AZ$3*(AZ$2/1000-($F97/1000)),0)</f>
        <v>0</v>
      </c>
      <c r="BA97" s="69" t="n">
        <f aca="false">IF(AND($F97&lt;BA$2,$G97&lt;BA$4,(DATE(YEAR($G97)+1,MONTH($G97)+1,1))&gt;BA$4),$D97*24*BA$3*(BA$2/1000-($F97/1000)),0)</f>
        <v>0</v>
      </c>
      <c r="BB97" s="69" t="n">
        <f aca="false">IF(AND($F97&lt;BB$2,$G97&lt;BB$4,(DATE(YEAR($G97)+1,MONTH($G97)+1,1))&gt;BB$4),$D97*24*BB$3*(BB$2/1000-($F97/1000)),0)</f>
        <v>0</v>
      </c>
      <c r="BC97" s="69" t="n">
        <f aca="false">IF(AND($F97&lt;BC$2,$G97&lt;BC$4,(DATE(YEAR($G97)+1,MONTH($G97)+1,1))&gt;BC$4),$D97*24*BC$3*(BC$2/1000-($F97/1000)),0)</f>
        <v>0</v>
      </c>
      <c r="BD97" s="83" t="n">
        <f aca="false">IF(AND($F97&lt;BD$2,$G97&lt;BD$4,(DATE(YEAR($G97)+1,MONTH($G97)+1,1))&gt;BD$4),$D97*24*BD$3*(BD$2/1000-($F97/1000)),0)</f>
        <v>0</v>
      </c>
      <c r="BF97" s="69" t="n">
        <f aca="false">AVERAGE(I97:K97)</f>
        <v>0</v>
      </c>
      <c r="BG97" s="69" t="n">
        <f aca="false">AVERAGE(L97:N97)</f>
        <v>0</v>
      </c>
      <c r="BH97" s="69" t="n">
        <f aca="false">AVERAGE(O97:Q97)</f>
        <v>0</v>
      </c>
      <c r="BI97" s="69" t="n">
        <f aca="false">AVERAGE(R97:T97)</f>
        <v>0</v>
      </c>
      <c r="BJ97" s="69" t="n">
        <f aca="false">AVERAGE(U97:W97)</f>
        <v>0</v>
      </c>
      <c r="BK97" s="69" t="n">
        <f aca="false">AVERAGE(X97:Z97)</f>
        <v>0</v>
      </c>
      <c r="BL97" s="69" t="n">
        <f aca="false">AVERAGE(AA97:AC97)</f>
        <v>36.0000000000001</v>
      </c>
      <c r="BM97" s="69" t="n">
        <f aca="false">AVERAGE(AD97:AF97)</f>
        <v>108</v>
      </c>
      <c r="BN97" s="69" t="n">
        <f aca="false">AVERAGE(AG97:AI97)</f>
        <v>108</v>
      </c>
      <c r="BO97" s="69" t="n">
        <f aca="false">AVERAGE(AJ97:AL97)</f>
        <v>108</v>
      </c>
      <c r="BP97" s="69" t="n">
        <f aca="false">AVERAGE(AM97:AO97)</f>
        <v>72.0000000000002</v>
      </c>
      <c r="BQ97" s="69" t="n">
        <f aca="false">AVERAGE(AP97:AR97)</f>
        <v>0</v>
      </c>
      <c r="BR97" s="69" t="n">
        <f aca="false">AVERAGE(AS97:AU97)</f>
        <v>0</v>
      </c>
      <c r="BS97" s="69" t="n">
        <f aca="false">AVERAGE(AV97:AX97)</f>
        <v>0</v>
      </c>
      <c r="BT97" s="69" t="n">
        <f aca="false">AVERAGE(AY97:BA97)</f>
        <v>0</v>
      </c>
      <c r="BU97" s="69" t="n">
        <f aca="false">AVERAGE(BB97:BD97)</f>
        <v>0</v>
      </c>
    </row>
    <row r="98" customFormat="false" ht="12.75" hidden="false" customHeight="false" outlineLevel="0" collapsed="false">
      <c r="A98" s="66" t="s">
        <v>1250</v>
      </c>
      <c r="B98" s="66" t="s">
        <v>1251</v>
      </c>
      <c r="C98" s="66" t="s">
        <v>1252</v>
      </c>
      <c r="D98" s="66" t="n">
        <v>80</v>
      </c>
      <c r="E98" s="66" t="s">
        <v>1253</v>
      </c>
      <c r="F98" s="66" t="n">
        <v>10000</v>
      </c>
      <c r="G98" s="68" t="n">
        <v>37803</v>
      </c>
      <c r="H98" s="64" t="s">
        <v>1260</v>
      </c>
      <c r="I98" s="69" t="n">
        <f aca="false">IF(AND($F98&lt;I$2,$G98&lt;I$4,(DATE(YEAR($G98)+1,MONTH($G98)+1,1))&gt;I$4),$D98*24*I$3*(I$2/1000-($F98/1000)),0)</f>
        <v>0</v>
      </c>
      <c r="J98" s="69" t="n">
        <f aca="false">IF(AND($F98&lt;J$2,$G98&lt;J$4,(DATE(YEAR($G98)+1,MONTH($G98)+1,1))&gt;J$4),$D98*24*J$3*(J$2/1000-($F98/1000)),0)</f>
        <v>0</v>
      </c>
      <c r="K98" s="69" t="n">
        <f aca="false">IF(AND($F98&lt;K$2,$G98&lt;K$4,(DATE(YEAR($G98)+1,MONTH($G98)+1,1))&gt;K$4),$D98*24*K$3*(K$2/1000-($F98/1000)),0)</f>
        <v>0</v>
      </c>
      <c r="L98" s="69" t="n">
        <f aca="false">IF(AND($F98&lt;L$2,$G98&lt;L$4,(DATE(YEAR($G98)+1,MONTH($G98)+1,1))&gt;L$4),$D98*24*L$3*(L$2/1000-($F98/1000)),0)</f>
        <v>0</v>
      </c>
      <c r="M98" s="69" t="n">
        <f aca="false">IF(AND($F98&lt;M$2,$G98&lt;M$4,(DATE(YEAR($G98)+1,MONTH($G98)+1,1))&gt;M$4),$D98*24*M$3*(M$2/1000-($F98/1000)),0)</f>
        <v>0</v>
      </c>
      <c r="N98" s="69" t="n">
        <f aca="false">IF(AND($F98&lt;N$2,$G98&lt;N$4,(DATE(YEAR($G98)+1,MONTH($G98)+1,1))&gt;N$4),$D98*24*N$3*(N$2/1000-($F98/1000)),0)</f>
        <v>0</v>
      </c>
      <c r="O98" s="69" t="n">
        <f aca="false">IF(AND($F98&lt;O$2,$G98&lt;O$4,(DATE(YEAR($G98)+1,MONTH($G98)+1,1))&gt;O$4),$D98*24*O$3*(O$2/1000-($F98/1000)),0)</f>
        <v>0</v>
      </c>
      <c r="P98" s="69" t="n">
        <f aca="false">IF(AND($F98&lt;P$2,$G98&lt;P$4,(DATE(YEAR($G98)+1,MONTH($G98)+1,1))&gt;P$4),$D98*24*P$3*(P$2/1000-($F98/1000)),0)</f>
        <v>0</v>
      </c>
      <c r="Q98" s="69" t="n">
        <f aca="false">IF(AND($F98&lt;Q$2,$G98&lt;Q$4,(DATE(YEAR($G98)+1,MONTH($G98)+1,1))&gt;Q$4),$D98*24*Q$3*(Q$2/1000-($F98/1000)),0)</f>
        <v>0</v>
      </c>
      <c r="R98" s="69" t="n">
        <f aca="false">IF(AND($F98&lt;R$2,$G98&lt;R$4,(DATE(YEAR($G98)+1,MONTH($G98)+1,1))&gt;R$4),$D98*24*R$3*(R$2/1000-($F98/1000)),0)</f>
        <v>0</v>
      </c>
      <c r="S98" s="69" t="n">
        <f aca="false">IF(AND($F98&lt;S$2,$G98&lt;S$4,(DATE(YEAR($G98)+1,MONTH($G98)+1,1))&gt;S$4),$D98*24*S$3*(S$2/1000-($F98/1000)),0)</f>
        <v>0</v>
      </c>
      <c r="T98" s="69" t="n">
        <f aca="false">IF(AND($F98&lt;T$2,$G98&lt;T$4,(DATE(YEAR($G98)+1,MONTH($G98)+1,1))&gt;T$4),$D98*24*T$3*(T$2/1000-($F98/1000)),0)</f>
        <v>0</v>
      </c>
      <c r="U98" s="69" t="n">
        <f aca="false">IF(AND($F98&lt;U$2,$G98&lt;U$4,(DATE(YEAR($G98)+1,MONTH($G98)+1,1))&gt;U$4),$D98*24*U$3*(U$2/1000-($F98/1000)),0)</f>
        <v>0</v>
      </c>
      <c r="V98" s="69" t="n">
        <f aca="false">IF(AND($F98&lt;V$2,$G98&lt;V$4,(DATE(YEAR($G98)+1,MONTH($G98)+1,1))&gt;V$4),$D98*24*V$3*(V$2/1000-($F98/1000)),0)</f>
        <v>0</v>
      </c>
      <c r="W98" s="69" t="n">
        <f aca="false">IF(AND($F98&lt;W$2,$G98&lt;W$4,(DATE(YEAR($G98)+1,MONTH($G98)+1,1))&gt;W$4),$D98*24*W$3*(W$2/1000-($F98/1000)),0)</f>
        <v>0</v>
      </c>
      <c r="X98" s="69" t="n">
        <f aca="false">IF(AND($F98&lt;X$2,$G98&lt;X$4,(DATE(YEAR($G98)+1,MONTH($G98)+1,1))&gt;X$4),$D98*24*X$3*(X$2/1000-($F98/1000)),0)</f>
        <v>0</v>
      </c>
      <c r="Y98" s="69" t="n">
        <f aca="false">IF(AND($F98&lt;Y$2,$G98&lt;Y$4,(DATE(YEAR($G98)+1,MONTH($G98)+1,1))&gt;Y$4),$D98*24*Y$3*(Y$2/1000-($F98/1000)),0)</f>
        <v>0</v>
      </c>
      <c r="Z98" s="69" t="n">
        <f aca="false">IF(AND($F98&lt;Z$2,$G98&lt;Z$4,(DATE(YEAR($G98)+1,MONTH($G98)+1,1))&gt;Z$4),$D98*24*Z$3*(Z$2/1000-($F98/1000)),0)</f>
        <v>0</v>
      </c>
      <c r="AA98" s="69" t="n">
        <f aca="false">IF(AND($F98&lt;AA$2,$G98&lt;AA$4,(DATE(YEAR($G98)+1,MONTH($G98)+1,1))&gt;AA$4),$D98*24*AA$3*(AA$2/1000-($F98/1000)),0)</f>
        <v>0</v>
      </c>
      <c r="AB98" s="69" t="n">
        <f aca="false">IF(AND($F98&lt;AB$2,$G98&lt;AB$4,(DATE(YEAR($G98)+1,MONTH($G98)+1,1))&gt;AB$4),$D98*24*AB$3*(AB$2/1000-($F98/1000)),0)</f>
        <v>0</v>
      </c>
      <c r="AC98" s="69" t="n">
        <f aca="false">IF(AND($F98&lt;AC$2,$G98&lt;AC$4,(DATE(YEAR($G98)+1,MONTH($G98)+1,1))&gt;AC$4),$D98*24*AC$3*(AC$2/1000-($F98/1000)),0)</f>
        <v>0</v>
      </c>
      <c r="AD98" s="69" t="n">
        <f aca="false">IF(AND($F98&lt;AD$2,$G98&lt;AD$4,(DATE(YEAR($G98)+1,MONTH($G98)+1,1))&gt;AD$4),$D98*24*AD$3*(AD$2/1000-($F98/1000)),0)</f>
        <v>0</v>
      </c>
      <c r="AE98" s="69" t="n">
        <f aca="false">IF(AND($F98&lt;AE$2,$G98&lt;AE$4,(DATE(YEAR($G98)+1,MONTH($G98)+1,1))&gt;AE$4),$D98*24*AE$3*(AE$2/1000-($F98/1000)),0)</f>
        <v>0</v>
      </c>
      <c r="AF98" s="69" t="n">
        <f aca="false">IF(AND($F98&lt;AF$2,$G98&lt;AF$4,(DATE(YEAR($G98)+1,MONTH($G98)+1,1))&gt;AF$4),$D98*24*AF$3*(AF$2/1000-($F98/1000)),0)</f>
        <v>0</v>
      </c>
      <c r="AG98" s="69" t="n">
        <f aca="false">IF(AND($F98&lt;AG$2,$G98&lt;AG$4,(DATE(YEAR($G98)+1,MONTH($G98)+1,1))&gt;AG$4),$D98*24*AG$3*(AG$2/1000-($F98/1000)),0)</f>
        <v>0</v>
      </c>
      <c r="AH98" s="69" t="n">
        <f aca="false">IF(AND($F98&lt;AH$2,$G98&lt;AH$4,(DATE(YEAR($G98)+1,MONTH($G98)+1,1))&gt;AH$4),$D98*24*AH$3*(AH$2/1000-($F98/1000)),0)</f>
        <v>0</v>
      </c>
      <c r="AI98" s="69" t="n">
        <f aca="false">IF(AND($F98&lt;AI$2,$G98&lt;AI$4,(DATE(YEAR($G98)+1,MONTH($G98)+1,1))&gt;AI$4),$D98*24*AI$3*(AI$2/1000-($F98/1000)),0)</f>
        <v>0</v>
      </c>
      <c r="AJ98" s="69" t="n">
        <f aca="false">IF(AND($F98&lt;AJ$2,$G98&lt;AJ$4,(DATE(YEAR($G98)+1,MONTH($G98)+1,1))&gt;AJ$4),$D98*24*AJ$3*(AJ$2/1000-($F98/1000)),0)</f>
        <v>0</v>
      </c>
      <c r="AK98" s="69" t="n">
        <f aca="false">IF(AND($F98&lt;AK$2,$G98&lt;AK$4,(DATE(YEAR($G98)+1,MONTH($G98)+1,1))&gt;AK$4),$D98*24*AK$3*(AK$2/1000-($F98/1000)),0)</f>
        <v>0</v>
      </c>
      <c r="AL98" s="69" t="n">
        <f aca="false">IF(AND($F98&lt;AL$2,$G98&lt;AL$4,(DATE(YEAR($G98)+1,MONTH($G98)+1,1))&gt;AL$4),$D98*24*AL$3*(AL$2/1000-($F98/1000)),0)</f>
        <v>0</v>
      </c>
      <c r="AM98" s="69" t="n">
        <f aca="false">IF(AND($F98&lt;AM$2,$G98&lt;AM$4,(DATE(YEAR($G98)+1,MONTH($G98)+1,1))&gt;AM$4),$D98*24*AM$3*(AM$2/1000-($F98/1000)),0)</f>
        <v>0</v>
      </c>
      <c r="AN98" s="69" t="n">
        <f aca="false">IF(AND($F98&lt;AN$2,$G98&lt;AN$4,(DATE(YEAR($G98)+1,MONTH($G98)+1,1))&gt;AN$4),$D98*24*AN$3*(AN$2/1000-($F98/1000)),0)</f>
        <v>0</v>
      </c>
      <c r="AO98" s="69" t="n">
        <f aca="false">IF(AND($F98&lt;AO$2,$G98&lt;AO$4,(DATE(YEAR($G98)+1,MONTH($G98)+1,1))&gt;AO$4),$D98*24*AO$3*(AO$2/1000-($F98/1000)),0)</f>
        <v>0</v>
      </c>
      <c r="AP98" s="69" t="n">
        <f aca="false">IF(AND($F98&lt;AP$2,$G98&lt;AP$4,(DATE(YEAR($G98)+1,MONTH($G98)+1,1))&gt;AP$4),$D98*24*AP$3*(AP$2/1000-($F98/1000)),0)</f>
        <v>0</v>
      </c>
      <c r="AQ98" s="69" t="n">
        <f aca="false">IF(AND($F98&lt;AQ$2,$G98&lt;AQ$4,(DATE(YEAR($G98)+1,MONTH($G98)+1,1))&gt;AQ$4),$D98*24*AQ$3*(AQ$2/1000-($F98/1000)),0)</f>
        <v>0</v>
      </c>
      <c r="AR98" s="69" t="n">
        <f aca="false">IF(AND($F98&lt;AR$2,$G98&lt;AR$4,(DATE(YEAR($G98)+1,MONTH($G98)+1,1))&gt;AR$4),$D98*24*AR$3*(AR$2/1000-($F98/1000)),0)</f>
        <v>0</v>
      </c>
      <c r="AS98" s="69" t="n">
        <f aca="false">IF(AND($F98&lt;AS$2,$G98&lt;AS$4,(DATE(YEAR($G98)+1,MONTH($G98)+1,1))&gt;AS$4),$D98*24*AS$3*(AS$2/1000-($F98/1000)),0)</f>
        <v>0</v>
      </c>
      <c r="AT98" s="69" t="n">
        <f aca="false">IF(AND($F98&lt;AT$2,$G98&lt;AT$4,(DATE(YEAR($G98)+1,MONTH($G98)+1,1))&gt;AT$4),$D98*24*AT$3*(AT$2/1000-($F98/1000)),0)</f>
        <v>0</v>
      </c>
      <c r="AU98" s="69" t="n">
        <f aca="false">IF(AND($F98&lt;AU$2,$G98&lt;AU$4,(DATE(YEAR($G98)+1,MONTH($G98)+1,1))&gt;AU$4),$D98*24*AU$3*(AU$2/1000-($F98/1000)),0)</f>
        <v>0</v>
      </c>
      <c r="AV98" s="69" t="n">
        <f aca="false">IF(AND($F98&lt;AV$2,$G98&lt;AV$4,(DATE(YEAR($G98)+1,MONTH($G98)+1,1))&gt;AV$4),$D98*24*AV$3*(AV$2/1000-($F98/1000)),0)</f>
        <v>0</v>
      </c>
      <c r="AW98" s="69" t="n">
        <f aca="false">IF(AND($F98&lt;AW$2,$G98&lt;AW$4,(DATE(YEAR($G98)+1,MONTH($G98)+1,1))&gt;AW$4),$D98*24*AW$3*(AW$2/1000-($F98/1000)),0)</f>
        <v>0</v>
      </c>
      <c r="AX98" s="69" t="n">
        <f aca="false">IF(AND($F98&lt;AX$2,$G98&lt;AX$4,(DATE(YEAR($G98)+1,MONTH($G98)+1,1))&gt;AX$4),$D98*24*AX$3*(AX$2/1000-($F98/1000)),0)</f>
        <v>0</v>
      </c>
      <c r="AY98" s="69" t="n">
        <f aca="false">IF(AND($F98&lt;AY$2,$G98&lt;AY$4,(DATE(YEAR($G98)+1,MONTH($G98)+1,1))&gt;AY$4),$D98*24*AY$3*(AY$2/1000-($F98/1000)),0)</f>
        <v>0</v>
      </c>
      <c r="AZ98" s="69" t="n">
        <f aca="false">IF(AND($F98&lt;AZ$2,$G98&lt;AZ$4,(DATE(YEAR($G98)+1,MONTH($G98)+1,1))&gt;AZ$4),$D98*24*AZ$3*(AZ$2/1000-($F98/1000)),0)</f>
        <v>0</v>
      </c>
      <c r="BA98" s="69" t="n">
        <f aca="false">IF(AND($F98&lt;BA$2,$G98&lt;BA$4,(DATE(YEAR($G98)+1,MONTH($G98)+1,1))&gt;BA$4),$D98*24*BA$3*(BA$2/1000-($F98/1000)),0)</f>
        <v>0</v>
      </c>
      <c r="BB98" s="69" t="n">
        <f aca="false">IF(AND($F98&lt;BB$2,$G98&lt;BB$4,(DATE(YEAR($G98)+1,MONTH($G98)+1,1))&gt;BB$4),$D98*24*BB$3*(BB$2/1000-($F98/1000)),0)</f>
        <v>0</v>
      </c>
      <c r="BC98" s="69" t="n">
        <f aca="false">IF(AND($F98&lt;BC$2,$G98&lt;BC$4,(DATE(YEAR($G98)+1,MONTH($G98)+1,1))&gt;BC$4),$D98*24*BC$3*(BC$2/1000-($F98/1000)),0)</f>
        <v>0</v>
      </c>
      <c r="BD98" s="83" t="n">
        <f aca="false">IF(AND($F98&lt;BD$2,$G98&lt;BD$4,(DATE(YEAR($G98)+1,MONTH($G98)+1,1))&gt;BD$4),$D98*24*BD$3*(BD$2/1000-($F98/1000)),0)</f>
        <v>0</v>
      </c>
      <c r="BF98" s="69" t="n">
        <f aca="false">AVERAGE(I98:K98)</f>
        <v>0</v>
      </c>
      <c r="BG98" s="69" t="n">
        <f aca="false">AVERAGE(L98:N98)</f>
        <v>0</v>
      </c>
      <c r="BH98" s="69" t="n">
        <f aca="false">AVERAGE(O98:Q98)</f>
        <v>0</v>
      </c>
      <c r="BI98" s="69" t="n">
        <f aca="false">AVERAGE(R98:T98)</f>
        <v>0</v>
      </c>
      <c r="BJ98" s="69" t="n">
        <f aca="false">AVERAGE(U98:W98)</f>
        <v>0</v>
      </c>
      <c r="BK98" s="69" t="n">
        <f aca="false">AVERAGE(X98:Z98)</f>
        <v>0</v>
      </c>
      <c r="BL98" s="69" t="n">
        <f aca="false">AVERAGE(AA98:AC98)</f>
        <v>0</v>
      </c>
      <c r="BM98" s="69" t="n">
        <f aca="false">AVERAGE(AD98:AF98)</f>
        <v>0</v>
      </c>
      <c r="BN98" s="69" t="n">
        <f aca="false">AVERAGE(AG98:AI98)</f>
        <v>0</v>
      </c>
      <c r="BO98" s="69" t="n">
        <f aca="false">AVERAGE(AJ98:AL98)</f>
        <v>0</v>
      </c>
      <c r="BP98" s="69" t="n">
        <f aca="false">AVERAGE(AM98:AO98)</f>
        <v>0</v>
      </c>
      <c r="BQ98" s="69" t="n">
        <f aca="false">AVERAGE(AP98:AR98)</f>
        <v>0</v>
      </c>
      <c r="BR98" s="69" t="n">
        <f aca="false">AVERAGE(AS98:AU98)</f>
        <v>0</v>
      </c>
      <c r="BS98" s="69" t="n">
        <f aca="false">AVERAGE(AV98:AX98)</f>
        <v>0</v>
      </c>
      <c r="BT98" s="69" t="n">
        <f aca="false">AVERAGE(AY98:BA98)</f>
        <v>0</v>
      </c>
      <c r="BU98" s="69" t="n">
        <f aca="false">AVERAGE(BB98:BD98)</f>
        <v>0</v>
      </c>
    </row>
    <row r="99" customFormat="false" ht="12.75" hidden="false" customHeight="false" outlineLevel="0" collapsed="false">
      <c r="A99" s="3" t="s">
        <v>430</v>
      </c>
      <c r="B99" s="3" t="s">
        <v>1251</v>
      </c>
      <c r="C99" s="71" t="s">
        <v>1277</v>
      </c>
      <c r="D99" s="2" t="n">
        <v>55</v>
      </c>
      <c r="E99" s="66" t="s">
        <v>1268</v>
      </c>
      <c r="F99" s="2" t="n">
        <v>11000</v>
      </c>
      <c r="G99" s="70" t="n">
        <v>37118</v>
      </c>
      <c r="H99" s="64" t="s">
        <v>1260</v>
      </c>
      <c r="I99" s="69" t="n">
        <f aca="false">IF(AND($F99&lt;I$2,$G99&lt;I$4,(DATE(YEAR($G99)+1,MONTH($G99)+1,1))&gt;I$4),$D99*24*I$3*(I$2/1000-($F99/1000)),0)</f>
        <v>0</v>
      </c>
      <c r="J99" s="69" t="n">
        <f aca="false">IF(AND($F99&lt;J$2,$G99&lt;J$4,(DATE(YEAR($G99)+1,MONTH($G99)+1,1))&gt;J$4),$D99*24*J$3*(J$2/1000-($F99/1000)),0)</f>
        <v>0</v>
      </c>
      <c r="K99" s="69" t="n">
        <f aca="false">IF(AND($F99&lt;K$2,$G99&lt;K$4,(DATE(YEAR($G99)+1,MONTH($G99)+1,1))&gt;K$4),$D99*24*K$3*(K$2/1000-($F99/1000)),0)</f>
        <v>0</v>
      </c>
      <c r="L99" s="69" t="n">
        <f aca="false">IF(AND($F99&lt;L$2,$G99&lt;L$4,(DATE(YEAR($G99)+1,MONTH($G99)+1,1))&gt;L$4),$D99*24*L$3*(L$2/1000-($F99/1000)),0)</f>
        <v>0</v>
      </c>
      <c r="M99" s="69" t="n">
        <f aca="false">IF(AND($F99&lt;M$2,$G99&lt;M$4,(DATE(YEAR($G99)+1,MONTH($G99)+1,1))&gt;M$4),$D99*24*M$3*(M$2/1000-($F99/1000)),0)</f>
        <v>0</v>
      </c>
      <c r="N99" s="69" t="n">
        <f aca="false">IF(AND($F99&lt;N$2,$G99&lt;N$4,(DATE(YEAR($G99)+1,MONTH($G99)+1,1))&gt;N$4),$D99*24*N$3*(N$2/1000-($F99/1000)),0)</f>
        <v>0</v>
      </c>
      <c r="O99" s="69" t="n">
        <f aca="false">IF(AND($F99&lt;O$2,$G99&lt;O$4,(DATE(YEAR($G99)+1,MONTH($G99)+1,1))&gt;O$4),$D99*24*O$3*(O$2/1000-($F99/1000)),0)</f>
        <v>0</v>
      </c>
      <c r="P99" s="69" t="n">
        <f aca="false">IF(AND($F99&lt;P$2,$G99&lt;P$4,(DATE(YEAR($G99)+1,MONTH($G99)+1,1))&gt;P$4),$D99*24*P$3*(P$2/1000-($F99/1000)),0)</f>
        <v>0</v>
      </c>
      <c r="Q99" s="69" t="n">
        <f aca="false">IF(AND($F99&lt;Q$2,$G99&lt;Q$4,(DATE(YEAR($G99)+1,MONTH($G99)+1,1))&gt;Q$4),$D99*24*Q$3*(Q$2/1000-($F99/1000)),0)</f>
        <v>0</v>
      </c>
      <c r="R99" s="69" t="n">
        <f aca="false">IF(AND($F99&lt;R$2,$G99&lt;R$4,(DATE(YEAR($G99)+1,MONTH($G99)+1,1))&gt;R$4),$D99*24*R$3*(R$2/1000-($F99/1000)),0)</f>
        <v>0</v>
      </c>
      <c r="S99" s="69" t="n">
        <f aca="false">IF(AND($F99&lt;S$2,$G99&lt;S$4,(DATE(YEAR($G99)+1,MONTH($G99)+1,1))&gt;S$4),$D99*24*S$3*(S$2/1000-($F99/1000)),0)</f>
        <v>0</v>
      </c>
      <c r="T99" s="69" t="n">
        <f aca="false">IF(AND($F99&lt;T$2,$G99&lt;T$4,(DATE(YEAR($G99)+1,MONTH($G99)+1,1))&gt;T$4),$D99*24*T$3*(T$2/1000-($F99/1000)),0)</f>
        <v>0</v>
      </c>
      <c r="U99" s="69" t="n">
        <f aca="false">IF(AND($F99&lt;U$2,$G99&lt;U$4,(DATE(YEAR($G99)+1,MONTH($G99)+1,1))&gt;U$4),$D99*24*U$3*(U$2/1000-($F99/1000)),0)</f>
        <v>0</v>
      </c>
      <c r="V99" s="69" t="n">
        <f aca="false">IF(AND($F99&lt;V$2,$G99&lt;V$4,(DATE(YEAR($G99)+1,MONTH($G99)+1,1))&gt;V$4),$D99*24*V$3*(V$2/1000-($F99/1000)),0)</f>
        <v>0</v>
      </c>
      <c r="W99" s="69" t="n">
        <f aca="false">IF(AND($F99&lt;W$2,$G99&lt;W$4,(DATE(YEAR($G99)+1,MONTH($G99)+1,1))&gt;W$4),$D99*24*W$3*(W$2/1000-($F99/1000)),0)</f>
        <v>0</v>
      </c>
      <c r="X99" s="69" t="n">
        <f aca="false">IF(AND($F99&lt;X$2,$G99&lt;X$4,(DATE(YEAR($G99)+1,MONTH($G99)+1,1))&gt;X$4),$D99*24*X$3*(X$2/1000-($F99/1000)),0)</f>
        <v>0</v>
      </c>
      <c r="Y99" s="69" t="n">
        <f aca="false">IF(AND($F99&lt;Y$2,$G99&lt;Y$4,(DATE(YEAR($G99)+1,MONTH($G99)+1,1))&gt;Y$4),$D99*24*Y$3*(Y$2/1000-($F99/1000)),0)</f>
        <v>0</v>
      </c>
      <c r="Z99" s="69" t="n">
        <f aca="false">IF(AND($F99&lt;Z$2,$G99&lt;Z$4,(DATE(YEAR($G99)+1,MONTH($G99)+1,1))&gt;Z$4),$D99*24*Z$3*(Z$2/1000-($F99/1000)),0)</f>
        <v>0</v>
      </c>
      <c r="AA99" s="69" t="n">
        <f aca="false">IF(AND($F99&lt;AA$2,$G99&lt;AA$4,(DATE(YEAR($G99)+1,MONTH($G99)+1,1))&gt;AA$4),$D99*24*AA$3*(AA$2/1000-($F99/1000)),0)</f>
        <v>0</v>
      </c>
      <c r="AB99" s="69" t="n">
        <f aca="false">IF(AND($F99&lt;AB$2,$G99&lt;AB$4,(DATE(YEAR($G99)+1,MONTH($G99)+1,1))&gt;AB$4),$D99*24*AB$3*(AB$2/1000-($F99/1000)),0)</f>
        <v>0</v>
      </c>
      <c r="AC99" s="69" t="n">
        <f aca="false">IF(AND($F99&lt;AC$2,$G99&lt;AC$4,(DATE(YEAR($G99)+1,MONTH($G99)+1,1))&gt;AC$4),$D99*24*AC$3*(AC$2/1000-($F99/1000)),0)</f>
        <v>0</v>
      </c>
      <c r="AD99" s="69" t="n">
        <f aca="false">IF(AND($F99&lt;AD$2,$G99&lt;AD$4,(DATE(YEAR($G99)+1,MONTH($G99)+1,1))&gt;AD$4),$D99*24*AD$3*(AD$2/1000-($F99/1000)),0)</f>
        <v>0</v>
      </c>
      <c r="AE99" s="69" t="n">
        <f aca="false">IF(AND($F99&lt;AE$2,$G99&lt;AE$4,(DATE(YEAR($G99)+1,MONTH($G99)+1,1))&gt;AE$4),$D99*24*AE$3*(AE$2/1000-($F99/1000)),0)</f>
        <v>0</v>
      </c>
      <c r="AF99" s="69" t="n">
        <f aca="false">IF(AND($F99&lt;AF$2,$G99&lt;AF$4,(DATE(YEAR($G99)+1,MONTH($G99)+1,1))&gt;AF$4),$D99*24*AF$3*(AF$2/1000-($F99/1000)),0)</f>
        <v>0</v>
      </c>
      <c r="AG99" s="69" t="n">
        <f aca="false">IF(AND($F99&lt;AG$2,$G99&lt;AG$4,(DATE(YEAR($G99)+1,MONTH($G99)+1,1))&gt;AG$4),$D99*24*AG$3*(AG$2/1000-($F99/1000)),0)</f>
        <v>0</v>
      </c>
      <c r="AH99" s="69" t="n">
        <f aca="false">IF(AND($F99&lt;AH$2,$G99&lt;AH$4,(DATE(YEAR($G99)+1,MONTH($G99)+1,1))&gt;AH$4),$D99*24*AH$3*(AH$2/1000-($F99/1000)),0)</f>
        <v>0</v>
      </c>
      <c r="AI99" s="69" t="n">
        <f aca="false">IF(AND($F99&lt;AI$2,$G99&lt;AI$4,(DATE(YEAR($G99)+1,MONTH($G99)+1,1))&gt;AI$4),$D99*24*AI$3*(AI$2/1000-($F99/1000)),0)</f>
        <v>0</v>
      </c>
      <c r="AJ99" s="69" t="n">
        <f aca="false">IF(AND($F99&lt;AJ$2,$G99&lt;AJ$4,(DATE(YEAR($G99)+1,MONTH($G99)+1,1))&gt;AJ$4),$D99*24*AJ$3*(AJ$2/1000-($F99/1000)),0)</f>
        <v>0</v>
      </c>
      <c r="AK99" s="69" t="n">
        <f aca="false">IF(AND($F99&lt;AK$2,$G99&lt;AK$4,(DATE(YEAR($G99)+1,MONTH($G99)+1,1))&gt;AK$4),$D99*24*AK$3*(AK$2/1000-($F99/1000)),0)</f>
        <v>0</v>
      </c>
      <c r="AL99" s="69" t="n">
        <f aca="false">IF(AND($F99&lt;AL$2,$G99&lt;AL$4,(DATE(YEAR($G99)+1,MONTH($G99)+1,1))&gt;AL$4),$D99*24*AL$3*(AL$2/1000-($F99/1000)),0)</f>
        <v>0</v>
      </c>
      <c r="AM99" s="69" t="n">
        <f aca="false">IF(AND($F99&lt;AM$2,$G99&lt;AM$4,(DATE(YEAR($G99)+1,MONTH($G99)+1,1))&gt;AM$4),$D99*24*AM$3*(AM$2/1000-($F99/1000)),0)</f>
        <v>0</v>
      </c>
      <c r="AN99" s="69" t="n">
        <f aca="false">IF(AND($F99&lt;AN$2,$G99&lt;AN$4,(DATE(YEAR($G99)+1,MONTH($G99)+1,1))&gt;AN$4),$D99*24*AN$3*(AN$2/1000-($F99/1000)),0)</f>
        <v>0</v>
      </c>
      <c r="AO99" s="69" t="n">
        <f aca="false">IF(AND($F99&lt;AO$2,$G99&lt;AO$4,(DATE(YEAR($G99)+1,MONTH($G99)+1,1))&gt;AO$4),$D99*24*AO$3*(AO$2/1000-($F99/1000)),0)</f>
        <v>0</v>
      </c>
      <c r="AP99" s="69" t="n">
        <f aca="false">IF(AND($F99&lt;AP$2,$G99&lt;AP$4,(DATE(YEAR($G99)+1,MONTH($G99)+1,1))&gt;AP$4),$D99*24*AP$3*(AP$2/1000-($F99/1000)),0)</f>
        <v>0</v>
      </c>
      <c r="AQ99" s="69" t="n">
        <f aca="false">IF(AND($F99&lt;AQ$2,$G99&lt;AQ$4,(DATE(YEAR($G99)+1,MONTH($G99)+1,1))&gt;AQ$4),$D99*24*AQ$3*(AQ$2/1000-($F99/1000)),0)</f>
        <v>0</v>
      </c>
      <c r="AR99" s="69" t="n">
        <f aca="false">IF(AND($F99&lt;AR$2,$G99&lt;AR$4,(DATE(YEAR($G99)+1,MONTH($G99)+1,1))&gt;AR$4),$D99*24*AR$3*(AR$2/1000-($F99/1000)),0)</f>
        <v>0</v>
      </c>
      <c r="AS99" s="69" t="n">
        <f aca="false">IF(AND($F99&lt;AS$2,$G99&lt;AS$4,(DATE(YEAR($G99)+1,MONTH($G99)+1,1))&gt;AS$4),$D99*24*AS$3*(AS$2/1000-($F99/1000)),0)</f>
        <v>0</v>
      </c>
      <c r="AT99" s="69" t="n">
        <f aca="false">IF(AND($F99&lt;AT$2,$G99&lt;AT$4,(DATE(YEAR($G99)+1,MONTH($G99)+1,1))&gt;AT$4),$D99*24*AT$3*(AT$2/1000-($F99/1000)),0)</f>
        <v>0</v>
      </c>
      <c r="AU99" s="69" t="n">
        <f aca="false">IF(AND($F99&lt;AU$2,$G99&lt;AU$4,(DATE(YEAR($G99)+1,MONTH($G99)+1,1))&gt;AU$4),$D99*24*AU$3*(AU$2/1000-($F99/1000)),0)</f>
        <v>0</v>
      </c>
      <c r="AV99" s="69" t="n">
        <f aca="false">IF(AND($F99&lt;AV$2,$G99&lt;AV$4,(DATE(YEAR($G99)+1,MONTH($G99)+1,1))&gt;AV$4),$D99*24*AV$3*(AV$2/1000-($F99/1000)),0)</f>
        <v>0</v>
      </c>
      <c r="AW99" s="69" t="n">
        <f aca="false">IF(AND($F99&lt;AW$2,$G99&lt;AW$4,(DATE(YEAR($G99)+1,MONTH($G99)+1,1))&gt;AW$4),$D99*24*AW$3*(AW$2/1000-($F99/1000)),0)</f>
        <v>0</v>
      </c>
      <c r="AX99" s="69" t="n">
        <f aca="false">IF(AND($F99&lt;AX$2,$G99&lt;AX$4,(DATE(YEAR($G99)+1,MONTH($G99)+1,1))&gt;AX$4),$D99*24*AX$3*(AX$2/1000-($F99/1000)),0)</f>
        <v>0</v>
      </c>
      <c r="AY99" s="69" t="n">
        <f aca="false">IF(AND($F99&lt;AY$2,$G99&lt;AY$4,(DATE(YEAR($G99)+1,MONTH($G99)+1,1))&gt;AY$4),$D99*24*AY$3*(AY$2/1000-($F99/1000)),0)</f>
        <v>0</v>
      </c>
      <c r="AZ99" s="69" t="n">
        <f aca="false">IF(AND($F99&lt;AZ$2,$G99&lt;AZ$4,(DATE(YEAR($G99)+1,MONTH($G99)+1,1))&gt;AZ$4),$D99*24*AZ$3*(AZ$2/1000-($F99/1000)),0)</f>
        <v>0</v>
      </c>
      <c r="BA99" s="69" t="n">
        <f aca="false">IF(AND($F99&lt;BA$2,$G99&lt;BA$4,(DATE(YEAR($G99)+1,MONTH($G99)+1,1))&gt;BA$4),$D99*24*BA$3*(BA$2/1000-($F99/1000)),0)</f>
        <v>0</v>
      </c>
      <c r="BB99" s="69" t="n">
        <f aca="false">IF(AND($F99&lt;BB$2,$G99&lt;BB$4,(DATE(YEAR($G99)+1,MONTH($G99)+1,1))&gt;BB$4),$D99*24*BB$3*(BB$2/1000-($F99/1000)),0)</f>
        <v>0</v>
      </c>
      <c r="BC99" s="69" t="n">
        <f aca="false">IF(AND($F99&lt;BC$2,$G99&lt;BC$4,(DATE(YEAR($G99)+1,MONTH($G99)+1,1))&gt;BC$4),$D99*24*BC$3*(BC$2/1000-($F99/1000)),0)</f>
        <v>0</v>
      </c>
      <c r="BD99" s="83" t="n">
        <f aca="false">IF(AND($F99&lt;BD$2,$G99&lt;BD$4,(DATE(YEAR($G99)+1,MONTH($G99)+1,1))&gt;BD$4),$D99*24*BD$3*(BD$2/1000-($F99/1000)),0)</f>
        <v>0</v>
      </c>
      <c r="BF99" s="69" t="n">
        <f aca="false">AVERAGE(I99:K99)</f>
        <v>0</v>
      </c>
      <c r="BG99" s="69" t="n">
        <f aca="false">AVERAGE(L99:N99)</f>
        <v>0</v>
      </c>
      <c r="BH99" s="69" t="n">
        <f aca="false">AVERAGE(O99:Q99)</f>
        <v>0</v>
      </c>
      <c r="BI99" s="69" t="n">
        <f aca="false">AVERAGE(R99:T99)</f>
        <v>0</v>
      </c>
      <c r="BJ99" s="69" t="n">
        <f aca="false">AVERAGE(U99:W99)</f>
        <v>0</v>
      </c>
      <c r="BK99" s="69" t="n">
        <f aca="false">AVERAGE(X99:Z99)</f>
        <v>0</v>
      </c>
      <c r="BL99" s="69" t="n">
        <f aca="false">AVERAGE(AA99:AC99)</f>
        <v>0</v>
      </c>
      <c r="BM99" s="69" t="n">
        <f aca="false">AVERAGE(AD99:AF99)</f>
        <v>0</v>
      </c>
      <c r="BN99" s="69" t="n">
        <f aca="false">AVERAGE(AG99:AI99)</f>
        <v>0</v>
      </c>
      <c r="BO99" s="69" t="n">
        <f aca="false">AVERAGE(AJ99:AL99)</f>
        <v>0</v>
      </c>
      <c r="BP99" s="69" t="n">
        <f aca="false">AVERAGE(AM99:AO99)</f>
        <v>0</v>
      </c>
      <c r="BQ99" s="69" t="n">
        <f aca="false">AVERAGE(AP99:AR99)</f>
        <v>0</v>
      </c>
      <c r="BR99" s="69" t="n">
        <f aca="false">AVERAGE(AS99:AU99)</f>
        <v>0</v>
      </c>
      <c r="BS99" s="69" t="n">
        <f aca="false">AVERAGE(AV99:AX99)</f>
        <v>0</v>
      </c>
      <c r="BT99" s="69" t="n">
        <f aca="false">AVERAGE(AY99:BA99)</f>
        <v>0</v>
      </c>
      <c r="BU99" s="69" t="n">
        <f aca="false">AVERAGE(BB99:BD99)</f>
        <v>0</v>
      </c>
    </row>
    <row r="100" customFormat="false" ht="12.75" hidden="false" customHeight="false" outlineLevel="0" collapsed="false">
      <c r="A100" s="3" t="s">
        <v>430</v>
      </c>
      <c r="B100" s="3" t="s">
        <v>1251</v>
      </c>
      <c r="C100" s="71" t="s">
        <v>1277</v>
      </c>
      <c r="D100" s="2" t="n">
        <v>55</v>
      </c>
      <c r="E100" s="66" t="s">
        <v>1268</v>
      </c>
      <c r="F100" s="2" t="n">
        <v>11000</v>
      </c>
      <c r="G100" s="70" t="n">
        <v>37118</v>
      </c>
      <c r="H100" s="64" t="s">
        <v>1260</v>
      </c>
      <c r="I100" s="69" t="n">
        <f aca="false">IF(AND($F100&lt;I$2,$G100&lt;I$4,(DATE(YEAR($G100)+1,MONTH($G100)+1,1))&gt;I$4),$D100*24*I$3*(I$2/1000-($F100/1000)),0)</f>
        <v>0</v>
      </c>
      <c r="J100" s="69" t="n">
        <f aca="false">IF(AND($F100&lt;J$2,$G100&lt;J$4,(DATE(YEAR($G100)+1,MONTH($G100)+1,1))&gt;J$4),$D100*24*J$3*(J$2/1000-($F100/1000)),0)</f>
        <v>0</v>
      </c>
      <c r="K100" s="69" t="n">
        <f aca="false">IF(AND($F100&lt;K$2,$G100&lt;K$4,(DATE(YEAR($G100)+1,MONTH($G100)+1,1))&gt;K$4),$D100*24*K$3*(K$2/1000-($F100/1000)),0)</f>
        <v>0</v>
      </c>
      <c r="L100" s="69" t="n">
        <f aca="false">IF(AND($F100&lt;L$2,$G100&lt;L$4,(DATE(YEAR($G100)+1,MONTH($G100)+1,1))&gt;L$4),$D100*24*L$3*(L$2/1000-($F100/1000)),0)</f>
        <v>0</v>
      </c>
      <c r="M100" s="69" t="n">
        <f aca="false">IF(AND($F100&lt;M$2,$G100&lt;M$4,(DATE(YEAR($G100)+1,MONTH($G100)+1,1))&gt;M$4),$D100*24*M$3*(M$2/1000-($F100/1000)),0)</f>
        <v>0</v>
      </c>
      <c r="N100" s="69" t="n">
        <f aca="false">IF(AND($F100&lt;N$2,$G100&lt;N$4,(DATE(YEAR($G100)+1,MONTH($G100)+1,1))&gt;N$4),$D100*24*N$3*(N$2/1000-($F100/1000)),0)</f>
        <v>0</v>
      </c>
      <c r="O100" s="69" t="n">
        <f aca="false">IF(AND($F100&lt;O$2,$G100&lt;O$4,(DATE(YEAR($G100)+1,MONTH($G100)+1,1))&gt;O$4),$D100*24*O$3*(O$2/1000-($F100/1000)),0)</f>
        <v>0</v>
      </c>
      <c r="P100" s="69" t="n">
        <f aca="false">IF(AND($F100&lt;P$2,$G100&lt;P$4,(DATE(YEAR($G100)+1,MONTH($G100)+1,1))&gt;P$4),$D100*24*P$3*(P$2/1000-($F100/1000)),0)</f>
        <v>0</v>
      </c>
      <c r="Q100" s="69" t="n">
        <f aca="false">IF(AND($F100&lt;Q$2,$G100&lt;Q$4,(DATE(YEAR($G100)+1,MONTH($G100)+1,1))&gt;Q$4),$D100*24*Q$3*(Q$2/1000-($F100/1000)),0)</f>
        <v>0</v>
      </c>
      <c r="R100" s="69" t="n">
        <f aca="false">IF(AND($F100&lt;R$2,$G100&lt;R$4,(DATE(YEAR($G100)+1,MONTH($G100)+1,1))&gt;R$4),$D100*24*R$3*(R$2/1000-($F100/1000)),0)</f>
        <v>0</v>
      </c>
      <c r="S100" s="69" t="n">
        <f aca="false">IF(AND($F100&lt;S$2,$G100&lt;S$4,(DATE(YEAR($G100)+1,MONTH($G100)+1,1))&gt;S$4),$D100*24*S$3*(S$2/1000-($F100/1000)),0)</f>
        <v>0</v>
      </c>
      <c r="T100" s="69" t="n">
        <f aca="false">IF(AND($F100&lt;T$2,$G100&lt;T$4,(DATE(YEAR($G100)+1,MONTH($G100)+1,1))&gt;T$4),$D100*24*T$3*(T$2/1000-($F100/1000)),0)</f>
        <v>0</v>
      </c>
      <c r="U100" s="69" t="n">
        <f aca="false">IF(AND($F100&lt;U$2,$G100&lt;U$4,(DATE(YEAR($G100)+1,MONTH($G100)+1,1))&gt;U$4),$D100*24*U$3*(U$2/1000-($F100/1000)),0)</f>
        <v>0</v>
      </c>
      <c r="V100" s="69" t="n">
        <f aca="false">IF(AND($F100&lt;V$2,$G100&lt;V$4,(DATE(YEAR($G100)+1,MONTH($G100)+1,1))&gt;V$4),$D100*24*V$3*(V$2/1000-($F100/1000)),0)</f>
        <v>0</v>
      </c>
      <c r="W100" s="69" t="n">
        <f aca="false">IF(AND($F100&lt;W$2,$G100&lt;W$4,(DATE(YEAR($G100)+1,MONTH($G100)+1,1))&gt;W$4),$D100*24*W$3*(W$2/1000-($F100/1000)),0)</f>
        <v>0</v>
      </c>
      <c r="X100" s="69" t="n">
        <f aca="false">IF(AND($F100&lt;X$2,$G100&lt;X$4,(DATE(YEAR($G100)+1,MONTH($G100)+1,1))&gt;X$4),$D100*24*X$3*(X$2/1000-($F100/1000)),0)</f>
        <v>0</v>
      </c>
      <c r="Y100" s="69" t="n">
        <f aca="false">IF(AND($F100&lt;Y$2,$G100&lt;Y$4,(DATE(YEAR($G100)+1,MONTH($G100)+1,1))&gt;Y$4),$D100*24*Y$3*(Y$2/1000-($F100/1000)),0)</f>
        <v>0</v>
      </c>
      <c r="Z100" s="69" t="n">
        <f aca="false">IF(AND($F100&lt;Z$2,$G100&lt;Z$4,(DATE(YEAR($G100)+1,MONTH($G100)+1,1))&gt;Z$4),$D100*24*Z$3*(Z$2/1000-($F100/1000)),0)</f>
        <v>0</v>
      </c>
      <c r="AA100" s="69" t="n">
        <f aca="false">IF(AND($F100&lt;AA$2,$G100&lt;AA$4,(DATE(YEAR($G100)+1,MONTH($G100)+1,1))&gt;AA$4),$D100*24*AA$3*(AA$2/1000-($F100/1000)),0)</f>
        <v>0</v>
      </c>
      <c r="AB100" s="69" t="n">
        <f aca="false">IF(AND($F100&lt;AB$2,$G100&lt;AB$4,(DATE(YEAR($G100)+1,MONTH($G100)+1,1))&gt;AB$4),$D100*24*AB$3*(AB$2/1000-($F100/1000)),0)</f>
        <v>0</v>
      </c>
      <c r="AC100" s="69" t="n">
        <f aca="false">IF(AND($F100&lt;AC$2,$G100&lt;AC$4,(DATE(YEAR($G100)+1,MONTH($G100)+1,1))&gt;AC$4),$D100*24*AC$3*(AC$2/1000-($F100/1000)),0)</f>
        <v>0</v>
      </c>
      <c r="AD100" s="69" t="n">
        <f aca="false">IF(AND($F100&lt;AD$2,$G100&lt;AD$4,(DATE(YEAR($G100)+1,MONTH($G100)+1,1))&gt;AD$4),$D100*24*AD$3*(AD$2/1000-($F100/1000)),0)</f>
        <v>0</v>
      </c>
      <c r="AE100" s="69" t="n">
        <f aca="false">IF(AND($F100&lt;AE$2,$G100&lt;AE$4,(DATE(YEAR($G100)+1,MONTH($G100)+1,1))&gt;AE$4),$D100*24*AE$3*(AE$2/1000-($F100/1000)),0)</f>
        <v>0</v>
      </c>
      <c r="AF100" s="69" t="n">
        <f aca="false">IF(AND($F100&lt;AF$2,$G100&lt;AF$4,(DATE(YEAR($G100)+1,MONTH($G100)+1,1))&gt;AF$4),$D100*24*AF$3*(AF$2/1000-($F100/1000)),0)</f>
        <v>0</v>
      </c>
      <c r="AG100" s="69" t="n">
        <f aca="false">IF(AND($F100&lt;AG$2,$G100&lt;AG$4,(DATE(YEAR($G100)+1,MONTH($G100)+1,1))&gt;AG$4),$D100*24*AG$3*(AG$2/1000-($F100/1000)),0)</f>
        <v>0</v>
      </c>
      <c r="AH100" s="69" t="n">
        <f aca="false">IF(AND($F100&lt;AH$2,$G100&lt;AH$4,(DATE(YEAR($G100)+1,MONTH($G100)+1,1))&gt;AH$4),$D100*24*AH$3*(AH$2/1000-($F100/1000)),0)</f>
        <v>0</v>
      </c>
      <c r="AI100" s="69" t="n">
        <f aca="false">IF(AND($F100&lt;AI$2,$G100&lt;AI$4,(DATE(YEAR($G100)+1,MONTH($G100)+1,1))&gt;AI$4),$D100*24*AI$3*(AI$2/1000-($F100/1000)),0)</f>
        <v>0</v>
      </c>
      <c r="AJ100" s="69" t="n">
        <f aca="false">IF(AND($F100&lt;AJ$2,$G100&lt;AJ$4,(DATE(YEAR($G100)+1,MONTH($G100)+1,1))&gt;AJ$4),$D100*24*AJ$3*(AJ$2/1000-($F100/1000)),0)</f>
        <v>0</v>
      </c>
      <c r="AK100" s="69" t="n">
        <f aca="false">IF(AND($F100&lt;AK$2,$G100&lt;AK$4,(DATE(YEAR($G100)+1,MONTH($G100)+1,1))&gt;AK$4),$D100*24*AK$3*(AK$2/1000-($F100/1000)),0)</f>
        <v>0</v>
      </c>
      <c r="AL100" s="69" t="n">
        <f aca="false">IF(AND($F100&lt;AL$2,$G100&lt;AL$4,(DATE(YEAR($G100)+1,MONTH($G100)+1,1))&gt;AL$4),$D100*24*AL$3*(AL$2/1000-($F100/1000)),0)</f>
        <v>0</v>
      </c>
      <c r="AM100" s="69" t="n">
        <f aca="false">IF(AND($F100&lt;AM$2,$G100&lt;AM$4,(DATE(YEAR($G100)+1,MONTH($G100)+1,1))&gt;AM$4),$D100*24*AM$3*(AM$2/1000-($F100/1000)),0)</f>
        <v>0</v>
      </c>
      <c r="AN100" s="69" t="n">
        <f aca="false">IF(AND($F100&lt;AN$2,$G100&lt;AN$4,(DATE(YEAR($G100)+1,MONTH($G100)+1,1))&gt;AN$4),$D100*24*AN$3*(AN$2/1000-($F100/1000)),0)</f>
        <v>0</v>
      </c>
      <c r="AO100" s="69" t="n">
        <f aca="false">IF(AND($F100&lt;AO$2,$G100&lt;AO$4,(DATE(YEAR($G100)+1,MONTH($G100)+1,1))&gt;AO$4),$D100*24*AO$3*(AO$2/1000-($F100/1000)),0)</f>
        <v>0</v>
      </c>
      <c r="AP100" s="69" t="n">
        <f aca="false">IF(AND($F100&lt;AP$2,$G100&lt;AP$4,(DATE(YEAR($G100)+1,MONTH($G100)+1,1))&gt;AP$4),$D100*24*AP$3*(AP$2/1000-($F100/1000)),0)</f>
        <v>0</v>
      </c>
      <c r="AQ100" s="69" t="n">
        <f aca="false">IF(AND($F100&lt;AQ$2,$G100&lt;AQ$4,(DATE(YEAR($G100)+1,MONTH($G100)+1,1))&gt;AQ$4),$D100*24*AQ$3*(AQ$2/1000-($F100/1000)),0)</f>
        <v>0</v>
      </c>
      <c r="AR100" s="69" t="n">
        <f aca="false">IF(AND($F100&lt;AR$2,$G100&lt;AR$4,(DATE(YEAR($G100)+1,MONTH($G100)+1,1))&gt;AR$4),$D100*24*AR$3*(AR$2/1000-($F100/1000)),0)</f>
        <v>0</v>
      </c>
      <c r="AS100" s="69" t="n">
        <f aca="false">IF(AND($F100&lt;AS$2,$G100&lt;AS$4,(DATE(YEAR($G100)+1,MONTH($G100)+1,1))&gt;AS$4),$D100*24*AS$3*(AS$2/1000-($F100/1000)),0)</f>
        <v>0</v>
      </c>
      <c r="AT100" s="69" t="n">
        <f aca="false">IF(AND($F100&lt;AT$2,$G100&lt;AT$4,(DATE(YEAR($G100)+1,MONTH($G100)+1,1))&gt;AT$4),$D100*24*AT$3*(AT$2/1000-($F100/1000)),0)</f>
        <v>0</v>
      </c>
      <c r="AU100" s="69" t="n">
        <f aca="false">IF(AND($F100&lt;AU$2,$G100&lt;AU$4,(DATE(YEAR($G100)+1,MONTH($G100)+1,1))&gt;AU$4),$D100*24*AU$3*(AU$2/1000-($F100/1000)),0)</f>
        <v>0</v>
      </c>
      <c r="AV100" s="69" t="n">
        <f aca="false">IF(AND($F100&lt;AV$2,$G100&lt;AV$4,(DATE(YEAR($G100)+1,MONTH($G100)+1,1))&gt;AV$4),$D100*24*AV$3*(AV$2/1000-($F100/1000)),0)</f>
        <v>0</v>
      </c>
      <c r="AW100" s="69" t="n">
        <f aca="false">IF(AND($F100&lt;AW$2,$G100&lt;AW$4,(DATE(YEAR($G100)+1,MONTH($G100)+1,1))&gt;AW$4),$D100*24*AW$3*(AW$2/1000-($F100/1000)),0)</f>
        <v>0</v>
      </c>
      <c r="AX100" s="69" t="n">
        <f aca="false">IF(AND($F100&lt;AX$2,$G100&lt;AX$4,(DATE(YEAR($G100)+1,MONTH($G100)+1,1))&gt;AX$4),$D100*24*AX$3*(AX$2/1000-($F100/1000)),0)</f>
        <v>0</v>
      </c>
      <c r="AY100" s="69" t="n">
        <f aca="false">IF(AND($F100&lt;AY$2,$G100&lt;AY$4,(DATE(YEAR($G100)+1,MONTH($G100)+1,1))&gt;AY$4),$D100*24*AY$3*(AY$2/1000-($F100/1000)),0)</f>
        <v>0</v>
      </c>
      <c r="AZ100" s="69" t="n">
        <f aca="false">IF(AND($F100&lt;AZ$2,$G100&lt;AZ$4,(DATE(YEAR($G100)+1,MONTH($G100)+1,1))&gt;AZ$4),$D100*24*AZ$3*(AZ$2/1000-($F100/1000)),0)</f>
        <v>0</v>
      </c>
      <c r="BA100" s="69" t="n">
        <f aca="false">IF(AND($F100&lt;BA$2,$G100&lt;BA$4,(DATE(YEAR($G100)+1,MONTH($G100)+1,1))&gt;BA$4),$D100*24*BA$3*(BA$2/1000-($F100/1000)),0)</f>
        <v>0</v>
      </c>
      <c r="BB100" s="69" t="n">
        <f aca="false">IF(AND($F100&lt;BB$2,$G100&lt;BB$4,(DATE(YEAR($G100)+1,MONTH($G100)+1,1))&gt;BB$4),$D100*24*BB$3*(BB$2/1000-($F100/1000)),0)</f>
        <v>0</v>
      </c>
      <c r="BC100" s="69" t="n">
        <f aca="false">IF(AND($F100&lt;BC$2,$G100&lt;BC$4,(DATE(YEAR($G100)+1,MONTH($G100)+1,1))&gt;BC$4),$D100*24*BC$3*(BC$2/1000-($F100/1000)),0)</f>
        <v>0</v>
      </c>
      <c r="BD100" s="83" t="n">
        <f aca="false">IF(AND($F100&lt;BD$2,$G100&lt;BD$4,(DATE(YEAR($G100)+1,MONTH($G100)+1,1))&gt;BD$4),$D100*24*BD$3*(BD$2/1000-($F100/1000)),0)</f>
        <v>0</v>
      </c>
      <c r="BF100" s="69" t="n">
        <f aca="false">AVERAGE(I100:K100)</f>
        <v>0</v>
      </c>
      <c r="BG100" s="69" t="n">
        <f aca="false">AVERAGE(L100:N100)</f>
        <v>0</v>
      </c>
      <c r="BH100" s="69" t="n">
        <f aca="false">AVERAGE(O100:Q100)</f>
        <v>0</v>
      </c>
      <c r="BI100" s="69" t="n">
        <f aca="false">AVERAGE(R100:T100)</f>
        <v>0</v>
      </c>
      <c r="BJ100" s="69" t="n">
        <f aca="false">AVERAGE(U100:W100)</f>
        <v>0</v>
      </c>
      <c r="BK100" s="69" t="n">
        <f aca="false">AVERAGE(X100:Z100)</f>
        <v>0</v>
      </c>
      <c r="BL100" s="69" t="n">
        <f aca="false">AVERAGE(AA100:AC100)</f>
        <v>0</v>
      </c>
      <c r="BM100" s="69" t="n">
        <f aca="false">AVERAGE(AD100:AF100)</f>
        <v>0</v>
      </c>
      <c r="BN100" s="69" t="n">
        <f aca="false">AVERAGE(AG100:AI100)</f>
        <v>0</v>
      </c>
      <c r="BO100" s="69" t="n">
        <f aca="false">AVERAGE(AJ100:AL100)</f>
        <v>0</v>
      </c>
      <c r="BP100" s="69" t="n">
        <f aca="false">AVERAGE(AM100:AO100)</f>
        <v>0</v>
      </c>
      <c r="BQ100" s="69" t="n">
        <f aca="false">AVERAGE(AP100:AR100)</f>
        <v>0</v>
      </c>
      <c r="BR100" s="69" t="n">
        <f aca="false">AVERAGE(AS100:AU100)</f>
        <v>0</v>
      </c>
      <c r="BS100" s="69" t="n">
        <f aca="false">AVERAGE(AV100:AX100)</f>
        <v>0</v>
      </c>
      <c r="BT100" s="69" t="n">
        <f aca="false">AVERAGE(AY100:BA100)</f>
        <v>0</v>
      </c>
      <c r="BU100" s="69" t="n">
        <f aca="false">AVERAGE(BB100:BD100)</f>
        <v>0</v>
      </c>
    </row>
    <row r="101" customFormat="false" ht="12.75" hidden="false" customHeight="false" outlineLevel="0" collapsed="false">
      <c r="A101" s="3" t="s">
        <v>1854</v>
      </c>
      <c r="B101" s="3" t="s">
        <v>1251</v>
      </c>
      <c r="C101" s="3" t="s">
        <v>1258</v>
      </c>
      <c r="D101" s="2" t="n">
        <v>350</v>
      </c>
      <c r="E101" s="66" t="s">
        <v>1268</v>
      </c>
      <c r="F101" s="2" t="n">
        <v>11000</v>
      </c>
      <c r="G101" s="70" t="n">
        <v>37135</v>
      </c>
      <c r="H101" s="64" t="s">
        <v>1260</v>
      </c>
      <c r="I101" s="69" t="n">
        <f aca="false">IF(AND($F101&lt;I$2,$G101&lt;I$4,(DATE(YEAR($G101)+1,MONTH($G101)+1,1))&gt;I$4),$D101*24*I$3*(I$2/1000-($F101/1000)),0)</f>
        <v>0</v>
      </c>
      <c r="J101" s="69" t="n">
        <f aca="false">IF(AND($F101&lt;J$2,$G101&lt;J$4,(DATE(YEAR($G101)+1,MONTH($G101)+1,1))&gt;J$4),$D101*24*J$3*(J$2/1000-($F101/1000)),0)</f>
        <v>0</v>
      </c>
      <c r="K101" s="69" t="n">
        <f aca="false">IF(AND($F101&lt;K$2,$G101&lt;K$4,(DATE(YEAR($G101)+1,MONTH($G101)+1,1))&gt;K$4),$D101*24*K$3*(K$2/1000-($F101/1000)),0)</f>
        <v>0</v>
      </c>
      <c r="L101" s="69" t="n">
        <f aca="false">IF(AND($F101&lt;L$2,$G101&lt;L$4,(DATE(YEAR($G101)+1,MONTH($G101)+1,1))&gt;L$4),$D101*24*L$3*(L$2/1000-($F101/1000)),0)</f>
        <v>0</v>
      </c>
      <c r="M101" s="69" t="n">
        <f aca="false">IF(AND($F101&lt;M$2,$G101&lt;M$4,(DATE(YEAR($G101)+1,MONTH($G101)+1,1))&gt;M$4),$D101*24*M$3*(M$2/1000-($F101/1000)),0)</f>
        <v>0</v>
      </c>
      <c r="N101" s="69" t="n">
        <f aca="false">IF(AND($F101&lt;N$2,$G101&lt;N$4,(DATE(YEAR($G101)+1,MONTH($G101)+1,1))&gt;N$4),$D101*24*N$3*(N$2/1000-($F101/1000)),0)</f>
        <v>0</v>
      </c>
      <c r="O101" s="69" t="n">
        <f aca="false">IF(AND($F101&lt;O$2,$G101&lt;O$4,(DATE(YEAR($G101)+1,MONTH($G101)+1,1))&gt;O$4),$D101*24*O$3*(O$2/1000-($F101/1000)),0)</f>
        <v>0</v>
      </c>
      <c r="P101" s="69" t="n">
        <f aca="false">IF(AND($F101&lt;P$2,$G101&lt;P$4,(DATE(YEAR($G101)+1,MONTH($G101)+1,1))&gt;P$4),$D101*24*P$3*(P$2/1000-($F101/1000)),0)</f>
        <v>0</v>
      </c>
      <c r="Q101" s="69" t="n">
        <f aca="false">IF(AND($F101&lt;Q$2,$G101&lt;Q$4,(DATE(YEAR($G101)+1,MONTH($G101)+1,1))&gt;Q$4),$D101*24*Q$3*(Q$2/1000-($F101/1000)),0)</f>
        <v>0</v>
      </c>
      <c r="R101" s="69" t="n">
        <f aca="false">IF(AND($F101&lt;R$2,$G101&lt;R$4,(DATE(YEAR($G101)+1,MONTH($G101)+1,1))&gt;R$4),$D101*24*R$3*(R$2/1000-($F101/1000)),0)</f>
        <v>0</v>
      </c>
      <c r="S101" s="69" t="n">
        <f aca="false">IF(AND($F101&lt;S$2,$G101&lt;S$4,(DATE(YEAR($G101)+1,MONTH($G101)+1,1))&gt;S$4),$D101*24*S$3*(S$2/1000-($F101/1000)),0)</f>
        <v>0</v>
      </c>
      <c r="T101" s="69" t="n">
        <f aca="false">IF(AND($F101&lt;T$2,$G101&lt;T$4,(DATE(YEAR($G101)+1,MONTH($G101)+1,1))&gt;T$4),$D101*24*T$3*(T$2/1000-($F101/1000)),0)</f>
        <v>0</v>
      </c>
      <c r="U101" s="69" t="n">
        <f aca="false">IF(AND($F101&lt;U$2,$G101&lt;U$4,(DATE(YEAR($G101)+1,MONTH($G101)+1,1))&gt;U$4),$D101*24*U$3*(U$2/1000-($F101/1000)),0)</f>
        <v>0</v>
      </c>
      <c r="V101" s="69" t="n">
        <f aca="false">IF(AND($F101&lt;V$2,$G101&lt;V$4,(DATE(YEAR($G101)+1,MONTH($G101)+1,1))&gt;V$4),$D101*24*V$3*(V$2/1000-($F101/1000)),0)</f>
        <v>0</v>
      </c>
      <c r="W101" s="69" t="n">
        <f aca="false">IF(AND($F101&lt;W$2,$G101&lt;W$4,(DATE(YEAR($G101)+1,MONTH($G101)+1,1))&gt;W$4),$D101*24*W$3*(W$2/1000-($F101/1000)),0)</f>
        <v>0</v>
      </c>
      <c r="X101" s="69" t="n">
        <f aca="false">IF(AND($F101&lt;X$2,$G101&lt;X$4,(DATE(YEAR($G101)+1,MONTH($G101)+1,1))&gt;X$4),$D101*24*X$3*(X$2/1000-($F101/1000)),0)</f>
        <v>0</v>
      </c>
      <c r="Y101" s="69" t="n">
        <f aca="false">IF(AND($F101&lt;Y$2,$G101&lt;Y$4,(DATE(YEAR($G101)+1,MONTH($G101)+1,1))&gt;Y$4),$D101*24*Y$3*(Y$2/1000-($F101/1000)),0)</f>
        <v>0</v>
      </c>
      <c r="Z101" s="69" t="n">
        <f aca="false">IF(AND($F101&lt;Z$2,$G101&lt;Z$4,(DATE(YEAR($G101)+1,MONTH($G101)+1,1))&gt;Z$4),$D101*24*Z$3*(Z$2/1000-($F101/1000)),0)</f>
        <v>0</v>
      </c>
      <c r="AA101" s="69" t="n">
        <f aca="false">IF(AND($F101&lt;AA$2,$G101&lt;AA$4,(DATE(YEAR($G101)+1,MONTH($G101)+1,1))&gt;AA$4),$D101*24*AA$3*(AA$2/1000-($F101/1000)),0)</f>
        <v>0</v>
      </c>
      <c r="AB101" s="69" t="n">
        <f aca="false">IF(AND($F101&lt;AB$2,$G101&lt;AB$4,(DATE(YEAR($G101)+1,MONTH($G101)+1,1))&gt;AB$4),$D101*24*AB$3*(AB$2/1000-($F101/1000)),0)</f>
        <v>0</v>
      </c>
      <c r="AC101" s="69" t="n">
        <f aca="false">IF(AND($F101&lt;AC$2,$G101&lt;AC$4,(DATE(YEAR($G101)+1,MONTH($G101)+1,1))&gt;AC$4),$D101*24*AC$3*(AC$2/1000-($F101/1000)),0)</f>
        <v>0</v>
      </c>
      <c r="AD101" s="69" t="n">
        <f aca="false">IF(AND($F101&lt;AD$2,$G101&lt;AD$4,(DATE(YEAR($G101)+1,MONTH($G101)+1,1))&gt;AD$4),$D101*24*AD$3*(AD$2/1000-($F101/1000)),0)</f>
        <v>0</v>
      </c>
      <c r="AE101" s="69" t="n">
        <f aca="false">IF(AND($F101&lt;AE$2,$G101&lt;AE$4,(DATE(YEAR($G101)+1,MONTH($G101)+1,1))&gt;AE$4),$D101*24*AE$3*(AE$2/1000-($F101/1000)),0)</f>
        <v>0</v>
      </c>
      <c r="AF101" s="69" t="n">
        <f aca="false">IF(AND($F101&lt;AF$2,$G101&lt;AF$4,(DATE(YEAR($G101)+1,MONTH($G101)+1,1))&gt;AF$4),$D101*24*AF$3*(AF$2/1000-($F101/1000)),0)</f>
        <v>0</v>
      </c>
      <c r="AG101" s="69" t="n">
        <f aca="false">IF(AND($F101&lt;AG$2,$G101&lt;AG$4,(DATE(YEAR($G101)+1,MONTH($G101)+1,1))&gt;AG$4),$D101*24*AG$3*(AG$2/1000-($F101/1000)),0)</f>
        <v>0</v>
      </c>
      <c r="AH101" s="69" t="n">
        <f aca="false">IF(AND($F101&lt;AH$2,$G101&lt;AH$4,(DATE(YEAR($G101)+1,MONTH($G101)+1,1))&gt;AH$4),$D101*24*AH$3*(AH$2/1000-($F101/1000)),0)</f>
        <v>0</v>
      </c>
      <c r="AI101" s="69" t="n">
        <f aca="false">IF(AND($F101&lt;AI$2,$G101&lt;AI$4,(DATE(YEAR($G101)+1,MONTH($G101)+1,1))&gt;AI$4),$D101*24*AI$3*(AI$2/1000-($F101/1000)),0)</f>
        <v>0</v>
      </c>
      <c r="AJ101" s="69" t="n">
        <f aca="false">IF(AND($F101&lt;AJ$2,$G101&lt;AJ$4,(DATE(YEAR($G101)+1,MONTH($G101)+1,1))&gt;AJ$4),$D101*24*AJ$3*(AJ$2/1000-($F101/1000)),0)</f>
        <v>0</v>
      </c>
      <c r="AK101" s="69" t="n">
        <f aca="false">IF(AND($F101&lt;AK$2,$G101&lt;AK$4,(DATE(YEAR($G101)+1,MONTH($G101)+1,1))&gt;AK$4),$D101*24*AK$3*(AK$2/1000-($F101/1000)),0)</f>
        <v>0</v>
      </c>
      <c r="AL101" s="69" t="n">
        <f aca="false">IF(AND($F101&lt;AL$2,$G101&lt;AL$4,(DATE(YEAR($G101)+1,MONTH($G101)+1,1))&gt;AL$4),$D101*24*AL$3*(AL$2/1000-($F101/1000)),0)</f>
        <v>0</v>
      </c>
      <c r="AM101" s="69" t="n">
        <f aca="false">IF(AND($F101&lt;AM$2,$G101&lt;AM$4,(DATE(YEAR($G101)+1,MONTH($G101)+1,1))&gt;AM$4),$D101*24*AM$3*(AM$2/1000-($F101/1000)),0)</f>
        <v>0</v>
      </c>
      <c r="AN101" s="69" t="n">
        <f aca="false">IF(AND($F101&lt;AN$2,$G101&lt;AN$4,(DATE(YEAR($G101)+1,MONTH($G101)+1,1))&gt;AN$4),$D101*24*AN$3*(AN$2/1000-($F101/1000)),0)</f>
        <v>0</v>
      </c>
      <c r="AO101" s="69" t="n">
        <f aca="false">IF(AND($F101&lt;AO$2,$G101&lt;AO$4,(DATE(YEAR($G101)+1,MONTH($G101)+1,1))&gt;AO$4),$D101*24*AO$3*(AO$2/1000-($F101/1000)),0)</f>
        <v>0</v>
      </c>
      <c r="AP101" s="69" t="n">
        <f aca="false">IF(AND($F101&lt;AP$2,$G101&lt;AP$4,(DATE(YEAR($G101)+1,MONTH($G101)+1,1))&gt;AP$4),$D101*24*AP$3*(AP$2/1000-($F101/1000)),0)</f>
        <v>0</v>
      </c>
      <c r="AQ101" s="69" t="n">
        <f aca="false">IF(AND($F101&lt;AQ$2,$G101&lt;AQ$4,(DATE(YEAR($G101)+1,MONTH($G101)+1,1))&gt;AQ$4),$D101*24*AQ$3*(AQ$2/1000-($F101/1000)),0)</f>
        <v>0</v>
      </c>
      <c r="AR101" s="69" t="n">
        <f aca="false">IF(AND($F101&lt;AR$2,$G101&lt;AR$4,(DATE(YEAR($G101)+1,MONTH($G101)+1,1))&gt;AR$4),$D101*24*AR$3*(AR$2/1000-($F101/1000)),0)</f>
        <v>0</v>
      </c>
      <c r="AS101" s="69" t="n">
        <f aca="false">IF(AND($F101&lt;AS$2,$G101&lt;AS$4,(DATE(YEAR($G101)+1,MONTH($G101)+1,1))&gt;AS$4),$D101*24*AS$3*(AS$2/1000-($F101/1000)),0)</f>
        <v>0</v>
      </c>
      <c r="AT101" s="69" t="n">
        <f aca="false">IF(AND($F101&lt;AT$2,$G101&lt;AT$4,(DATE(YEAR($G101)+1,MONTH($G101)+1,1))&gt;AT$4),$D101*24*AT$3*(AT$2/1000-($F101/1000)),0)</f>
        <v>0</v>
      </c>
      <c r="AU101" s="69" t="n">
        <f aca="false">IF(AND($F101&lt;AU$2,$G101&lt;AU$4,(DATE(YEAR($G101)+1,MONTH($G101)+1,1))&gt;AU$4),$D101*24*AU$3*(AU$2/1000-($F101/1000)),0)</f>
        <v>0</v>
      </c>
      <c r="AV101" s="69" t="n">
        <f aca="false">IF(AND($F101&lt;AV$2,$G101&lt;AV$4,(DATE(YEAR($G101)+1,MONTH($G101)+1,1))&gt;AV$4),$D101*24*AV$3*(AV$2/1000-($F101/1000)),0)</f>
        <v>0</v>
      </c>
      <c r="AW101" s="69" t="n">
        <f aca="false">IF(AND($F101&lt;AW$2,$G101&lt;AW$4,(DATE(YEAR($G101)+1,MONTH($G101)+1,1))&gt;AW$4),$D101*24*AW$3*(AW$2/1000-($F101/1000)),0)</f>
        <v>0</v>
      </c>
      <c r="AX101" s="69" t="n">
        <f aca="false">IF(AND($F101&lt;AX$2,$G101&lt;AX$4,(DATE(YEAR($G101)+1,MONTH($G101)+1,1))&gt;AX$4),$D101*24*AX$3*(AX$2/1000-($F101/1000)),0)</f>
        <v>0</v>
      </c>
      <c r="AY101" s="69" t="n">
        <f aca="false">IF(AND($F101&lt;AY$2,$G101&lt;AY$4,(DATE(YEAR($G101)+1,MONTH($G101)+1,1))&gt;AY$4),$D101*24*AY$3*(AY$2/1000-($F101/1000)),0)</f>
        <v>0</v>
      </c>
      <c r="AZ101" s="69" t="n">
        <f aca="false">IF(AND($F101&lt;AZ$2,$G101&lt;AZ$4,(DATE(YEAR($G101)+1,MONTH($G101)+1,1))&gt;AZ$4),$D101*24*AZ$3*(AZ$2/1000-($F101/1000)),0)</f>
        <v>0</v>
      </c>
      <c r="BA101" s="69" t="n">
        <f aca="false">IF(AND($F101&lt;BA$2,$G101&lt;BA$4,(DATE(YEAR($G101)+1,MONTH($G101)+1,1))&gt;BA$4),$D101*24*BA$3*(BA$2/1000-($F101/1000)),0)</f>
        <v>0</v>
      </c>
      <c r="BB101" s="69" t="n">
        <f aca="false">IF(AND($F101&lt;BB$2,$G101&lt;BB$4,(DATE(YEAR($G101)+1,MONTH($G101)+1,1))&gt;BB$4),$D101*24*BB$3*(BB$2/1000-($F101/1000)),0)</f>
        <v>0</v>
      </c>
      <c r="BC101" s="69" t="n">
        <f aca="false">IF(AND($F101&lt;BC$2,$G101&lt;BC$4,(DATE(YEAR($G101)+1,MONTH($G101)+1,1))&gt;BC$4),$D101*24*BC$3*(BC$2/1000-($F101/1000)),0)</f>
        <v>0</v>
      </c>
      <c r="BD101" s="83" t="n">
        <f aca="false">IF(AND($F101&lt;BD$2,$G101&lt;BD$4,(DATE(YEAR($G101)+1,MONTH($G101)+1,1))&gt;BD$4),$D101*24*BD$3*(BD$2/1000-($F101/1000)),0)</f>
        <v>0</v>
      </c>
      <c r="BF101" s="69" t="n">
        <f aca="false">AVERAGE(I101:K101)</f>
        <v>0</v>
      </c>
      <c r="BG101" s="69" t="n">
        <f aca="false">AVERAGE(L101:N101)</f>
        <v>0</v>
      </c>
      <c r="BH101" s="69" t="n">
        <f aca="false">AVERAGE(O101:Q101)</f>
        <v>0</v>
      </c>
      <c r="BI101" s="69" t="n">
        <f aca="false">AVERAGE(R101:T101)</f>
        <v>0</v>
      </c>
      <c r="BJ101" s="69" t="n">
        <f aca="false">AVERAGE(U101:W101)</f>
        <v>0</v>
      </c>
      <c r="BK101" s="69" t="n">
        <f aca="false">AVERAGE(X101:Z101)</f>
        <v>0</v>
      </c>
      <c r="BL101" s="69" t="n">
        <f aca="false">AVERAGE(AA101:AC101)</f>
        <v>0</v>
      </c>
      <c r="BM101" s="69" t="n">
        <f aca="false">AVERAGE(AD101:AF101)</f>
        <v>0</v>
      </c>
      <c r="BN101" s="69" t="n">
        <f aca="false">AVERAGE(AG101:AI101)</f>
        <v>0</v>
      </c>
      <c r="BO101" s="69" t="n">
        <f aca="false">AVERAGE(AJ101:AL101)</f>
        <v>0</v>
      </c>
      <c r="BP101" s="69" t="n">
        <f aca="false">AVERAGE(AM101:AO101)</f>
        <v>0</v>
      </c>
      <c r="BQ101" s="69" t="n">
        <f aca="false">AVERAGE(AP101:AR101)</f>
        <v>0</v>
      </c>
      <c r="BR101" s="69" t="n">
        <f aca="false">AVERAGE(AS101:AU101)</f>
        <v>0</v>
      </c>
      <c r="BS101" s="69" t="n">
        <f aca="false">AVERAGE(AV101:AX101)</f>
        <v>0</v>
      </c>
      <c r="BT101" s="69" t="n">
        <f aca="false">AVERAGE(AY101:BA101)</f>
        <v>0</v>
      </c>
      <c r="BU101" s="69" t="n">
        <f aca="false">AVERAGE(BB101:BD101)</f>
        <v>0</v>
      </c>
    </row>
    <row r="102" customFormat="false" ht="12.75" hidden="false" customHeight="false" outlineLevel="0" collapsed="false">
      <c r="A102" s="0" t="s">
        <v>1379</v>
      </c>
      <c r="B102" s="0" t="s">
        <v>1855</v>
      </c>
      <c r="C102" s="0" t="s">
        <v>1323</v>
      </c>
      <c r="D102" s="0" t="n">
        <v>3</v>
      </c>
      <c r="E102" s="66" t="s">
        <v>1256</v>
      </c>
      <c r="F102" s="13" t="n">
        <v>0</v>
      </c>
      <c r="G102" s="8" t="n">
        <v>37043</v>
      </c>
      <c r="H102" s="64" t="s">
        <v>1260</v>
      </c>
      <c r="I102" s="69" t="n">
        <f aca="false">IF(AND($F102&lt;I$2,$G102&lt;I$4,(DATE(YEAR($G102)+1,MONTH($G102)+1,1))&gt;I$4),$D102*24*I$3*(I$2/1000-($F102/1000)),0)</f>
        <v>0</v>
      </c>
      <c r="J102" s="69" t="n">
        <f aca="false">IF(AND($F102&lt;J$2,$G102&lt;J$4,(DATE(YEAR($G102)+1,MONTH($G102)+1,1))&gt;J$4),$D102*24*J$3*(J$2/1000-($F102/1000)),0)</f>
        <v>0</v>
      </c>
      <c r="K102" s="69" t="n">
        <f aca="false">IF(AND($F102&lt;K$2,$G102&lt;K$4,(DATE(YEAR($G102)+1,MONTH($G102)+1,1))&gt;K$4),$D102*24*K$3*(K$2/1000-($F102/1000)),0)</f>
        <v>0</v>
      </c>
      <c r="L102" s="69" t="n">
        <f aca="false">IF(AND($F102&lt;L$2,$G102&lt;L$4,(DATE(YEAR($G102)+1,MONTH($G102)+1,1))&gt;L$4),$D102*24*L$3*(L$2/1000-($F102/1000)),0)</f>
        <v>0</v>
      </c>
      <c r="M102" s="69" t="n">
        <f aca="false">IF(AND($F102&lt;M$2,$G102&lt;M$4,(DATE(YEAR($G102)+1,MONTH($G102)+1,1))&gt;M$4),$D102*24*M$3*(M$2/1000-($F102/1000)),0)</f>
        <v>0</v>
      </c>
      <c r="N102" s="69" t="n">
        <f aca="false">IF(AND($F102&lt;N$2,$G102&lt;N$4,(DATE(YEAR($G102)+1,MONTH($G102)+1,1))&gt;N$4),$D102*24*N$3*(N$2/1000-($F102/1000)),0)</f>
        <v>0</v>
      </c>
      <c r="O102" s="69" t="n">
        <f aca="false">IF(AND($F102&lt;O$2,$G102&lt;O$4,(DATE(YEAR($G102)+1,MONTH($G102)+1,1))&gt;O$4),$D102*24*O$3*(O$2/1000-($F102/1000)),0)</f>
        <v>720</v>
      </c>
      <c r="P102" s="69" t="n">
        <f aca="false">IF(AND($F102&lt;P$2,$G102&lt;P$4,(DATE(YEAR($G102)+1,MONTH($G102)+1,1))&gt;P$4),$D102*24*P$3*(P$2/1000-($F102/1000)),0)</f>
        <v>720</v>
      </c>
      <c r="Q102" s="69" t="n">
        <f aca="false">IF(AND($F102&lt;Q$2,$G102&lt;Q$4,(DATE(YEAR($G102)+1,MONTH($G102)+1,1))&gt;Q$4),$D102*24*Q$3*(Q$2/1000-($F102/1000)),0)</f>
        <v>720</v>
      </c>
      <c r="R102" s="69" t="n">
        <f aca="false">IF(AND($F102&lt;R$2,$G102&lt;R$4,(DATE(YEAR($G102)+1,MONTH($G102)+1,1))&gt;R$4),$D102*24*R$3*(R$2/1000-($F102/1000)),0)</f>
        <v>576</v>
      </c>
      <c r="S102" s="69" t="n">
        <f aca="false">IF(AND($F102&lt;S$2,$G102&lt;S$4,(DATE(YEAR($G102)+1,MONTH($G102)+1,1))&gt;S$4),$D102*24*S$3*(S$2/1000-($F102/1000)),0)</f>
        <v>648</v>
      </c>
      <c r="T102" s="69" t="n">
        <f aca="false">IF(AND($F102&lt;T$2,$G102&lt;T$4,(DATE(YEAR($G102)+1,MONTH($G102)+1,1))&gt;T$4),$D102*24*T$3*(T$2/1000-($F102/1000)),0)</f>
        <v>720</v>
      </c>
      <c r="U102" s="69" t="n">
        <f aca="false">IF(AND($F102&lt;U$2,$G102&lt;U$4,(DATE(YEAR($G102)+1,MONTH($G102)+1,1))&gt;U$4),$D102*24*U$3*(U$2/1000-($F102/1000)),0)</f>
        <v>720</v>
      </c>
      <c r="V102" s="69" t="n">
        <f aca="false">IF(AND($F102&lt;V$2,$G102&lt;V$4,(DATE(YEAR($G102)+1,MONTH($G102)+1,1))&gt;V$4),$D102*24*V$3*(V$2/1000-($F102/1000)),0)</f>
        <v>720</v>
      </c>
      <c r="W102" s="69" t="n">
        <f aca="false">IF(AND($F102&lt;W$2,$G102&lt;W$4,(DATE(YEAR($G102)+1,MONTH($G102)+1,1))&gt;W$4),$D102*24*W$3*(W$2/1000-($F102/1000)),0)</f>
        <v>720</v>
      </c>
      <c r="X102" s="69" t="n">
        <f aca="false">IF(AND($F102&lt;X$2,$G102&lt;X$4,(DATE(YEAR($G102)+1,MONTH($G102)+1,1))&gt;X$4),$D102*24*X$3*(X$2/1000-($F102/1000)),0)</f>
        <v>720</v>
      </c>
      <c r="Y102" s="69" t="n">
        <f aca="false">IF(AND($F102&lt;Y$2,$G102&lt;Y$4,(DATE(YEAR($G102)+1,MONTH($G102)+1,1))&gt;Y$4),$D102*24*Y$3*(Y$2/1000-($F102/1000)),0)</f>
        <v>720</v>
      </c>
      <c r="Z102" s="69" t="n">
        <f aca="false">IF(AND($F102&lt;Z$2,$G102&lt;Z$4,(DATE(YEAR($G102)+1,MONTH($G102)+1,1))&gt;Z$4),$D102*24*Z$3*(Z$2/1000-($F102/1000)),0)</f>
        <v>720</v>
      </c>
      <c r="AA102" s="69" t="n">
        <f aca="false">IF(AND($F102&lt;AA$2,$G102&lt;AA$4,(DATE(YEAR($G102)+1,MONTH($G102)+1,1))&gt;AA$4),$D102*24*AA$3*(AA$2/1000-($F102/1000)),0)</f>
        <v>0</v>
      </c>
      <c r="AB102" s="69" t="n">
        <f aca="false">IF(AND($F102&lt;AB$2,$G102&lt;AB$4,(DATE(YEAR($G102)+1,MONTH($G102)+1,1))&gt;AB$4),$D102*24*AB$3*(AB$2/1000-($F102/1000)),0)</f>
        <v>0</v>
      </c>
      <c r="AC102" s="69" t="n">
        <f aca="false">IF(AND($F102&lt;AC$2,$G102&lt;AC$4,(DATE(YEAR($G102)+1,MONTH($G102)+1,1))&gt;AC$4),$D102*24*AC$3*(AC$2/1000-($F102/1000)),0)</f>
        <v>0</v>
      </c>
      <c r="AD102" s="69" t="n">
        <f aca="false">IF(AND($F102&lt;AD$2,$G102&lt;AD$4,(DATE(YEAR($G102)+1,MONTH($G102)+1,1))&gt;AD$4),$D102*24*AD$3*(AD$2/1000-($F102/1000)),0)</f>
        <v>0</v>
      </c>
      <c r="AE102" s="69" t="n">
        <f aca="false">IF(AND($F102&lt;AE$2,$G102&lt;AE$4,(DATE(YEAR($G102)+1,MONTH($G102)+1,1))&gt;AE$4),$D102*24*AE$3*(AE$2/1000-($F102/1000)),0)</f>
        <v>0</v>
      </c>
      <c r="AF102" s="69" t="n">
        <f aca="false">IF(AND($F102&lt;AF$2,$G102&lt;AF$4,(DATE(YEAR($G102)+1,MONTH($G102)+1,1))&gt;AF$4),$D102*24*AF$3*(AF$2/1000-($F102/1000)),0)</f>
        <v>0</v>
      </c>
      <c r="AG102" s="69" t="n">
        <f aca="false">IF(AND($F102&lt;AG$2,$G102&lt;AG$4,(DATE(YEAR($G102)+1,MONTH($G102)+1,1))&gt;AG$4),$D102*24*AG$3*(AG$2/1000-($F102/1000)),0)</f>
        <v>0</v>
      </c>
      <c r="AH102" s="69" t="n">
        <f aca="false">IF(AND($F102&lt;AH$2,$G102&lt;AH$4,(DATE(YEAR($G102)+1,MONTH($G102)+1,1))&gt;AH$4),$D102*24*AH$3*(AH$2/1000-($F102/1000)),0)</f>
        <v>0</v>
      </c>
      <c r="AI102" s="69" t="n">
        <f aca="false">IF(AND($F102&lt;AI$2,$G102&lt;AI$4,(DATE(YEAR($G102)+1,MONTH($G102)+1,1))&gt;AI$4),$D102*24*AI$3*(AI$2/1000-($F102/1000)),0)</f>
        <v>0</v>
      </c>
      <c r="AJ102" s="69" t="n">
        <f aca="false">IF(AND($F102&lt;AJ$2,$G102&lt;AJ$4,(DATE(YEAR($G102)+1,MONTH($G102)+1,1))&gt;AJ$4),$D102*24*AJ$3*(AJ$2/1000-($F102/1000)),0)</f>
        <v>0</v>
      </c>
      <c r="AK102" s="69" t="n">
        <f aca="false">IF(AND($F102&lt;AK$2,$G102&lt;AK$4,(DATE(YEAR($G102)+1,MONTH($G102)+1,1))&gt;AK$4),$D102*24*AK$3*(AK$2/1000-($F102/1000)),0)</f>
        <v>0</v>
      </c>
      <c r="AL102" s="69" t="n">
        <f aca="false">IF(AND($F102&lt;AL$2,$G102&lt;AL$4,(DATE(YEAR($G102)+1,MONTH($G102)+1,1))&gt;AL$4),$D102*24*AL$3*(AL$2/1000-($F102/1000)),0)</f>
        <v>0</v>
      </c>
      <c r="AM102" s="69" t="n">
        <f aca="false">IF(AND($F102&lt;AM$2,$G102&lt;AM$4,(DATE(YEAR($G102)+1,MONTH($G102)+1,1))&gt;AM$4),$D102*24*AM$3*(AM$2/1000-($F102/1000)),0)</f>
        <v>0</v>
      </c>
      <c r="AN102" s="69" t="n">
        <f aca="false">IF(AND($F102&lt;AN$2,$G102&lt;AN$4,(DATE(YEAR($G102)+1,MONTH($G102)+1,1))&gt;AN$4),$D102*24*AN$3*(AN$2/1000-($F102/1000)),0)</f>
        <v>0</v>
      </c>
      <c r="AO102" s="69" t="n">
        <f aca="false">IF(AND($F102&lt;AO$2,$G102&lt;AO$4,(DATE(YEAR($G102)+1,MONTH($G102)+1,1))&gt;AO$4),$D102*24*AO$3*(AO$2/1000-($F102/1000)),0)</f>
        <v>0</v>
      </c>
      <c r="AP102" s="69" t="n">
        <f aca="false">IF(AND($F102&lt;AP$2,$G102&lt;AP$4,(DATE(YEAR($G102)+1,MONTH($G102)+1,1))&gt;AP$4),$D102*24*AP$3*(AP$2/1000-($F102/1000)),0)</f>
        <v>0</v>
      </c>
      <c r="AQ102" s="69" t="n">
        <f aca="false">IF(AND($F102&lt;AQ$2,$G102&lt;AQ$4,(DATE(YEAR($G102)+1,MONTH($G102)+1,1))&gt;AQ$4),$D102*24*AQ$3*(AQ$2/1000-($F102/1000)),0)</f>
        <v>0</v>
      </c>
      <c r="AR102" s="69" t="n">
        <f aca="false">IF(AND($F102&lt;AR$2,$G102&lt;AR$4,(DATE(YEAR($G102)+1,MONTH($G102)+1,1))&gt;AR$4),$D102*24*AR$3*(AR$2/1000-($F102/1000)),0)</f>
        <v>0</v>
      </c>
      <c r="AS102" s="69" t="n">
        <f aca="false">IF(AND($F102&lt;AS$2,$G102&lt;AS$4,(DATE(YEAR($G102)+1,MONTH($G102)+1,1))&gt;AS$4),$D102*24*AS$3*(AS$2/1000-($F102/1000)),0)</f>
        <v>0</v>
      </c>
      <c r="AT102" s="69" t="n">
        <f aca="false">IF(AND($F102&lt;AT$2,$G102&lt;AT$4,(DATE(YEAR($G102)+1,MONTH($G102)+1,1))&gt;AT$4),$D102*24*AT$3*(AT$2/1000-($F102/1000)),0)</f>
        <v>0</v>
      </c>
      <c r="AU102" s="69" t="n">
        <f aca="false">IF(AND($F102&lt;AU$2,$G102&lt;AU$4,(DATE(YEAR($G102)+1,MONTH($G102)+1,1))&gt;AU$4),$D102*24*AU$3*(AU$2/1000-($F102/1000)),0)</f>
        <v>0</v>
      </c>
      <c r="AV102" s="69" t="n">
        <f aca="false">IF(AND($F102&lt;AV$2,$G102&lt;AV$4,(DATE(YEAR($G102)+1,MONTH($G102)+1,1))&gt;AV$4),$D102*24*AV$3*(AV$2/1000-($F102/1000)),0)</f>
        <v>0</v>
      </c>
      <c r="AW102" s="69" t="n">
        <f aca="false">IF(AND($F102&lt;AW$2,$G102&lt;AW$4,(DATE(YEAR($G102)+1,MONTH($G102)+1,1))&gt;AW$4),$D102*24*AW$3*(AW$2/1000-($F102/1000)),0)</f>
        <v>0</v>
      </c>
      <c r="AX102" s="69" t="n">
        <f aca="false">IF(AND($F102&lt;AX$2,$G102&lt;AX$4,(DATE(YEAR($G102)+1,MONTH($G102)+1,1))&gt;AX$4),$D102*24*AX$3*(AX$2/1000-($F102/1000)),0)</f>
        <v>0</v>
      </c>
      <c r="AY102" s="69" t="n">
        <f aca="false">IF(AND($F102&lt;AY$2,$G102&lt;AY$4,(DATE(YEAR($G102)+1,MONTH($G102)+1,1))&gt;AY$4),$D102*24*AY$3*(AY$2/1000-($F102/1000)),0)</f>
        <v>0</v>
      </c>
      <c r="AZ102" s="69" t="n">
        <f aca="false">IF(AND($F102&lt;AZ$2,$G102&lt;AZ$4,(DATE(YEAR($G102)+1,MONTH($G102)+1,1))&gt;AZ$4),$D102*24*AZ$3*(AZ$2/1000-($F102/1000)),0)</f>
        <v>0</v>
      </c>
      <c r="BA102" s="69" t="n">
        <f aca="false">IF(AND($F102&lt;BA$2,$G102&lt;BA$4,(DATE(YEAR($G102)+1,MONTH($G102)+1,1))&gt;BA$4),$D102*24*BA$3*(BA$2/1000-($F102/1000)),0)</f>
        <v>0</v>
      </c>
      <c r="BB102" s="69" t="n">
        <f aca="false">IF(AND($F102&lt;BB$2,$G102&lt;BB$4,(DATE(YEAR($G102)+1,MONTH($G102)+1,1))&gt;BB$4),$D102*24*BB$3*(BB$2/1000-($F102/1000)),0)</f>
        <v>0</v>
      </c>
      <c r="BC102" s="69" t="n">
        <f aca="false">IF(AND($F102&lt;BC$2,$G102&lt;BC$4,(DATE(YEAR($G102)+1,MONTH($G102)+1,1))&gt;BC$4),$D102*24*BC$3*(BC$2/1000-($F102/1000)),0)</f>
        <v>0</v>
      </c>
      <c r="BD102" s="83" t="n">
        <f aca="false">IF(AND($F102&lt;BD$2,$G102&lt;BD$4,(DATE(YEAR($G102)+1,MONTH($G102)+1,1))&gt;BD$4),$D102*24*BD$3*(BD$2/1000-($F102/1000)),0)</f>
        <v>0</v>
      </c>
      <c r="BF102" s="69" t="n">
        <f aca="false">AVERAGE(I102:K102)</f>
        <v>0</v>
      </c>
      <c r="BG102" s="69" t="n">
        <f aca="false">AVERAGE(L102:N102)</f>
        <v>0</v>
      </c>
      <c r="BH102" s="69" t="n">
        <f aca="false">AVERAGE(O102:Q102)</f>
        <v>720</v>
      </c>
      <c r="BI102" s="69" t="n">
        <f aca="false">AVERAGE(R102:T102)</f>
        <v>648</v>
      </c>
      <c r="BJ102" s="69" t="n">
        <f aca="false">AVERAGE(U102:W102)</f>
        <v>720</v>
      </c>
      <c r="BK102" s="69" t="n">
        <f aca="false">AVERAGE(X102:Z102)</f>
        <v>720</v>
      </c>
      <c r="BL102" s="69" t="n">
        <f aca="false">AVERAGE(AA102:AC102)</f>
        <v>0</v>
      </c>
      <c r="BM102" s="69" t="n">
        <f aca="false">AVERAGE(AD102:AF102)</f>
        <v>0</v>
      </c>
      <c r="BN102" s="69" t="n">
        <f aca="false">AVERAGE(AG102:AI102)</f>
        <v>0</v>
      </c>
      <c r="BO102" s="69" t="n">
        <f aca="false">AVERAGE(AJ102:AL102)</f>
        <v>0</v>
      </c>
      <c r="BP102" s="69" t="n">
        <f aca="false">AVERAGE(AM102:AO102)</f>
        <v>0</v>
      </c>
      <c r="BQ102" s="69" t="n">
        <f aca="false">AVERAGE(AP102:AR102)</f>
        <v>0</v>
      </c>
      <c r="BR102" s="69" t="n">
        <f aca="false">AVERAGE(AS102:AU102)</f>
        <v>0</v>
      </c>
      <c r="BS102" s="69" t="n">
        <f aca="false">AVERAGE(AV102:AX102)</f>
        <v>0</v>
      </c>
      <c r="BT102" s="69" t="n">
        <f aca="false">AVERAGE(AY102:BA102)</f>
        <v>0</v>
      </c>
      <c r="BU102" s="69" t="n">
        <f aca="false">AVERAGE(BB102:BD102)</f>
        <v>0</v>
      </c>
    </row>
    <row r="103" customFormat="false" ht="12.75" hidden="false" customHeight="false" outlineLevel="0" collapsed="false">
      <c r="A103" s="0" t="s">
        <v>1381</v>
      </c>
      <c r="B103" s="0" t="s">
        <v>1855</v>
      </c>
      <c r="C103" s="0" t="s">
        <v>1323</v>
      </c>
      <c r="D103" s="0" t="n">
        <v>8.9</v>
      </c>
      <c r="E103" s="66" t="s">
        <v>1256</v>
      </c>
      <c r="F103" s="13" t="n">
        <v>0</v>
      </c>
      <c r="G103" s="8" t="n">
        <v>37180</v>
      </c>
      <c r="H103" s="64" t="s">
        <v>1260</v>
      </c>
      <c r="I103" s="69" t="n">
        <f aca="false">IF(AND($F103&lt;I$2,$G103&lt;I$4,(DATE(YEAR($G103)+1,MONTH($G103)+1,1))&gt;I$4),$D103*24*I$3*(I$2/1000-($F103/1000)),0)</f>
        <v>0</v>
      </c>
      <c r="J103" s="69" t="n">
        <f aca="false">IF(AND($F103&lt;J$2,$G103&lt;J$4,(DATE(YEAR($G103)+1,MONTH($G103)+1,1))&gt;J$4),$D103*24*J$3*(J$2/1000-($F103/1000)),0)</f>
        <v>0</v>
      </c>
      <c r="K103" s="69" t="n">
        <f aca="false">IF(AND($F103&lt;K$2,$G103&lt;K$4,(DATE(YEAR($G103)+1,MONTH($G103)+1,1))&gt;K$4),$D103*24*K$3*(K$2/1000-($F103/1000)),0)</f>
        <v>0</v>
      </c>
      <c r="L103" s="69" t="n">
        <f aca="false">IF(AND($F103&lt;L$2,$G103&lt;L$4,(DATE(YEAR($G103)+1,MONTH($G103)+1,1))&gt;L$4),$D103*24*L$3*(L$2/1000-($F103/1000)),0)</f>
        <v>0</v>
      </c>
      <c r="M103" s="69" t="n">
        <f aca="false">IF(AND($F103&lt;M$2,$G103&lt;M$4,(DATE(YEAR($G103)+1,MONTH($G103)+1,1))&gt;M$4),$D103*24*M$3*(M$2/1000-($F103/1000)),0)</f>
        <v>0</v>
      </c>
      <c r="N103" s="69" t="n">
        <f aca="false">IF(AND($F103&lt;N$2,$G103&lt;N$4,(DATE(YEAR($G103)+1,MONTH($G103)+1,1))&gt;N$4),$D103*24*N$3*(N$2/1000-($F103/1000)),0)</f>
        <v>0</v>
      </c>
      <c r="O103" s="69" t="n">
        <f aca="false">IF(AND($F103&lt;O$2,$G103&lt;O$4,(DATE(YEAR($G103)+1,MONTH($G103)+1,1))&gt;O$4),$D103*24*O$3*(O$2/1000-($F103/1000)),0)</f>
        <v>0</v>
      </c>
      <c r="P103" s="69" t="n">
        <f aca="false">IF(AND($F103&lt;P$2,$G103&lt;P$4,(DATE(YEAR($G103)+1,MONTH($G103)+1,1))&gt;P$4),$D103*24*P$3*(P$2/1000-($F103/1000)),0)</f>
        <v>0</v>
      </c>
      <c r="Q103" s="69" t="n">
        <f aca="false">IF(AND($F103&lt;Q$2,$G103&lt;Q$4,(DATE(YEAR($G103)+1,MONTH($G103)+1,1))&gt;Q$4),$D103*24*Q$3*(Q$2/1000-($F103/1000)),0)</f>
        <v>0</v>
      </c>
      <c r="R103" s="69" t="n">
        <f aca="false">IF(AND($F103&lt;R$2,$G103&lt;R$4,(DATE(YEAR($G103)+1,MONTH($G103)+1,1))&gt;R$4),$D103*24*R$3*(R$2/1000-($F103/1000)),0)</f>
        <v>0</v>
      </c>
      <c r="S103" s="69" t="n">
        <f aca="false">IF(AND($F103&lt;S$2,$G103&lt;S$4,(DATE(YEAR($G103)+1,MONTH($G103)+1,1))&gt;S$4),$D103*24*S$3*(S$2/1000-($F103/1000)),0)</f>
        <v>1922.4</v>
      </c>
      <c r="T103" s="69" t="n">
        <f aca="false">IF(AND($F103&lt;T$2,$G103&lt;T$4,(DATE(YEAR($G103)+1,MONTH($G103)+1,1))&gt;T$4),$D103*24*T$3*(T$2/1000-($F103/1000)),0)</f>
        <v>2136</v>
      </c>
      <c r="U103" s="69" t="n">
        <f aca="false">IF(AND($F103&lt;U$2,$G103&lt;U$4,(DATE(YEAR($G103)+1,MONTH($G103)+1,1))&gt;U$4),$D103*24*U$3*(U$2/1000-($F103/1000)),0)</f>
        <v>2136</v>
      </c>
      <c r="V103" s="69" t="n">
        <f aca="false">IF(AND($F103&lt;V$2,$G103&lt;V$4,(DATE(YEAR($G103)+1,MONTH($G103)+1,1))&gt;V$4),$D103*24*V$3*(V$2/1000-($F103/1000)),0)</f>
        <v>2136</v>
      </c>
      <c r="W103" s="69" t="n">
        <f aca="false">IF(AND($F103&lt;W$2,$G103&lt;W$4,(DATE(YEAR($G103)+1,MONTH($G103)+1,1))&gt;W$4),$D103*24*W$3*(W$2/1000-($F103/1000)),0)</f>
        <v>2136</v>
      </c>
      <c r="X103" s="69" t="n">
        <f aca="false">IF(AND($F103&lt;X$2,$G103&lt;X$4,(DATE(YEAR($G103)+1,MONTH($G103)+1,1))&gt;X$4),$D103*24*X$3*(X$2/1000-($F103/1000)),0)</f>
        <v>2136</v>
      </c>
      <c r="Y103" s="69" t="n">
        <f aca="false">IF(AND($F103&lt;Y$2,$G103&lt;Y$4,(DATE(YEAR($G103)+1,MONTH($G103)+1,1))&gt;Y$4),$D103*24*Y$3*(Y$2/1000-($F103/1000)),0)</f>
        <v>2136</v>
      </c>
      <c r="Z103" s="69" t="n">
        <f aca="false">IF(AND($F103&lt;Z$2,$G103&lt;Z$4,(DATE(YEAR($G103)+1,MONTH($G103)+1,1))&gt;Z$4),$D103*24*Z$3*(Z$2/1000-($F103/1000)),0)</f>
        <v>2136</v>
      </c>
      <c r="AA103" s="69" t="n">
        <f aca="false">IF(AND($F103&lt;AA$2,$G103&lt;AA$4,(DATE(YEAR($G103)+1,MONTH($G103)+1,1))&gt;AA$4),$D103*24*AA$3*(AA$2/1000-($F103/1000)),0)</f>
        <v>2136</v>
      </c>
      <c r="AB103" s="69" t="n">
        <f aca="false">IF(AND($F103&lt;AB$2,$G103&lt;AB$4,(DATE(YEAR($G103)+1,MONTH($G103)+1,1))&gt;AB$4),$D103*24*AB$3*(AB$2/1000-($F103/1000)),0)</f>
        <v>2136</v>
      </c>
      <c r="AC103" s="69" t="n">
        <f aca="false">IF(AND($F103&lt;AC$2,$G103&lt;AC$4,(DATE(YEAR($G103)+1,MONTH($G103)+1,1))&gt;AC$4),$D103*24*AC$3*(AC$2/1000-($F103/1000)),0)</f>
        <v>2136</v>
      </c>
      <c r="AD103" s="69" t="n">
        <f aca="false">IF(AND($F103&lt;AD$2,$G103&lt;AD$4,(DATE(YEAR($G103)+1,MONTH($G103)+1,1))&gt;AD$4),$D103*24*AD$3*(AD$2/1000-($F103/1000)),0)</f>
        <v>2136</v>
      </c>
      <c r="AE103" s="69" t="n">
        <f aca="false">IF(AND($F103&lt;AE$2,$G103&lt;AE$4,(DATE(YEAR($G103)+1,MONTH($G103)+1,1))&gt;AE$4),$D103*24*AE$3*(AE$2/1000-($F103/1000)),0)</f>
        <v>0</v>
      </c>
      <c r="AF103" s="69" t="n">
        <f aca="false">IF(AND($F103&lt;AF$2,$G103&lt;AF$4,(DATE(YEAR($G103)+1,MONTH($G103)+1,1))&gt;AF$4),$D103*24*AF$3*(AF$2/1000-($F103/1000)),0)</f>
        <v>0</v>
      </c>
      <c r="AG103" s="69" t="n">
        <f aca="false">IF(AND($F103&lt;AG$2,$G103&lt;AG$4,(DATE(YEAR($G103)+1,MONTH($G103)+1,1))&gt;AG$4),$D103*24*AG$3*(AG$2/1000-($F103/1000)),0)</f>
        <v>0</v>
      </c>
      <c r="AH103" s="69" t="n">
        <f aca="false">IF(AND($F103&lt;AH$2,$G103&lt;AH$4,(DATE(YEAR($G103)+1,MONTH($G103)+1,1))&gt;AH$4),$D103*24*AH$3*(AH$2/1000-($F103/1000)),0)</f>
        <v>0</v>
      </c>
      <c r="AI103" s="69" t="n">
        <f aca="false">IF(AND($F103&lt;AI$2,$G103&lt;AI$4,(DATE(YEAR($G103)+1,MONTH($G103)+1,1))&gt;AI$4),$D103*24*AI$3*(AI$2/1000-($F103/1000)),0)</f>
        <v>0</v>
      </c>
      <c r="AJ103" s="69" t="n">
        <f aca="false">IF(AND($F103&lt;AJ$2,$G103&lt;AJ$4,(DATE(YEAR($G103)+1,MONTH($G103)+1,1))&gt;AJ$4),$D103*24*AJ$3*(AJ$2/1000-($F103/1000)),0)</f>
        <v>0</v>
      </c>
      <c r="AK103" s="69" t="n">
        <f aca="false">IF(AND($F103&lt;AK$2,$G103&lt;AK$4,(DATE(YEAR($G103)+1,MONTH($G103)+1,1))&gt;AK$4),$D103*24*AK$3*(AK$2/1000-($F103/1000)),0)</f>
        <v>0</v>
      </c>
      <c r="AL103" s="69" t="n">
        <f aca="false">IF(AND($F103&lt;AL$2,$G103&lt;AL$4,(DATE(YEAR($G103)+1,MONTH($G103)+1,1))&gt;AL$4),$D103*24*AL$3*(AL$2/1000-($F103/1000)),0)</f>
        <v>0</v>
      </c>
      <c r="AM103" s="69" t="n">
        <f aca="false">IF(AND($F103&lt;AM$2,$G103&lt;AM$4,(DATE(YEAR($G103)+1,MONTH($G103)+1,1))&gt;AM$4),$D103*24*AM$3*(AM$2/1000-($F103/1000)),0)</f>
        <v>0</v>
      </c>
      <c r="AN103" s="69" t="n">
        <f aca="false">IF(AND($F103&lt;AN$2,$G103&lt;AN$4,(DATE(YEAR($G103)+1,MONTH($G103)+1,1))&gt;AN$4),$D103*24*AN$3*(AN$2/1000-($F103/1000)),0)</f>
        <v>0</v>
      </c>
      <c r="AO103" s="69" t="n">
        <f aca="false">IF(AND($F103&lt;AO$2,$G103&lt;AO$4,(DATE(YEAR($G103)+1,MONTH($G103)+1,1))&gt;AO$4),$D103*24*AO$3*(AO$2/1000-($F103/1000)),0)</f>
        <v>0</v>
      </c>
      <c r="AP103" s="69" t="n">
        <f aca="false">IF(AND($F103&lt;AP$2,$G103&lt;AP$4,(DATE(YEAR($G103)+1,MONTH($G103)+1,1))&gt;AP$4),$D103*24*AP$3*(AP$2/1000-($F103/1000)),0)</f>
        <v>0</v>
      </c>
      <c r="AQ103" s="69" t="n">
        <f aca="false">IF(AND($F103&lt;AQ$2,$G103&lt;AQ$4,(DATE(YEAR($G103)+1,MONTH($G103)+1,1))&gt;AQ$4),$D103*24*AQ$3*(AQ$2/1000-($F103/1000)),0)</f>
        <v>0</v>
      </c>
      <c r="AR103" s="69" t="n">
        <f aca="false">IF(AND($F103&lt;AR$2,$G103&lt;AR$4,(DATE(YEAR($G103)+1,MONTH($G103)+1,1))&gt;AR$4),$D103*24*AR$3*(AR$2/1000-($F103/1000)),0)</f>
        <v>0</v>
      </c>
      <c r="AS103" s="69" t="n">
        <f aca="false">IF(AND($F103&lt;AS$2,$G103&lt;AS$4,(DATE(YEAR($G103)+1,MONTH($G103)+1,1))&gt;AS$4),$D103*24*AS$3*(AS$2/1000-($F103/1000)),0)</f>
        <v>0</v>
      </c>
      <c r="AT103" s="69" t="n">
        <f aca="false">IF(AND($F103&lt;AT$2,$G103&lt;AT$4,(DATE(YEAR($G103)+1,MONTH($G103)+1,1))&gt;AT$4),$D103*24*AT$3*(AT$2/1000-($F103/1000)),0)</f>
        <v>0</v>
      </c>
      <c r="AU103" s="69" t="n">
        <f aca="false">IF(AND($F103&lt;AU$2,$G103&lt;AU$4,(DATE(YEAR($G103)+1,MONTH($G103)+1,1))&gt;AU$4),$D103*24*AU$3*(AU$2/1000-($F103/1000)),0)</f>
        <v>0</v>
      </c>
      <c r="AV103" s="69" t="n">
        <f aca="false">IF(AND($F103&lt;AV$2,$G103&lt;AV$4,(DATE(YEAR($G103)+1,MONTH($G103)+1,1))&gt;AV$4),$D103*24*AV$3*(AV$2/1000-($F103/1000)),0)</f>
        <v>0</v>
      </c>
      <c r="AW103" s="69" t="n">
        <f aca="false">IF(AND($F103&lt;AW$2,$G103&lt;AW$4,(DATE(YEAR($G103)+1,MONTH($G103)+1,1))&gt;AW$4),$D103*24*AW$3*(AW$2/1000-($F103/1000)),0)</f>
        <v>0</v>
      </c>
      <c r="AX103" s="69" t="n">
        <f aca="false">IF(AND($F103&lt;AX$2,$G103&lt;AX$4,(DATE(YEAR($G103)+1,MONTH($G103)+1,1))&gt;AX$4),$D103*24*AX$3*(AX$2/1000-($F103/1000)),0)</f>
        <v>0</v>
      </c>
      <c r="AY103" s="69" t="n">
        <f aca="false">IF(AND($F103&lt;AY$2,$G103&lt;AY$4,(DATE(YEAR($G103)+1,MONTH($G103)+1,1))&gt;AY$4),$D103*24*AY$3*(AY$2/1000-($F103/1000)),0)</f>
        <v>0</v>
      </c>
      <c r="AZ103" s="69" t="n">
        <f aca="false">IF(AND($F103&lt;AZ$2,$G103&lt;AZ$4,(DATE(YEAR($G103)+1,MONTH($G103)+1,1))&gt;AZ$4),$D103*24*AZ$3*(AZ$2/1000-($F103/1000)),0)</f>
        <v>0</v>
      </c>
      <c r="BA103" s="69" t="n">
        <f aca="false">IF(AND($F103&lt;BA$2,$G103&lt;BA$4,(DATE(YEAR($G103)+1,MONTH($G103)+1,1))&gt;BA$4),$D103*24*BA$3*(BA$2/1000-($F103/1000)),0)</f>
        <v>0</v>
      </c>
      <c r="BB103" s="69" t="n">
        <f aca="false">IF(AND($F103&lt;BB$2,$G103&lt;BB$4,(DATE(YEAR($G103)+1,MONTH($G103)+1,1))&gt;BB$4),$D103*24*BB$3*(BB$2/1000-($F103/1000)),0)</f>
        <v>0</v>
      </c>
      <c r="BC103" s="69" t="n">
        <f aca="false">IF(AND($F103&lt;BC$2,$G103&lt;BC$4,(DATE(YEAR($G103)+1,MONTH($G103)+1,1))&gt;BC$4),$D103*24*BC$3*(BC$2/1000-($F103/1000)),0)</f>
        <v>0</v>
      </c>
      <c r="BD103" s="83" t="n">
        <f aca="false">IF(AND($F103&lt;BD$2,$G103&lt;BD$4,(DATE(YEAR($G103)+1,MONTH($G103)+1,1))&gt;BD$4),$D103*24*BD$3*(BD$2/1000-($F103/1000)),0)</f>
        <v>0</v>
      </c>
      <c r="BF103" s="69" t="n">
        <f aca="false">AVERAGE(I103:K103)</f>
        <v>0</v>
      </c>
      <c r="BG103" s="69" t="n">
        <f aca="false">AVERAGE(L103:N103)</f>
        <v>0</v>
      </c>
      <c r="BH103" s="69" t="n">
        <f aca="false">AVERAGE(O103:Q103)</f>
        <v>0</v>
      </c>
      <c r="BI103" s="69" t="n">
        <f aca="false">AVERAGE(R103:T103)</f>
        <v>1352.8</v>
      </c>
      <c r="BJ103" s="69" t="n">
        <f aca="false">AVERAGE(U103:W103)</f>
        <v>2136</v>
      </c>
      <c r="BK103" s="69" t="n">
        <f aca="false">AVERAGE(X103:Z103)</f>
        <v>2136</v>
      </c>
      <c r="BL103" s="69" t="n">
        <f aca="false">AVERAGE(AA103:AC103)</f>
        <v>2136</v>
      </c>
      <c r="BM103" s="69" t="n">
        <f aca="false">AVERAGE(AD103:AF103)</f>
        <v>712</v>
      </c>
      <c r="BN103" s="69" t="n">
        <f aca="false">AVERAGE(AG103:AI103)</f>
        <v>0</v>
      </c>
      <c r="BO103" s="69" t="n">
        <f aca="false">AVERAGE(AJ103:AL103)</f>
        <v>0</v>
      </c>
      <c r="BP103" s="69" t="n">
        <f aca="false">AVERAGE(AM103:AO103)</f>
        <v>0</v>
      </c>
      <c r="BQ103" s="69" t="n">
        <f aca="false">AVERAGE(AP103:AR103)</f>
        <v>0</v>
      </c>
      <c r="BR103" s="69" t="n">
        <f aca="false">AVERAGE(AS103:AU103)</f>
        <v>0</v>
      </c>
      <c r="BS103" s="69" t="n">
        <f aca="false">AVERAGE(AV103:AX103)</f>
        <v>0</v>
      </c>
      <c r="BT103" s="69" t="n">
        <f aca="false">AVERAGE(AY103:BA103)</f>
        <v>0</v>
      </c>
      <c r="BU103" s="69" t="n">
        <f aca="false">AVERAGE(BB103:BD103)</f>
        <v>0</v>
      </c>
    </row>
    <row r="104" customFormat="false" ht="12.75" hidden="false" customHeight="false" outlineLevel="0" collapsed="false">
      <c r="A104" s="0" t="s">
        <v>1385</v>
      </c>
      <c r="B104" s="0" t="s">
        <v>1855</v>
      </c>
      <c r="C104" s="0" t="s">
        <v>1323</v>
      </c>
      <c r="D104" s="0" t="n">
        <v>100</v>
      </c>
      <c r="E104" s="66" t="s">
        <v>1268</v>
      </c>
      <c r="F104" s="13" t="n">
        <v>6707</v>
      </c>
      <c r="G104" s="8" t="n">
        <v>37055</v>
      </c>
      <c r="H104" s="64" t="s">
        <v>1260</v>
      </c>
      <c r="I104" s="69" t="n">
        <f aca="false">IF(AND($F104&lt;I$2,$G104&lt;I$4,(DATE(YEAR($G104)+1,MONTH($G104)+1,1))&gt;I$4),$D104*24*I$3*(I$2/1000-($F104/1000)),0)</f>
        <v>0</v>
      </c>
      <c r="J104" s="69" t="n">
        <f aca="false">IF(AND($F104&lt;J$2,$G104&lt;J$4,(DATE(YEAR($G104)+1,MONTH($G104)+1,1))&gt;J$4),$D104*24*J$3*(J$2/1000-($F104/1000)),0)</f>
        <v>0</v>
      </c>
      <c r="K104" s="69" t="n">
        <f aca="false">IF(AND($F104&lt;K$2,$G104&lt;K$4,(DATE(YEAR($G104)+1,MONTH($G104)+1,1))&gt;K$4),$D104*24*K$3*(K$2/1000-($F104/1000)),0)</f>
        <v>0</v>
      </c>
      <c r="L104" s="69" t="n">
        <f aca="false">IF(AND($F104&lt;L$2,$G104&lt;L$4,(DATE(YEAR($G104)+1,MONTH($G104)+1,1))&gt;L$4),$D104*24*L$3*(L$2/1000-($F104/1000)),0)</f>
        <v>0</v>
      </c>
      <c r="M104" s="69" t="n">
        <f aca="false">IF(AND($F104&lt;M$2,$G104&lt;M$4,(DATE(YEAR($G104)+1,MONTH($G104)+1,1))&gt;M$4),$D104*24*M$3*(M$2/1000-($F104/1000)),0)</f>
        <v>0</v>
      </c>
      <c r="N104" s="69" t="n">
        <f aca="false">IF(AND($F104&lt;N$2,$G104&lt;N$4,(DATE(YEAR($G104)+1,MONTH($G104)+1,1))&gt;N$4),$D104*24*N$3*(N$2/1000-($F104/1000)),0)</f>
        <v>0</v>
      </c>
      <c r="O104" s="69" t="n">
        <f aca="false">IF(AND($F104&lt;O$2,$G104&lt;O$4,(DATE(YEAR($G104)+1,MONTH($G104)+1,1))&gt;O$4),$D104*24*O$3*(O$2/1000-($F104/1000)),0)</f>
        <v>7903.2</v>
      </c>
      <c r="P104" s="69" t="n">
        <f aca="false">IF(AND($F104&lt;P$2,$G104&lt;P$4,(DATE(YEAR($G104)+1,MONTH($G104)+1,1))&gt;P$4),$D104*24*P$3*(P$2/1000-($F104/1000)),0)</f>
        <v>7903.2</v>
      </c>
      <c r="Q104" s="69" t="n">
        <f aca="false">IF(AND($F104&lt;Q$2,$G104&lt;Q$4,(DATE(YEAR($G104)+1,MONTH($G104)+1,1))&gt;Q$4),$D104*24*Q$3*(Q$2/1000-($F104/1000)),0)</f>
        <v>7903.2</v>
      </c>
      <c r="R104" s="69" t="n">
        <f aca="false">IF(AND($F104&lt;R$2,$G104&lt;R$4,(DATE(YEAR($G104)+1,MONTH($G104)+1,1))&gt;R$4),$D104*24*R$3*(R$2/1000-($F104/1000)),0)</f>
        <v>6322.56</v>
      </c>
      <c r="S104" s="69" t="n">
        <f aca="false">IF(AND($F104&lt;S$2,$G104&lt;S$4,(DATE(YEAR($G104)+1,MONTH($G104)+1,1))&gt;S$4),$D104*24*S$3*(S$2/1000-($F104/1000)),0)</f>
        <v>7112.88</v>
      </c>
      <c r="T104" s="69" t="n">
        <f aca="false">IF(AND($F104&lt;T$2,$G104&lt;T$4,(DATE(YEAR($G104)+1,MONTH($G104)+1,1))&gt;T$4),$D104*24*T$3*(T$2/1000-($F104/1000)),0)</f>
        <v>7903.2</v>
      </c>
      <c r="U104" s="69" t="n">
        <f aca="false">IF(AND($F104&lt;U$2,$G104&lt;U$4,(DATE(YEAR($G104)+1,MONTH($G104)+1,1))&gt;U$4),$D104*24*U$3*(U$2/1000-($F104/1000)),0)</f>
        <v>7903.2</v>
      </c>
      <c r="V104" s="69" t="n">
        <f aca="false">IF(AND($F104&lt;V$2,$G104&lt;V$4,(DATE(YEAR($G104)+1,MONTH($G104)+1,1))&gt;V$4),$D104*24*V$3*(V$2/1000-($F104/1000)),0)</f>
        <v>7903.2</v>
      </c>
      <c r="W104" s="69" t="n">
        <f aca="false">IF(AND($F104&lt;W$2,$G104&lt;W$4,(DATE(YEAR($G104)+1,MONTH($G104)+1,1))&gt;W$4),$D104*24*W$3*(W$2/1000-($F104/1000)),0)</f>
        <v>7903.2</v>
      </c>
      <c r="X104" s="69" t="n">
        <f aca="false">IF(AND($F104&lt;X$2,$G104&lt;X$4,(DATE(YEAR($G104)+1,MONTH($G104)+1,1))&gt;X$4),$D104*24*X$3*(X$2/1000-($F104/1000)),0)</f>
        <v>7903.2</v>
      </c>
      <c r="Y104" s="69" t="n">
        <f aca="false">IF(AND($F104&lt;Y$2,$G104&lt;Y$4,(DATE(YEAR($G104)+1,MONTH($G104)+1,1))&gt;Y$4),$D104*24*Y$3*(Y$2/1000-($F104/1000)),0)</f>
        <v>7903.2</v>
      </c>
      <c r="Z104" s="69" t="n">
        <f aca="false">IF(AND($F104&lt;Z$2,$G104&lt;Z$4,(DATE(YEAR($G104)+1,MONTH($G104)+1,1))&gt;Z$4),$D104*24*Z$3*(Z$2/1000-($F104/1000)),0)</f>
        <v>7903.2</v>
      </c>
      <c r="AA104" s="69" t="n">
        <f aca="false">IF(AND($F104&lt;AA$2,$G104&lt;AA$4,(DATE(YEAR($G104)+1,MONTH($G104)+1,1))&gt;AA$4),$D104*24*AA$3*(AA$2/1000-($F104/1000)),0)</f>
        <v>0</v>
      </c>
      <c r="AB104" s="69" t="n">
        <f aca="false">IF(AND($F104&lt;AB$2,$G104&lt;AB$4,(DATE(YEAR($G104)+1,MONTH($G104)+1,1))&gt;AB$4),$D104*24*AB$3*(AB$2/1000-($F104/1000)),0)</f>
        <v>0</v>
      </c>
      <c r="AC104" s="69" t="n">
        <f aca="false">IF(AND($F104&lt;AC$2,$G104&lt;AC$4,(DATE(YEAR($G104)+1,MONTH($G104)+1,1))&gt;AC$4),$D104*24*AC$3*(AC$2/1000-($F104/1000)),0)</f>
        <v>0</v>
      </c>
      <c r="AD104" s="69" t="n">
        <f aca="false">IF(AND($F104&lt;AD$2,$G104&lt;AD$4,(DATE(YEAR($G104)+1,MONTH($G104)+1,1))&gt;AD$4),$D104*24*AD$3*(AD$2/1000-($F104/1000)),0)</f>
        <v>0</v>
      </c>
      <c r="AE104" s="69" t="n">
        <f aca="false">IF(AND($F104&lt;AE$2,$G104&lt;AE$4,(DATE(YEAR($G104)+1,MONTH($G104)+1,1))&gt;AE$4),$D104*24*AE$3*(AE$2/1000-($F104/1000)),0)</f>
        <v>0</v>
      </c>
      <c r="AF104" s="69" t="n">
        <f aca="false">IF(AND($F104&lt;AF$2,$G104&lt;AF$4,(DATE(YEAR($G104)+1,MONTH($G104)+1,1))&gt;AF$4),$D104*24*AF$3*(AF$2/1000-($F104/1000)),0)</f>
        <v>0</v>
      </c>
      <c r="AG104" s="69" t="n">
        <f aca="false">IF(AND($F104&lt;AG$2,$G104&lt;AG$4,(DATE(YEAR($G104)+1,MONTH($G104)+1,1))&gt;AG$4),$D104*24*AG$3*(AG$2/1000-($F104/1000)),0)</f>
        <v>0</v>
      </c>
      <c r="AH104" s="69" t="n">
        <f aca="false">IF(AND($F104&lt;AH$2,$G104&lt;AH$4,(DATE(YEAR($G104)+1,MONTH($G104)+1,1))&gt;AH$4),$D104*24*AH$3*(AH$2/1000-($F104/1000)),0)</f>
        <v>0</v>
      </c>
      <c r="AI104" s="69" t="n">
        <f aca="false">IF(AND($F104&lt;AI$2,$G104&lt;AI$4,(DATE(YEAR($G104)+1,MONTH($G104)+1,1))&gt;AI$4),$D104*24*AI$3*(AI$2/1000-($F104/1000)),0)</f>
        <v>0</v>
      </c>
      <c r="AJ104" s="69" t="n">
        <f aca="false">IF(AND($F104&lt;AJ$2,$G104&lt;AJ$4,(DATE(YEAR($G104)+1,MONTH($G104)+1,1))&gt;AJ$4),$D104*24*AJ$3*(AJ$2/1000-($F104/1000)),0)</f>
        <v>0</v>
      </c>
      <c r="AK104" s="69" t="n">
        <f aca="false">IF(AND($F104&lt;AK$2,$G104&lt;AK$4,(DATE(YEAR($G104)+1,MONTH($G104)+1,1))&gt;AK$4),$D104*24*AK$3*(AK$2/1000-($F104/1000)),0)</f>
        <v>0</v>
      </c>
      <c r="AL104" s="69" t="n">
        <f aca="false">IF(AND($F104&lt;AL$2,$G104&lt;AL$4,(DATE(YEAR($G104)+1,MONTH($G104)+1,1))&gt;AL$4),$D104*24*AL$3*(AL$2/1000-($F104/1000)),0)</f>
        <v>0</v>
      </c>
      <c r="AM104" s="69" t="n">
        <f aca="false">IF(AND($F104&lt;AM$2,$G104&lt;AM$4,(DATE(YEAR($G104)+1,MONTH($G104)+1,1))&gt;AM$4),$D104*24*AM$3*(AM$2/1000-($F104/1000)),0)</f>
        <v>0</v>
      </c>
      <c r="AN104" s="69" t="n">
        <f aca="false">IF(AND($F104&lt;AN$2,$G104&lt;AN$4,(DATE(YEAR($G104)+1,MONTH($G104)+1,1))&gt;AN$4),$D104*24*AN$3*(AN$2/1000-($F104/1000)),0)</f>
        <v>0</v>
      </c>
      <c r="AO104" s="69" t="n">
        <f aca="false">IF(AND($F104&lt;AO$2,$G104&lt;AO$4,(DATE(YEAR($G104)+1,MONTH($G104)+1,1))&gt;AO$4),$D104*24*AO$3*(AO$2/1000-($F104/1000)),0)</f>
        <v>0</v>
      </c>
      <c r="AP104" s="69" t="n">
        <f aca="false">IF(AND($F104&lt;AP$2,$G104&lt;AP$4,(DATE(YEAR($G104)+1,MONTH($G104)+1,1))&gt;AP$4),$D104*24*AP$3*(AP$2/1000-($F104/1000)),0)</f>
        <v>0</v>
      </c>
      <c r="AQ104" s="69" t="n">
        <f aca="false">IF(AND($F104&lt;AQ$2,$G104&lt;AQ$4,(DATE(YEAR($G104)+1,MONTH($G104)+1,1))&gt;AQ$4),$D104*24*AQ$3*(AQ$2/1000-($F104/1000)),0)</f>
        <v>0</v>
      </c>
      <c r="AR104" s="69" t="n">
        <f aca="false">IF(AND($F104&lt;AR$2,$G104&lt;AR$4,(DATE(YEAR($G104)+1,MONTH($G104)+1,1))&gt;AR$4),$D104*24*AR$3*(AR$2/1000-($F104/1000)),0)</f>
        <v>0</v>
      </c>
      <c r="AS104" s="69" t="n">
        <f aca="false">IF(AND($F104&lt;AS$2,$G104&lt;AS$4,(DATE(YEAR($G104)+1,MONTH($G104)+1,1))&gt;AS$4),$D104*24*AS$3*(AS$2/1000-($F104/1000)),0)</f>
        <v>0</v>
      </c>
      <c r="AT104" s="69" t="n">
        <f aca="false">IF(AND($F104&lt;AT$2,$G104&lt;AT$4,(DATE(YEAR($G104)+1,MONTH($G104)+1,1))&gt;AT$4),$D104*24*AT$3*(AT$2/1000-($F104/1000)),0)</f>
        <v>0</v>
      </c>
      <c r="AU104" s="69" t="n">
        <f aca="false">IF(AND($F104&lt;AU$2,$G104&lt;AU$4,(DATE(YEAR($G104)+1,MONTH($G104)+1,1))&gt;AU$4),$D104*24*AU$3*(AU$2/1000-($F104/1000)),0)</f>
        <v>0</v>
      </c>
      <c r="AV104" s="69" t="n">
        <f aca="false">IF(AND($F104&lt;AV$2,$G104&lt;AV$4,(DATE(YEAR($G104)+1,MONTH($G104)+1,1))&gt;AV$4),$D104*24*AV$3*(AV$2/1000-($F104/1000)),0)</f>
        <v>0</v>
      </c>
      <c r="AW104" s="69" t="n">
        <f aca="false">IF(AND($F104&lt;AW$2,$G104&lt;AW$4,(DATE(YEAR($G104)+1,MONTH($G104)+1,1))&gt;AW$4),$D104*24*AW$3*(AW$2/1000-($F104/1000)),0)</f>
        <v>0</v>
      </c>
      <c r="AX104" s="69" t="n">
        <f aca="false">IF(AND($F104&lt;AX$2,$G104&lt;AX$4,(DATE(YEAR($G104)+1,MONTH($G104)+1,1))&gt;AX$4),$D104*24*AX$3*(AX$2/1000-($F104/1000)),0)</f>
        <v>0</v>
      </c>
      <c r="AY104" s="69" t="n">
        <f aca="false">IF(AND($F104&lt;AY$2,$G104&lt;AY$4,(DATE(YEAR($G104)+1,MONTH($G104)+1,1))&gt;AY$4),$D104*24*AY$3*(AY$2/1000-($F104/1000)),0)</f>
        <v>0</v>
      </c>
      <c r="AZ104" s="69" t="n">
        <f aca="false">IF(AND($F104&lt;AZ$2,$G104&lt;AZ$4,(DATE(YEAR($G104)+1,MONTH($G104)+1,1))&gt;AZ$4),$D104*24*AZ$3*(AZ$2/1000-($F104/1000)),0)</f>
        <v>0</v>
      </c>
      <c r="BA104" s="69" t="n">
        <f aca="false">IF(AND($F104&lt;BA$2,$G104&lt;BA$4,(DATE(YEAR($G104)+1,MONTH($G104)+1,1))&gt;BA$4),$D104*24*BA$3*(BA$2/1000-($F104/1000)),0)</f>
        <v>0</v>
      </c>
      <c r="BB104" s="69" t="n">
        <f aca="false">IF(AND($F104&lt;BB$2,$G104&lt;BB$4,(DATE(YEAR($G104)+1,MONTH($G104)+1,1))&gt;BB$4),$D104*24*BB$3*(BB$2/1000-($F104/1000)),0)</f>
        <v>0</v>
      </c>
      <c r="BC104" s="69" t="n">
        <f aca="false">IF(AND($F104&lt;BC$2,$G104&lt;BC$4,(DATE(YEAR($G104)+1,MONTH($G104)+1,1))&gt;BC$4),$D104*24*BC$3*(BC$2/1000-($F104/1000)),0)</f>
        <v>0</v>
      </c>
      <c r="BD104" s="83" t="n">
        <f aca="false">IF(AND($F104&lt;BD$2,$G104&lt;BD$4,(DATE(YEAR($G104)+1,MONTH($G104)+1,1))&gt;BD$4),$D104*24*BD$3*(BD$2/1000-($F104/1000)),0)</f>
        <v>0</v>
      </c>
      <c r="BF104" s="69" t="n">
        <f aca="false">AVERAGE(I104:K104)</f>
        <v>0</v>
      </c>
      <c r="BG104" s="69" t="n">
        <f aca="false">AVERAGE(L104:N104)</f>
        <v>0</v>
      </c>
      <c r="BH104" s="69" t="n">
        <f aca="false">AVERAGE(O104:Q104)</f>
        <v>7903.2</v>
      </c>
      <c r="BI104" s="69" t="n">
        <f aca="false">AVERAGE(R104:T104)</f>
        <v>7112.88</v>
      </c>
      <c r="BJ104" s="69" t="n">
        <f aca="false">AVERAGE(U104:W104)</f>
        <v>7903.2</v>
      </c>
      <c r="BK104" s="69" t="n">
        <f aca="false">AVERAGE(X104:Z104)</f>
        <v>7903.2</v>
      </c>
      <c r="BL104" s="69" t="n">
        <f aca="false">AVERAGE(AA104:AC104)</f>
        <v>0</v>
      </c>
      <c r="BM104" s="69" t="n">
        <f aca="false">AVERAGE(AD104:AF104)</f>
        <v>0</v>
      </c>
      <c r="BN104" s="69" t="n">
        <f aca="false">AVERAGE(AG104:AI104)</f>
        <v>0</v>
      </c>
      <c r="BO104" s="69" t="n">
        <f aca="false">AVERAGE(AJ104:AL104)</f>
        <v>0</v>
      </c>
      <c r="BP104" s="69" t="n">
        <f aca="false">AVERAGE(AM104:AO104)</f>
        <v>0</v>
      </c>
      <c r="BQ104" s="69" t="n">
        <f aca="false">AVERAGE(AP104:AR104)</f>
        <v>0</v>
      </c>
      <c r="BR104" s="69" t="n">
        <f aca="false">AVERAGE(AS104:AU104)</f>
        <v>0</v>
      </c>
      <c r="BS104" s="69" t="n">
        <f aca="false">AVERAGE(AV104:AX104)</f>
        <v>0</v>
      </c>
      <c r="BT104" s="69" t="n">
        <f aca="false">AVERAGE(AY104:BA104)</f>
        <v>0</v>
      </c>
      <c r="BU104" s="69" t="n">
        <f aca="false">AVERAGE(BB104:BD104)</f>
        <v>0</v>
      </c>
    </row>
    <row r="105" customFormat="false" ht="12.75" hidden="false" customHeight="false" outlineLevel="0" collapsed="false">
      <c r="A105" s="0" t="s">
        <v>1321</v>
      </c>
      <c r="B105" s="0" t="s">
        <v>1855</v>
      </c>
      <c r="C105" s="0" t="s">
        <v>1323</v>
      </c>
      <c r="D105" s="0" t="n">
        <v>480</v>
      </c>
      <c r="E105" s="71" t="s">
        <v>1268</v>
      </c>
      <c r="F105" s="0" t="n">
        <v>7000</v>
      </c>
      <c r="G105" s="8" t="n">
        <v>37742</v>
      </c>
      <c r="H105" s="64" t="s">
        <v>1260</v>
      </c>
      <c r="I105" s="69" t="n">
        <f aca="false">IF(AND($F105&lt;I$2,$G105&lt;I$4,(DATE(YEAR($G105)+1,MONTH($G105)+1,1))&gt;I$4),$D105*24*I$3*(I$2/1000-($F105/1000)),0)</f>
        <v>0</v>
      </c>
      <c r="J105" s="69" t="n">
        <f aca="false">IF(AND($F105&lt;J$2,$G105&lt;J$4,(DATE(YEAR($G105)+1,MONTH($G105)+1,1))&gt;J$4),$D105*24*J$3*(J$2/1000-($F105/1000)),0)</f>
        <v>0</v>
      </c>
      <c r="K105" s="69" t="n">
        <f aca="false">IF(AND($F105&lt;K$2,$G105&lt;K$4,(DATE(YEAR($G105)+1,MONTH($G105)+1,1))&gt;K$4),$D105*24*K$3*(K$2/1000-($F105/1000)),0)</f>
        <v>0</v>
      </c>
      <c r="L105" s="69" t="n">
        <f aca="false">IF(AND($F105&lt;L$2,$G105&lt;L$4,(DATE(YEAR($G105)+1,MONTH($G105)+1,1))&gt;L$4),$D105*24*L$3*(L$2/1000-($F105/1000)),0)</f>
        <v>0</v>
      </c>
      <c r="M105" s="69" t="n">
        <f aca="false">IF(AND($F105&lt;M$2,$G105&lt;M$4,(DATE(YEAR($G105)+1,MONTH($G105)+1,1))&gt;M$4),$D105*24*M$3*(M$2/1000-($F105/1000)),0)</f>
        <v>0</v>
      </c>
      <c r="N105" s="69" t="n">
        <f aca="false">IF(AND($F105&lt;N$2,$G105&lt;N$4,(DATE(YEAR($G105)+1,MONTH($G105)+1,1))&gt;N$4),$D105*24*N$3*(N$2/1000-($F105/1000)),0)</f>
        <v>0</v>
      </c>
      <c r="O105" s="69" t="n">
        <f aca="false">IF(AND($F105&lt;O$2,$G105&lt;O$4,(DATE(YEAR($G105)+1,MONTH($G105)+1,1))&gt;O$4),$D105*24*O$3*(O$2/1000-($F105/1000)),0)</f>
        <v>0</v>
      </c>
      <c r="P105" s="69" t="n">
        <f aca="false">IF(AND($F105&lt;P$2,$G105&lt;P$4,(DATE(YEAR($G105)+1,MONTH($G105)+1,1))&gt;P$4),$D105*24*P$3*(P$2/1000-($F105/1000)),0)</f>
        <v>0</v>
      </c>
      <c r="Q105" s="69" t="n">
        <f aca="false">IF(AND($F105&lt;Q$2,$G105&lt;Q$4,(DATE(YEAR($G105)+1,MONTH($G105)+1,1))&gt;Q$4),$D105*24*Q$3*(Q$2/1000-($F105/1000)),0)</f>
        <v>0</v>
      </c>
      <c r="R105" s="69" t="n">
        <f aca="false">IF(AND($F105&lt;R$2,$G105&lt;R$4,(DATE(YEAR($G105)+1,MONTH($G105)+1,1))&gt;R$4),$D105*24*R$3*(R$2/1000-($F105/1000)),0)</f>
        <v>0</v>
      </c>
      <c r="S105" s="69" t="n">
        <f aca="false">IF(AND($F105&lt;S$2,$G105&lt;S$4,(DATE(YEAR($G105)+1,MONTH($G105)+1,1))&gt;S$4),$D105*24*S$3*(S$2/1000-($F105/1000)),0)</f>
        <v>0</v>
      </c>
      <c r="T105" s="69" t="n">
        <f aca="false">IF(AND($F105&lt;T$2,$G105&lt;T$4,(DATE(YEAR($G105)+1,MONTH($G105)+1,1))&gt;T$4),$D105*24*T$3*(T$2/1000-($F105/1000)),0)</f>
        <v>0</v>
      </c>
      <c r="U105" s="69" t="n">
        <f aca="false">IF(AND($F105&lt;U$2,$G105&lt;U$4,(DATE(YEAR($G105)+1,MONTH($G105)+1,1))&gt;U$4),$D105*24*U$3*(U$2/1000-($F105/1000)),0)</f>
        <v>0</v>
      </c>
      <c r="V105" s="69" t="n">
        <f aca="false">IF(AND($F105&lt;V$2,$G105&lt;V$4,(DATE(YEAR($G105)+1,MONTH($G105)+1,1))&gt;V$4),$D105*24*V$3*(V$2/1000-($F105/1000)),0)</f>
        <v>0</v>
      </c>
      <c r="W105" s="69" t="n">
        <f aca="false">IF(AND($F105&lt;W$2,$G105&lt;W$4,(DATE(YEAR($G105)+1,MONTH($G105)+1,1))&gt;W$4),$D105*24*W$3*(W$2/1000-($F105/1000)),0)</f>
        <v>0</v>
      </c>
      <c r="X105" s="69" t="n">
        <f aca="false">IF(AND($F105&lt;X$2,$G105&lt;X$4,(DATE(YEAR($G105)+1,MONTH($G105)+1,1))&gt;X$4),$D105*24*X$3*(X$2/1000-($F105/1000)),0)</f>
        <v>0</v>
      </c>
      <c r="Y105" s="69" t="n">
        <f aca="false">IF(AND($F105&lt;Y$2,$G105&lt;Y$4,(DATE(YEAR($G105)+1,MONTH($G105)+1,1))&gt;Y$4),$D105*24*Y$3*(Y$2/1000-($F105/1000)),0)</f>
        <v>0</v>
      </c>
      <c r="Z105" s="69" t="n">
        <f aca="false">IF(AND($F105&lt;Z$2,$G105&lt;Z$4,(DATE(YEAR($G105)+1,MONTH($G105)+1,1))&gt;Z$4),$D105*24*Z$3*(Z$2/1000-($F105/1000)),0)</f>
        <v>0</v>
      </c>
      <c r="AA105" s="69" t="n">
        <f aca="false">IF(AND($F105&lt;AA$2,$G105&lt;AA$4,(DATE(YEAR($G105)+1,MONTH($G105)+1,1))&gt;AA$4),$D105*24*AA$3*(AA$2/1000-($F105/1000)),0)</f>
        <v>0</v>
      </c>
      <c r="AB105" s="69" t="n">
        <f aca="false">IF(AND($F105&lt;AB$2,$G105&lt;AB$4,(DATE(YEAR($G105)+1,MONTH($G105)+1,1))&gt;AB$4),$D105*24*AB$3*(AB$2/1000-($F105/1000)),0)</f>
        <v>0</v>
      </c>
      <c r="AC105" s="69" t="n">
        <f aca="false">IF(AND($F105&lt;AC$2,$G105&lt;AC$4,(DATE(YEAR($G105)+1,MONTH($G105)+1,1))&gt;AC$4),$D105*24*AC$3*(AC$2/1000-($F105/1000)),0)</f>
        <v>0</v>
      </c>
      <c r="AD105" s="69" t="n">
        <f aca="false">IF(AND($F105&lt;AD$2,$G105&lt;AD$4,(DATE(YEAR($G105)+1,MONTH($G105)+1,1))&gt;AD$4),$D105*24*AD$3*(AD$2/1000-($F105/1000)),0)</f>
        <v>0</v>
      </c>
      <c r="AE105" s="69" t="n">
        <f aca="false">IF(AND($F105&lt;AE$2,$G105&lt;AE$4,(DATE(YEAR($G105)+1,MONTH($G105)+1,1))&gt;AE$4),$D105*24*AE$3*(AE$2/1000-($F105/1000)),0)</f>
        <v>0</v>
      </c>
      <c r="AF105" s="69" t="n">
        <f aca="false">IF(AND($F105&lt;AF$2,$G105&lt;AF$4,(DATE(YEAR($G105)+1,MONTH($G105)+1,1))&gt;AF$4),$D105*24*AF$3*(AF$2/1000-($F105/1000)),0)</f>
        <v>0</v>
      </c>
      <c r="AG105" s="69" t="n">
        <f aca="false">IF(AND($F105&lt;AG$2,$G105&lt;AG$4,(DATE(YEAR($G105)+1,MONTH($G105)+1,1))&gt;AG$4),$D105*24*AG$3*(AG$2/1000-($F105/1000)),0)</f>
        <v>0</v>
      </c>
      <c r="AH105" s="69" t="n">
        <f aca="false">IF(AND($F105&lt;AH$2,$G105&lt;AH$4,(DATE(YEAR($G105)+1,MONTH($G105)+1,1))&gt;AH$4),$D105*24*AH$3*(AH$2/1000-($F105/1000)),0)</f>
        <v>0</v>
      </c>
      <c r="AI105" s="69" t="n">
        <f aca="false">IF(AND($F105&lt;AI$2,$G105&lt;AI$4,(DATE(YEAR($G105)+1,MONTH($G105)+1,1))&gt;AI$4),$D105*24*AI$3*(AI$2/1000-($F105/1000)),0)</f>
        <v>0</v>
      </c>
      <c r="AJ105" s="69" t="n">
        <f aca="false">IF(AND($F105&lt;AJ$2,$G105&lt;AJ$4,(DATE(YEAR($G105)+1,MONTH($G105)+1,1))&gt;AJ$4),$D105*24*AJ$3*(AJ$2/1000-($F105/1000)),0)</f>
        <v>0</v>
      </c>
      <c r="AK105" s="69" t="n">
        <f aca="false">IF(AND($F105&lt;AK$2,$G105&lt;AK$4,(DATE(YEAR($G105)+1,MONTH($G105)+1,1))&gt;AK$4),$D105*24*AK$3*(AK$2/1000-($F105/1000)),0)</f>
        <v>0</v>
      </c>
      <c r="AL105" s="69" t="n">
        <f aca="false">IF(AND($F105&lt;AL$2,$G105&lt;AL$4,(DATE(YEAR($G105)+1,MONTH($G105)+1,1))&gt;AL$4),$D105*24*AL$3*(AL$2/1000-($F105/1000)),0)</f>
        <v>34560</v>
      </c>
      <c r="AM105" s="69" t="n">
        <f aca="false">IF(AND($F105&lt;AM$2,$G105&lt;AM$4,(DATE(YEAR($G105)+1,MONTH($G105)+1,1))&gt;AM$4),$D105*24*AM$3*(AM$2/1000-($F105/1000)),0)</f>
        <v>34560</v>
      </c>
      <c r="AN105" s="69" t="n">
        <f aca="false">IF(AND($F105&lt;AN$2,$G105&lt;AN$4,(DATE(YEAR($G105)+1,MONTH($G105)+1,1))&gt;AN$4),$D105*24*AN$3*(AN$2/1000-($F105/1000)),0)</f>
        <v>34560</v>
      </c>
      <c r="AO105" s="69" t="n">
        <f aca="false">IF(AND($F105&lt;AO$2,$G105&lt;AO$4,(DATE(YEAR($G105)+1,MONTH($G105)+1,1))&gt;AO$4),$D105*24*AO$3*(AO$2/1000-($F105/1000)),0)</f>
        <v>34560</v>
      </c>
      <c r="AP105" s="69" t="n">
        <f aca="false">IF(AND($F105&lt;AP$2,$G105&lt;AP$4,(DATE(YEAR($G105)+1,MONTH($G105)+1,1))&gt;AP$4),$D105*24*AP$3*(AP$2/1000-($F105/1000)),0)</f>
        <v>34560</v>
      </c>
      <c r="AQ105" s="69" t="n">
        <f aca="false">IF(AND($F105&lt;AQ$2,$G105&lt;AQ$4,(DATE(YEAR($G105)+1,MONTH($G105)+1,1))&gt;AQ$4),$D105*24*AQ$3*(AQ$2/1000-($F105/1000)),0)</f>
        <v>34560</v>
      </c>
      <c r="AR105" s="69" t="n">
        <f aca="false">IF(AND($F105&lt;AR$2,$G105&lt;AR$4,(DATE(YEAR($G105)+1,MONTH($G105)+1,1))&gt;AR$4),$D105*24*AR$3*(AR$2/1000-($F105/1000)),0)</f>
        <v>34560</v>
      </c>
      <c r="AS105" s="69" t="n">
        <f aca="false">IF(AND($F105&lt;AS$2,$G105&lt;AS$4,(DATE(YEAR($G105)+1,MONTH($G105)+1,1))&gt;AS$4),$D105*24*AS$3*(AS$2/1000-($F105/1000)),0)</f>
        <v>34560</v>
      </c>
      <c r="AT105" s="69" t="n">
        <f aca="false">IF(AND($F105&lt;AT$2,$G105&lt;AT$4,(DATE(YEAR($G105)+1,MONTH($G105)+1,1))&gt;AT$4),$D105*24*AT$3*(AT$2/1000-($F105/1000)),0)</f>
        <v>34560</v>
      </c>
      <c r="AU105" s="69" t="n">
        <f aca="false">IF(AND($F105&lt;AU$2,$G105&lt;AU$4,(DATE(YEAR($G105)+1,MONTH($G105)+1,1))&gt;AU$4),$D105*24*AU$3*(AU$2/1000-($F105/1000)),0)</f>
        <v>34560</v>
      </c>
      <c r="AV105" s="69" t="n">
        <f aca="false">IF(AND($F105&lt;AV$2,$G105&lt;AV$4,(DATE(YEAR($G105)+1,MONTH($G105)+1,1))&gt;AV$4),$D105*24*AV$3*(AV$2/1000-($F105/1000)),0)</f>
        <v>34560</v>
      </c>
      <c r="AW105" s="69" t="n">
        <f aca="false">IF(AND($F105&lt;AW$2,$G105&lt;AW$4,(DATE(YEAR($G105)+1,MONTH($G105)+1,1))&gt;AW$4),$D105*24*AW$3*(AW$2/1000-($F105/1000)),0)</f>
        <v>34560</v>
      </c>
      <c r="AX105" s="69" t="n">
        <f aca="false">IF(AND($F105&lt;AX$2,$G105&lt;AX$4,(DATE(YEAR($G105)+1,MONTH($G105)+1,1))&gt;AX$4),$D105*24*AX$3*(AX$2/1000-($F105/1000)),0)</f>
        <v>0</v>
      </c>
      <c r="AY105" s="69" t="n">
        <f aca="false">IF(AND($F105&lt;AY$2,$G105&lt;AY$4,(DATE(YEAR($G105)+1,MONTH($G105)+1,1))&gt;AY$4),$D105*24*AY$3*(AY$2/1000-($F105/1000)),0)</f>
        <v>0</v>
      </c>
      <c r="AZ105" s="69" t="n">
        <f aca="false">IF(AND($F105&lt;AZ$2,$G105&lt;AZ$4,(DATE(YEAR($G105)+1,MONTH($G105)+1,1))&gt;AZ$4),$D105*24*AZ$3*(AZ$2/1000-($F105/1000)),0)</f>
        <v>0</v>
      </c>
      <c r="BA105" s="69" t="n">
        <f aca="false">IF(AND($F105&lt;BA$2,$G105&lt;BA$4,(DATE(YEAR($G105)+1,MONTH($G105)+1,1))&gt;BA$4),$D105*24*BA$3*(BA$2/1000-($F105/1000)),0)</f>
        <v>0</v>
      </c>
      <c r="BB105" s="69" t="n">
        <f aca="false">IF(AND($F105&lt;BB$2,$G105&lt;BB$4,(DATE(YEAR($G105)+1,MONTH($G105)+1,1))&gt;BB$4),$D105*24*BB$3*(BB$2/1000-($F105/1000)),0)</f>
        <v>0</v>
      </c>
      <c r="BC105" s="69" t="n">
        <f aca="false">IF(AND($F105&lt;BC$2,$G105&lt;BC$4,(DATE(YEAR($G105)+1,MONTH($G105)+1,1))&gt;BC$4),$D105*24*BC$3*(BC$2/1000-($F105/1000)),0)</f>
        <v>0</v>
      </c>
      <c r="BD105" s="83" t="n">
        <f aca="false">IF(AND($F105&lt;BD$2,$G105&lt;BD$4,(DATE(YEAR($G105)+1,MONTH($G105)+1,1))&gt;BD$4),$D105*24*BD$3*(BD$2/1000-($F105/1000)),0)</f>
        <v>0</v>
      </c>
      <c r="BF105" s="69" t="n">
        <f aca="false">AVERAGE(I105:K105)</f>
        <v>0</v>
      </c>
      <c r="BG105" s="69" t="n">
        <f aca="false">AVERAGE(L105:N105)</f>
        <v>0</v>
      </c>
      <c r="BH105" s="69" t="n">
        <f aca="false">AVERAGE(O105:Q105)</f>
        <v>0</v>
      </c>
      <c r="BI105" s="69" t="n">
        <f aca="false">AVERAGE(R105:T105)</f>
        <v>0</v>
      </c>
      <c r="BJ105" s="69" t="n">
        <f aca="false">AVERAGE(U105:W105)</f>
        <v>0</v>
      </c>
      <c r="BK105" s="69" t="n">
        <f aca="false">AVERAGE(X105:Z105)</f>
        <v>0</v>
      </c>
      <c r="BL105" s="69" t="n">
        <f aca="false">AVERAGE(AA105:AC105)</f>
        <v>0</v>
      </c>
      <c r="BM105" s="69" t="n">
        <f aca="false">AVERAGE(AD105:AF105)</f>
        <v>0</v>
      </c>
      <c r="BN105" s="69" t="n">
        <f aca="false">AVERAGE(AG105:AI105)</f>
        <v>0</v>
      </c>
      <c r="BO105" s="69" t="n">
        <f aca="false">AVERAGE(AJ105:AL105)</f>
        <v>11520</v>
      </c>
      <c r="BP105" s="69" t="n">
        <f aca="false">AVERAGE(AM105:AO105)</f>
        <v>34560</v>
      </c>
      <c r="BQ105" s="69" t="n">
        <f aca="false">AVERAGE(AP105:AR105)</f>
        <v>34560</v>
      </c>
      <c r="BR105" s="69" t="n">
        <f aca="false">AVERAGE(AS105:AU105)</f>
        <v>34560</v>
      </c>
      <c r="BS105" s="69" t="n">
        <f aca="false">AVERAGE(AV105:AX105)</f>
        <v>23040</v>
      </c>
      <c r="BT105" s="69" t="n">
        <f aca="false">AVERAGE(AY105:BA105)</f>
        <v>0</v>
      </c>
      <c r="BU105" s="69" t="n">
        <f aca="false">AVERAGE(BB105:BD105)</f>
        <v>0</v>
      </c>
    </row>
    <row r="106" customFormat="false" ht="12.75" hidden="false" customHeight="false" outlineLevel="0" collapsed="false">
      <c r="A106" s="0" t="s">
        <v>112</v>
      </c>
      <c r="B106" s="0" t="s">
        <v>1855</v>
      </c>
      <c r="C106" s="0" t="s">
        <v>1323</v>
      </c>
      <c r="D106" s="0" t="n">
        <v>132</v>
      </c>
      <c r="E106" s="71" t="s">
        <v>1268</v>
      </c>
      <c r="F106" s="0" t="n">
        <v>7100</v>
      </c>
      <c r="G106" s="8" t="n">
        <v>37408</v>
      </c>
      <c r="H106" s="64" t="s">
        <v>1260</v>
      </c>
      <c r="I106" s="69" t="n">
        <f aca="false">IF(AND($F106&lt;I$2,$G106&lt;I$4,(DATE(YEAR($G106)+1,MONTH($G106)+1,1))&gt;I$4),$D106*24*I$3*(I$2/1000-($F106/1000)),0)</f>
        <v>0</v>
      </c>
      <c r="J106" s="69" t="n">
        <f aca="false">IF(AND($F106&lt;J$2,$G106&lt;J$4,(DATE(YEAR($G106)+1,MONTH($G106)+1,1))&gt;J$4),$D106*24*J$3*(J$2/1000-($F106/1000)),0)</f>
        <v>0</v>
      </c>
      <c r="K106" s="69" t="n">
        <f aca="false">IF(AND($F106&lt;K$2,$G106&lt;K$4,(DATE(YEAR($G106)+1,MONTH($G106)+1,1))&gt;K$4),$D106*24*K$3*(K$2/1000-($F106/1000)),0)</f>
        <v>0</v>
      </c>
      <c r="L106" s="69" t="n">
        <f aca="false">IF(AND($F106&lt;L$2,$G106&lt;L$4,(DATE(YEAR($G106)+1,MONTH($G106)+1,1))&gt;L$4),$D106*24*L$3*(L$2/1000-($F106/1000)),0)</f>
        <v>0</v>
      </c>
      <c r="M106" s="69" t="n">
        <f aca="false">IF(AND($F106&lt;M$2,$G106&lt;M$4,(DATE(YEAR($G106)+1,MONTH($G106)+1,1))&gt;M$4),$D106*24*M$3*(M$2/1000-($F106/1000)),0)</f>
        <v>0</v>
      </c>
      <c r="N106" s="69" t="n">
        <f aca="false">IF(AND($F106&lt;N$2,$G106&lt;N$4,(DATE(YEAR($G106)+1,MONTH($G106)+1,1))&gt;N$4),$D106*24*N$3*(N$2/1000-($F106/1000)),0)</f>
        <v>0</v>
      </c>
      <c r="O106" s="69" t="n">
        <f aca="false">IF(AND($F106&lt;O$2,$G106&lt;O$4,(DATE(YEAR($G106)+1,MONTH($G106)+1,1))&gt;O$4),$D106*24*O$3*(O$2/1000-($F106/1000)),0)</f>
        <v>0</v>
      </c>
      <c r="P106" s="69" t="n">
        <f aca="false">IF(AND($F106&lt;P$2,$G106&lt;P$4,(DATE(YEAR($G106)+1,MONTH($G106)+1,1))&gt;P$4),$D106*24*P$3*(P$2/1000-($F106/1000)),0)</f>
        <v>0</v>
      </c>
      <c r="Q106" s="69" t="n">
        <f aca="false">IF(AND($F106&lt;Q$2,$G106&lt;Q$4,(DATE(YEAR($G106)+1,MONTH($G106)+1,1))&gt;Q$4),$D106*24*Q$3*(Q$2/1000-($F106/1000)),0)</f>
        <v>0</v>
      </c>
      <c r="R106" s="69" t="n">
        <f aca="false">IF(AND($F106&lt;R$2,$G106&lt;R$4,(DATE(YEAR($G106)+1,MONTH($G106)+1,1))&gt;R$4),$D106*24*R$3*(R$2/1000-($F106/1000)),0)</f>
        <v>0</v>
      </c>
      <c r="S106" s="69" t="n">
        <f aca="false">IF(AND($F106&lt;S$2,$G106&lt;S$4,(DATE(YEAR($G106)+1,MONTH($G106)+1,1))&gt;S$4),$D106*24*S$3*(S$2/1000-($F106/1000)),0)</f>
        <v>0</v>
      </c>
      <c r="T106" s="69" t="n">
        <f aca="false">IF(AND($F106&lt;T$2,$G106&lt;T$4,(DATE(YEAR($G106)+1,MONTH($G106)+1,1))&gt;T$4),$D106*24*T$3*(T$2/1000-($F106/1000)),0)</f>
        <v>0</v>
      </c>
      <c r="U106" s="69" t="n">
        <f aca="false">IF(AND($F106&lt;U$2,$G106&lt;U$4,(DATE(YEAR($G106)+1,MONTH($G106)+1,1))&gt;U$4),$D106*24*U$3*(U$2/1000-($F106/1000)),0)</f>
        <v>0</v>
      </c>
      <c r="V106" s="69" t="n">
        <f aca="false">IF(AND($F106&lt;V$2,$G106&lt;V$4,(DATE(YEAR($G106)+1,MONTH($G106)+1,1))&gt;V$4),$D106*24*V$3*(V$2/1000-($F106/1000)),0)</f>
        <v>0</v>
      </c>
      <c r="W106" s="69" t="n">
        <f aca="false">IF(AND($F106&lt;W$2,$G106&lt;W$4,(DATE(YEAR($G106)+1,MONTH($G106)+1,1))&gt;W$4),$D106*24*W$3*(W$2/1000-($F106/1000)),0)</f>
        <v>0</v>
      </c>
      <c r="X106" s="69" t="n">
        <f aca="false">IF(AND($F106&lt;X$2,$G106&lt;X$4,(DATE(YEAR($G106)+1,MONTH($G106)+1,1))&gt;X$4),$D106*24*X$3*(X$2/1000-($F106/1000)),0)</f>
        <v>0</v>
      </c>
      <c r="Y106" s="69" t="n">
        <f aca="false">IF(AND($F106&lt;Y$2,$G106&lt;Y$4,(DATE(YEAR($G106)+1,MONTH($G106)+1,1))&gt;Y$4),$D106*24*Y$3*(Y$2/1000-($F106/1000)),0)</f>
        <v>0</v>
      </c>
      <c r="Z106" s="69" t="n">
        <f aca="false">IF(AND($F106&lt;Z$2,$G106&lt;Z$4,(DATE(YEAR($G106)+1,MONTH($G106)+1,1))&gt;Z$4),$D106*24*Z$3*(Z$2/1000-($F106/1000)),0)</f>
        <v>0</v>
      </c>
      <c r="AA106" s="69" t="n">
        <f aca="false">IF(AND($F106&lt;AA$2,$G106&lt;AA$4,(DATE(YEAR($G106)+1,MONTH($G106)+1,1))&gt;AA$4),$D106*24*AA$3*(AA$2/1000-($F106/1000)),0)</f>
        <v>9187.2</v>
      </c>
      <c r="AB106" s="69" t="n">
        <f aca="false">IF(AND($F106&lt;AB$2,$G106&lt;AB$4,(DATE(YEAR($G106)+1,MONTH($G106)+1,1))&gt;AB$4),$D106*24*AB$3*(AB$2/1000-($F106/1000)),0)</f>
        <v>9187.2</v>
      </c>
      <c r="AC106" s="69" t="n">
        <f aca="false">IF(AND($F106&lt;AC$2,$G106&lt;AC$4,(DATE(YEAR($G106)+1,MONTH($G106)+1,1))&gt;AC$4),$D106*24*AC$3*(AC$2/1000-($F106/1000)),0)</f>
        <v>9187.2</v>
      </c>
      <c r="AD106" s="69" t="n">
        <f aca="false">IF(AND($F106&lt;AD$2,$G106&lt;AD$4,(DATE(YEAR($G106)+1,MONTH($G106)+1,1))&gt;AD$4),$D106*24*AD$3*(AD$2/1000-($F106/1000)),0)</f>
        <v>9187.2</v>
      </c>
      <c r="AE106" s="69" t="n">
        <f aca="false">IF(AND($F106&lt;AE$2,$G106&lt;AE$4,(DATE(YEAR($G106)+1,MONTH($G106)+1,1))&gt;AE$4),$D106*24*AE$3*(AE$2/1000-($F106/1000)),0)</f>
        <v>9187.2</v>
      </c>
      <c r="AF106" s="69" t="n">
        <f aca="false">IF(AND($F106&lt;AF$2,$G106&lt;AF$4,(DATE(YEAR($G106)+1,MONTH($G106)+1,1))&gt;AF$4),$D106*24*AF$3*(AF$2/1000-($F106/1000)),0)</f>
        <v>9187.2</v>
      </c>
      <c r="AG106" s="69" t="n">
        <f aca="false">IF(AND($F106&lt;AG$2,$G106&lt;AG$4,(DATE(YEAR($G106)+1,MONTH($G106)+1,1))&gt;AG$4),$D106*24*AG$3*(AG$2/1000-($F106/1000)),0)</f>
        <v>9187.2</v>
      </c>
      <c r="AH106" s="69" t="n">
        <f aca="false">IF(AND($F106&lt;AH$2,$G106&lt;AH$4,(DATE(YEAR($G106)+1,MONTH($G106)+1,1))&gt;AH$4),$D106*24*AH$3*(AH$2/1000-($F106/1000)),0)</f>
        <v>9187.2</v>
      </c>
      <c r="AI106" s="69" t="n">
        <f aca="false">IF(AND($F106&lt;AI$2,$G106&lt;AI$4,(DATE(YEAR($G106)+1,MONTH($G106)+1,1))&gt;AI$4),$D106*24*AI$3*(AI$2/1000-($F106/1000)),0)</f>
        <v>9187.2</v>
      </c>
      <c r="AJ106" s="69" t="n">
        <f aca="false">IF(AND($F106&lt;AJ$2,$G106&lt;AJ$4,(DATE(YEAR($G106)+1,MONTH($G106)+1,1))&gt;AJ$4),$D106*24*AJ$3*(AJ$2/1000-($F106/1000)),0)</f>
        <v>9187.2</v>
      </c>
      <c r="AK106" s="69" t="n">
        <f aca="false">IF(AND($F106&lt;AK$2,$G106&lt;AK$4,(DATE(YEAR($G106)+1,MONTH($G106)+1,1))&gt;AK$4),$D106*24*AK$3*(AK$2/1000-($F106/1000)),0)</f>
        <v>9187.2</v>
      </c>
      <c r="AL106" s="69" t="n">
        <f aca="false">IF(AND($F106&lt;AL$2,$G106&lt;AL$4,(DATE(YEAR($G106)+1,MONTH($G106)+1,1))&gt;AL$4),$D106*24*AL$3*(AL$2/1000-($F106/1000)),0)</f>
        <v>9187.2</v>
      </c>
      <c r="AM106" s="69" t="n">
        <f aca="false">IF(AND($F106&lt;AM$2,$G106&lt;AM$4,(DATE(YEAR($G106)+1,MONTH($G106)+1,1))&gt;AM$4),$D106*24*AM$3*(AM$2/1000-($F106/1000)),0)</f>
        <v>0</v>
      </c>
      <c r="AN106" s="69" t="n">
        <f aca="false">IF(AND($F106&lt;AN$2,$G106&lt;AN$4,(DATE(YEAR($G106)+1,MONTH($G106)+1,1))&gt;AN$4),$D106*24*AN$3*(AN$2/1000-($F106/1000)),0)</f>
        <v>0</v>
      </c>
      <c r="AO106" s="69" t="n">
        <f aca="false">IF(AND($F106&lt;AO$2,$G106&lt;AO$4,(DATE(YEAR($G106)+1,MONTH($G106)+1,1))&gt;AO$4),$D106*24*AO$3*(AO$2/1000-($F106/1000)),0)</f>
        <v>0</v>
      </c>
      <c r="AP106" s="69" t="n">
        <f aca="false">IF(AND($F106&lt;AP$2,$G106&lt;AP$4,(DATE(YEAR($G106)+1,MONTH($G106)+1,1))&gt;AP$4),$D106*24*AP$3*(AP$2/1000-($F106/1000)),0)</f>
        <v>0</v>
      </c>
      <c r="AQ106" s="69" t="n">
        <f aca="false">IF(AND($F106&lt;AQ$2,$G106&lt;AQ$4,(DATE(YEAR($G106)+1,MONTH($G106)+1,1))&gt;AQ$4),$D106*24*AQ$3*(AQ$2/1000-($F106/1000)),0)</f>
        <v>0</v>
      </c>
      <c r="AR106" s="69" t="n">
        <f aca="false">IF(AND($F106&lt;AR$2,$G106&lt;AR$4,(DATE(YEAR($G106)+1,MONTH($G106)+1,1))&gt;AR$4),$D106*24*AR$3*(AR$2/1000-($F106/1000)),0)</f>
        <v>0</v>
      </c>
      <c r="AS106" s="69" t="n">
        <f aca="false">IF(AND($F106&lt;AS$2,$G106&lt;AS$4,(DATE(YEAR($G106)+1,MONTH($G106)+1,1))&gt;AS$4),$D106*24*AS$3*(AS$2/1000-($F106/1000)),0)</f>
        <v>0</v>
      </c>
      <c r="AT106" s="69" t="n">
        <f aca="false">IF(AND($F106&lt;AT$2,$G106&lt;AT$4,(DATE(YEAR($G106)+1,MONTH($G106)+1,1))&gt;AT$4),$D106*24*AT$3*(AT$2/1000-($F106/1000)),0)</f>
        <v>0</v>
      </c>
      <c r="AU106" s="69" t="n">
        <f aca="false">IF(AND($F106&lt;AU$2,$G106&lt;AU$4,(DATE(YEAR($G106)+1,MONTH($G106)+1,1))&gt;AU$4),$D106*24*AU$3*(AU$2/1000-($F106/1000)),0)</f>
        <v>0</v>
      </c>
      <c r="AV106" s="69" t="n">
        <f aca="false">IF(AND($F106&lt;AV$2,$G106&lt;AV$4,(DATE(YEAR($G106)+1,MONTH($G106)+1,1))&gt;AV$4),$D106*24*AV$3*(AV$2/1000-($F106/1000)),0)</f>
        <v>0</v>
      </c>
      <c r="AW106" s="69" t="n">
        <f aca="false">IF(AND($F106&lt;AW$2,$G106&lt;AW$4,(DATE(YEAR($G106)+1,MONTH($G106)+1,1))&gt;AW$4),$D106*24*AW$3*(AW$2/1000-($F106/1000)),0)</f>
        <v>0</v>
      </c>
      <c r="AX106" s="69" t="n">
        <f aca="false">IF(AND($F106&lt;AX$2,$G106&lt;AX$4,(DATE(YEAR($G106)+1,MONTH($G106)+1,1))&gt;AX$4),$D106*24*AX$3*(AX$2/1000-($F106/1000)),0)</f>
        <v>0</v>
      </c>
      <c r="AY106" s="69" t="n">
        <f aca="false">IF(AND($F106&lt;AY$2,$G106&lt;AY$4,(DATE(YEAR($G106)+1,MONTH($G106)+1,1))&gt;AY$4),$D106*24*AY$3*(AY$2/1000-($F106/1000)),0)</f>
        <v>0</v>
      </c>
      <c r="AZ106" s="69" t="n">
        <f aca="false">IF(AND($F106&lt;AZ$2,$G106&lt;AZ$4,(DATE(YEAR($G106)+1,MONTH($G106)+1,1))&gt;AZ$4),$D106*24*AZ$3*(AZ$2/1000-($F106/1000)),0)</f>
        <v>0</v>
      </c>
      <c r="BA106" s="69" t="n">
        <f aca="false">IF(AND($F106&lt;BA$2,$G106&lt;BA$4,(DATE(YEAR($G106)+1,MONTH($G106)+1,1))&gt;BA$4),$D106*24*BA$3*(BA$2/1000-($F106/1000)),0)</f>
        <v>0</v>
      </c>
      <c r="BB106" s="69" t="n">
        <f aca="false">IF(AND($F106&lt;BB$2,$G106&lt;BB$4,(DATE(YEAR($G106)+1,MONTH($G106)+1,1))&gt;BB$4),$D106*24*BB$3*(BB$2/1000-($F106/1000)),0)</f>
        <v>0</v>
      </c>
      <c r="BC106" s="69" t="n">
        <f aca="false">IF(AND($F106&lt;BC$2,$G106&lt;BC$4,(DATE(YEAR($G106)+1,MONTH($G106)+1,1))&gt;BC$4),$D106*24*BC$3*(BC$2/1000-($F106/1000)),0)</f>
        <v>0</v>
      </c>
      <c r="BD106" s="83" t="n">
        <f aca="false">IF(AND($F106&lt;BD$2,$G106&lt;BD$4,(DATE(YEAR($G106)+1,MONTH($G106)+1,1))&gt;BD$4),$D106*24*BD$3*(BD$2/1000-($F106/1000)),0)</f>
        <v>0</v>
      </c>
      <c r="BF106" s="69" t="n">
        <f aca="false">AVERAGE(I106:K106)</f>
        <v>0</v>
      </c>
      <c r="BG106" s="69" t="n">
        <f aca="false">AVERAGE(L106:N106)</f>
        <v>0</v>
      </c>
      <c r="BH106" s="69" t="n">
        <f aca="false">AVERAGE(O106:Q106)</f>
        <v>0</v>
      </c>
      <c r="BI106" s="69" t="n">
        <f aca="false">AVERAGE(R106:T106)</f>
        <v>0</v>
      </c>
      <c r="BJ106" s="69" t="n">
        <f aca="false">AVERAGE(U106:W106)</f>
        <v>0</v>
      </c>
      <c r="BK106" s="69" t="n">
        <f aca="false">AVERAGE(X106:Z106)</f>
        <v>0</v>
      </c>
      <c r="BL106" s="69" t="n">
        <f aca="false">AVERAGE(AA106:AC106)</f>
        <v>9187.2</v>
      </c>
      <c r="BM106" s="69" t="n">
        <f aca="false">AVERAGE(AD106:AF106)</f>
        <v>9187.2</v>
      </c>
      <c r="BN106" s="69" t="n">
        <f aca="false">AVERAGE(AG106:AI106)</f>
        <v>9187.2</v>
      </c>
      <c r="BO106" s="69" t="n">
        <f aca="false">AVERAGE(AJ106:AL106)</f>
        <v>9187.2</v>
      </c>
      <c r="BP106" s="69" t="n">
        <f aca="false">AVERAGE(AM106:AO106)</f>
        <v>0</v>
      </c>
      <c r="BQ106" s="69" t="n">
        <f aca="false">AVERAGE(AP106:AR106)</f>
        <v>0</v>
      </c>
      <c r="BR106" s="69" t="n">
        <f aca="false">AVERAGE(AS106:AU106)</f>
        <v>0</v>
      </c>
      <c r="BS106" s="69" t="n">
        <f aca="false">AVERAGE(AV106:AX106)</f>
        <v>0</v>
      </c>
      <c r="BT106" s="69" t="n">
        <f aca="false">AVERAGE(AY106:BA106)</f>
        <v>0</v>
      </c>
      <c r="BU106" s="69" t="n">
        <f aca="false">AVERAGE(BB106:BD106)</f>
        <v>0</v>
      </c>
    </row>
    <row r="107" customFormat="false" ht="12.75" hidden="false" customHeight="false" outlineLevel="0" collapsed="false">
      <c r="A107" s="66" t="s">
        <v>1416</v>
      </c>
      <c r="B107" s="0" t="s">
        <v>1855</v>
      </c>
      <c r="C107" s="66" t="s">
        <v>1323</v>
      </c>
      <c r="D107" s="66" t="n">
        <v>37</v>
      </c>
      <c r="E107" s="66" t="s">
        <v>1268</v>
      </c>
      <c r="F107" s="67" t="n">
        <v>9700</v>
      </c>
      <c r="G107" s="68" t="n">
        <v>37071</v>
      </c>
      <c r="H107" s="64" t="s">
        <v>1260</v>
      </c>
      <c r="I107" s="69" t="n">
        <f aca="false">IF(AND($F107&lt;I$2,$G107&lt;I$4,(DATE(YEAR($G107)+1,MONTH($G107)+1,1))&gt;I$4),$D107*24*I$3*(I$2/1000-($F107/1000)),0)</f>
        <v>0</v>
      </c>
      <c r="J107" s="69" t="n">
        <f aca="false">IF(AND($F107&lt;J$2,$G107&lt;J$4,(DATE(YEAR($G107)+1,MONTH($G107)+1,1))&gt;J$4),$D107*24*J$3*(J$2/1000-($F107/1000)),0)</f>
        <v>0</v>
      </c>
      <c r="K107" s="69" t="n">
        <f aca="false">IF(AND($F107&lt;K$2,$G107&lt;K$4,(DATE(YEAR($G107)+1,MONTH($G107)+1,1))&gt;K$4),$D107*24*K$3*(K$2/1000-($F107/1000)),0)</f>
        <v>0</v>
      </c>
      <c r="L107" s="69" t="n">
        <f aca="false">IF(AND($F107&lt;L$2,$G107&lt;L$4,(DATE(YEAR($G107)+1,MONTH($G107)+1,1))&gt;L$4),$D107*24*L$3*(L$2/1000-($F107/1000)),0)</f>
        <v>0</v>
      </c>
      <c r="M107" s="69" t="n">
        <f aca="false">IF(AND($F107&lt;M$2,$G107&lt;M$4,(DATE(YEAR($G107)+1,MONTH($G107)+1,1))&gt;M$4),$D107*24*M$3*(M$2/1000-($F107/1000)),0)</f>
        <v>0</v>
      </c>
      <c r="N107" s="69" t="n">
        <f aca="false">IF(AND($F107&lt;N$2,$G107&lt;N$4,(DATE(YEAR($G107)+1,MONTH($G107)+1,1))&gt;N$4),$D107*24*N$3*(N$2/1000-($F107/1000)),0)</f>
        <v>0</v>
      </c>
      <c r="O107" s="69" t="n">
        <f aca="false">IF(AND($F107&lt;O$2,$G107&lt;O$4,(DATE(YEAR($G107)+1,MONTH($G107)+1,1))&gt;O$4),$D107*24*O$3*(O$2/1000-($F107/1000)),0)</f>
        <v>266.400000000001</v>
      </c>
      <c r="P107" s="69" t="n">
        <f aca="false">IF(AND($F107&lt;P$2,$G107&lt;P$4,(DATE(YEAR($G107)+1,MONTH($G107)+1,1))&gt;P$4),$D107*24*P$3*(P$2/1000-($F107/1000)),0)</f>
        <v>266.400000000001</v>
      </c>
      <c r="Q107" s="69" t="n">
        <f aca="false">IF(AND($F107&lt;Q$2,$G107&lt;Q$4,(DATE(YEAR($G107)+1,MONTH($G107)+1,1))&gt;Q$4),$D107*24*Q$3*(Q$2/1000-($F107/1000)),0)</f>
        <v>266.400000000001</v>
      </c>
      <c r="R107" s="69" t="n">
        <f aca="false">IF(AND($F107&lt;R$2,$G107&lt;R$4,(DATE(YEAR($G107)+1,MONTH($G107)+1,1))&gt;R$4),$D107*24*R$3*(R$2/1000-($F107/1000)),0)</f>
        <v>213.120000000001</v>
      </c>
      <c r="S107" s="69" t="n">
        <f aca="false">IF(AND($F107&lt;S$2,$G107&lt;S$4,(DATE(YEAR($G107)+1,MONTH($G107)+1,1))&gt;S$4),$D107*24*S$3*(S$2/1000-($F107/1000)),0)</f>
        <v>239.760000000001</v>
      </c>
      <c r="T107" s="69" t="n">
        <f aca="false">IF(AND($F107&lt;T$2,$G107&lt;T$4,(DATE(YEAR($G107)+1,MONTH($G107)+1,1))&gt;T$4),$D107*24*T$3*(T$2/1000-($F107/1000)),0)</f>
        <v>266.400000000001</v>
      </c>
      <c r="U107" s="69" t="n">
        <f aca="false">IF(AND($F107&lt;U$2,$G107&lt;U$4,(DATE(YEAR($G107)+1,MONTH($G107)+1,1))&gt;U$4),$D107*24*U$3*(U$2/1000-($F107/1000)),0)</f>
        <v>266.400000000001</v>
      </c>
      <c r="V107" s="69" t="n">
        <f aca="false">IF(AND($F107&lt;V$2,$G107&lt;V$4,(DATE(YEAR($G107)+1,MONTH($G107)+1,1))&gt;V$4),$D107*24*V$3*(V$2/1000-($F107/1000)),0)</f>
        <v>266.400000000001</v>
      </c>
      <c r="W107" s="69" t="n">
        <f aca="false">IF(AND($F107&lt;W$2,$G107&lt;W$4,(DATE(YEAR($G107)+1,MONTH($G107)+1,1))&gt;W$4),$D107*24*W$3*(W$2/1000-($F107/1000)),0)</f>
        <v>266.400000000001</v>
      </c>
      <c r="X107" s="69" t="n">
        <f aca="false">IF(AND($F107&lt;X$2,$G107&lt;X$4,(DATE(YEAR($G107)+1,MONTH($G107)+1,1))&gt;X$4),$D107*24*X$3*(X$2/1000-($F107/1000)),0)</f>
        <v>266.400000000001</v>
      </c>
      <c r="Y107" s="69" t="n">
        <f aca="false">IF(AND($F107&lt;Y$2,$G107&lt;Y$4,(DATE(YEAR($G107)+1,MONTH($G107)+1,1))&gt;Y$4),$D107*24*Y$3*(Y$2/1000-($F107/1000)),0)</f>
        <v>266.400000000001</v>
      </c>
      <c r="Z107" s="69" t="n">
        <f aca="false">IF(AND($F107&lt;Z$2,$G107&lt;Z$4,(DATE(YEAR($G107)+1,MONTH($G107)+1,1))&gt;Z$4),$D107*24*Z$3*(Z$2/1000-($F107/1000)),0)</f>
        <v>266.400000000001</v>
      </c>
      <c r="AA107" s="69" t="n">
        <f aca="false">IF(AND($F107&lt;AA$2,$G107&lt;AA$4,(DATE(YEAR($G107)+1,MONTH($G107)+1,1))&gt;AA$4),$D107*24*AA$3*(AA$2/1000-($F107/1000)),0)</f>
        <v>0</v>
      </c>
      <c r="AB107" s="69" t="n">
        <f aca="false">IF(AND($F107&lt;AB$2,$G107&lt;AB$4,(DATE(YEAR($G107)+1,MONTH($G107)+1,1))&gt;AB$4),$D107*24*AB$3*(AB$2/1000-($F107/1000)),0)</f>
        <v>0</v>
      </c>
      <c r="AC107" s="69" t="n">
        <f aca="false">IF(AND($F107&lt;AC$2,$G107&lt;AC$4,(DATE(YEAR($G107)+1,MONTH($G107)+1,1))&gt;AC$4),$D107*24*AC$3*(AC$2/1000-($F107/1000)),0)</f>
        <v>0</v>
      </c>
      <c r="AD107" s="69" t="n">
        <f aca="false">IF(AND($F107&lt;AD$2,$G107&lt;AD$4,(DATE(YEAR($G107)+1,MONTH($G107)+1,1))&gt;AD$4),$D107*24*AD$3*(AD$2/1000-($F107/1000)),0)</f>
        <v>0</v>
      </c>
      <c r="AE107" s="69" t="n">
        <f aca="false">IF(AND($F107&lt;AE$2,$G107&lt;AE$4,(DATE(YEAR($G107)+1,MONTH($G107)+1,1))&gt;AE$4),$D107*24*AE$3*(AE$2/1000-($F107/1000)),0)</f>
        <v>0</v>
      </c>
      <c r="AF107" s="69" t="n">
        <f aca="false">IF(AND($F107&lt;AF$2,$G107&lt;AF$4,(DATE(YEAR($G107)+1,MONTH($G107)+1,1))&gt;AF$4),$D107*24*AF$3*(AF$2/1000-($F107/1000)),0)</f>
        <v>0</v>
      </c>
      <c r="AG107" s="69" t="n">
        <f aca="false">IF(AND($F107&lt;AG$2,$G107&lt;AG$4,(DATE(YEAR($G107)+1,MONTH($G107)+1,1))&gt;AG$4),$D107*24*AG$3*(AG$2/1000-($F107/1000)),0)</f>
        <v>0</v>
      </c>
      <c r="AH107" s="69" t="n">
        <f aca="false">IF(AND($F107&lt;AH$2,$G107&lt;AH$4,(DATE(YEAR($G107)+1,MONTH($G107)+1,1))&gt;AH$4),$D107*24*AH$3*(AH$2/1000-($F107/1000)),0)</f>
        <v>0</v>
      </c>
      <c r="AI107" s="69" t="n">
        <f aca="false">IF(AND($F107&lt;AI$2,$G107&lt;AI$4,(DATE(YEAR($G107)+1,MONTH($G107)+1,1))&gt;AI$4),$D107*24*AI$3*(AI$2/1000-($F107/1000)),0)</f>
        <v>0</v>
      </c>
      <c r="AJ107" s="69" t="n">
        <f aca="false">IF(AND($F107&lt;AJ$2,$G107&lt;AJ$4,(DATE(YEAR($G107)+1,MONTH($G107)+1,1))&gt;AJ$4),$D107*24*AJ$3*(AJ$2/1000-($F107/1000)),0)</f>
        <v>0</v>
      </c>
      <c r="AK107" s="69" t="n">
        <f aca="false">IF(AND($F107&lt;AK$2,$G107&lt;AK$4,(DATE(YEAR($G107)+1,MONTH($G107)+1,1))&gt;AK$4),$D107*24*AK$3*(AK$2/1000-($F107/1000)),0)</f>
        <v>0</v>
      </c>
      <c r="AL107" s="69" t="n">
        <f aca="false">IF(AND($F107&lt;AL$2,$G107&lt;AL$4,(DATE(YEAR($G107)+1,MONTH($G107)+1,1))&gt;AL$4),$D107*24*AL$3*(AL$2/1000-($F107/1000)),0)</f>
        <v>0</v>
      </c>
      <c r="AM107" s="69" t="n">
        <f aca="false">IF(AND($F107&lt;AM$2,$G107&lt;AM$4,(DATE(YEAR($G107)+1,MONTH($G107)+1,1))&gt;AM$4),$D107*24*AM$3*(AM$2/1000-($F107/1000)),0)</f>
        <v>0</v>
      </c>
      <c r="AN107" s="69" t="n">
        <f aca="false">IF(AND($F107&lt;AN$2,$G107&lt;AN$4,(DATE(YEAR($G107)+1,MONTH($G107)+1,1))&gt;AN$4),$D107*24*AN$3*(AN$2/1000-($F107/1000)),0)</f>
        <v>0</v>
      </c>
      <c r="AO107" s="69" t="n">
        <f aca="false">IF(AND($F107&lt;AO$2,$G107&lt;AO$4,(DATE(YEAR($G107)+1,MONTH($G107)+1,1))&gt;AO$4),$D107*24*AO$3*(AO$2/1000-($F107/1000)),0)</f>
        <v>0</v>
      </c>
      <c r="AP107" s="69" t="n">
        <f aca="false">IF(AND($F107&lt;AP$2,$G107&lt;AP$4,(DATE(YEAR($G107)+1,MONTH($G107)+1,1))&gt;AP$4),$D107*24*AP$3*(AP$2/1000-($F107/1000)),0)</f>
        <v>0</v>
      </c>
      <c r="AQ107" s="69" t="n">
        <f aca="false">IF(AND($F107&lt;AQ$2,$G107&lt;AQ$4,(DATE(YEAR($G107)+1,MONTH($G107)+1,1))&gt;AQ$4),$D107*24*AQ$3*(AQ$2/1000-($F107/1000)),0)</f>
        <v>0</v>
      </c>
      <c r="AR107" s="69" t="n">
        <f aca="false">IF(AND($F107&lt;AR$2,$G107&lt;AR$4,(DATE(YEAR($G107)+1,MONTH($G107)+1,1))&gt;AR$4),$D107*24*AR$3*(AR$2/1000-($F107/1000)),0)</f>
        <v>0</v>
      </c>
      <c r="AS107" s="69" t="n">
        <f aca="false">IF(AND($F107&lt;AS$2,$G107&lt;AS$4,(DATE(YEAR($G107)+1,MONTH($G107)+1,1))&gt;AS$4),$D107*24*AS$3*(AS$2/1000-($F107/1000)),0)</f>
        <v>0</v>
      </c>
      <c r="AT107" s="69" t="n">
        <f aca="false">IF(AND($F107&lt;AT$2,$G107&lt;AT$4,(DATE(YEAR($G107)+1,MONTH($G107)+1,1))&gt;AT$4),$D107*24*AT$3*(AT$2/1000-($F107/1000)),0)</f>
        <v>0</v>
      </c>
      <c r="AU107" s="69" t="n">
        <f aca="false">IF(AND($F107&lt;AU$2,$G107&lt;AU$4,(DATE(YEAR($G107)+1,MONTH($G107)+1,1))&gt;AU$4),$D107*24*AU$3*(AU$2/1000-($F107/1000)),0)</f>
        <v>0</v>
      </c>
      <c r="AV107" s="69" t="n">
        <f aca="false">IF(AND($F107&lt;AV$2,$G107&lt;AV$4,(DATE(YEAR($G107)+1,MONTH($G107)+1,1))&gt;AV$4),$D107*24*AV$3*(AV$2/1000-($F107/1000)),0)</f>
        <v>0</v>
      </c>
      <c r="AW107" s="69" t="n">
        <f aca="false">IF(AND($F107&lt;AW$2,$G107&lt;AW$4,(DATE(YEAR($G107)+1,MONTH($G107)+1,1))&gt;AW$4),$D107*24*AW$3*(AW$2/1000-($F107/1000)),0)</f>
        <v>0</v>
      </c>
      <c r="AX107" s="69" t="n">
        <f aca="false">IF(AND($F107&lt;AX$2,$G107&lt;AX$4,(DATE(YEAR($G107)+1,MONTH($G107)+1,1))&gt;AX$4),$D107*24*AX$3*(AX$2/1000-($F107/1000)),0)</f>
        <v>0</v>
      </c>
      <c r="AY107" s="69" t="n">
        <f aca="false">IF(AND($F107&lt;AY$2,$G107&lt;AY$4,(DATE(YEAR($G107)+1,MONTH($G107)+1,1))&gt;AY$4),$D107*24*AY$3*(AY$2/1000-($F107/1000)),0)</f>
        <v>0</v>
      </c>
      <c r="AZ107" s="69" t="n">
        <f aca="false">IF(AND($F107&lt;AZ$2,$G107&lt;AZ$4,(DATE(YEAR($G107)+1,MONTH($G107)+1,1))&gt;AZ$4),$D107*24*AZ$3*(AZ$2/1000-($F107/1000)),0)</f>
        <v>0</v>
      </c>
      <c r="BA107" s="69" t="n">
        <f aca="false">IF(AND($F107&lt;BA$2,$G107&lt;BA$4,(DATE(YEAR($G107)+1,MONTH($G107)+1,1))&gt;BA$4),$D107*24*BA$3*(BA$2/1000-($F107/1000)),0)</f>
        <v>0</v>
      </c>
      <c r="BB107" s="69" t="n">
        <f aca="false">IF(AND($F107&lt;BB$2,$G107&lt;BB$4,(DATE(YEAR($G107)+1,MONTH($G107)+1,1))&gt;BB$4),$D107*24*BB$3*(BB$2/1000-($F107/1000)),0)</f>
        <v>0</v>
      </c>
      <c r="BC107" s="69" t="n">
        <f aca="false">IF(AND($F107&lt;BC$2,$G107&lt;BC$4,(DATE(YEAR($G107)+1,MONTH($G107)+1,1))&gt;BC$4),$D107*24*BC$3*(BC$2/1000-($F107/1000)),0)</f>
        <v>0</v>
      </c>
      <c r="BD107" s="83" t="n">
        <f aca="false">IF(AND($F107&lt;BD$2,$G107&lt;BD$4,(DATE(YEAR($G107)+1,MONTH($G107)+1,1))&gt;BD$4),$D107*24*BD$3*(BD$2/1000-($F107/1000)),0)</f>
        <v>0</v>
      </c>
      <c r="BF107" s="69" t="n">
        <f aca="false">AVERAGE(I107:K107)</f>
        <v>0</v>
      </c>
      <c r="BG107" s="69" t="n">
        <f aca="false">AVERAGE(L107:N107)</f>
        <v>0</v>
      </c>
      <c r="BH107" s="69" t="n">
        <f aca="false">AVERAGE(O107:Q107)</f>
        <v>266.400000000001</v>
      </c>
      <c r="BI107" s="69" t="n">
        <f aca="false">AVERAGE(R107:T107)</f>
        <v>239.760000000001</v>
      </c>
      <c r="BJ107" s="69" t="n">
        <f aca="false">AVERAGE(U107:W107)</f>
        <v>266.400000000001</v>
      </c>
      <c r="BK107" s="69" t="n">
        <f aca="false">AVERAGE(X107:Z107)</f>
        <v>266.400000000001</v>
      </c>
      <c r="BL107" s="69" t="n">
        <f aca="false">AVERAGE(AA107:AC107)</f>
        <v>0</v>
      </c>
      <c r="BM107" s="69" t="n">
        <f aca="false">AVERAGE(AD107:AF107)</f>
        <v>0</v>
      </c>
      <c r="BN107" s="69" t="n">
        <f aca="false">AVERAGE(AG107:AI107)</f>
        <v>0</v>
      </c>
      <c r="BO107" s="69" t="n">
        <f aca="false">AVERAGE(AJ107:AL107)</f>
        <v>0</v>
      </c>
      <c r="BP107" s="69" t="n">
        <f aca="false">AVERAGE(AM107:AO107)</f>
        <v>0</v>
      </c>
      <c r="BQ107" s="69" t="n">
        <f aca="false">AVERAGE(AP107:AR107)</f>
        <v>0</v>
      </c>
      <c r="BR107" s="69" t="n">
        <f aca="false">AVERAGE(AS107:AU107)</f>
        <v>0</v>
      </c>
      <c r="BS107" s="69" t="n">
        <f aca="false">AVERAGE(AV107:AX107)</f>
        <v>0</v>
      </c>
      <c r="BT107" s="69" t="n">
        <f aca="false">AVERAGE(AY107:BA107)</f>
        <v>0</v>
      </c>
      <c r="BU107" s="69" t="n">
        <f aca="false">AVERAGE(BB107:BD107)</f>
        <v>0</v>
      </c>
    </row>
    <row r="108" customFormat="false" ht="12.75" hidden="false" customHeight="false" outlineLevel="0" collapsed="false">
      <c r="A108" s="66" t="s">
        <v>856</v>
      </c>
      <c r="B108" s="0" t="s">
        <v>1855</v>
      </c>
      <c r="C108" s="66" t="s">
        <v>1323</v>
      </c>
      <c r="D108" s="66" t="n">
        <v>120</v>
      </c>
      <c r="E108" s="66" t="s">
        <v>1268</v>
      </c>
      <c r="F108" s="67" t="n">
        <v>9700</v>
      </c>
      <c r="G108" s="68" t="n">
        <v>37104</v>
      </c>
      <c r="H108" s="64" t="s">
        <v>1260</v>
      </c>
      <c r="I108" s="69" t="n">
        <f aca="false">IF(AND($F108&lt;I$2,$G108&lt;I$4,(DATE(YEAR($G108)+1,MONTH($G108)+1,1))&gt;I$4),$D108*24*I$3*(I$2/1000-($F108/1000)),0)</f>
        <v>0</v>
      </c>
      <c r="J108" s="69" t="n">
        <f aca="false">IF(AND($F108&lt;J$2,$G108&lt;J$4,(DATE(YEAR($G108)+1,MONTH($G108)+1,1))&gt;J$4),$D108*24*J$3*(J$2/1000-($F108/1000)),0)</f>
        <v>0</v>
      </c>
      <c r="K108" s="69" t="n">
        <f aca="false">IF(AND($F108&lt;K$2,$G108&lt;K$4,(DATE(YEAR($G108)+1,MONTH($G108)+1,1))&gt;K$4),$D108*24*K$3*(K$2/1000-($F108/1000)),0)</f>
        <v>0</v>
      </c>
      <c r="L108" s="69" t="n">
        <f aca="false">IF(AND($F108&lt;L$2,$G108&lt;L$4,(DATE(YEAR($G108)+1,MONTH($G108)+1,1))&gt;L$4),$D108*24*L$3*(L$2/1000-($F108/1000)),0)</f>
        <v>0</v>
      </c>
      <c r="M108" s="69" t="n">
        <f aca="false">IF(AND($F108&lt;M$2,$G108&lt;M$4,(DATE(YEAR($G108)+1,MONTH($G108)+1,1))&gt;M$4),$D108*24*M$3*(M$2/1000-($F108/1000)),0)</f>
        <v>0</v>
      </c>
      <c r="N108" s="69" t="n">
        <f aca="false">IF(AND($F108&lt;N$2,$G108&lt;N$4,(DATE(YEAR($G108)+1,MONTH($G108)+1,1))&gt;N$4),$D108*24*N$3*(N$2/1000-($F108/1000)),0)</f>
        <v>0</v>
      </c>
      <c r="O108" s="69" t="n">
        <f aca="false">IF(AND($F108&lt;O$2,$G108&lt;O$4,(DATE(YEAR($G108)+1,MONTH($G108)+1,1))&gt;O$4),$D108*24*O$3*(O$2/1000-($F108/1000)),0)</f>
        <v>0</v>
      </c>
      <c r="P108" s="69" t="n">
        <f aca="false">IF(AND($F108&lt;P$2,$G108&lt;P$4,(DATE(YEAR($G108)+1,MONTH($G108)+1,1))&gt;P$4),$D108*24*P$3*(P$2/1000-($F108/1000)),0)</f>
        <v>0</v>
      </c>
      <c r="Q108" s="69" t="n">
        <f aca="false">IF(AND($F108&lt;Q$2,$G108&lt;Q$4,(DATE(YEAR($G108)+1,MONTH($G108)+1,1))&gt;Q$4),$D108*24*Q$3*(Q$2/1000-($F108/1000)),0)</f>
        <v>864.000000000002</v>
      </c>
      <c r="R108" s="69" t="n">
        <f aca="false">IF(AND($F108&lt;R$2,$G108&lt;R$4,(DATE(YEAR($G108)+1,MONTH($G108)+1,1))&gt;R$4),$D108*24*R$3*(R$2/1000-($F108/1000)),0)</f>
        <v>691.200000000002</v>
      </c>
      <c r="S108" s="69" t="n">
        <f aca="false">IF(AND($F108&lt;S$2,$G108&lt;S$4,(DATE(YEAR($G108)+1,MONTH($G108)+1,1))&gt;S$4),$D108*24*S$3*(S$2/1000-($F108/1000)),0)</f>
        <v>777.600000000002</v>
      </c>
      <c r="T108" s="69" t="n">
        <f aca="false">IF(AND($F108&lt;T$2,$G108&lt;T$4,(DATE(YEAR($G108)+1,MONTH($G108)+1,1))&gt;T$4),$D108*24*T$3*(T$2/1000-($F108/1000)),0)</f>
        <v>864.000000000002</v>
      </c>
      <c r="U108" s="69" t="n">
        <f aca="false">IF(AND($F108&lt;U$2,$G108&lt;U$4,(DATE(YEAR($G108)+1,MONTH($G108)+1,1))&gt;U$4),$D108*24*U$3*(U$2/1000-($F108/1000)),0)</f>
        <v>864.000000000002</v>
      </c>
      <c r="V108" s="69" t="n">
        <f aca="false">IF(AND($F108&lt;V$2,$G108&lt;V$4,(DATE(YEAR($G108)+1,MONTH($G108)+1,1))&gt;V$4),$D108*24*V$3*(V$2/1000-($F108/1000)),0)</f>
        <v>864.000000000002</v>
      </c>
      <c r="W108" s="69" t="n">
        <f aca="false">IF(AND($F108&lt;W$2,$G108&lt;W$4,(DATE(YEAR($G108)+1,MONTH($G108)+1,1))&gt;W$4),$D108*24*W$3*(W$2/1000-($F108/1000)),0)</f>
        <v>864.000000000002</v>
      </c>
      <c r="X108" s="69" t="n">
        <f aca="false">IF(AND($F108&lt;X$2,$G108&lt;X$4,(DATE(YEAR($G108)+1,MONTH($G108)+1,1))&gt;X$4),$D108*24*X$3*(X$2/1000-($F108/1000)),0)</f>
        <v>864.000000000002</v>
      </c>
      <c r="Y108" s="69" t="n">
        <f aca="false">IF(AND($F108&lt;Y$2,$G108&lt;Y$4,(DATE(YEAR($G108)+1,MONTH($G108)+1,1))&gt;Y$4),$D108*24*Y$3*(Y$2/1000-($F108/1000)),0)</f>
        <v>864.000000000002</v>
      </c>
      <c r="Z108" s="69" t="n">
        <f aca="false">IF(AND($F108&lt;Z$2,$G108&lt;Z$4,(DATE(YEAR($G108)+1,MONTH($G108)+1,1))&gt;Z$4),$D108*24*Z$3*(Z$2/1000-($F108/1000)),0)</f>
        <v>864.000000000002</v>
      </c>
      <c r="AA108" s="69" t="n">
        <f aca="false">IF(AND($F108&lt;AA$2,$G108&lt;AA$4,(DATE(YEAR($G108)+1,MONTH($G108)+1,1))&gt;AA$4),$D108*24*AA$3*(AA$2/1000-($F108/1000)),0)</f>
        <v>864.000000000002</v>
      </c>
      <c r="AB108" s="69" t="n">
        <f aca="false">IF(AND($F108&lt;AB$2,$G108&lt;AB$4,(DATE(YEAR($G108)+1,MONTH($G108)+1,1))&gt;AB$4),$D108*24*AB$3*(AB$2/1000-($F108/1000)),0)</f>
        <v>864.000000000002</v>
      </c>
      <c r="AC108" s="69" t="n">
        <f aca="false">IF(AND($F108&lt;AC$2,$G108&lt;AC$4,(DATE(YEAR($G108)+1,MONTH($G108)+1,1))&gt;AC$4),$D108*24*AC$3*(AC$2/1000-($F108/1000)),0)</f>
        <v>0</v>
      </c>
      <c r="AD108" s="69" t="n">
        <f aca="false">IF(AND($F108&lt;AD$2,$G108&lt;AD$4,(DATE(YEAR($G108)+1,MONTH($G108)+1,1))&gt;AD$4),$D108*24*AD$3*(AD$2/1000-($F108/1000)),0)</f>
        <v>0</v>
      </c>
      <c r="AE108" s="69" t="n">
        <f aca="false">IF(AND($F108&lt;AE$2,$G108&lt;AE$4,(DATE(YEAR($G108)+1,MONTH($G108)+1,1))&gt;AE$4),$D108*24*AE$3*(AE$2/1000-($F108/1000)),0)</f>
        <v>0</v>
      </c>
      <c r="AF108" s="69" t="n">
        <f aca="false">IF(AND($F108&lt;AF$2,$G108&lt;AF$4,(DATE(YEAR($G108)+1,MONTH($G108)+1,1))&gt;AF$4),$D108*24*AF$3*(AF$2/1000-($F108/1000)),0)</f>
        <v>0</v>
      </c>
      <c r="AG108" s="69" t="n">
        <f aca="false">IF(AND($F108&lt;AG$2,$G108&lt;AG$4,(DATE(YEAR($G108)+1,MONTH($G108)+1,1))&gt;AG$4),$D108*24*AG$3*(AG$2/1000-($F108/1000)),0)</f>
        <v>0</v>
      </c>
      <c r="AH108" s="69" t="n">
        <f aca="false">IF(AND($F108&lt;AH$2,$G108&lt;AH$4,(DATE(YEAR($G108)+1,MONTH($G108)+1,1))&gt;AH$4),$D108*24*AH$3*(AH$2/1000-($F108/1000)),0)</f>
        <v>0</v>
      </c>
      <c r="AI108" s="69" t="n">
        <f aca="false">IF(AND($F108&lt;AI$2,$G108&lt;AI$4,(DATE(YEAR($G108)+1,MONTH($G108)+1,1))&gt;AI$4),$D108*24*AI$3*(AI$2/1000-($F108/1000)),0)</f>
        <v>0</v>
      </c>
      <c r="AJ108" s="69" t="n">
        <f aca="false">IF(AND($F108&lt;AJ$2,$G108&lt;AJ$4,(DATE(YEAR($G108)+1,MONTH($G108)+1,1))&gt;AJ$4),$D108*24*AJ$3*(AJ$2/1000-($F108/1000)),0)</f>
        <v>0</v>
      </c>
      <c r="AK108" s="69" t="n">
        <f aca="false">IF(AND($F108&lt;AK$2,$G108&lt;AK$4,(DATE(YEAR($G108)+1,MONTH($G108)+1,1))&gt;AK$4),$D108*24*AK$3*(AK$2/1000-($F108/1000)),0)</f>
        <v>0</v>
      </c>
      <c r="AL108" s="69" t="n">
        <f aca="false">IF(AND($F108&lt;AL$2,$G108&lt;AL$4,(DATE(YEAR($G108)+1,MONTH($G108)+1,1))&gt;AL$4),$D108*24*AL$3*(AL$2/1000-($F108/1000)),0)</f>
        <v>0</v>
      </c>
      <c r="AM108" s="69" t="n">
        <f aca="false">IF(AND($F108&lt;AM$2,$G108&lt;AM$4,(DATE(YEAR($G108)+1,MONTH($G108)+1,1))&gt;AM$4),$D108*24*AM$3*(AM$2/1000-($F108/1000)),0)</f>
        <v>0</v>
      </c>
      <c r="AN108" s="69" t="n">
        <f aca="false">IF(AND($F108&lt;AN$2,$G108&lt;AN$4,(DATE(YEAR($G108)+1,MONTH($G108)+1,1))&gt;AN$4),$D108*24*AN$3*(AN$2/1000-($F108/1000)),0)</f>
        <v>0</v>
      </c>
      <c r="AO108" s="69" t="n">
        <f aca="false">IF(AND($F108&lt;AO$2,$G108&lt;AO$4,(DATE(YEAR($G108)+1,MONTH($G108)+1,1))&gt;AO$4),$D108*24*AO$3*(AO$2/1000-($F108/1000)),0)</f>
        <v>0</v>
      </c>
      <c r="AP108" s="69" t="n">
        <f aca="false">IF(AND($F108&lt;AP$2,$G108&lt;AP$4,(DATE(YEAR($G108)+1,MONTH($G108)+1,1))&gt;AP$4),$D108*24*AP$3*(AP$2/1000-($F108/1000)),0)</f>
        <v>0</v>
      </c>
      <c r="AQ108" s="69" t="n">
        <f aca="false">IF(AND($F108&lt;AQ$2,$G108&lt;AQ$4,(DATE(YEAR($G108)+1,MONTH($G108)+1,1))&gt;AQ$4),$D108*24*AQ$3*(AQ$2/1000-($F108/1000)),0)</f>
        <v>0</v>
      </c>
      <c r="AR108" s="69" t="n">
        <f aca="false">IF(AND($F108&lt;AR$2,$G108&lt;AR$4,(DATE(YEAR($G108)+1,MONTH($G108)+1,1))&gt;AR$4),$D108*24*AR$3*(AR$2/1000-($F108/1000)),0)</f>
        <v>0</v>
      </c>
      <c r="AS108" s="69" t="n">
        <f aca="false">IF(AND($F108&lt;AS$2,$G108&lt;AS$4,(DATE(YEAR($G108)+1,MONTH($G108)+1,1))&gt;AS$4),$D108*24*AS$3*(AS$2/1000-($F108/1000)),0)</f>
        <v>0</v>
      </c>
      <c r="AT108" s="69" t="n">
        <f aca="false">IF(AND($F108&lt;AT$2,$G108&lt;AT$4,(DATE(YEAR($G108)+1,MONTH($G108)+1,1))&gt;AT$4),$D108*24*AT$3*(AT$2/1000-($F108/1000)),0)</f>
        <v>0</v>
      </c>
      <c r="AU108" s="69" t="n">
        <f aca="false">IF(AND($F108&lt;AU$2,$G108&lt;AU$4,(DATE(YEAR($G108)+1,MONTH($G108)+1,1))&gt;AU$4),$D108*24*AU$3*(AU$2/1000-($F108/1000)),0)</f>
        <v>0</v>
      </c>
      <c r="AV108" s="69" t="n">
        <f aca="false">IF(AND($F108&lt;AV$2,$G108&lt;AV$4,(DATE(YEAR($G108)+1,MONTH($G108)+1,1))&gt;AV$4),$D108*24*AV$3*(AV$2/1000-($F108/1000)),0)</f>
        <v>0</v>
      </c>
      <c r="AW108" s="69" t="n">
        <f aca="false">IF(AND($F108&lt;AW$2,$G108&lt;AW$4,(DATE(YEAR($G108)+1,MONTH($G108)+1,1))&gt;AW$4),$D108*24*AW$3*(AW$2/1000-($F108/1000)),0)</f>
        <v>0</v>
      </c>
      <c r="AX108" s="69" t="n">
        <f aca="false">IF(AND($F108&lt;AX$2,$G108&lt;AX$4,(DATE(YEAR($G108)+1,MONTH($G108)+1,1))&gt;AX$4),$D108*24*AX$3*(AX$2/1000-($F108/1000)),0)</f>
        <v>0</v>
      </c>
      <c r="AY108" s="69" t="n">
        <f aca="false">IF(AND($F108&lt;AY$2,$G108&lt;AY$4,(DATE(YEAR($G108)+1,MONTH($G108)+1,1))&gt;AY$4),$D108*24*AY$3*(AY$2/1000-($F108/1000)),0)</f>
        <v>0</v>
      </c>
      <c r="AZ108" s="69" t="n">
        <f aca="false">IF(AND($F108&lt;AZ$2,$G108&lt;AZ$4,(DATE(YEAR($G108)+1,MONTH($G108)+1,1))&gt;AZ$4),$D108*24*AZ$3*(AZ$2/1000-($F108/1000)),0)</f>
        <v>0</v>
      </c>
      <c r="BA108" s="69" t="n">
        <f aca="false">IF(AND($F108&lt;BA$2,$G108&lt;BA$4,(DATE(YEAR($G108)+1,MONTH($G108)+1,1))&gt;BA$4),$D108*24*BA$3*(BA$2/1000-($F108/1000)),0)</f>
        <v>0</v>
      </c>
      <c r="BB108" s="69" t="n">
        <f aca="false">IF(AND($F108&lt;BB$2,$G108&lt;BB$4,(DATE(YEAR($G108)+1,MONTH($G108)+1,1))&gt;BB$4),$D108*24*BB$3*(BB$2/1000-($F108/1000)),0)</f>
        <v>0</v>
      </c>
      <c r="BC108" s="69" t="n">
        <f aca="false">IF(AND($F108&lt;BC$2,$G108&lt;BC$4,(DATE(YEAR($G108)+1,MONTH($G108)+1,1))&gt;BC$4),$D108*24*BC$3*(BC$2/1000-($F108/1000)),0)</f>
        <v>0</v>
      </c>
      <c r="BD108" s="83" t="n">
        <f aca="false">IF(AND($F108&lt;BD$2,$G108&lt;BD$4,(DATE(YEAR($G108)+1,MONTH($G108)+1,1))&gt;BD$4),$D108*24*BD$3*(BD$2/1000-($F108/1000)),0)</f>
        <v>0</v>
      </c>
      <c r="BF108" s="69" t="n">
        <f aca="false">AVERAGE(I108:K108)</f>
        <v>0</v>
      </c>
      <c r="BG108" s="69" t="n">
        <f aca="false">AVERAGE(L108:N108)</f>
        <v>0</v>
      </c>
      <c r="BH108" s="69" t="n">
        <f aca="false">AVERAGE(O108:Q108)</f>
        <v>288.000000000001</v>
      </c>
      <c r="BI108" s="69" t="n">
        <f aca="false">AVERAGE(R108:T108)</f>
        <v>777.600000000002</v>
      </c>
      <c r="BJ108" s="69" t="n">
        <f aca="false">AVERAGE(U108:W108)</f>
        <v>864.000000000002</v>
      </c>
      <c r="BK108" s="69" t="n">
        <f aca="false">AVERAGE(X108:Z108)</f>
        <v>864.000000000002</v>
      </c>
      <c r="BL108" s="69" t="n">
        <f aca="false">AVERAGE(AA108:AC108)</f>
        <v>576.000000000001</v>
      </c>
      <c r="BM108" s="69" t="n">
        <f aca="false">AVERAGE(AD108:AF108)</f>
        <v>0</v>
      </c>
      <c r="BN108" s="69" t="n">
        <f aca="false">AVERAGE(AG108:AI108)</f>
        <v>0</v>
      </c>
      <c r="BO108" s="69" t="n">
        <f aca="false">AVERAGE(AJ108:AL108)</f>
        <v>0</v>
      </c>
      <c r="BP108" s="69" t="n">
        <f aca="false">AVERAGE(AM108:AO108)</f>
        <v>0</v>
      </c>
      <c r="BQ108" s="69" t="n">
        <f aca="false">AVERAGE(AP108:AR108)</f>
        <v>0</v>
      </c>
      <c r="BR108" s="69" t="n">
        <f aca="false">AVERAGE(AS108:AU108)</f>
        <v>0</v>
      </c>
      <c r="BS108" s="69" t="n">
        <f aca="false">AVERAGE(AV108:AX108)</f>
        <v>0</v>
      </c>
      <c r="BT108" s="69" t="n">
        <f aca="false">AVERAGE(AY108:BA108)</f>
        <v>0</v>
      </c>
      <c r="BU108" s="69" t="n">
        <f aca="false">AVERAGE(BB108:BD108)</f>
        <v>0</v>
      </c>
    </row>
    <row r="109" customFormat="false" ht="12.75" hidden="false" customHeight="false" outlineLevel="0" collapsed="false">
      <c r="A109" s="66" t="s">
        <v>856</v>
      </c>
      <c r="B109" s="0" t="s">
        <v>1855</v>
      </c>
      <c r="C109" s="66" t="s">
        <v>1323</v>
      </c>
      <c r="D109" s="66" t="n">
        <v>120</v>
      </c>
      <c r="E109" s="66" t="s">
        <v>1268</v>
      </c>
      <c r="F109" s="67" t="n">
        <v>9700</v>
      </c>
      <c r="G109" s="68" t="n">
        <v>37120</v>
      </c>
      <c r="H109" s="64" t="s">
        <v>1260</v>
      </c>
      <c r="I109" s="69" t="n">
        <f aca="false">IF(AND($F109&lt;I$2,$G109&lt;I$4,(DATE(YEAR($G109)+1,MONTH($G109)+1,1))&gt;I$4),$D109*24*I$3*(I$2/1000-($F109/1000)),0)</f>
        <v>0</v>
      </c>
      <c r="J109" s="69" t="n">
        <f aca="false">IF(AND($F109&lt;J$2,$G109&lt;J$4,(DATE(YEAR($G109)+1,MONTH($G109)+1,1))&gt;J$4),$D109*24*J$3*(J$2/1000-($F109/1000)),0)</f>
        <v>0</v>
      </c>
      <c r="K109" s="69" t="n">
        <f aca="false">IF(AND($F109&lt;K$2,$G109&lt;K$4,(DATE(YEAR($G109)+1,MONTH($G109)+1,1))&gt;K$4),$D109*24*K$3*(K$2/1000-($F109/1000)),0)</f>
        <v>0</v>
      </c>
      <c r="L109" s="69" t="n">
        <f aca="false">IF(AND($F109&lt;L$2,$G109&lt;L$4,(DATE(YEAR($G109)+1,MONTH($G109)+1,1))&gt;L$4),$D109*24*L$3*(L$2/1000-($F109/1000)),0)</f>
        <v>0</v>
      </c>
      <c r="M109" s="69" t="n">
        <f aca="false">IF(AND($F109&lt;M$2,$G109&lt;M$4,(DATE(YEAR($G109)+1,MONTH($G109)+1,1))&gt;M$4),$D109*24*M$3*(M$2/1000-($F109/1000)),0)</f>
        <v>0</v>
      </c>
      <c r="N109" s="69" t="n">
        <f aca="false">IF(AND($F109&lt;N$2,$G109&lt;N$4,(DATE(YEAR($G109)+1,MONTH($G109)+1,1))&gt;N$4),$D109*24*N$3*(N$2/1000-($F109/1000)),0)</f>
        <v>0</v>
      </c>
      <c r="O109" s="69" t="n">
        <f aca="false">IF(AND($F109&lt;O$2,$G109&lt;O$4,(DATE(YEAR($G109)+1,MONTH($G109)+1,1))&gt;O$4),$D109*24*O$3*(O$2/1000-($F109/1000)),0)</f>
        <v>0</v>
      </c>
      <c r="P109" s="69" t="n">
        <f aca="false">IF(AND($F109&lt;P$2,$G109&lt;P$4,(DATE(YEAR($G109)+1,MONTH($G109)+1,1))&gt;P$4),$D109*24*P$3*(P$2/1000-($F109/1000)),0)</f>
        <v>0</v>
      </c>
      <c r="Q109" s="69" t="n">
        <f aca="false">IF(AND($F109&lt;Q$2,$G109&lt;Q$4,(DATE(YEAR($G109)+1,MONTH($G109)+1,1))&gt;Q$4),$D109*24*Q$3*(Q$2/1000-($F109/1000)),0)</f>
        <v>864.000000000002</v>
      </c>
      <c r="R109" s="69" t="n">
        <f aca="false">IF(AND($F109&lt;R$2,$G109&lt;R$4,(DATE(YEAR($G109)+1,MONTH($G109)+1,1))&gt;R$4),$D109*24*R$3*(R$2/1000-($F109/1000)),0)</f>
        <v>691.200000000002</v>
      </c>
      <c r="S109" s="69" t="n">
        <f aca="false">IF(AND($F109&lt;S$2,$G109&lt;S$4,(DATE(YEAR($G109)+1,MONTH($G109)+1,1))&gt;S$4),$D109*24*S$3*(S$2/1000-($F109/1000)),0)</f>
        <v>777.600000000002</v>
      </c>
      <c r="T109" s="69" t="n">
        <f aca="false">IF(AND($F109&lt;T$2,$G109&lt;T$4,(DATE(YEAR($G109)+1,MONTH($G109)+1,1))&gt;T$4),$D109*24*T$3*(T$2/1000-($F109/1000)),0)</f>
        <v>864.000000000002</v>
      </c>
      <c r="U109" s="69" t="n">
        <f aca="false">IF(AND($F109&lt;U$2,$G109&lt;U$4,(DATE(YEAR($G109)+1,MONTH($G109)+1,1))&gt;U$4),$D109*24*U$3*(U$2/1000-($F109/1000)),0)</f>
        <v>864.000000000002</v>
      </c>
      <c r="V109" s="69" t="n">
        <f aca="false">IF(AND($F109&lt;V$2,$G109&lt;V$4,(DATE(YEAR($G109)+1,MONTH($G109)+1,1))&gt;V$4),$D109*24*V$3*(V$2/1000-($F109/1000)),0)</f>
        <v>864.000000000002</v>
      </c>
      <c r="W109" s="69" t="n">
        <f aca="false">IF(AND($F109&lt;W$2,$G109&lt;W$4,(DATE(YEAR($G109)+1,MONTH($G109)+1,1))&gt;W$4),$D109*24*W$3*(W$2/1000-($F109/1000)),0)</f>
        <v>864.000000000002</v>
      </c>
      <c r="X109" s="69" t="n">
        <f aca="false">IF(AND($F109&lt;X$2,$G109&lt;X$4,(DATE(YEAR($G109)+1,MONTH($G109)+1,1))&gt;X$4),$D109*24*X$3*(X$2/1000-($F109/1000)),0)</f>
        <v>864.000000000002</v>
      </c>
      <c r="Y109" s="69" t="n">
        <f aca="false">IF(AND($F109&lt;Y$2,$G109&lt;Y$4,(DATE(YEAR($G109)+1,MONTH($G109)+1,1))&gt;Y$4),$D109*24*Y$3*(Y$2/1000-($F109/1000)),0)</f>
        <v>864.000000000002</v>
      </c>
      <c r="Z109" s="69" t="n">
        <f aca="false">IF(AND($F109&lt;Z$2,$G109&lt;Z$4,(DATE(YEAR($G109)+1,MONTH($G109)+1,1))&gt;Z$4),$D109*24*Z$3*(Z$2/1000-($F109/1000)),0)</f>
        <v>864.000000000002</v>
      </c>
      <c r="AA109" s="69" t="n">
        <f aca="false">IF(AND($F109&lt;AA$2,$G109&lt;AA$4,(DATE(YEAR($G109)+1,MONTH($G109)+1,1))&gt;AA$4),$D109*24*AA$3*(AA$2/1000-($F109/1000)),0)</f>
        <v>864.000000000002</v>
      </c>
      <c r="AB109" s="69" t="n">
        <f aca="false">IF(AND($F109&lt;AB$2,$G109&lt;AB$4,(DATE(YEAR($G109)+1,MONTH($G109)+1,1))&gt;AB$4),$D109*24*AB$3*(AB$2/1000-($F109/1000)),0)</f>
        <v>864.000000000002</v>
      </c>
      <c r="AC109" s="69" t="n">
        <f aca="false">IF(AND($F109&lt;AC$2,$G109&lt;AC$4,(DATE(YEAR($G109)+1,MONTH($G109)+1,1))&gt;AC$4),$D109*24*AC$3*(AC$2/1000-($F109/1000)),0)</f>
        <v>0</v>
      </c>
      <c r="AD109" s="69" t="n">
        <f aca="false">IF(AND($F109&lt;AD$2,$G109&lt;AD$4,(DATE(YEAR($G109)+1,MONTH($G109)+1,1))&gt;AD$4),$D109*24*AD$3*(AD$2/1000-($F109/1000)),0)</f>
        <v>0</v>
      </c>
      <c r="AE109" s="69" t="n">
        <f aca="false">IF(AND($F109&lt;AE$2,$G109&lt;AE$4,(DATE(YEAR($G109)+1,MONTH($G109)+1,1))&gt;AE$4),$D109*24*AE$3*(AE$2/1000-($F109/1000)),0)</f>
        <v>0</v>
      </c>
      <c r="AF109" s="69" t="n">
        <f aca="false">IF(AND($F109&lt;AF$2,$G109&lt;AF$4,(DATE(YEAR($G109)+1,MONTH($G109)+1,1))&gt;AF$4),$D109*24*AF$3*(AF$2/1000-($F109/1000)),0)</f>
        <v>0</v>
      </c>
      <c r="AG109" s="69" t="n">
        <f aca="false">IF(AND($F109&lt;AG$2,$G109&lt;AG$4,(DATE(YEAR($G109)+1,MONTH($G109)+1,1))&gt;AG$4),$D109*24*AG$3*(AG$2/1000-($F109/1000)),0)</f>
        <v>0</v>
      </c>
      <c r="AH109" s="69" t="n">
        <f aca="false">IF(AND($F109&lt;AH$2,$G109&lt;AH$4,(DATE(YEAR($G109)+1,MONTH($G109)+1,1))&gt;AH$4),$D109*24*AH$3*(AH$2/1000-($F109/1000)),0)</f>
        <v>0</v>
      </c>
      <c r="AI109" s="69" t="n">
        <f aca="false">IF(AND($F109&lt;AI$2,$G109&lt;AI$4,(DATE(YEAR($G109)+1,MONTH($G109)+1,1))&gt;AI$4),$D109*24*AI$3*(AI$2/1000-($F109/1000)),0)</f>
        <v>0</v>
      </c>
      <c r="AJ109" s="69" t="n">
        <f aca="false">IF(AND($F109&lt;AJ$2,$G109&lt;AJ$4,(DATE(YEAR($G109)+1,MONTH($G109)+1,1))&gt;AJ$4),$D109*24*AJ$3*(AJ$2/1000-($F109/1000)),0)</f>
        <v>0</v>
      </c>
      <c r="AK109" s="69" t="n">
        <f aca="false">IF(AND($F109&lt;AK$2,$G109&lt;AK$4,(DATE(YEAR($G109)+1,MONTH($G109)+1,1))&gt;AK$4),$D109*24*AK$3*(AK$2/1000-($F109/1000)),0)</f>
        <v>0</v>
      </c>
      <c r="AL109" s="69" t="n">
        <f aca="false">IF(AND($F109&lt;AL$2,$G109&lt;AL$4,(DATE(YEAR($G109)+1,MONTH($G109)+1,1))&gt;AL$4),$D109*24*AL$3*(AL$2/1000-($F109/1000)),0)</f>
        <v>0</v>
      </c>
      <c r="AM109" s="69" t="n">
        <f aca="false">IF(AND($F109&lt;AM$2,$G109&lt;AM$4,(DATE(YEAR($G109)+1,MONTH($G109)+1,1))&gt;AM$4),$D109*24*AM$3*(AM$2/1000-($F109/1000)),0)</f>
        <v>0</v>
      </c>
      <c r="AN109" s="69" t="n">
        <f aca="false">IF(AND($F109&lt;AN$2,$G109&lt;AN$4,(DATE(YEAR($G109)+1,MONTH($G109)+1,1))&gt;AN$4),$D109*24*AN$3*(AN$2/1000-($F109/1000)),0)</f>
        <v>0</v>
      </c>
      <c r="AO109" s="69" t="n">
        <f aca="false">IF(AND($F109&lt;AO$2,$G109&lt;AO$4,(DATE(YEAR($G109)+1,MONTH($G109)+1,1))&gt;AO$4),$D109*24*AO$3*(AO$2/1000-($F109/1000)),0)</f>
        <v>0</v>
      </c>
      <c r="AP109" s="69" t="n">
        <f aca="false">IF(AND($F109&lt;AP$2,$G109&lt;AP$4,(DATE(YEAR($G109)+1,MONTH($G109)+1,1))&gt;AP$4),$D109*24*AP$3*(AP$2/1000-($F109/1000)),0)</f>
        <v>0</v>
      </c>
      <c r="AQ109" s="69" t="n">
        <f aca="false">IF(AND($F109&lt;AQ$2,$G109&lt;AQ$4,(DATE(YEAR($G109)+1,MONTH($G109)+1,1))&gt;AQ$4),$D109*24*AQ$3*(AQ$2/1000-($F109/1000)),0)</f>
        <v>0</v>
      </c>
      <c r="AR109" s="69" t="n">
        <f aca="false">IF(AND($F109&lt;AR$2,$G109&lt;AR$4,(DATE(YEAR($G109)+1,MONTH($G109)+1,1))&gt;AR$4),$D109*24*AR$3*(AR$2/1000-($F109/1000)),0)</f>
        <v>0</v>
      </c>
      <c r="AS109" s="69" t="n">
        <f aca="false">IF(AND($F109&lt;AS$2,$G109&lt;AS$4,(DATE(YEAR($G109)+1,MONTH($G109)+1,1))&gt;AS$4),$D109*24*AS$3*(AS$2/1000-($F109/1000)),0)</f>
        <v>0</v>
      </c>
      <c r="AT109" s="69" t="n">
        <f aca="false">IF(AND($F109&lt;AT$2,$G109&lt;AT$4,(DATE(YEAR($G109)+1,MONTH($G109)+1,1))&gt;AT$4),$D109*24*AT$3*(AT$2/1000-($F109/1000)),0)</f>
        <v>0</v>
      </c>
      <c r="AU109" s="69" t="n">
        <f aca="false">IF(AND($F109&lt;AU$2,$G109&lt;AU$4,(DATE(YEAR($G109)+1,MONTH($G109)+1,1))&gt;AU$4),$D109*24*AU$3*(AU$2/1000-($F109/1000)),0)</f>
        <v>0</v>
      </c>
      <c r="AV109" s="69" t="n">
        <f aca="false">IF(AND($F109&lt;AV$2,$G109&lt;AV$4,(DATE(YEAR($G109)+1,MONTH($G109)+1,1))&gt;AV$4),$D109*24*AV$3*(AV$2/1000-($F109/1000)),0)</f>
        <v>0</v>
      </c>
      <c r="AW109" s="69" t="n">
        <f aca="false">IF(AND($F109&lt;AW$2,$G109&lt;AW$4,(DATE(YEAR($G109)+1,MONTH($G109)+1,1))&gt;AW$4),$D109*24*AW$3*(AW$2/1000-($F109/1000)),0)</f>
        <v>0</v>
      </c>
      <c r="AX109" s="69" t="n">
        <f aca="false">IF(AND($F109&lt;AX$2,$G109&lt;AX$4,(DATE(YEAR($G109)+1,MONTH($G109)+1,1))&gt;AX$4),$D109*24*AX$3*(AX$2/1000-($F109/1000)),0)</f>
        <v>0</v>
      </c>
      <c r="AY109" s="69" t="n">
        <f aca="false">IF(AND($F109&lt;AY$2,$G109&lt;AY$4,(DATE(YEAR($G109)+1,MONTH($G109)+1,1))&gt;AY$4),$D109*24*AY$3*(AY$2/1000-($F109/1000)),0)</f>
        <v>0</v>
      </c>
      <c r="AZ109" s="69" t="n">
        <f aca="false">IF(AND($F109&lt;AZ$2,$G109&lt;AZ$4,(DATE(YEAR($G109)+1,MONTH($G109)+1,1))&gt;AZ$4),$D109*24*AZ$3*(AZ$2/1000-($F109/1000)),0)</f>
        <v>0</v>
      </c>
      <c r="BA109" s="69" t="n">
        <f aca="false">IF(AND($F109&lt;BA$2,$G109&lt;BA$4,(DATE(YEAR($G109)+1,MONTH($G109)+1,1))&gt;BA$4),$D109*24*BA$3*(BA$2/1000-($F109/1000)),0)</f>
        <v>0</v>
      </c>
      <c r="BB109" s="69" t="n">
        <f aca="false">IF(AND($F109&lt;BB$2,$G109&lt;BB$4,(DATE(YEAR($G109)+1,MONTH($G109)+1,1))&gt;BB$4),$D109*24*BB$3*(BB$2/1000-($F109/1000)),0)</f>
        <v>0</v>
      </c>
      <c r="BC109" s="69" t="n">
        <f aca="false">IF(AND($F109&lt;BC$2,$G109&lt;BC$4,(DATE(YEAR($G109)+1,MONTH($G109)+1,1))&gt;BC$4),$D109*24*BC$3*(BC$2/1000-($F109/1000)),0)</f>
        <v>0</v>
      </c>
      <c r="BD109" s="83" t="n">
        <f aca="false">IF(AND($F109&lt;BD$2,$G109&lt;BD$4,(DATE(YEAR($G109)+1,MONTH($G109)+1,1))&gt;BD$4),$D109*24*BD$3*(BD$2/1000-($F109/1000)),0)</f>
        <v>0</v>
      </c>
      <c r="BF109" s="69" t="n">
        <f aca="false">AVERAGE(I109:K109)</f>
        <v>0</v>
      </c>
      <c r="BG109" s="69" t="n">
        <f aca="false">AVERAGE(L109:N109)</f>
        <v>0</v>
      </c>
      <c r="BH109" s="69" t="n">
        <f aca="false">AVERAGE(O109:Q109)</f>
        <v>288.000000000001</v>
      </c>
      <c r="BI109" s="69" t="n">
        <f aca="false">AVERAGE(R109:T109)</f>
        <v>777.600000000002</v>
      </c>
      <c r="BJ109" s="69" t="n">
        <f aca="false">AVERAGE(U109:W109)</f>
        <v>864.000000000002</v>
      </c>
      <c r="BK109" s="69" t="n">
        <f aca="false">AVERAGE(X109:Z109)</f>
        <v>864.000000000002</v>
      </c>
      <c r="BL109" s="69" t="n">
        <f aca="false">AVERAGE(AA109:AC109)</f>
        <v>576.000000000001</v>
      </c>
      <c r="BM109" s="69" t="n">
        <f aca="false">AVERAGE(AD109:AF109)</f>
        <v>0</v>
      </c>
      <c r="BN109" s="69" t="n">
        <f aca="false">AVERAGE(AG109:AI109)</f>
        <v>0</v>
      </c>
      <c r="BO109" s="69" t="n">
        <f aca="false">AVERAGE(AJ109:AL109)</f>
        <v>0</v>
      </c>
      <c r="BP109" s="69" t="n">
        <f aca="false">AVERAGE(AM109:AO109)</f>
        <v>0</v>
      </c>
      <c r="BQ109" s="69" t="n">
        <f aca="false">AVERAGE(AP109:AR109)</f>
        <v>0</v>
      </c>
      <c r="BR109" s="69" t="n">
        <f aca="false">AVERAGE(AS109:AU109)</f>
        <v>0</v>
      </c>
      <c r="BS109" s="69" t="n">
        <f aca="false">AVERAGE(AV109:AX109)</f>
        <v>0</v>
      </c>
      <c r="BT109" s="69" t="n">
        <f aca="false">AVERAGE(AY109:BA109)</f>
        <v>0</v>
      </c>
      <c r="BU109" s="69" t="n">
        <f aca="false">AVERAGE(BB109:BD109)</f>
        <v>0</v>
      </c>
    </row>
    <row r="110" customFormat="false" ht="12.75" hidden="false" customHeight="false" outlineLevel="0" collapsed="false">
      <c r="A110" s="0" t="s">
        <v>712</v>
      </c>
      <c r="B110" s="3" t="s">
        <v>1272</v>
      </c>
      <c r="C110" s="3" t="s">
        <v>1273</v>
      </c>
      <c r="D110" s="0" t="n">
        <v>14.8</v>
      </c>
      <c r="E110" s="0" t="s">
        <v>1256</v>
      </c>
      <c r="F110" s="13" t="n">
        <v>0</v>
      </c>
      <c r="G110" s="8" t="n">
        <v>37148</v>
      </c>
      <c r="H110" s="64" t="s">
        <v>1260</v>
      </c>
      <c r="I110" s="69" t="n">
        <f aca="false">IF(AND($F110&lt;I$2,$G110&lt;I$4,(DATE(YEAR($G110)+1,MONTH($G110)+1,1))&gt;I$4),$D110*24*I$3*(I$2/1000-($F110/1000)),0)</f>
        <v>0</v>
      </c>
      <c r="J110" s="69" t="n">
        <f aca="false">IF(AND($F110&lt;J$2,$G110&lt;J$4,(DATE(YEAR($G110)+1,MONTH($G110)+1,1))&gt;J$4),$D110*24*J$3*(J$2/1000-($F110/1000)),0)</f>
        <v>0</v>
      </c>
      <c r="K110" s="69" t="n">
        <f aca="false">IF(AND($F110&lt;K$2,$G110&lt;K$4,(DATE(YEAR($G110)+1,MONTH($G110)+1,1))&gt;K$4),$D110*24*K$3*(K$2/1000-($F110/1000)),0)</f>
        <v>0</v>
      </c>
      <c r="L110" s="69" t="n">
        <f aca="false">IF(AND($F110&lt;L$2,$G110&lt;L$4,(DATE(YEAR($G110)+1,MONTH($G110)+1,1))&gt;L$4),$D110*24*L$3*(L$2/1000-($F110/1000)),0)</f>
        <v>0</v>
      </c>
      <c r="M110" s="69" t="n">
        <f aca="false">IF(AND($F110&lt;M$2,$G110&lt;M$4,(DATE(YEAR($G110)+1,MONTH($G110)+1,1))&gt;M$4),$D110*24*M$3*(M$2/1000-($F110/1000)),0)</f>
        <v>0</v>
      </c>
      <c r="N110" s="69" t="n">
        <f aca="false">IF(AND($F110&lt;N$2,$G110&lt;N$4,(DATE(YEAR($G110)+1,MONTH($G110)+1,1))&gt;N$4),$D110*24*N$3*(N$2/1000-($F110/1000)),0)</f>
        <v>0</v>
      </c>
      <c r="O110" s="69" t="n">
        <f aca="false">IF(AND($F110&lt;O$2,$G110&lt;O$4,(DATE(YEAR($G110)+1,MONTH($G110)+1,1))&gt;O$4),$D110*24*O$3*(O$2/1000-($F110/1000)),0)</f>
        <v>0</v>
      </c>
      <c r="P110" s="69" t="n">
        <f aca="false">IF(AND($F110&lt;P$2,$G110&lt;P$4,(DATE(YEAR($G110)+1,MONTH($G110)+1,1))&gt;P$4),$D110*24*P$3*(P$2/1000-($F110/1000)),0)</f>
        <v>0</v>
      </c>
      <c r="Q110" s="69" t="n">
        <f aca="false">IF(AND($F110&lt;Q$2,$G110&lt;Q$4,(DATE(YEAR($G110)+1,MONTH($G110)+1,1))&gt;Q$4),$D110*24*Q$3*(Q$2/1000-($F110/1000)),0)</f>
        <v>0</v>
      </c>
      <c r="R110" s="69" t="n">
        <f aca="false">IF(AND($F110&lt;R$2,$G110&lt;R$4,(DATE(YEAR($G110)+1,MONTH($G110)+1,1))&gt;R$4),$D110*24*R$3*(R$2/1000-($F110/1000)),0)</f>
        <v>2841.6</v>
      </c>
      <c r="S110" s="69" t="n">
        <f aca="false">IF(AND($F110&lt;S$2,$G110&lt;S$4,(DATE(YEAR($G110)+1,MONTH($G110)+1,1))&gt;S$4),$D110*24*S$3*(S$2/1000-($F110/1000)),0)</f>
        <v>3196.8</v>
      </c>
      <c r="T110" s="69" t="n">
        <f aca="false">IF(AND($F110&lt;T$2,$G110&lt;T$4,(DATE(YEAR($G110)+1,MONTH($G110)+1,1))&gt;T$4),$D110*24*T$3*(T$2/1000-($F110/1000)),0)</f>
        <v>3552</v>
      </c>
      <c r="U110" s="69" t="n">
        <f aca="false">IF(AND($F110&lt;U$2,$G110&lt;U$4,(DATE(YEAR($G110)+1,MONTH($G110)+1,1))&gt;U$4),$D110*24*U$3*(U$2/1000-($F110/1000)),0)</f>
        <v>3552</v>
      </c>
      <c r="V110" s="69" t="n">
        <f aca="false">IF(AND($F110&lt;V$2,$G110&lt;V$4,(DATE(YEAR($G110)+1,MONTH($G110)+1,1))&gt;V$4),$D110*24*V$3*(V$2/1000-($F110/1000)),0)</f>
        <v>3552</v>
      </c>
      <c r="W110" s="69" t="n">
        <f aca="false">IF(AND($F110&lt;W$2,$G110&lt;W$4,(DATE(YEAR($G110)+1,MONTH($G110)+1,1))&gt;W$4),$D110*24*W$3*(W$2/1000-($F110/1000)),0)</f>
        <v>3552</v>
      </c>
      <c r="X110" s="69" t="n">
        <f aca="false">IF(AND($F110&lt;X$2,$G110&lt;X$4,(DATE(YEAR($G110)+1,MONTH($G110)+1,1))&gt;X$4),$D110*24*X$3*(X$2/1000-($F110/1000)),0)</f>
        <v>3552</v>
      </c>
      <c r="Y110" s="69" t="n">
        <f aca="false">IF(AND($F110&lt;Y$2,$G110&lt;Y$4,(DATE(YEAR($G110)+1,MONTH($G110)+1,1))&gt;Y$4),$D110*24*Y$3*(Y$2/1000-($F110/1000)),0)</f>
        <v>3552</v>
      </c>
      <c r="Z110" s="69" t="n">
        <f aca="false">IF(AND($F110&lt;Z$2,$G110&lt;Z$4,(DATE(YEAR($G110)+1,MONTH($G110)+1,1))&gt;Z$4),$D110*24*Z$3*(Z$2/1000-($F110/1000)),0)</f>
        <v>3552</v>
      </c>
      <c r="AA110" s="69" t="n">
        <f aca="false">IF(AND($F110&lt;AA$2,$G110&lt;AA$4,(DATE(YEAR($G110)+1,MONTH($G110)+1,1))&gt;AA$4),$D110*24*AA$3*(AA$2/1000-($F110/1000)),0)</f>
        <v>3552</v>
      </c>
      <c r="AB110" s="69" t="n">
        <f aca="false">IF(AND($F110&lt;AB$2,$G110&lt;AB$4,(DATE(YEAR($G110)+1,MONTH($G110)+1,1))&gt;AB$4),$D110*24*AB$3*(AB$2/1000-($F110/1000)),0)</f>
        <v>3552</v>
      </c>
      <c r="AC110" s="69" t="n">
        <f aca="false">IF(AND($F110&lt;AC$2,$G110&lt;AC$4,(DATE(YEAR($G110)+1,MONTH($G110)+1,1))&gt;AC$4),$D110*24*AC$3*(AC$2/1000-($F110/1000)),0)</f>
        <v>3552</v>
      </c>
      <c r="AD110" s="69" t="n">
        <f aca="false">IF(AND($F110&lt;AD$2,$G110&lt;AD$4,(DATE(YEAR($G110)+1,MONTH($G110)+1,1))&gt;AD$4),$D110*24*AD$3*(AD$2/1000-($F110/1000)),0)</f>
        <v>0</v>
      </c>
      <c r="AE110" s="69" t="n">
        <f aca="false">IF(AND($F110&lt;AE$2,$G110&lt;AE$4,(DATE(YEAR($G110)+1,MONTH($G110)+1,1))&gt;AE$4),$D110*24*AE$3*(AE$2/1000-($F110/1000)),0)</f>
        <v>0</v>
      </c>
      <c r="AF110" s="69" t="n">
        <f aca="false">IF(AND($F110&lt;AF$2,$G110&lt;AF$4,(DATE(YEAR($G110)+1,MONTH($G110)+1,1))&gt;AF$4),$D110*24*AF$3*(AF$2/1000-($F110/1000)),0)</f>
        <v>0</v>
      </c>
      <c r="AG110" s="69" t="n">
        <f aca="false">IF(AND($F110&lt;AG$2,$G110&lt;AG$4,(DATE(YEAR($G110)+1,MONTH($G110)+1,1))&gt;AG$4),$D110*24*AG$3*(AG$2/1000-($F110/1000)),0)</f>
        <v>0</v>
      </c>
      <c r="AH110" s="69" t="n">
        <f aca="false">IF(AND($F110&lt;AH$2,$G110&lt;AH$4,(DATE(YEAR($G110)+1,MONTH($G110)+1,1))&gt;AH$4),$D110*24*AH$3*(AH$2/1000-($F110/1000)),0)</f>
        <v>0</v>
      </c>
      <c r="AI110" s="69" t="n">
        <f aca="false">IF(AND($F110&lt;AI$2,$G110&lt;AI$4,(DATE(YEAR($G110)+1,MONTH($G110)+1,1))&gt;AI$4),$D110*24*AI$3*(AI$2/1000-($F110/1000)),0)</f>
        <v>0</v>
      </c>
      <c r="AJ110" s="69" t="n">
        <f aca="false">IF(AND($F110&lt;AJ$2,$G110&lt;AJ$4,(DATE(YEAR($G110)+1,MONTH($G110)+1,1))&gt;AJ$4),$D110*24*AJ$3*(AJ$2/1000-($F110/1000)),0)</f>
        <v>0</v>
      </c>
      <c r="AK110" s="69" t="n">
        <f aca="false">IF(AND($F110&lt;AK$2,$G110&lt;AK$4,(DATE(YEAR($G110)+1,MONTH($G110)+1,1))&gt;AK$4),$D110*24*AK$3*(AK$2/1000-($F110/1000)),0)</f>
        <v>0</v>
      </c>
      <c r="AL110" s="69" t="n">
        <f aca="false">IF(AND($F110&lt;AL$2,$G110&lt;AL$4,(DATE(YEAR($G110)+1,MONTH($G110)+1,1))&gt;AL$4),$D110*24*AL$3*(AL$2/1000-($F110/1000)),0)</f>
        <v>0</v>
      </c>
      <c r="AM110" s="69" t="n">
        <f aca="false">IF(AND($F110&lt;AM$2,$G110&lt;AM$4,(DATE(YEAR($G110)+1,MONTH($G110)+1,1))&gt;AM$4),$D110*24*AM$3*(AM$2/1000-($F110/1000)),0)</f>
        <v>0</v>
      </c>
      <c r="AN110" s="69" t="n">
        <f aca="false">IF(AND($F110&lt;AN$2,$G110&lt;AN$4,(DATE(YEAR($G110)+1,MONTH($G110)+1,1))&gt;AN$4),$D110*24*AN$3*(AN$2/1000-($F110/1000)),0)</f>
        <v>0</v>
      </c>
      <c r="AO110" s="69" t="n">
        <f aca="false">IF(AND($F110&lt;AO$2,$G110&lt;AO$4,(DATE(YEAR($G110)+1,MONTH($G110)+1,1))&gt;AO$4),$D110*24*AO$3*(AO$2/1000-($F110/1000)),0)</f>
        <v>0</v>
      </c>
      <c r="AP110" s="69" t="n">
        <f aca="false">IF(AND($F110&lt;AP$2,$G110&lt;AP$4,(DATE(YEAR($G110)+1,MONTH($G110)+1,1))&gt;AP$4),$D110*24*AP$3*(AP$2/1000-($F110/1000)),0)</f>
        <v>0</v>
      </c>
      <c r="AQ110" s="69" t="n">
        <f aca="false">IF(AND($F110&lt;AQ$2,$G110&lt;AQ$4,(DATE(YEAR($G110)+1,MONTH($G110)+1,1))&gt;AQ$4),$D110*24*AQ$3*(AQ$2/1000-($F110/1000)),0)</f>
        <v>0</v>
      </c>
      <c r="AR110" s="69" t="n">
        <f aca="false">IF(AND($F110&lt;AR$2,$G110&lt;AR$4,(DATE(YEAR($G110)+1,MONTH($G110)+1,1))&gt;AR$4),$D110*24*AR$3*(AR$2/1000-($F110/1000)),0)</f>
        <v>0</v>
      </c>
      <c r="AS110" s="69" t="n">
        <f aca="false">IF(AND($F110&lt;AS$2,$G110&lt;AS$4,(DATE(YEAR($G110)+1,MONTH($G110)+1,1))&gt;AS$4),$D110*24*AS$3*(AS$2/1000-($F110/1000)),0)</f>
        <v>0</v>
      </c>
      <c r="AT110" s="69" t="n">
        <f aca="false">IF(AND($F110&lt;AT$2,$G110&lt;AT$4,(DATE(YEAR($G110)+1,MONTH($G110)+1,1))&gt;AT$4),$D110*24*AT$3*(AT$2/1000-($F110/1000)),0)</f>
        <v>0</v>
      </c>
      <c r="AU110" s="69" t="n">
        <f aca="false">IF(AND($F110&lt;AU$2,$G110&lt;AU$4,(DATE(YEAR($G110)+1,MONTH($G110)+1,1))&gt;AU$4),$D110*24*AU$3*(AU$2/1000-($F110/1000)),0)</f>
        <v>0</v>
      </c>
      <c r="AV110" s="69" t="n">
        <f aca="false">IF(AND($F110&lt;AV$2,$G110&lt;AV$4,(DATE(YEAR($G110)+1,MONTH($G110)+1,1))&gt;AV$4),$D110*24*AV$3*(AV$2/1000-($F110/1000)),0)</f>
        <v>0</v>
      </c>
      <c r="AW110" s="69" t="n">
        <f aca="false">IF(AND($F110&lt;AW$2,$G110&lt;AW$4,(DATE(YEAR($G110)+1,MONTH($G110)+1,1))&gt;AW$4),$D110*24*AW$3*(AW$2/1000-($F110/1000)),0)</f>
        <v>0</v>
      </c>
      <c r="AX110" s="69" t="n">
        <f aca="false">IF(AND($F110&lt;AX$2,$G110&lt;AX$4,(DATE(YEAR($G110)+1,MONTH($G110)+1,1))&gt;AX$4),$D110*24*AX$3*(AX$2/1000-($F110/1000)),0)</f>
        <v>0</v>
      </c>
      <c r="AY110" s="69" t="n">
        <f aca="false">IF(AND($F110&lt;AY$2,$G110&lt;AY$4,(DATE(YEAR($G110)+1,MONTH($G110)+1,1))&gt;AY$4),$D110*24*AY$3*(AY$2/1000-($F110/1000)),0)</f>
        <v>0</v>
      </c>
      <c r="AZ110" s="69" t="n">
        <f aca="false">IF(AND($F110&lt;AZ$2,$G110&lt;AZ$4,(DATE(YEAR($G110)+1,MONTH($G110)+1,1))&gt;AZ$4),$D110*24*AZ$3*(AZ$2/1000-($F110/1000)),0)</f>
        <v>0</v>
      </c>
      <c r="BA110" s="69" t="n">
        <f aca="false">IF(AND($F110&lt;BA$2,$G110&lt;BA$4,(DATE(YEAR($G110)+1,MONTH($G110)+1,1))&gt;BA$4),$D110*24*BA$3*(BA$2/1000-($F110/1000)),0)</f>
        <v>0</v>
      </c>
      <c r="BB110" s="69" t="n">
        <f aca="false">IF(AND($F110&lt;BB$2,$G110&lt;BB$4,(DATE(YEAR($G110)+1,MONTH($G110)+1,1))&gt;BB$4),$D110*24*BB$3*(BB$2/1000-($F110/1000)),0)</f>
        <v>0</v>
      </c>
      <c r="BC110" s="69" t="n">
        <f aca="false">IF(AND($F110&lt;BC$2,$G110&lt;BC$4,(DATE(YEAR($G110)+1,MONTH($G110)+1,1))&gt;BC$4),$D110*24*BC$3*(BC$2/1000-($F110/1000)),0)</f>
        <v>0</v>
      </c>
      <c r="BD110" s="83" t="n">
        <f aca="false">IF(AND($F110&lt;BD$2,$G110&lt;BD$4,(DATE(YEAR($G110)+1,MONTH($G110)+1,1))&gt;BD$4),$D110*24*BD$3*(BD$2/1000-($F110/1000)),0)</f>
        <v>0</v>
      </c>
      <c r="BF110" s="69" t="n">
        <f aca="false">AVERAGE(I110:K110)</f>
        <v>0</v>
      </c>
      <c r="BG110" s="69" t="n">
        <f aca="false">AVERAGE(L110:N110)</f>
        <v>0</v>
      </c>
      <c r="BH110" s="69" t="n">
        <f aca="false">AVERAGE(O110:Q110)</f>
        <v>0</v>
      </c>
      <c r="BI110" s="69" t="n">
        <f aca="false">AVERAGE(R110:T110)</f>
        <v>3196.8</v>
      </c>
      <c r="BJ110" s="69" t="n">
        <f aca="false">AVERAGE(U110:W110)</f>
        <v>3552</v>
      </c>
      <c r="BK110" s="69" t="n">
        <f aca="false">AVERAGE(X110:Z110)</f>
        <v>3552</v>
      </c>
      <c r="BL110" s="69" t="n">
        <f aca="false">AVERAGE(AA110:AC110)</f>
        <v>3552</v>
      </c>
      <c r="BM110" s="69" t="n">
        <f aca="false">AVERAGE(AD110:AF110)</f>
        <v>0</v>
      </c>
      <c r="BN110" s="69" t="n">
        <f aca="false">AVERAGE(AG110:AI110)</f>
        <v>0</v>
      </c>
      <c r="BO110" s="69" t="n">
        <f aca="false">AVERAGE(AJ110:AL110)</f>
        <v>0</v>
      </c>
      <c r="BP110" s="69" t="n">
        <f aca="false">AVERAGE(AM110:AO110)</f>
        <v>0</v>
      </c>
      <c r="BQ110" s="69" t="n">
        <f aca="false">AVERAGE(AP110:AR110)</f>
        <v>0</v>
      </c>
      <c r="BR110" s="69" t="n">
        <f aca="false">AVERAGE(AS110:AU110)</f>
        <v>0</v>
      </c>
      <c r="BS110" s="69" t="n">
        <f aca="false">AVERAGE(AV110:AX110)</f>
        <v>0</v>
      </c>
      <c r="BT110" s="69" t="n">
        <f aca="false">AVERAGE(AY110:BA110)</f>
        <v>0</v>
      </c>
      <c r="BU110" s="69" t="n">
        <f aca="false">AVERAGE(BB110:BD110)</f>
        <v>0</v>
      </c>
    </row>
    <row r="111" customFormat="false" ht="12.75" hidden="false" customHeight="false" outlineLevel="0" collapsed="false">
      <c r="A111" s="0" t="s">
        <v>712</v>
      </c>
      <c r="B111" s="3" t="s">
        <v>1272</v>
      </c>
      <c r="C111" s="3" t="s">
        <v>1273</v>
      </c>
      <c r="D111" s="0" t="n">
        <v>5.6</v>
      </c>
      <c r="E111" s="0" t="s">
        <v>1256</v>
      </c>
      <c r="F111" s="13" t="n">
        <v>0</v>
      </c>
      <c r="G111" s="8" t="n">
        <v>37162</v>
      </c>
      <c r="H111" s="64" t="s">
        <v>1260</v>
      </c>
      <c r="I111" s="69" t="n">
        <f aca="false">IF(AND($F111&lt;I$2,$G111&lt;I$4,(DATE(YEAR($G111)+1,MONTH($G111)+1,1))&gt;I$4),$D111*24*I$3*(I$2/1000-($F111/1000)),0)</f>
        <v>0</v>
      </c>
      <c r="J111" s="69" t="n">
        <f aca="false">IF(AND($F111&lt;J$2,$G111&lt;J$4,(DATE(YEAR($G111)+1,MONTH($G111)+1,1))&gt;J$4),$D111*24*J$3*(J$2/1000-($F111/1000)),0)</f>
        <v>0</v>
      </c>
      <c r="K111" s="69" t="n">
        <f aca="false">IF(AND($F111&lt;K$2,$G111&lt;K$4,(DATE(YEAR($G111)+1,MONTH($G111)+1,1))&gt;K$4),$D111*24*K$3*(K$2/1000-($F111/1000)),0)</f>
        <v>0</v>
      </c>
      <c r="L111" s="69" t="n">
        <f aca="false">IF(AND($F111&lt;L$2,$G111&lt;L$4,(DATE(YEAR($G111)+1,MONTH($G111)+1,1))&gt;L$4),$D111*24*L$3*(L$2/1000-($F111/1000)),0)</f>
        <v>0</v>
      </c>
      <c r="M111" s="69" t="n">
        <f aca="false">IF(AND($F111&lt;M$2,$G111&lt;M$4,(DATE(YEAR($G111)+1,MONTH($G111)+1,1))&gt;M$4),$D111*24*M$3*(M$2/1000-($F111/1000)),0)</f>
        <v>0</v>
      </c>
      <c r="N111" s="69" t="n">
        <f aca="false">IF(AND($F111&lt;N$2,$G111&lt;N$4,(DATE(YEAR($G111)+1,MONTH($G111)+1,1))&gt;N$4),$D111*24*N$3*(N$2/1000-($F111/1000)),0)</f>
        <v>0</v>
      </c>
      <c r="O111" s="69" t="n">
        <f aca="false">IF(AND($F111&lt;O$2,$G111&lt;O$4,(DATE(YEAR($G111)+1,MONTH($G111)+1,1))&gt;O$4),$D111*24*O$3*(O$2/1000-($F111/1000)),0)</f>
        <v>0</v>
      </c>
      <c r="P111" s="69" t="n">
        <f aca="false">IF(AND($F111&lt;P$2,$G111&lt;P$4,(DATE(YEAR($G111)+1,MONTH($G111)+1,1))&gt;P$4),$D111*24*P$3*(P$2/1000-($F111/1000)),0)</f>
        <v>0</v>
      </c>
      <c r="Q111" s="69" t="n">
        <f aca="false">IF(AND($F111&lt;Q$2,$G111&lt;Q$4,(DATE(YEAR($G111)+1,MONTH($G111)+1,1))&gt;Q$4),$D111*24*Q$3*(Q$2/1000-($F111/1000)),0)</f>
        <v>0</v>
      </c>
      <c r="R111" s="69" t="n">
        <f aca="false">IF(AND($F111&lt;R$2,$G111&lt;R$4,(DATE(YEAR($G111)+1,MONTH($G111)+1,1))&gt;R$4),$D111*24*R$3*(R$2/1000-($F111/1000)),0)</f>
        <v>1075.2</v>
      </c>
      <c r="S111" s="69" t="n">
        <f aca="false">IF(AND($F111&lt;S$2,$G111&lt;S$4,(DATE(YEAR($G111)+1,MONTH($G111)+1,1))&gt;S$4),$D111*24*S$3*(S$2/1000-($F111/1000)),0)</f>
        <v>1209.6</v>
      </c>
      <c r="T111" s="69" t="n">
        <f aca="false">IF(AND($F111&lt;T$2,$G111&lt;T$4,(DATE(YEAR($G111)+1,MONTH($G111)+1,1))&gt;T$4),$D111*24*T$3*(T$2/1000-($F111/1000)),0)</f>
        <v>1344</v>
      </c>
      <c r="U111" s="69" t="n">
        <f aca="false">IF(AND($F111&lt;U$2,$G111&lt;U$4,(DATE(YEAR($G111)+1,MONTH($G111)+1,1))&gt;U$4),$D111*24*U$3*(U$2/1000-($F111/1000)),0)</f>
        <v>1344</v>
      </c>
      <c r="V111" s="69" t="n">
        <f aca="false">IF(AND($F111&lt;V$2,$G111&lt;V$4,(DATE(YEAR($G111)+1,MONTH($G111)+1,1))&gt;V$4),$D111*24*V$3*(V$2/1000-($F111/1000)),0)</f>
        <v>1344</v>
      </c>
      <c r="W111" s="69" t="n">
        <f aca="false">IF(AND($F111&lt;W$2,$G111&lt;W$4,(DATE(YEAR($G111)+1,MONTH($G111)+1,1))&gt;W$4),$D111*24*W$3*(W$2/1000-($F111/1000)),0)</f>
        <v>1344</v>
      </c>
      <c r="X111" s="69" t="n">
        <f aca="false">IF(AND($F111&lt;X$2,$G111&lt;X$4,(DATE(YEAR($G111)+1,MONTH($G111)+1,1))&gt;X$4),$D111*24*X$3*(X$2/1000-($F111/1000)),0)</f>
        <v>1344</v>
      </c>
      <c r="Y111" s="69" t="n">
        <f aca="false">IF(AND($F111&lt;Y$2,$G111&lt;Y$4,(DATE(YEAR($G111)+1,MONTH($G111)+1,1))&gt;Y$4),$D111*24*Y$3*(Y$2/1000-($F111/1000)),0)</f>
        <v>1344</v>
      </c>
      <c r="Z111" s="69" t="n">
        <f aca="false">IF(AND($F111&lt;Z$2,$G111&lt;Z$4,(DATE(YEAR($G111)+1,MONTH($G111)+1,1))&gt;Z$4),$D111*24*Z$3*(Z$2/1000-($F111/1000)),0)</f>
        <v>1344</v>
      </c>
      <c r="AA111" s="69" t="n">
        <f aca="false">IF(AND($F111&lt;AA$2,$G111&lt;AA$4,(DATE(YEAR($G111)+1,MONTH($G111)+1,1))&gt;AA$4),$D111*24*AA$3*(AA$2/1000-($F111/1000)),0)</f>
        <v>1344</v>
      </c>
      <c r="AB111" s="69" t="n">
        <f aca="false">IF(AND($F111&lt;AB$2,$G111&lt;AB$4,(DATE(YEAR($G111)+1,MONTH($G111)+1,1))&gt;AB$4),$D111*24*AB$3*(AB$2/1000-($F111/1000)),0)</f>
        <v>1344</v>
      </c>
      <c r="AC111" s="69" t="n">
        <f aca="false">IF(AND($F111&lt;AC$2,$G111&lt;AC$4,(DATE(YEAR($G111)+1,MONTH($G111)+1,1))&gt;AC$4),$D111*24*AC$3*(AC$2/1000-($F111/1000)),0)</f>
        <v>1344</v>
      </c>
      <c r="AD111" s="69" t="n">
        <f aca="false">IF(AND($F111&lt;AD$2,$G111&lt;AD$4,(DATE(YEAR($G111)+1,MONTH($G111)+1,1))&gt;AD$4),$D111*24*AD$3*(AD$2/1000-($F111/1000)),0)</f>
        <v>0</v>
      </c>
      <c r="AE111" s="69" t="n">
        <f aca="false">IF(AND($F111&lt;AE$2,$G111&lt;AE$4,(DATE(YEAR($G111)+1,MONTH($G111)+1,1))&gt;AE$4),$D111*24*AE$3*(AE$2/1000-($F111/1000)),0)</f>
        <v>0</v>
      </c>
      <c r="AF111" s="69" t="n">
        <f aca="false">IF(AND($F111&lt;AF$2,$G111&lt;AF$4,(DATE(YEAR($G111)+1,MONTH($G111)+1,1))&gt;AF$4),$D111*24*AF$3*(AF$2/1000-($F111/1000)),0)</f>
        <v>0</v>
      </c>
      <c r="AG111" s="69" t="n">
        <f aca="false">IF(AND($F111&lt;AG$2,$G111&lt;AG$4,(DATE(YEAR($G111)+1,MONTH($G111)+1,1))&gt;AG$4),$D111*24*AG$3*(AG$2/1000-($F111/1000)),0)</f>
        <v>0</v>
      </c>
      <c r="AH111" s="69" t="n">
        <f aca="false">IF(AND($F111&lt;AH$2,$G111&lt;AH$4,(DATE(YEAR($G111)+1,MONTH($G111)+1,1))&gt;AH$4),$D111*24*AH$3*(AH$2/1000-($F111/1000)),0)</f>
        <v>0</v>
      </c>
      <c r="AI111" s="69" t="n">
        <f aca="false">IF(AND($F111&lt;AI$2,$G111&lt;AI$4,(DATE(YEAR($G111)+1,MONTH($G111)+1,1))&gt;AI$4),$D111*24*AI$3*(AI$2/1000-($F111/1000)),0)</f>
        <v>0</v>
      </c>
      <c r="AJ111" s="69" t="n">
        <f aca="false">IF(AND($F111&lt;AJ$2,$G111&lt;AJ$4,(DATE(YEAR($G111)+1,MONTH($G111)+1,1))&gt;AJ$4),$D111*24*AJ$3*(AJ$2/1000-($F111/1000)),0)</f>
        <v>0</v>
      </c>
      <c r="AK111" s="69" t="n">
        <f aca="false">IF(AND($F111&lt;AK$2,$G111&lt;AK$4,(DATE(YEAR($G111)+1,MONTH($G111)+1,1))&gt;AK$4),$D111*24*AK$3*(AK$2/1000-($F111/1000)),0)</f>
        <v>0</v>
      </c>
      <c r="AL111" s="69" t="n">
        <f aca="false">IF(AND($F111&lt;AL$2,$G111&lt;AL$4,(DATE(YEAR($G111)+1,MONTH($G111)+1,1))&gt;AL$4),$D111*24*AL$3*(AL$2/1000-($F111/1000)),0)</f>
        <v>0</v>
      </c>
      <c r="AM111" s="69" t="n">
        <f aca="false">IF(AND($F111&lt;AM$2,$G111&lt;AM$4,(DATE(YEAR($G111)+1,MONTH($G111)+1,1))&gt;AM$4),$D111*24*AM$3*(AM$2/1000-($F111/1000)),0)</f>
        <v>0</v>
      </c>
      <c r="AN111" s="69" t="n">
        <f aca="false">IF(AND($F111&lt;AN$2,$G111&lt;AN$4,(DATE(YEAR($G111)+1,MONTH($G111)+1,1))&gt;AN$4),$D111*24*AN$3*(AN$2/1000-($F111/1000)),0)</f>
        <v>0</v>
      </c>
      <c r="AO111" s="69" t="n">
        <f aca="false">IF(AND($F111&lt;AO$2,$G111&lt;AO$4,(DATE(YEAR($G111)+1,MONTH($G111)+1,1))&gt;AO$4),$D111*24*AO$3*(AO$2/1000-($F111/1000)),0)</f>
        <v>0</v>
      </c>
      <c r="AP111" s="69" t="n">
        <f aca="false">IF(AND($F111&lt;AP$2,$G111&lt;AP$4,(DATE(YEAR($G111)+1,MONTH($G111)+1,1))&gt;AP$4),$D111*24*AP$3*(AP$2/1000-($F111/1000)),0)</f>
        <v>0</v>
      </c>
      <c r="AQ111" s="69" t="n">
        <f aca="false">IF(AND($F111&lt;AQ$2,$G111&lt;AQ$4,(DATE(YEAR($G111)+1,MONTH($G111)+1,1))&gt;AQ$4),$D111*24*AQ$3*(AQ$2/1000-($F111/1000)),0)</f>
        <v>0</v>
      </c>
      <c r="AR111" s="69" t="n">
        <f aca="false">IF(AND($F111&lt;AR$2,$G111&lt;AR$4,(DATE(YEAR($G111)+1,MONTH($G111)+1,1))&gt;AR$4),$D111*24*AR$3*(AR$2/1000-($F111/1000)),0)</f>
        <v>0</v>
      </c>
      <c r="AS111" s="69" t="n">
        <f aca="false">IF(AND($F111&lt;AS$2,$G111&lt;AS$4,(DATE(YEAR($G111)+1,MONTH($G111)+1,1))&gt;AS$4),$D111*24*AS$3*(AS$2/1000-($F111/1000)),0)</f>
        <v>0</v>
      </c>
      <c r="AT111" s="69" t="n">
        <f aca="false">IF(AND($F111&lt;AT$2,$G111&lt;AT$4,(DATE(YEAR($G111)+1,MONTH($G111)+1,1))&gt;AT$4),$D111*24*AT$3*(AT$2/1000-($F111/1000)),0)</f>
        <v>0</v>
      </c>
      <c r="AU111" s="69" t="n">
        <f aca="false">IF(AND($F111&lt;AU$2,$G111&lt;AU$4,(DATE(YEAR($G111)+1,MONTH($G111)+1,1))&gt;AU$4),$D111*24*AU$3*(AU$2/1000-($F111/1000)),0)</f>
        <v>0</v>
      </c>
      <c r="AV111" s="69" t="n">
        <f aca="false">IF(AND($F111&lt;AV$2,$G111&lt;AV$4,(DATE(YEAR($G111)+1,MONTH($G111)+1,1))&gt;AV$4),$D111*24*AV$3*(AV$2/1000-($F111/1000)),0)</f>
        <v>0</v>
      </c>
      <c r="AW111" s="69" t="n">
        <f aca="false">IF(AND($F111&lt;AW$2,$G111&lt;AW$4,(DATE(YEAR($G111)+1,MONTH($G111)+1,1))&gt;AW$4),$D111*24*AW$3*(AW$2/1000-($F111/1000)),0)</f>
        <v>0</v>
      </c>
      <c r="AX111" s="69" t="n">
        <f aca="false">IF(AND($F111&lt;AX$2,$G111&lt;AX$4,(DATE(YEAR($G111)+1,MONTH($G111)+1,1))&gt;AX$4),$D111*24*AX$3*(AX$2/1000-($F111/1000)),0)</f>
        <v>0</v>
      </c>
      <c r="AY111" s="69" t="n">
        <f aca="false">IF(AND($F111&lt;AY$2,$G111&lt;AY$4,(DATE(YEAR($G111)+1,MONTH($G111)+1,1))&gt;AY$4),$D111*24*AY$3*(AY$2/1000-($F111/1000)),0)</f>
        <v>0</v>
      </c>
      <c r="AZ111" s="69" t="n">
        <f aca="false">IF(AND($F111&lt;AZ$2,$G111&lt;AZ$4,(DATE(YEAR($G111)+1,MONTH($G111)+1,1))&gt;AZ$4),$D111*24*AZ$3*(AZ$2/1000-($F111/1000)),0)</f>
        <v>0</v>
      </c>
      <c r="BA111" s="69" t="n">
        <f aca="false">IF(AND($F111&lt;BA$2,$G111&lt;BA$4,(DATE(YEAR($G111)+1,MONTH($G111)+1,1))&gt;BA$4),$D111*24*BA$3*(BA$2/1000-($F111/1000)),0)</f>
        <v>0</v>
      </c>
      <c r="BB111" s="69" t="n">
        <f aca="false">IF(AND($F111&lt;BB$2,$G111&lt;BB$4,(DATE(YEAR($G111)+1,MONTH($G111)+1,1))&gt;BB$4),$D111*24*BB$3*(BB$2/1000-($F111/1000)),0)</f>
        <v>0</v>
      </c>
      <c r="BC111" s="69" t="n">
        <f aca="false">IF(AND($F111&lt;BC$2,$G111&lt;BC$4,(DATE(YEAR($G111)+1,MONTH($G111)+1,1))&gt;BC$4),$D111*24*BC$3*(BC$2/1000-($F111/1000)),0)</f>
        <v>0</v>
      </c>
      <c r="BD111" s="83" t="n">
        <f aca="false">IF(AND($F111&lt;BD$2,$G111&lt;BD$4,(DATE(YEAR($G111)+1,MONTH($G111)+1,1))&gt;BD$4),$D111*24*BD$3*(BD$2/1000-($F111/1000)),0)</f>
        <v>0</v>
      </c>
      <c r="BF111" s="69" t="n">
        <f aca="false">AVERAGE(I111:K111)</f>
        <v>0</v>
      </c>
      <c r="BG111" s="69" t="n">
        <f aca="false">AVERAGE(L111:N111)</f>
        <v>0</v>
      </c>
      <c r="BH111" s="69" t="n">
        <f aca="false">AVERAGE(O111:Q111)</f>
        <v>0</v>
      </c>
      <c r="BI111" s="69" t="n">
        <f aca="false">AVERAGE(R111:T111)</f>
        <v>1209.6</v>
      </c>
      <c r="BJ111" s="69" t="n">
        <f aca="false">AVERAGE(U111:W111)</f>
        <v>1344</v>
      </c>
      <c r="BK111" s="69" t="n">
        <f aca="false">AVERAGE(X111:Z111)</f>
        <v>1344</v>
      </c>
      <c r="BL111" s="69" t="n">
        <f aca="false">AVERAGE(AA111:AC111)</f>
        <v>1344</v>
      </c>
      <c r="BM111" s="69" t="n">
        <f aca="false">AVERAGE(AD111:AF111)</f>
        <v>0</v>
      </c>
      <c r="BN111" s="69" t="n">
        <f aca="false">AVERAGE(AG111:AI111)</f>
        <v>0</v>
      </c>
      <c r="BO111" s="69" t="n">
        <f aca="false">AVERAGE(AJ111:AL111)</f>
        <v>0</v>
      </c>
      <c r="BP111" s="69" t="n">
        <f aca="false">AVERAGE(AM111:AO111)</f>
        <v>0</v>
      </c>
      <c r="BQ111" s="69" t="n">
        <f aca="false">AVERAGE(AP111:AR111)</f>
        <v>0</v>
      </c>
      <c r="BR111" s="69" t="n">
        <f aca="false">AVERAGE(AS111:AU111)</f>
        <v>0</v>
      </c>
      <c r="BS111" s="69" t="n">
        <f aca="false">AVERAGE(AV111:AX111)</f>
        <v>0</v>
      </c>
      <c r="BT111" s="69" t="n">
        <f aca="false">AVERAGE(AY111:BA111)</f>
        <v>0</v>
      </c>
      <c r="BU111" s="69" t="n">
        <f aca="false">AVERAGE(BB111:BD111)</f>
        <v>0</v>
      </c>
    </row>
    <row r="112" customFormat="false" ht="12.75" hidden="false" customHeight="false" outlineLevel="0" collapsed="false">
      <c r="A112" s="0" t="s">
        <v>1304</v>
      </c>
      <c r="B112" s="3" t="s">
        <v>1272</v>
      </c>
      <c r="C112" s="3" t="s">
        <v>1273</v>
      </c>
      <c r="D112" s="0" t="n">
        <v>1000</v>
      </c>
      <c r="E112" s="0" t="s">
        <v>1268</v>
      </c>
      <c r="F112" s="0" t="n">
        <v>6707</v>
      </c>
      <c r="G112" s="8" t="n">
        <v>37773</v>
      </c>
      <c r="H112" s="64" t="s">
        <v>1260</v>
      </c>
      <c r="I112" s="69" t="n">
        <f aca="false">IF(AND($F112&lt;I$2,$G112&lt;I$4,(DATE(YEAR($G112)+1,MONTH($G112)+1,1))&gt;I$4),$D112*24*I$3*(I$2/1000-($F112/1000)),0)</f>
        <v>0</v>
      </c>
      <c r="J112" s="69" t="n">
        <f aca="false">IF(AND($F112&lt;J$2,$G112&lt;J$4,(DATE(YEAR($G112)+1,MONTH($G112)+1,1))&gt;J$4),$D112*24*J$3*(J$2/1000-($F112/1000)),0)</f>
        <v>0</v>
      </c>
      <c r="K112" s="69" t="n">
        <f aca="false">IF(AND($F112&lt;K$2,$G112&lt;K$4,(DATE(YEAR($G112)+1,MONTH($G112)+1,1))&gt;K$4),$D112*24*K$3*(K$2/1000-($F112/1000)),0)</f>
        <v>0</v>
      </c>
      <c r="L112" s="69" t="n">
        <f aca="false">IF(AND($F112&lt;L$2,$G112&lt;L$4,(DATE(YEAR($G112)+1,MONTH($G112)+1,1))&gt;L$4),$D112*24*L$3*(L$2/1000-($F112/1000)),0)</f>
        <v>0</v>
      </c>
      <c r="M112" s="69" t="n">
        <f aca="false">IF(AND($F112&lt;M$2,$G112&lt;M$4,(DATE(YEAR($G112)+1,MONTH($G112)+1,1))&gt;M$4),$D112*24*M$3*(M$2/1000-($F112/1000)),0)</f>
        <v>0</v>
      </c>
      <c r="N112" s="69" t="n">
        <f aca="false">IF(AND($F112&lt;N$2,$G112&lt;N$4,(DATE(YEAR($G112)+1,MONTH($G112)+1,1))&gt;N$4),$D112*24*N$3*(N$2/1000-($F112/1000)),0)</f>
        <v>0</v>
      </c>
      <c r="O112" s="69" t="n">
        <f aca="false">IF(AND($F112&lt;O$2,$G112&lt;O$4,(DATE(YEAR($G112)+1,MONTH($G112)+1,1))&gt;O$4),$D112*24*O$3*(O$2/1000-($F112/1000)),0)</f>
        <v>0</v>
      </c>
      <c r="P112" s="69" t="n">
        <f aca="false">IF(AND($F112&lt;P$2,$G112&lt;P$4,(DATE(YEAR($G112)+1,MONTH($G112)+1,1))&gt;P$4),$D112*24*P$3*(P$2/1000-($F112/1000)),0)</f>
        <v>0</v>
      </c>
      <c r="Q112" s="69" t="n">
        <f aca="false">IF(AND($F112&lt;Q$2,$G112&lt;Q$4,(DATE(YEAR($G112)+1,MONTH($G112)+1,1))&gt;Q$4),$D112*24*Q$3*(Q$2/1000-($F112/1000)),0)</f>
        <v>0</v>
      </c>
      <c r="R112" s="69" t="n">
        <f aca="false">IF(AND($F112&lt;R$2,$G112&lt;R$4,(DATE(YEAR($G112)+1,MONTH($G112)+1,1))&gt;R$4),$D112*24*R$3*(R$2/1000-($F112/1000)),0)</f>
        <v>0</v>
      </c>
      <c r="S112" s="69" t="n">
        <f aca="false">IF(AND($F112&lt;S$2,$G112&lt;S$4,(DATE(YEAR($G112)+1,MONTH($G112)+1,1))&gt;S$4),$D112*24*S$3*(S$2/1000-($F112/1000)),0)</f>
        <v>0</v>
      </c>
      <c r="T112" s="69" t="n">
        <f aca="false">IF(AND($F112&lt;T$2,$G112&lt;T$4,(DATE(YEAR($G112)+1,MONTH($G112)+1,1))&gt;T$4),$D112*24*T$3*(T$2/1000-($F112/1000)),0)</f>
        <v>0</v>
      </c>
      <c r="U112" s="69" t="n">
        <f aca="false">IF(AND($F112&lt;U$2,$G112&lt;U$4,(DATE(YEAR($G112)+1,MONTH($G112)+1,1))&gt;U$4),$D112*24*U$3*(U$2/1000-($F112/1000)),0)</f>
        <v>0</v>
      </c>
      <c r="V112" s="69" t="n">
        <f aca="false">IF(AND($F112&lt;V$2,$G112&lt;V$4,(DATE(YEAR($G112)+1,MONTH($G112)+1,1))&gt;V$4),$D112*24*V$3*(V$2/1000-($F112/1000)),0)</f>
        <v>0</v>
      </c>
      <c r="W112" s="69" t="n">
        <f aca="false">IF(AND($F112&lt;W$2,$G112&lt;W$4,(DATE(YEAR($G112)+1,MONTH($G112)+1,1))&gt;W$4),$D112*24*W$3*(W$2/1000-($F112/1000)),0)</f>
        <v>0</v>
      </c>
      <c r="X112" s="69" t="n">
        <f aca="false">IF(AND($F112&lt;X$2,$G112&lt;X$4,(DATE(YEAR($G112)+1,MONTH($G112)+1,1))&gt;X$4),$D112*24*X$3*(X$2/1000-($F112/1000)),0)</f>
        <v>0</v>
      </c>
      <c r="Y112" s="69" t="n">
        <f aca="false">IF(AND($F112&lt;Y$2,$G112&lt;Y$4,(DATE(YEAR($G112)+1,MONTH($G112)+1,1))&gt;Y$4),$D112*24*Y$3*(Y$2/1000-($F112/1000)),0)</f>
        <v>0</v>
      </c>
      <c r="Z112" s="69" t="n">
        <f aca="false">IF(AND($F112&lt;Z$2,$G112&lt;Z$4,(DATE(YEAR($G112)+1,MONTH($G112)+1,1))&gt;Z$4),$D112*24*Z$3*(Z$2/1000-($F112/1000)),0)</f>
        <v>0</v>
      </c>
      <c r="AA112" s="69" t="n">
        <f aca="false">IF(AND($F112&lt;AA$2,$G112&lt;AA$4,(DATE(YEAR($G112)+1,MONTH($G112)+1,1))&gt;AA$4),$D112*24*AA$3*(AA$2/1000-($F112/1000)),0)</f>
        <v>0</v>
      </c>
      <c r="AB112" s="69" t="n">
        <f aca="false">IF(AND($F112&lt;AB$2,$G112&lt;AB$4,(DATE(YEAR($G112)+1,MONTH($G112)+1,1))&gt;AB$4),$D112*24*AB$3*(AB$2/1000-($F112/1000)),0)</f>
        <v>0</v>
      </c>
      <c r="AC112" s="69" t="n">
        <f aca="false">IF(AND($F112&lt;AC$2,$G112&lt;AC$4,(DATE(YEAR($G112)+1,MONTH($G112)+1,1))&gt;AC$4),$D112*24*AC$3*(AC$2/1000-($F112/1000)),0)</f>
        <v>0</v>
      </c>
      <c r="AD112" s="69" t="n">
        <f aca="false">IF(AND($F112&lt;AD$2,$G112&lt;AD$4,(DATE(YEAR($G112)+1,MONTH($G112)+1,1))&gt;AD$4),$D112*24*AD$3*(AD$2/1000-($F112/1000)),0)</f>
        <v>0</v>
      </c>
      <c r="AE112" s="69" t="n">
        <f aca="false">IF(AND($F112&lt;AE$2,$G112&lt;AE$4,(DATE(YEAR($G112)+1,MONTH($G112)+1,1))&gt;AE$4),$D112*24*AE$3*(AE$2/1000-($F112/1000)),0)</f>
        <v>0</v>
      </c>
      <c r="AF112" s="69" t="n">
        <f aca="false">IF(AND($F112&lt;AF$2,$G112&lt;AF$4,(DATE(YEAR($G112)+1,MONTH($G112)+1,1))&gt;AF$4),$D112*24*AF$3*(AF$2/1000-($F112/1000)),0)</f>
        <v>0</v>
      </c>
      <c r="AG112" s="69" t="n">
        <f aca="false">IF(AND($F112&lt;AG$2,$G112&lt;AG$4,(DATE(YEAR($G112)+1,MONTH($G112)+1,1))&gt;AG$4),$D112*24*AG$3*(AG$2/1000-($F112/1000)),0)</f>
        <v>0</v>
      </c>
      <c r="AH112" s="69" t="n">
        <f aca="false">IF(AND($F112&lt;AH$2,$G112&lt;AH$4,(DATE(YEAR($G112)+1,MONTH($G112)+1,1))&gt;AH$4),$D112*24*AH$3*(AH$2/1000-($F112/1000)),0)</f>
        <v>0</v>
      </c>
      <c r="AI112" s="69" t="n">
        <f aca="false">IF(AND($F112&lt;AI$2,$G112&lt;AI$4,(DATE(YEAR($G112)+1,MONTH($G112)+1,1))&gt;AI$4),$D112*24*AI$3*(AI$2/1000-($F112/1000)),0)</f>
        <v>0</v>
      </c>
      <c r="AJ112" s="69" t="n">
        <f aca="false">IF(AND($F112&lt;AJ$2,$G112&lt;AJ$4,(DATE(YEAR($G112)+1,MONTH($G112)+1,1))&gt;AJ$4),$D112*24*AJ$3*(AJ$2/1000-($F112/1000)),0)</f>
        <v>0</v>
      </c>
      <c r="AK112" s="69" t="n">
        <f aca="false">IF(AND($F112&lt;AK$2,$G112&lt;AK$4,(DATE(YEAR($G112)+1,MONTH($G112)+1,1))&gt;AK$4),$D112*24*AK$3*(AK$2/1000-($F112/1000)),0)</f>
        <v>0</v>
      </c>
      <c r="AL112" s="69" t="n">
        <f aca="false">IF(AND($F112&lt;AL$2,$G112&lt;AL$4,(DATE(YEAR($G112)+1,MONTH($G112)+1,1))&gt;AL$4),$D112*24*AL$3*(AL$2/1000-($F112/1000)),0)</f>
        <v>0</v>
      </c>
      <c r="AM112" s="69" t="n">
        <f aca="false">IF(AND($F112&lt;AM$2,$G112&lt;AM$4,(DATE(YEAR($G112)+1,MONTH($G112)+1,1))&gt;AM$4),$D112*24*AM$3*(AM$2/1000-($F112/1000)),0)</f>
        <v>79032</v>
      </c>
      <c r="AN112" s="69" t="n">
        <f aca="false">IF(AND($F112&lt;AN$2,$G112&lt;AN$4,(DATE(YEAR($G112)+1,MONTH($G112)+1,1))&gt;AN$4),$D112*24*AN$3*(AN$2/1000-($F112/1000)),0)</f>
        <v>79032</v>
      </c>
      <c r="AO112" s="69" t="n">
        <f aca="false">IF(AND($F112&lt;AO$2,$G112&lt;AO$4,(DATE(YEAR($G112)+1,MONTH($G112)+1,1))&gt;AO$4),$D112*24*AO$3*(AO$2/1000-($F112/1000)),0)</f>
        <v>79032</v>
      </c>
      <c r="AP112" s="69" t="n">
        <f aca="false">IF(AND($F112&lt;AP$2,$G112&lt;AP$4,(DATE(YEAR($G112)+1,MONTH($G112)+1,1))&gt;AP$4),$D112*24*AP$3*(AP$2/1000-($F112/1000)),0)</f>
        <v>79032</v>
      </c>
      <c r="AQ112" s="69" t="n">
        <f aca="false">IF(AND($F112&lt;AQ$2,$G112&lt;AQ$4,(DATE(YEAR($G112)+1,MONTH($G112)+1,1))&gt;AQ$4),$D112*24*AQ$3*(AQ$2/1000-($F112/1000)),0)</f>
        <v>79032</v>
      </c>
      <c r="AR112" s="69" t="n">
        <f aca="false">IF(AND($F112&lt;AR$2,$G112&lt;AR$4,(DATE(YEAR($G112)+1,MONTH($G112)+1,1))&gt;AR$4),$D112*24*AR$3*(AR$2/1000-($F112/1000)),0)</f>
        <v>79032</v>
      </c>
      <c r="AS112" s="69" t="n">
        <f aca="false">IF(AND($F112&lt;AS$2,$G112&lt;AS$4,(DATE(YEAR($G112)+1,MONTH($G112)+1,1))&gt;AS$4),$D112*24*AS$3*(AS$2/1000-($F112/1000)),0)</f>
        <v>79032</v>
      </c>
      <c r="AT112" s="69" t="n">
        <f aca="false">IF(AND($F112&lt;AT$2,$G112&lt;AT$4,(DATE(YEAR($G112)+1,MONTH($G112)+1,1))&gt;AT$4),$D112*24*AT$3*(AT$2/1000-($F112/1000)),0)</f>
        <v>79032</v>
      </c>
      <c r="AU112" s="69" t="n">
        <f aca="false">IF(AND($F112&lt;AU$2,$G112&lt;AU$4,(DATE(YEAR($G112)+1,MONTH($G112)+1,1))&gt;AU$4),$D112*24*AU$3*(AU$2/1000-($F112/1000)),0)</f>
        <v>79032</v>
      </c>
      <c r="AV112" s="69" t="n">
        <f aca="false">IF(AND($F112&lt;AV$2,$G112&lt;AV$4,(DATE(YEAR($G112)+1,MONTH($G112)+1,1))&gt;AV$4),$D112*24*AV$3*(AV$2/1000-($F112/1000)),0)</f>
        <v>79032</v>
      </c>
      <c r="AW112" s="69" t="n">
        <f aca="false">IF(AND($F112&lt;AW$2,$G112&lt;AW$4,(DATE(YEAR($G112)+1,MONTH($G112)+1,1))&gt;AW$4),$D112*24*AW$3*(AW$2/1000-($F112/1000)),0)</f>
        <v>79032</v>
      </c>
      <c r="AX112" s="69" t="n">
        <f aca="false">IF(AND($F112&lt;AX$2,$G112&lt;AX$4,(DATE(YEAR($G112)+1,MONTH($G112)+1,1))&gt;AX$4),$D112*24*AX$3*(AX$2/1000-($F112/1000)),0)</f>
        <v>79032</v>
      </c>
      <c r="AY112" s="69" t="n">
        <f aca="false">IF(AND($F112&lt;AY$2,$G112&lt;AY$4,(DATE(YEAR($G112)+1,MONTH($G112)+1,1))&gt;AY$4),$D112*24*AY$3*(AY$2/1000-($F112/1000)),0)</f>
        <v>0</v>
      </c>
      <c r="AZ112" s="69" t="n">
        <f aca="false">IF(AND($F112&lt;AZ$2,$G112&lt;AZ$4,(DATE(YEAR($G112)+1,MONTH($G112)+1,1))&gt;AZ$4),$D112*24*AZ$3*(AZ$2/1000-($F112/1000)),0)</f>
        <v>0</v>
      </c>
      <c r="BA112" s="69" t="n">
        <f aca="false">IF(AND($F112&lt;BA$2,$G112&lt;BA$4,(DATE(YEAR($G112)+1,MONTH($G112)+1,1))&gt;BA$4),$D112*24*BA$3*(BA$2/1000-($F112/1000)),0)</f>
        <v>0</v>
      </c>
      <c r="BB112" s="69" t="n">
        <f aca="false">IF(AND($F112&lt;BB$2,$G112&lt;BB$4,(DATE(YEAR($G112)+1,MONTH($G112)+1,1))&gt;BB$4),$D112*24*BB$3*(BB$2/1000-($F112/1000)),0)</f>
        <v>0</v>
      </c>
      <c r="BC112" s="69" t="n">
        <f aca="false">IF(AND($F112&lt;BC$2,$G112&lt;BC$4,(DATE(YEAR($G112)+1,MONTH($G112)+1,1))&gt;BC$4),$D112*24*BC$3*(BC$2/1000-($F112/1000)),0)</f>
        <v>0</v>
      </c>
      <c r="BD112" s="83" t="n">
        <f aca="false">IF(AND($F112&lt;BD$2,$G112&lt;BD$4,(DATE(YEAR($G112)+1,MONTH($G112)+1,1))&gt;BD$4),$D112*24*BD$3*(BD$2/1000-($F112/1000)),0)</f>
        <v>0</v>
      </c>
      <c r="BF112" s="69" t="n">
        <f aca="false">AVERAGE(I112:K112)</f>
        <v>0</v>
      </c>
      <c r="BG112" s="69" t="n">
        <f aca="false">AVERAGE(L112:N112)</f>
        <v>0</v>
      </c>
      <c r="BH112" s="69" t="n">
        <f aca="false">AVERAGE(O112:Q112)</f>
        <v>0</v>
      </c>
      <c r="BI112" s="69" t="n">
        <f aca="false">AVERAGE(R112:T112)</f>
        <v>0</v>
      </c>
      <c r="BJ112" s="69" t="n">
        <f aca="false">AVERAGE(U112:W112)</f>
        <v>0</v>
      </c>
      <c r="BK112" s="69" t="n">
        <f aca="false">AVERAGE(X112:Z112)</f>
        <v>0</v>
      </c>
      <c r="BL112" s="69" t="n">
        <f aca="false">AVERAGE(AA112:AC112)</f>
        <v>0</v>
      </c>
      <c r="BM112" s="69" t="n">
        <f aca="false">AVERAGE(AD112:AF112)</f>
        <v>0</v>
      </c>
      <c r="BN112" s="69" t="n">
        <f aca="false">AVERAGE(AG112:AI112)</f>
        <v>0</v>
      </c>
      <c r="BO112" s="69" t="n">
        <f aca="false">AVERAGE(AJ112:AL112)</f>
        <v>0</v>
      </c>
      <c r="BP112" s="69" t="n">
        <f aca="false">AVERAGE(AM112:AO112)</f>
        <v>79032</v>
      </c>
      <c r="BQ112" s="69" t="n">
        <f aca="false">AVERAGE(AP112:AR112)</f>
        <v>79032</v>
      </c>
      <c r="BR112" s="69" t="n">
        <f aca="false">AVERAGE(AS112:AU112)</f>
        <v>79032</v>
      </c>
      <c r="BS112" s="69" t="n">
        <f aca="false">AVERAGE(AV112:AX112)</f>
        <v>79032</v>
      </c>
      <c r="BT112" s="69" t="n">
        <f aca="false">AVERAGE(AY112:BA112)</f>
        <v>0</v>
      </c>
      <c r="BU112" s="69" t="n">
        <f aca="false">AVERAGE(BB112:BD112)</f>
        <v>0</v>
      </c>
    </row>
    <row r="113" customFormat="false" ht="12.75" hidden="false" customHeight="false" outlineLevel="0" collapsed="false">
      <c r="A113" s="0" t="s">
        <v>1324</v>
      </c>
      <c r="B113" s="3" t="s">
        <v>1272</v>
      </c>
      <c r="C113" s="3" t="s">
        <v>1273</v>
      </c>
      <c r="D113" s="0" t="n">
        <v>750</v>
      </c>
      <c r="E113" s="0" t="s">
        <v>1268</v>
      </c>
      <c r="F113" s="0" t="n">
        <v>7000</v>
      </c>
      <c r="G113" s="8" t="n">
        <v>37622</v>
      </c>
      <c r="H113" s="64" t="s">
        <v>1260</v>
      </c>
      <c r="I113" s="69" t="n">
        <f aca="false">IF(AND($F113&lt;I$2,$G113&lt;I$4,(DATE(YEAR($G113)+1,MONTH($G113)+1,1))&gt;I$4),$D113*24*I$3*(I$2/1000-($F113/1000)),0)</f>
        <v>0</v>
      </c>
      <c r="J113" s="69" t="n">
        <f aca="false">IF(AND($F113&lt;J$2,$G113&lt;J$4,(DATE(YEAR($G113)+1,MONTH($G113)+1,1))&gt;J$4),$D113*24*J$3*(J$2/1000-($F113/1000)),0)</f>
        <v>0</v>
      </c>
      <c r="K113" s="69" t="n">
        <f aca="false">IF(AND($F113&lt;K$2,$G113&lt;K$4,(DATE(YEAR($G113)+1,MONTH($G113)+1,1))&gt;K$4),$D113*24*K$3*(K$2/1000-($F113/1000)),0)</f>
        <v>0</v>
      </c>
      <c r="L113" s="69" t="n">
        <f aca="false">IF(AND($F113&lt;L$2,$G113&lt;L$4,(DATE(YEAR($G113)+1,MONTH($G113)+1,1))&gt;L$4),$D113*24*L$3*(L$2/1000-($F113/1000)),0)</f>
        <v>0</v>
      </c>
      <c r="M113" s="69" t="n">
        <f aca="false">IF(AND($F113&lt;M$2,$G113&lt;M$4,(DATE(YEAR($G113)+1,MONTH($G113)+1,1))&gt;M$4),$D113*24*M$3*(M$2/1000-($F113/1000)),0)</f>
        <v>0</v>
      </c>
      <c r="N113" s="69" t="n">
        <f aca="false">IF(AND($F113&lt;N$2,$G113&lt;N$4,(DATE(YEAR($G113)+1,MONTH($G113)+1,1))&gt;N$4),$D113*24*N$3*(N$2/1000-($F113/1000)),0)</f>
        <v>0</v>
      </c>
      <c r="O113" s="69" t="n">
        <f aca="false">IF(AND($F113&lt;O$2,$G113&lt;O$4,(DATE(YEAR($G113)+1,MONTH($G113)+1,1))&gt;O$4),$D113*24*O$3*(O$2/1000-($F113/1000)),0)</f>
        <v>0</v>
      </c>
      <c r="P113" s="69" t="n">
        <f aca="false">IF(AND($F113&lt;P$2,$G113&lt;P$4,(DATE(YEAR($G113)+1,MONTH($G113)+1,1))&gt;P$4),$D113*24*P$3*(P$2/1000-($F113/1000)),0)</f>
        <v>0</v>
      </c>
      <c r="Q113" s="69" t="n">
        <f aca="false">IF(AND($F113&lt;Q$2,$G113&lt;Q$4,(DATE(YEAR($G113)+1,MONTH($G113)+1,1))&gt;Q$4),$D113*24*Q$3*(Q$2/1000-($F113/1000)),0)</f>
        <v>0</v>
      </c>
      <c r="R113" s="69" t="n">
        <f aca="false">IF(AND($F113&lt;R$2,$G113&lt;R$4,(DATE(YEAR($G113)+1,MONTH($G113)+1,1))&gt;R$4),$D113*24*R$3*(R$2/1000-($F113/1000)),0)</f>
        <v>0</v>
      </c>
      <c r="S113" s="69" t="n">
        <f aca="false">IF(AND($F113&lt;S$2,$G113&lt;S$4,(DATE(YEAR($G113)+1,MONTH($G113)+1,1))&gt;S$4),$D113*24*S$3*(S$2/1000-($F113/1000)),0)</f>
        <v>0</v>
      </c>
      <c r="T113" s="69" t="n">
        <f aca="false">IF(AND($F113&lt;T$2,$G113&lt;T$4,(DATE(YEAR($G113)+1,MONTH($G113)+1,1))&gt;T$4),$D113*24*T$3*(T$2/1000-($F113/1000)),0)</f>
        <v>0</v>
      </c>
      <c r="U113" s="69" t="n">
        <f aca="false">IF(AND($F113&lt;U$2,$G113&lt;U$4,(DATE(YEAR($G113)+1,MONTH($G113)+1,1))&gt;U$4),$D113*24*U$3*(U$2/1000-($F113/1000)),0)</f>
        <v>0</v>
      </c>
      <c r="V113" s="69" t="n">
        <f aca="false">IF(AND($F113&lt;V$2,$G113&lt;V$4,(DATE(YEAR($G113)+1,MONTH($G113)+1,1))&gt;V$4),$D113*24*V$3*(V$2/1000-($F113/1000)),0)</f>
        <v>0</v>
      </c>
      <c r="W113" s="69" t="n">
        <f aca="false">IF(AND($F113&lt;W$2,$G113&lt;W$4,(DATE(YEAR($G113)+1,MONTH($G113)+1,1))&gt;W$4),$D113*24*W$3*(W$2/1000-($F113/1000)),0)</f>
        <v>0</v>
      </c>
      <c r="X113" s="69" t="n">
        <f aca="false">IF(AND($F113&lt;X$2,$G113&lt;X$4,(DATE(YEAR($G113)+1,MONTH($G113)+1,1))&gt;X$4),$D113*24*X$3*(X$2/1000-($F113/1000)),0)</f>
        <v>0</v>
      </c>
      <c r="Y113" s="69" t="n">
        <f aca="false">IF(AND($F113&lt;Y$2,$G113&lt;Y$4,(DATE(YEAR($G113)+1,MONTH($G113)+1,1))&gt;Y$4),$D113*24*Y$3*(Y$2/1000-($F113/1000)),0)</f>
        <v>0</v>
      </c>
      <c r="Z113" s="69" t="n">
        <f aca="false">IF(AND($F113&lt;Z$2,$G113&lt;Z$4,(DATE(YEAR($G113)+1,MONTH($G113)+1,1))&gt;Z$4),$D113*24*Z$3*(Z$2/1000-($F113/1000)),0)</f>
        <v>0</v>
      </c>
      <c r="AA113" s="69" t="n">
        <f aca="false">IF(AND($F113&lt;AA$2,$G113&lt;AA$4,(DATE(YEAR($G113)+1,MONTH($G113)+1,1))&gt;AA$4),$D113*24*AA$3*(AA$2/1000-($F113/1000)),0)</f>
        <v>0</v>
      </c>
      <c r="AB113" s="69" t="n">
        <f aca="false">IF(AND($F113&lt;AB$2,$G113&lt;AB$4,(DATE(YEAR($G113)+1,MONTH($G113)+1,1))&gt;AB$4),$D113*24*AB$3*(AB$2/1000-($F113/1000)),0)</f>
        <v>0</v>
      </c>
      <c r="AC113" s="69" t="n">
        <f aca="false">IF(AND($F113&lt;AC$2,$G113&lt;AC$4,(DATE(YEAR($G113)+1,MONTH($G113)+1,1))&gt;AC$4),$D113*24*AC$3*(AC$2/1000-($F113/1000)),0)</f>
        <v>0</v>
      </c>
      <c r="AD113" s="69" t="n">
        <f aca="false">IF(AND($F113&lt;AD$2,$G113&lt;AD$4,(DATE(YEAR($G113)+1,MONTH($G113)+1,1))&gt;AD$4),$D113*24*AD$3*(AD$2/1000-($F113/1000)),0)</f>
        <v>0</v>
      </c>
      <c r="AE113" s="69" t="n">
        <f aca="false">IF(AND($F113&lt;AE$2,$G113&lt;AE$4,(DATE(YEAR($G113)+1,MONTH($G113)+1,1))&gt;AE$4),$D113*24*AE$3*(AE$2/1000-($F113/1000)),0)</f>
        <v>0</v>
      </c>
      <c r="AF113" s="69" t="n">
        <f aca="false">IF(AND($F113&lt;AF$2,$G113&lt;AF$4,(DATE(YEAR($G113)+1,MONTH($G113)+1,1))&gt;AF$4),$D113*24*AF$3*(AF$2/1000-($F113/1000)),0)</f>
        <v>0</v>
      </c>
      <c r="AG113" s="69" t="n">
        <f aca="false">IF(AND($F113&lt;AG$2,$G113&lt;AG$4,(DATE(YEAR($G113)+1,MONTH($G113)+1,1))&gt;AG$4),$D113*24*AG$3*(AG$2/1000-($F113/1000)),0)</f>
        <v>0</v>
      </c>
      <c r="AH113" s="69" t="n">
        <f aca="false">IF(AND($F113&lt;AH$2,$G113&lt;AH$4,(DATE(YEAR($G113)+1,MONTH($G113)+1,1))&gt;AH$4),$D113*24*AH$3*(AH$2/1000-($F113/1000)),0)</f>
        <v>54000</v>
      </c>
      <c r="AI113" s="69" t="n">
        <f aca="false">IF(AND($F113&lt;AI$2,$G113&lt;AI$4,(DATE(YEAR($G113)+1,MONTH($G113)+1,1))&gt;AI$4),$D113*24*AI$3*(AI$2/1000-($F113/1000)),0)</f>
        <v>54000</v>
      </c>
      <c r="AJ113" s="69" t="n">
        <f aca="false">IF(AND($F113&lt;AJ$2,$G113&lt;AJ$4,(DATE(YEAR($G113)+1,MONTH($G113)+1,1))&gt;AJ$4),$D113*24*AJ$3*(AJ$2/1000-($F113/1000)),0)</f>
        <v>54000</v>
      </c>
      <c r="AK113" s="69" t="n">
        <f aca="false">IF(AND($F113&lt;AK$2,$G113&lt;AK$4,(DATE(YEAR($G113)+1,MONTH($G113)+1,1))&gt;AK$4),$D113*24*AK$3*(AK$2/1000-($F113/1000)),0)</f>
        <v>54000</v>
      </c>
      <c r="AL113" s="69" t="n">
        <f aca="false">IF(AND($F113&lt;AL$2,$G113&lt;AL$4,(DATE(YEAR($G113)+1,MONTH($G113)+1,1))&gt;AL$4),$D113*24*AL$3*(AL$2/1000-($F113/1000)),0)</f>
        <v>54000</v>
      </c>
      <c r="AM113" s="69" t="n">
        <f aca="false">IF(AND($F113&lt;AM$2,$G113&lt;AM$4,(DATE(YEAR($G113)+1,MONTH($G113)+1,1))&gt;AM$4),$D113*24*AM$3*(AM$2/1000-($F113/1000)),0)</f>
        <v>54000</v>
      </c>
      <c r="AN113" s="69" t="n">
        <f aca="false">IF(AND($F113&lt;AN$2,$G113&lt;AN$4,(DATE(YEAR($G113)+1,MONTH($G113)+1,1))&gt;AN$4),$D113*24*AN$3*(AN$2/1000-($F113/1000)),0)</f>
        <v>54000</v>
      </c>
      <c r="AO113" s="69" t="n">
        <f aca="false">IF(AND($F113&lt;AO$2,$G113&lt;AO$4,(DATE(YEAR($G113)+1,MONTH($G113)+1,1))&gt;AO$4),$D113*24*AO$3*(AO$2/1000-($F113/1000)),0)</f>
        <v>54000</v>
      </c>
      <c r="AP113" s="69" t="n">
        <f aca="false">IF(AND($F113&lt;AP$2,$G113&lt;AP$4,(DATE(YEAR($G113)+1,MONTH($G113)+1,1))&gt;AP$4),$D113*24*AP$3*(AP$2/1000-($F113/1000)),0)</f>
        <v>54000</v>
      </c>
      <c r="AQ113" s="69" t="n">
        <f aca="false">IF(AND($F113&lt;AQ$2,$G113&lt;AQ$4,(DATE(YEAR($G113)+1,MONTH($G113)+1,1))&gt;AQ$4),$D113*24*AQ$3*(AQ$2/1000-($F113/1000)),0)</f>
        <v>54000</v>
      </c>
      <c r="AR113" s="69" t="n">
        <f aca="false">IF(AND($F113&lt;AR$2,$G113&lt;AR$4,(DATE(YEAR($G113)+1,MONTH($G113)+1,1))&gt;AR$4),$D113*24*AR$3*(AR$2/1000-($F113/1000)),0)</f>
        <v>54000</v>
      </c>
      <c r="AS113" s="69" t="n">
        <f aca="false">IF(AND($F113&lt;AS$2,$G113&lt;AS$4,(DATE(YEAR($G113)+1,MONTH($G113)+1,1))&gt;AS$4),$D113*24*AS$3*(AS$2/1000-($F113/1000)),0)</f>
        <v>54000</v>
      </c>
      <c r="AT113" s="69" t="n">
        <f aca="false">IF(AND($F113&lt;AT$2,$G113&lt;AT$4,(DATE(YEAR($G113)+1,MONTH($G113)+1,1))&gt;AT$4),$D113*24*AT$3*(AT$2/1000-($F113/1000)),0)</f>
        <v>0</v>
      </c>
      <c r="AU113" s="69" t="n">
        <f aca="false">IF(AND($F113&lt;AU$2,$G113&lt;AU$4,(DATE(YEAR($G113)+1,MONTH($G113)+1,1))&gt;AU$4),$D113*24*AU$3*(AU$2/1000-($F113/1000)),0)</f>
        <v>0</v>
      </c>
      <c r="AV113" s="69" t="n">
        <f aca="false">IF(AND($F113&lt;AV$2,$G113&lt;AV$4,(DATE(YEAR($G113)+1,MONTH($G113)+1,1))&gt;AV$4),$D113*24*AV$3*(AV$2/1000-($F113/1000)),0)</f>
        <v>0</v>
      </c>
      <c r="AW113" s="69" t="n">
        <f aca="false">IF(AND($F113&lt;AW$2,$G113&lt;AW$4,(DATE(YEAR($G113)+1,MONTH($G113)+1,1))&gt;AW$4),$D113*24*AW$3*(AW$2/1000-($F113/1000)),0)</f>
        <v>0</v>
      </c>
      <c r="AX113" s="69" t="n">
        <f aca="false">IF(AND($F113&lt;AX$2,$G113&lt;AX$4,(DATE(YEAR($G113)+1,MONTH($G113)+1,1))&gt;AX$4),$D113*24*AX$3*(AX$2/1000-($F113/1000)),0)</f>
        <v>0</v>
      </c>
      <c r="AY113" s="69" t="n">
        <f aca="false">IF(AND($F113&lt;AY$2,$G113&lt;AY$4,(DATE(YEAR($G113)+1,MONTH($G113)+1,1))&gt;AY$4),$D113*24*AY$3*(AY$2/1000-($F113/1000)),0)</f>
        <v>0</v>
      </c>
      <c r="AZ113" s="69" t="n">
        <f aca="false">IF(AND($F113&lt;AZ$2,$G113&lt;AZ$4,(DATE(YEAR($G113)+1,MONTH($G113)+1,1))&gt;AZ$4),$D113*24*AZ$3*(AZ$2/1000-($F113/1000)),0)</f>
        <v>0</v>
      </c>
      <c r="BA113" s="69" t="n">
        <f aca="false">IF(AND($F113&lt;BA$2,$G113&lt;BA$4,(DATE(YEAR($G113)+1,MONTH($G113)+1,1))&gt;BA$4),$D113*24*BA$3*(BA$2/1000-($F113/1000)),0)</f>
        <v>0</v>
      </c>
      <c r="BB113" s="69" t="n">
        <f aca="false">IF(AND($F113&lt;BB$2,$G113&lt;BB$4,(DATE(YEAR($G113)+1,MONTH($G113)+1,1))&gt;BB$4),$D113*24*BB$3*(BB$2/1000-($F113/1000)),0)</f>
        <v>0</v>
      </c>
      <c r="BC113" s="69" t="n">
        <f aca="false">IF(AND($F113&lt;BC$2,$G113&lt;BC$4,(DATE(YEAR($G113)+1,MONTH($G113)+1,1))&gt;BC$4),$D113*24*BC$3*(BC$2/1000-($F113/1000)),0)</f>
        <v>0</v>
      </c>
      <c r="BD113" s="83" t="n">
        <f aca="false">IF(AND($F113&lt;BD$2,$G113&lt;BD$4,(DATE(YEAR($G113)+1,MONTH($G113)+1,1))&gt;BD$4),$D113*24*BD$3*(BD$2/1000-($F113/1000)),0)</f>
        <v>0</v>
      </c>
      <c r="BF113" s="69" t="n">
        <f aca="false">AVERAGE(I113:K113)</f>
        <v>0</v>
      </c>
      <c r="BG113" s="69" t="n">
        <f aca="false">AVERAGE(L113:N113)</f>
        <v>0</v>
      </c>
      <c r="BH113" s="69" t="n">
        <f aca="false">AVERAGE(O113:Q113)</f>
        <v>0</v>
      </c>
      <c r="BI113" s="69" t="n">
        <f aca="false">AVERAGE(R113:T113)</f>
        <v>0</v>
      </c>
      <c r="BJ113" s="69" t="n">
        <f aca="false">AVERAGE(U113:W113)</f>
        <v>0</v>
      </c>
      <c r="BK113" s="69" t="n">
        <f aca="false">AVERAGE(X113:Z113)</f>
        <v>0</v>
      </c>
      <c r="BL113" s="69" t="n">
        <f aca="false">AVERAGE(AA113:AC113)</f>
        <v>0</v>
      </c>
      <c r="BM113" s="69" t="n">
        <f aca="false">AVERAGE(AD113:AF113)</f>
        <v>0</v>
      </c>
      <c r="BN113" s="69" t="n">
        <f aca="false">AVERAGE(AG113:AI113)</f>
        <v>36000</v>
      </c>
      <c r="BO113" s="69" t="n">
        <f aca="false">AVERAGE(AJ113:AL113)</f>
        <v>54000</v>
      </c>
      <c r="BP113" s="69" t="n">
        <f aca="false">AVERAGE(AM113:AO113)</f>
        <v>54000</v>
      </c>
      <c r="BQ113" s="69" t="n">
        <f aca="false">AVERAGE(AP113:AR113)</f>
        <v>54000</v>
      </c>
      <c r="BR113" s="69" t="n">
        <f aca="false">AVERAGE(AS113:AU113)</f>
        <v>18000</v>
      </c>
      <c r="BS113" s="69" t="n">
        <f aca="false">AVERAGE(AV113:AX113)</f>
        <v>0</v>
      </c>
      <c r="BT113" s="69" t="n">
        <f aca="false">AVERAGE(AY113:BA113)</f>
        <v>0</v>
      </c>
      <c r="BU113" s="69" t="n">
        <f aca="false">AVERAGE(BB113:BD113)</f>
        <v>0</v>
      </c>
    </row>
    <row r="114" customFormat="false" ht="12.75" hidden="false" customHeight="false" outlineLevel="0" collapsed="false">
      <c r="A114" s="0" t="s">
        <v>1325</v>
      </c>
      <c r="B114" s="3" t="s">
        <v>1272</v>
      </c>
      <c r="C114" s="3" t="s">
        <v>1273</v>
      </c>
      <c r="D114" s="0" t="n">
        <v>520</v>
      </c>
      <c r="E114" s="0" t="s">
        <v>1268</v>
      </c>
      <c r="F114" s="0" t="n">
        <v>7000</v>
      </c>
      <c r="G114" s="8" t="n">
        <v>37712</v>
      </c>
      <c r="H114" s="64" t="s">
        <v>1260</v>
      </c>
      <c r="I114" s="69" t="n">
        <f aca="false">IF(AND($F114&lt;I$2,$G114&lt;I$4,(DATE(YEAR($G114)+1,MONTH($G114)+1,1))&gt;I$4),$D114*24*I$3*(I$2/1000-($F114/1000)),0)</f>
        <v>0</v>
      </c>
      <c r="J114" s="69" t="n">
        <f aca="false">IF(AND($F114&lt;J$2,$G114&lt;J$4,(DATE(YEAR($G114)+1,MONTH($G114)+1,1))&gt;J$4),$D114*24*J$3*(J$2/1000-($F114/1000)),0)</f>
        <v>0</v>
      </c>
      <c r="K114" s="69" t="n">
        <f aca="false">IF(AND($F114&lt;K$2,$G114&lt;K$4,(DATE(YEAR($G114)+1,MONTH($G114)+1,1))&gt;K$4),$D114*24*K$3*(K$2/1000-($F114/1000)),0)</f>
        <v>0</v>
      </c>
      <c r="L114" s="69" t="n">
        <f aca="false">IF(AND($F114&lt;L$2,$G114&lt;L$4,(DATE(YEAR($G114)+1,MONTH($G114)+1,1))&gt;L$4),$D114*24*L$3*(L$2/1000-($F114/1000)),0)</f>
        <v>0</v>
      </c>
      <c r="M114" s="69" t="n">
        <f aca="false">IF(AND($F114&lt;M$2,$G114&lt;M$4,(DATE(YEAR($G114)+1,MONTH($G114)+1,1))&gt;M$4),$D114*24*M$3*(M$2/1000-($F114/1000)),0)</f>
        <v>0</v>
      </c>
      <c r="N114" s="69" t="n">
        <f aca="false">IF(AND($F114&lt;N$2,$G114&lt;N$4,(DATE(YEAR($G114)+1,MONTH($G114)+1,1))&gt;N$4),$D114*24*N$3*(N$2/1000-($F114/1000)),0)</f>
        <v>0</v>
      </c>
      <c r="O114" s="69" t="n">
        <f aca="false">IF(AND($F114&lt;O$2,$G114&lt;O$4,(DATE(YEAR($G114)+1,MONTH($G114)+1,1))&gt;O$4),$D114*24*O$3*(O$2/1000-($F114/1000)),0)</f>
        <v>0</v>
      </c>
      <c r="P114" s="69" t="n">
        <f aca="false">IF(AND($F114&lt;P$2,$G114&lt;P$4,(DATE(YEAR($G114)+1,MONTH($G114)+1,1))&gt;P$4),$D114*24*P$3*(P$2/1000-($F114/1000)),0)</f>
        <v>0</v>
      </c>
      <c r="Q114" s="69" t="n">
        <f aca="false">IF(AND($F114&lt;Q$2,$G114&lt;Q$4,(DATE(YEAR($G114)+1,MONTH($G114)+1,1))&gt;Q$4),$D114*24*Q$3*(Q$2/1000-($F114/1000)),0)</f>
        <v>0</v>
      </c>
      <c r="R114" s="69" t="n">
        <f aca="false">IF(AND($F114&lt;R$2,$G114&lt;R$4,(DATE(YEAR($G114)+1,MONTH($G114)+1,1))&gt;R$4),$D114*24*R$3*(R$2/1000-($F114/1000)),0)</f>
        <v>0</v>
      </c>
      <c r="S114" s="69" t="n">
        <f aca="false">IF(AND($F114&lt;S$2,$G114&lt;S$4,(DATE(YEAR($G114)+1,MONTH($G114)+1,1))&gt;S$4),$D114*24*S$3*(S$2/1000-($F114/1000)),0)</f>
        <v>0</v>
      </c>
      <c r="T114" s="69" t="n">
        <f aca="false">IF(AND($F114&lt;T$2,$G114&lt;T$4,(DATE(YEAR($G114)+1,MONTH($G114)+1,1))&gt;T$4),$D114*24*T$3*(T$2/1000-($F114/1000)),0)</f>
        <v>0</v>
      </c>
      <c r="U114" s="69" t="n">
        <f aca="false">IF(AND($F114&lt;U$2,$G114&lt;U$4,(DATE(YEAR($G114)+1,MONTH($G114)+1,1))&gt;U$4),$D114*24*U$3*(U$2/1000-($F114/1000)),0)</f>
        <v>0</v>
      </c>
      <c r="V114" s="69" t="n">
        <f aca="false">IF(AND($F114&lt;V$2,$G114&lt;V$4,(DATE(YEAR($G114)+1,MONTH($G114)+1,1))&gt;V$4),$D114*24*V$3*(V$2/1000-($F114/1000)),0)</f>
        <v>0</v>
      </c>
      <c r="W114" s="69" t="n">
        <f aca="false">IF(AND($F114&lt;W$2,$G114&lt;W$4,(DATE(YEAR($G114)+1,MONTH($G114)+1,1))&gt;W$4),$D114*24*W$3*(W$2/1000-($F114/1000)),0)</f>
        <v>0</v>
      </c>
      <c r="X114" s="69" t="n">
        <f aca="false">IF(AND($F114&lt;X$2,$G114&lt;X$4,(DATE(YEAR($G114)+1,MONTH($G114)+1,1))&gt;X$4),$D114*24*X$3*(X$2/1000-($F114/1000)),0)</f>
        <v>0</v>
      </c>
      <c r="Y114" s="69" t="n">
        <f aca="false">IF(AND($F114&lt;Y$2,$G114&lt;Y$4,(DATE(YEAR($G114)+1,MONTH($G114)+1,1))&gt;Y$4),$D114*24*Y$3*(Y$2/1000-($F114/1000)),0)</f>
        <v>0</v>
      </c>
      <c r="Z114" s="69" t="n">
        <f aca="false">IF(AND($F114&lt;Z$2,$G114&lt;Z$4,(DATE(YEAR($G114)+1,MONTH($G114)+1,1))&gt;Z$4),$D114*24*Z$3*(Z$2/1000-($F114/1000)),0)</f>
        <v>0</v>
      </c>
      <c r="AA114" s="69" t="n">
        <f aca="false">IF(AND($F114&lt;AA$2,$G114&lt;AA$4,(DATE(YEAR($G114)+1,MONTH($G114)+1,1))&gt;AA$4),$D114*24*AA$3*(AA$2/1000-($F114/1000)),0)</f>
        <v>0</v>
      </c>
      <c r="AB114" s="69" t="n">
        <f aca="false">IF(AND($F114&lt;AB$2,$G114&lt;AB$4,(DATE(YEAR($G114)+1,MONTH($G114)+1,1))&gt;AB$4),$D114*24*AB$3*(AB$2/1000-($F114/1000)),0)</f>
        <v>0</v>
      </c>
      <c r="AC114" s="69" t="n">
        <f aca="false">IF(AND($F114&lt;AC$2,$G114&lt;AC$4,(DATE(YEAR($G114)+1,MONTH($G114)+1,1))&gt;AC$4),$D114*24*AC$3*(AC$2/1000-($F114/1000)),0)</f>
        <v>0</v>
      </c>
      <c r="AD114" s="69" t="n">
        <f aca="false">IF(AND($F114&lt;AD$2,$G114&lt;AD$4,(DATE(YEAR($G114)+1,MONTH($G114)+1,1))&gt;AD$4),$D114*24*AD$3*(AD$2/1000-($F114/1000)),0)</f>
        <v>0</v>
      </c>
      <c r="AE114" s="69" t="n">
        <f aca="false">IF(AND($F114&lt;AE$2,$G114&lt;AE$4,(DATE(YEAR($G114)+1,MONTH($G114)+1,1))&gt;AE$4),$D114*24*AE$3*(AE$2/1000-($F114/1000)),0)</f>
        <v>0</v>
      </c>
      <c r="AF114" s="69" t="n">
        <f aca="false">IF(AND($F114&lt;AF$2,$G114&lt;AF$4,(DATE(YEAR($G114)+1,MONTH($G114)+1,1))&gt;AF$4),$D114*24*AF$3*(AF$2/1000-($F114/1000)),0)</f>
        <v>0</v>
      </c>
      <c r="AG114" s="69" t="n">
        <f aca="false">IF(AND($F114&lt;AG$2,$G114&lt;AG$4,(DATE(YEAR($G114)+1,MONTH($G114)+1,1))&gt;AG$4),$D114*24*AG$3*(AG$2/1000-($F114/1000)),0)</f>
        <v>0</v>
      </c>
      <c r="AH114" s="69" t="n">
        <f aca="false">IF(AND($F114&lt;AH$2,$G114&lt;AH$4,(DATE(YEAR($G114)+1,MONTH($G114)+1,1))&gt;AH$4),$D114*24*AH$3*(AH$2/1000-($F114/1000)),0)</f>
        <v>0</v>
      </c>
      <c r="AI114" s="69" t="n">
        <f aca="false">IF(AND($F114&lt;AI$2,$G114&lt;AI$4,(DATE(YEAR($G114)+1,MONTH($G114)+1,1))&gt;AI$4),$D114*24*AI$3*(AI$2/1000-($F114/1000)),0)</f>
        <v>0</v>
      </c>
      <c r="AJ114" s="69" t="n">
        <f aca="false">IF(AND($F114&lt;AJ$2,$G114&lt;AJ$4,(DATE(YEAR($G114)+1,MONTH($G114)+1,1))&gt;AJ$4),$D114*24*AJ$3*(AJ$2/1000-($F114/1000)),0)</f>
        <v>0</v>
      </c>
      <c r="AK114" s="69" t="n">
        <f aca="false">IF(AND($F114&lt;AK$2,$G114&lt;AK$4,(DATE(YEAR($G114)+1,MONTH($G114)+1,1))&gt;AK$4),$D114*24*AK$3*(AK$2/1000-($F114/1000)),0)</f>
        <v>37440</v>
      </c>
      <c r="AL114" s="69" t="n">
        <f aca="false">IF(AND($F114&lt;AL$2,$G114&lt;AL$4,(DATE(YEAR($G114)+1,MONTH($G114)+1,1))&gt;AL$4),$D114*24*AL$3*(AL$2/1000-($F114/1000)),0)</f>
        <v>37440</v>
      </c>
      <c r="AM114" s="69" t="n">
        <f aca="false">IF(AND($F114&lt;AM$2,$G114&lt;AM$4,(DATE(YEAR($G114)+1,MONTH($G114)+1,1))&gt;AM$4),$D114*24*AM$3*(AM$2/1000-($F114/1000)),0)</f>
        <v>37440</v>
      </c>
      <c r="AN114" s="69" t="n">
        <f aca="false">IF(AND($F114&lt;AN$2,$G114&lt;AN$4,(DATE(YEAR($G114)+1,MONTH($G114)+1,1))&gt;AN$4),$D114*24*AN$3*(AN$2/1000-($F114/1000)),0)</f>
        <v>37440</v>
      </c>
      <c r="AO114" s="69" t="n">
        <f aca="false">IF(AND($F114&lt;AO$2,$G114&lt;AO$4,(DATE(YEAR($G114)+1,MONTH($G114)+1,1))&gt;AO$4),$D114*24*AO$3*(AO$2/1000-($F114/1000)),0)</f>
        <v>37440</v>
      </c>
      <c r="AP114" s="69" t="n">
        <f aca="false">IF(AND($F114&lt;AP$2,$G114&lt;AP$4,(DATE(YEAR($G114)+1,MONTH($G114)+1,1))&gt;AP$4),$D114*24*AP$3*(AP$2/1000-($F114/1000)),0)</f>
        <v>37440</v>
      </c>
      <c r="AQ114" s="69" t="n">
        <f aca="false">IF(AND($F114&lt;AQ$2,$G114&lt;AQ$4,(DATE(YEAR($G114)+1,MONTH($G114)+1,1))&gt;AQ$4),$D114*24*AQ$3*(AQ$2/1000-($F114/1000)),0)</f>
        <v>37440</v>
      </c>
      <c r="AR114" s="69" t="n">
        <f aca="false">IF(AND($F114&lt;AR$2,$G114&lt;AR$4,(DATE(YEAR($G114)+1,MONTH($G114)+1,1))&gt;AR$4),$D114*24*AR$3*(AR$2/1000-($F114/1000)),0)</f>
        <v>37440</v>
      </c>
      <c r="AS114" s="69" t="n">
        <f aca="false">IF(AND($F114&lt;AS$2,$G114&lt;AS$4,(DATE(YEAR($G114)+1,MONTH($G114)+1,1))&gt;AS$4),$D114*24*AS$3*(AS$2/1000-($F114/1000)),0)</f>
        <v>37440</v>
      </c>
      <c r="AT114" s="69" t="n">
        <f aca="false">IF(AND($F114&lt;AT$2,$G114&lt;AT$4,(DATE(YEAR($G114)+1,MONTH($G114)+1,1))&gt;AT$4),$D114*24*AT$3*(AT$2/1000-($F114/1000)),0)</f>
        <v>37440</v>
      </c>
      <c r="AU114" s="69" t="n">
        <f aca="false">IF(AND($F114&lt;AU$2,$G114&lt;AU$4,(DATE(YEAR($G114)+1,MONTH($G114)+1,1))&gt;AU$4),$D114*24*AU$3*(AU$2/1000-($F114/1000)),0)</f>
        <v>37440</v>
      </c>
      <c r="AV114" s="69" t="n">
        <f aca="false">IF(AND($F114&lt;AV$2,$G114&lt;AV$4,(DATE(YEAR($G114)+1,MONTH($G114)+1,1))&gt;AV$4),$D114*24*AV$3*(AV$2/1000-($F114/1000)),0)</f>
        <v>37440</v>
      </c>
      <c r="AW114" s="69" t="n">
        <f aca="false">IF(AND($F114&lt;AW$2,$G114&lt;AW$4,(DATE(YEAR($G114)+1,MONTH($G114)+1,1))&gt;AW$4),$D114*24*AW$3*(AW$2/1000-($F114/1000)),0)</f>
        <v>0</v>
      </c>
      <c r="AX114" s="69" t="n">
        <f aca="false">IF(AND($F114&lt;AX$2,$G114&lt;AX$4,(DATE(YEAR($G114)+1,MONTH($G114)+1,1))&gt;AX$4),$D114*24*AX$3*(AX$2/1000-($F114/1000)),0)</f>
        <v>0</v>
      </c>
      <c r="AY114" s="69" t="n">
        <f aca="false">IF(AND($F114&lt;AY$2,$G114&lt;AY$4,(DATE(YEAR($G114)+1,MONTH($G114)+1,1))&gt;AY$4),$D114*24*AY$3*(AY$2/1000-($F114/1000)),0)</f>
        <v>0</v>
      </c>
      <c r="AZ114" s="69" t="n">
        <f aca="false">IF(AND($F114&lt;AZ$2,$G114&lt;AZ$4,(DATE(YEAR($G114)+1,MONTH($G114)+1,1))&gt;AZ$4),$D114*24*AZ$3*(AZ$2/1000-($F114/1000)),0)</f>
        <v>0</v>
      </c>
      <c r="BA114" s="69" t="n">
        <f aca="false">IF(AND($F114&lt;BA$2,$G114&lt;BA$4,(DATE(YEAR($G114)+1,MONTH($G114)+1,1))&gt;BA$4),$D114*24*BA$3*(BA$2/1000-($F114/1000)),0)</f>
        <v>0</v>
      </c>
      <c r="BB114" s="69" t="n">
        <f aca="false">IF(AND($F114&lt;BB$2,$G114&lt;BB$4,(DATE(YEAR($G114)+1,MONTH($G114)+1,1))&gt;BB$4),$D114*24*BB$3*(BB$2/1000-($F114/1000)),0)</f>
        <v>0</v>
      </c>
      <c r="BC114" s="69" t="n">
        <f aca="false">IF(AND($F114&lt;BC$2,$G114&lt;BC$4,(DATE(YEAR($G114)+1,MONTH($G114)+1,1))&gt;BC$4),$D114*24*BC$3*(BC$2/1000-($F114/1000)),0)</f>
        <v>0</v>
      </c>
      <c r="BD114" s="83" t="n">
        <f aca="false">IF(AND($F114&lt;BD$2,$G114&lt;BD$4,(DATE(YEAR($G114)+1,MONTH($G114)+1,1))&gt;BD$4),$D114*24*BD$3*(BD$2/1000-($F114/1000)),0)</f>
        <v>0</v>
      </c>
      <c r="BF114" s="69" t="n">
        <f aca="false">AVERAGE(I114:K114)</f>
        <v>0</v>
      </c>
      <c r="BG114" s="69" t="n">
        <f aca="false">AVERAGE(L114:N114)</f>
        <v>0</v>
      </c>
      <c r="BH114" s="69" t="n">
        <f aca="false">AVERAGE(O114:Q114)</f>
        <v>0</v>
      </c>
      <c r="BI114" s="69" t="n">
        <f aca="false">AVERAGE(R114:T114)</f>
        <v>0</v>
      </c>
      <c r="BJ114" s="69" t="n">
        <f aca="false">AVERAGE(U114:W114)</f>
        <v>0</v>
      </c>
      <c r="BK114" s="69" t="n">
        <f aca="false">AVERAGE(X114:Z114)</f>
        <v>0</v>
      </c>
      <c r="BL114" s="69" t="n">
        <f aca="false">AVERAGE(AA114:AC114)</f>
        <v>0</v>
      </c>
      <c r="BM114" s="69" t="n">
        <f aca="false">AVERAGE(AD114:AF114)</f>
        <v>0</v>
      </c>
      <c r="BN114" s="69" t="n">
        <f aca="false">AVERAGE(AG114:AI114)</f>
        <v>0</v>
      </c>
      <c r="BO114" s="69" t="n">
        <f aca="false">AVERAGE(AJ114:AL114)</f>
        <v>24960</v>
      </c>
      <c r="BP114" s="69" t="n">
        <f aca="false">AVERAGE(AM114:AO114)</f>
        <v>37440</v>
      </c>
      <c r="BQ114" s="69" t="n">
        <f aca="false">AVERAGE(AP114:AR114)</f>
        <v>37440</v>
      </c>
      <c r="BR114" s="69" t="n">
        <f aca="false">AVERAGE(AS114:AU114)</f>
        <v>37440</v>
      </c>
      <c r="BS114" s="69" t="n">
        <f aca="false">AVERAGE(AV114:AX114)</f>
        <v>12480</v>
      </c>
      <c r="BT114" s="69" t="n">
        <f aca="false">AVERAGE(AY114:BA114)</f>
        <v>0</v>
      </c>
      <c r="BU114" s="69" t="n">
        <f aca="false">AVERAGE(BB114:BD114)</f>
        <v>0</v>
      </c>
    </row>
    <row r="115" customFormat="false" ht="12.75" hidden="false" customHeight="false" outlineLevel="0" collapsed="false">
      <c r="A115" s="0" t="s">
        <v>1326</v>
      </c>
      <c r="B115" s="3" t="s">
        <v>1272</v>
      </c>
      <c r="C115" s="3" t="s">
        <v>1273</v>
      </c>
      <c r="D115" s="0" t="n">
        <v>765</v>
      </c>
      <c r="E115" s="0" t="s">
        <v>1268</v>
      </c>
      <c r="F115" s="0" t="n">
        <v>7000</v>
      </c>
      <c r="G115" s="8" t="n">
        <v>37803</v>
      </c>
      <c r="H115" s="64" t="s">
        <v>1260</v>
      </c>
      <c r="I115" s="69" t="n">
        <f aca="false">IF(AND($F115&lt;I$2,$G115&lt;I$4,(DATE(YEAR($G115)+1,MONTH($G115)+1,1))&gt;I$4),$D115*24*I$3*(I$2/1000-($F115/1000)),0)</f>
        <v>0</v>
      </c>
      <c r="J115" s="69" t="n">
        <f aca="false">IF(AND($F115&lt;J$2,$G115&lt;J$4,(DATE(YEAR($G115)+1,MONTH($G115)+1,1))&gt;J$4),$D115*24*J$3*(J$2/1000-($F115/1000)),0)</f>
        <v>0</v>
      </c>
      <c r="K115" s="69" t="n">
        <f aca="false">IF(AND($F115&lt;K$2,$G115&lt;K$4,(DATE(YEAR($G115)+1,MONTH($G115)+1,1))&gt;K$4),$D115*24*K$3*(K$2/1000-($F115/1000)),0)</f>
        <v>0</v>
      </c>
      <c r="L115" s="69" t="n">
        <f aca="false">IF(AND($F115&lt;L$2,$G115&lt;L$4,(DATE(YEAR($G115)+1,MONTH($G115)+1,1))&gt;L$4),$D115*24*L$3*(L$2/1000-($F115/1000)),0)</f>
        <v>0</v>
      </c>
      <c r="M115" s="69" t="n">
        <f aca="false">IF(AND($F115&lt;M$2,$G115&lt;M$4,(DATE(YEAR($G115)+1,MONTH($G115)+1,1))&gt;M$4),$D115*24*M$3*(M$2/1000-($F115/1000)),0)</f>
        <v>0</v>
      </c>
      <c r="N115" s="69" t="n">
        <f aca="false">IF(AND($F115&lt;N$2,$G115&lt;N$4,(DATE(YEAR($G115)+1,MONTH($G115)+1,1))&gt;N$4),$D115*24*N$3*(N$2/1000-($F115/1000)),0)</f>
        <v>0</v>
      </c>
      <c r="O115" s="69" t="n">
        <f aca="false">IF(AND($F115&lt;O$2,$G115&lt;O$4,(DATE(YEAR($G115)+1,MONTH($G115)+1,1))&gt;O$4),$D115*24*O$3*(O$2/1000-($F115/1000)),0)</f>
        <v>0</v>
      </c>
      <c r="P115" s="69" t="n">
        <f aca="false">IF(AND($F115&lt;P$2,$G115&lt;P$4,(DATE(YEAR($G115)+1,MONTH($G115)+1,1))&gt;P$4),$D115*24*P$3*(P$2/1000-($F115/1000)),0)</f>
        <v>0</v>
      </c>
      <c r="Q115" s="69" t="n">
        <f aca="false">IF(AND($F115&lt;Q$2,$G115&lt;Q$4,(DATE(YEAR($G115)+1,MONTH($G115)+1,1))&gt;Q$4),$D115*24*Q$3*(Q$2/1000-($F115/1000)),0)</f>
        <v>0</v>
      </c>
      <c r="R115" s="69" t="n">
        <f aca="false">IF(AND($F115&lt;R$2,$G115&lt;R$4,(DATE(YEAR($G115)+1,MONTH($G115)+1,1))&gt;R$4),$D115*24*R$3*(R$2/1000-($F115/1000)),0)</f>
        <v>0</v>
      </c>
      <c r="S115" s="69" t="n">
        <f aca="false">IF(AND($F115&lt;S$2,$G115&lt;S$4,(DATE(YEAR($G115)+1,MONTH($G115)+1,1))&gt;S$4),$D115*24*S$3*(S$2/1000-($F115/1000)),0)</f>
        <v>0</v>
      </c>
      <c r="T115" s="69" t="n">
        <f aca="false">IF(AND($F115&lt;T$2,$G115&lt;T$4,(DATE(YEAR($G115)+1,MONTH($G115)+1,1))&gt;T$4),$D115*24*T$3*(T$2/1000-($F115/1000)),0)</f>
        <v>0</v>
      </c>
      <c r="U115" s="69" t="n">
        <f aca="false">IF(AND($F115&lt;U$2,$G115&lt;U$4,(DATE(YEAR($G115)+1,MONTH($G115)+1,1))&gt;U$4),$D115*24*U$3*(U$2/1000-($F115/1000)),0)</f>
        <v>0</v>
      </c>
      <c r="V115" s="69" t="n">
        <f aca="false">IF(AND($F115&lt;V$2,$G115&lt;V$4,(DATE(YEAR($G115)+1,MONTH($G115)+1,1))&gt;V$4),$D115*24*V$3*(V$2/1000-($F115/1000)),0)</f>
        <v>0</v>
      </c>
      <c r="W115" s="69" t="n">
        <f aca="false">IF(AND($F115&lt;W$2,$G115&lt;W$4,(DATE(YEAR($G115)+1,MONTH($G115)+1,1))&gt;W$4),$D115*24*W$3*(W$2/1000-($F115/1000)),0)</f>
        <v>0</v>
      </c>
      <c r="X115" s="69" t="n">
        <f aca="false">IF(AND($F115&lt;X$2,$G115&lt;X$4,(DATE(YEAR($G115)+1,MONTH($G115)+1,1))&gt;X$4),$D115*24*X$3*(X$2/1000-($F115/1000)),0)</f>
        <v>0</v>
      </c>
      <c r="Y115" s="69" t="n">
        <f aca="false">IF(AND($F115&lt;Y$2,$G115&lt;Y$4,(DATE(YEAR($G115)+1,MONTH($G115)+1,1))&gt;Y$4),$D115*24*Y$3*(Y$2/1000-($F115/1000)),0)</f>
        <v>0</v>
      </c>
      <c r="Z115" s="69" t="n">
        <f aca="false">IF(AND($F115&lt;Z$2,$G115&lt;Z$4,(DATE(YEAR($G115)+1,MONTH($G115)+1,1))&gt;Z$4),$D115*24*Z$3*(Z$2/1000-($F115/1000)),0)</f>
        <v>0</v>
      </c>
      <c r="AA115" s="69" t="n">
        <f aca="false">IF(AND($F115&lt;AA$2,$G115&lt;AA$4,(DATE(YEAR($G115)+1,MONTH($G115)+1,1))&gt;AA$4),$D115*24*AA$3*(AA$2/1000-($F115/1000)),0)</f>
        <v>0</v>
      </c>
      <c r="AB115" s="69" t="n">
        <f aca="false">IF(AND($F115&lt;AB$2,$G115&lt;AB$4,(DATE(YEAR($G115)+1,MONTH($G115)+1,1))&gt;AB$4),$D115*24*AB$3*(AB$2/1000-($F115/1000)),0)</f>
        <v>0</v>
      </c>
      <c r="AC115" s="69" t="n">
        <f aca="false">IF(AND($F115&lt;AC$2,$G115&lt;AC$4,(DATE(YEAR($G115)+1,MONTH($G115)+1,1))&gt;AC$4),$D115*24*AC$3*(AC$2/1000-($F115/1000)),0)</f>
        <v>0</v>
      </c>
      <c r="AD115" s="69" t="n">
        <f aca="false">IF(AND($F115&lt;AD$2,$G115&lt;AD$4,(DATE(YEAR($G115)+1,MONTH($G115)+1,1))&gt;AD$4),$D115*24*AD$3*(AD$2/1000-($F115/1000)),0)</f>
        <v>0</v>
      </c>
      <c r="AE115" s="69" t="n">
        <f aca="false">IF(AND($F115&lt;AE$2,$G115&lt;AE$4,(DATE(YEAR($G115)+1,MONTH($G115)+1,1))&gt;AE$4),$D115*24*AE$3*(AE$2/1000-($F115/1000)),0)</f>
        <v>0</v>
      </c>
      <c r="AF115" s="69" t="n">
        <f aca="false">IF(AND($F115&lt;AF$2,$G115&lt;AF$4,(DATE(YEAR($G115)+1,MONTH($G115)+1,1))&gt;AF$4),$D115*24*AF$3*(AF$2/1000-($F115/1000)),0)</f>
        <v>0</v>
      </c>
      <c r="AG115" s="69" t="n">
        <f aca="false">IF(AND($F115&lt;AG$2,$G115&lt;AG$4,(DATE(YEAR($G115)+1,MONTH($G115)+1,1))&gt;AG$4),$D115*24*AG$3*(AG$2/1000-($F115/1000)),0)</f>
        <v>0</v>
      </c>
      <c r="AH115" s="69" t="n">
        <f aca="false">IF(AND($F115&lt;AH$2,$G115&lt;AH$4,(DATE(YEAR($G115)+1,MONTH($G115)+1,1))&gt;AH$4),$D115*24*AH$3*(AH$2/1000-($F115/1000)),0)</f>
        <v>0</v>
      </c>
      <c r="AI115" s="69" t="n">
        <f aca="false">IF(AND($F115&lt;AI$2,$G115&lt;AI$4,(DATE(YEAR($G115)+1,MONTH($G115)+1,1))&gt;AI$4),$D115*24*AI$3*(AI$2/1000-($F115/1000)),0)</f>
        <v>0</v>
      </c>
      <c r="AJ115" s="69" t="n">
        <f aca="false">IF(AND($F115&lt;AJ$2,$G115&lt;AJ$4,(DATE(YEAR($G115)+1,MONTH($G115)+1,1))&gt;AJ$4),$D115*24*AJ$3*(AJ$2/1000-($F115/1000)),0)</f>
        <v>0</v>
      </c>
      <c r="AK115" s="69" t="n">
        <f aca="false">IF(AND($F115&lt;AK$2,$G115&lt;AK$4,(DATE(YEAR($G115)+1,MONTH($G115)+1,1))&gt;AK$4),$D115*24*AK$3*(AK$2/1000-($F115/1000)),0)</f>
        <v>0</v>
      </c>
      <c r="AL115" s="69" t="n">
        <f aca="false">IF(AND($F115&lt;AL$2,$G115&lt;AL$4,(DATE(YEAR($G115)+1,MONTH($G115)+1,1))&gt;AL$4),$D115*24*AL$3*(AL$2/1000-($F115/1000)),0)</f>
        <v>0</v>
      </c>
      <c r="AM115" s="69" t="n">
        <f aca="false">IF(AND($F115&lt;AM$2,$G115&lt;AM$4,(DATE(YEAR($G115)+1,MONTH($G115)+1,1))&gt;AM$4),$D115*24*AM$3*(AM$2/1000-($F115/1000)),0)</f>
        <v>0</v>
      </c>
      <c r="AN115" s="69" t="n">
        <f aca="false">IF(AND($F115&lt;AN$2,$G115&lt;AN$4,(DATE(YEAR($G115)+1,MONTH($G115)+1,1))&gt;AN$4),$D115*24*AN$3*(AN$2/1000-($F115/1000)),0)</f>
        <v>55080</v>
      </c>
      <c r="AO115" s="69" t="n">
        <f aca="false">IF(AND($F115&lt;AO$2,$G115&lt;AO$4,(DATE(YEAR($G115)+1,MONTH($G115)+1,1))&gt;AO$4),$D115*24*AO$3*(AO$2/1000-($F115/1000)),0)</f>
        <v>55080</v>
      </c>
      <c r="AP115" s="69" t="n">
        <f aca="false">IF(AND($F115&lt;AP$2,$G115&lt;AP$4,(DATE(YEAR($G115)+1,MONTH($G115)+1,1))&gt;AP$4),$D115*24*AP$3*(AP$2/1000-($F115/1000)),0)</f>
        <v>55080</v>
      </c>
      <c r="AQ115" s="69" t="n">
        <f aca="false">IF(AND($F115&lt;AQ$2,$G115&lt;AQ$4,(DATE(YEAR($G115)+1,MONTH($G115)+1,1))&gt;AQ$4),$D115*24*AQ$3*(AQ$2/1000-($F115/1000)),0)</f>
        <v>55080</v>
      </c>
      <c r="AR115" s="69" t="n">
        <f aca="false">IF(AND($F115&lt;AR$2,$G115&lt;AR$4,(DATE(YEAR($G115)+1,MONTH($G115)+1,1))&gt;AR$4),$D115*24*AR$3*(AR$2/1000-($F115/1000)),0)</f>
        <v>55080</v>
      </c>
      <c r="AS115" s="69" t="n">
        <f aca="false">IF(AND($F115&lt;AS$2,$G115&lt;AS$4,(DATE(YEAR($G115)+1,MONTH($G115)+1,1))&gt;AS$4),$D115*24*AS$3*(AS$2/1000-($F115/1000)),0)</f>
        <v>55080</v>
      </c>
      <c r="AT115" s="69" t="n">
        <f aca="false">IF(AND($F115&lt;AT$2,$G115&lt;AT$4,(DATE(YEAR($G115)+1,MONTH($G115)+1,1))&gt;AT$4),$D115*24*AT$3*(AT$2/1000-($F115/1000)),0)</f>
        <v>55080</v>
      </c>
      <c r="AU115" s="69" t="n">
        <f aca="false">IF(AND($F115&lt;AU$2,$G115&lt;AU$4,(DATE(YEAR($G115)+1,MONTH($G115)+1,1))&gt;AU$4),$D115*24*AU$3*(AU$2/1000-($F115/1000)),0)</f>
        <v>55080</v>
      </c>
      <c r="AV115" s="69" t="n">
        <f aca="false">IF(AND($F115&lt;AV$2,$G115&lt;AV$4,(DATE(YEAR($G115)+1,MONTH($G115)+1,1))&gt;AV$4),$D115*24*AV$3*(AV$2/1000-($F115/1000)),0)</f>
        <v>55080</v>
      </c>
      <c r="AW115" s="69" t="n">
        <f aca="false">IF(AND($F115&lt;AW$2,$G115&lt;AW$4,(DATE(YEAR($G115)+1,MONTH($G115)+1,1))&gt;AW$4),$D115*24*AW$3*(AW$2/1000-($F115/1000)),0)</f>
        <v>55080</v>
      </c>
      <c r="AX115" s="69" t="n">
        <f aca="false">IF(AND($F115&lt;AX$2,$G115&lt;AX$4,(DATE(YEAR($G115)+1,MONTH($G115)+1,1))&gt;AX$4),$D115*24*AX$3*(AX$2/1000-($F115/1000)),0)</f>
        <v>55080</v>
      </c>
      <c r="AY115" s="69" t="n">
        <f aca="false">IF(AND($F115&lt;AY$2,$G115&lt;AY$4,(DATE(YEAR($G115)+1,MONTH($G115)+1,1))&gt;AY$4),$D115*24*AY$3*(AY$2/1000-($F115/1000)),0)</f>
        <v>55080</v>
      </c>
      <c r="AZ115" s="69" t="n">
        <f aca="false">IF(AND($F115&lt;AZ$2,$G115&lt;AZ$4,(DATE(YEAR($G115)+1,MONTH($G115)+1,1))&gt;AZ$4),$D115*24*AZ$3*(AZ$2/1000-($F115/1000)),0)</f>
        <v>0</v>
      </c>
      <c r="BA115" s="69" t="n">
        <f aca="false">IF(AND($F115&lt;BA$2,$G115&lt;BA$4,(DATE(YEAR($G115)+1,MONTH($G115)+1,1))&gt;BA$4),$D115*24*BA$3*(BA$2/1000-($F115/1000)),0)</f>
        <v>0</v>
      </c>
      <c r="BB115" s="69" t="n">
        <f aca="false">IF(AND($F115&lt;BB$2,$G115&lt;BB$4,(DATE(YEAR($G115)+1,MONTH($G115)+1,1))&gt;BB$4),$D115*24*BB$3*(BB$2/1000-($F115/1000)),0)</f>
        <v>0</v>
      </c>
      <c r="BC115" s="69" t="n">
        <f aca="false">IF(AND($F115&lt;BC$2,$G115&lt;BC$4,(DATE(YEAR($G115)+1,MONTH($G115)+1,1))&gt;BC$4),$D115*24*BC$3*(BC$2/1000-($F115/1000)),0)</f>
        <v>0</v>
      </c>
      <c r="BD115" s="83" t="n">
        <f aca="false">IF(AND($F115&lt;BD$2,$G115&lt;BD$4,(DATE(YEAR($G115)+1,MONTH($G115)+1,1))&gt;BD$4),$D115*24*BD$3*(BD$2/1000-($F115/1000)),0)</f>
        <v>0</v>
      </c>
      <c r="BF115" s="69" t="n">
        <f aca="false">AVERAGE(I115:K115)</f>
        <v>0</v>
      </c>
      <c r="BG115" s="69" t="n">
        <f aca="false">AVERAGE(L115:N115)</f>
        <v>0</v>
      </c>
      <c r="BH115" s="69" t="n">
        <f aca="false">AVERAGE(O115:Q115)</f>
        <v>0</v>
      </c>
      <c r="BI115" s="69" t="n">
        <f aca="false">AVERAGE(R115:T115)</f>
        <v>0</v>
      </c>
      <c r="BJ115" s="69" t="n">
        <f aca="false">AVERAGE(U115:W115)</f>
        <v>0</v>
      </c>
      <c r="BK115" s="69" t="n">
        <f aca="false">AVERAGE(X115:Z115)</f>
        <v>0</v>
      </c>
      <c r="BL115" s="69" t="n">
        <f aca="false">AVERAGE(AA115:AC115)</f>
        <v>0</v>
      </c>
      <c r="BM115" s="69" t="n">
        <f aca="false">AVERAGE(AD115:AF115)</f>
        <v>0</v>
      </c>
      <c r="BN115" s="69" t="n">
        <f aca="false">AVERAGE(AG115:AI115)</f>
        <v>0</v>
      </c>
      <c r="BO115" s="69" t="n">
        <f aca="false">AVERAGE(AJ115:AL115)</f>
        <v>0</v>
      </c>
      <c r="BP115" s="69" t="n">
        <f aca="false">AVERAGE(AM115:AO115)</f>
        <v>36720</v>
      </c>
      <c r="BQ115" s="69" t="n">
        <f aca="false">AVERAGE(AP115:AR115)</f>
        <v>55080</v>
      </c>
      <c r="BR115" s="69" t="n">
        <f aca="false">AVERAGE(AS115:AU115)</f>
        <v>55080</v>
      </c>
      <c r="BS115" s="69" t="n">
        <f aca="false">AVERAGE(AV115:AX115)</f>
        <v>55080</v>
      </c>
      <c r="BT115" s="69" t="n">
        <f aca="false">AVERAGE(AY115:BA115)</f>
        <v>18360</v>
      </c>
      <c r="BU115" s="69" t="n">
        <f aca="false">AVERAGE(BB115:BD115)</f>
        <v>0</v>
      </c>
    </row>
    <row r="116" customFormat="false" ht="12.75" hidden="false" customHeight="false" outlineLevel="0" collapsed="false">
      <c r="A116" s="0" t="s">
        <v>1397</v>
      </c>
      <c r="B116" s="3" t="s">
        <v>1272</v>
      </c>
      <c r="C116" s="3" t="s">
        <v>1273</v>
      </c>
      <c r="D116" s="0" t="n">
        <v>30</v>
      </c>
      <c r="E116" s="66" t="s">
        <v>1268</v>
      </c>
      <c r="F116" s="13" t="n">
        <v>7100</v>
      </c>
      <c r="G116" s="8" t="n">
        <v>37073</v>
      </c>
      <c r="H116" s="64" t="s">
        <v>1260</v>
      </c>
      <c r="I116" s="69" t="n">
        <f aca="false">IF(AND($F116&lt;I$2,$G116&lt;I$4,(DATE(YEAR($G116)+1,MONTH($G116)+1,1))&gt;I$4),$D116*24*I$3*(I$2/1000-($F116/1000)),0)</f>
        <v>0</v>
      </c>
      <c r="J116" s="69" t="n">
        <f aca="false">IF(AND($F116&lt;J$2,$G116&lt;J$4,(DATE(YEAR($G116)+1,MONTH($G116)+1,1))&gt;J$4),$D116*24*J$3*(J$2/1000-($F116/1000)),0)</f>
        <v>0</v>
      </c>
      <c r="K116" s="69" t="n">
        <f aca="false">IF(AND($F116&lt;K$2,$G116&lt;K$4,(DATE(YEAR($G116)+1,MONTH($G116)+1,1))&gt;K$4),$D116*24*K$3*(K$2/1000-($F116/1000)),0)</f>
        <v>0</v>
      </c>
      <c r="L116" s="69" t="n">
        <f aca="false">IF(AND($F116&lt;L$2,$G116&lt;L$4,(DATE(YEAR($G116)+1,MONTH($G116)+1,1))&gt;L$4),$D116*24*L$3*(L$2/1000-($F116/1000)),0)</f>
        <v>0</v>
      </c>
      <c r="M116" s="69" t="n">
        <f aca="false">IF(AND($F116&lt;M$2,$G116&lt;M$4,(DATE(YEAR($G116)+1,MONTH($G116)+1,1))&gt;M$4),$D116*24*M$3*(M$2/1000-($F116/1000)),0)</f>
        <v>0</v>
      </c>
      <c r="N116" s="69" t="n">
        <f aca="false">IF(AND($F116&lt;N$2,$G116&lt;N$4,(DATE(YEAR($G116)+1,MONTH($G116)+1,1))&gt;N$4),$D116*24*N$3*(N$2/1000-($F116/1000)),0)</f>
        <v>0</v>
      </c>
      <c r="O116" s="69" t="n">
        <f aca="false">IF(AND($F116&lt;O$2,$G116&lt;O$4,(DATE(YEAR($G116)+1,MONTH($G116)+1,1))&gt;O$4),$D116*24*O$3*(O$2/1000-($F116/1000)),0)</f>
        <v>0</v>
      </c>
      <c r="P116" s="69" t="n">
        <f aca="false">IF(AND($F116&lt;P$2,$G116&lt;P$4,(DATE(YEAR($G116)+1,MONTH($G116)+1,1))&gt;P$4),$D116*24*P$3*(P$2/1000-($F116/1000)),0)</f>
        <v>2088</v>
      </c>
      <c r="Q116" s="69" t="n">
        <f aca="false">IF(AND($F116&lt;Q$2,$G116&lt;Q$4,(DATE(YEAR($G116)+1,MONTH($G116)+1,1))&gt;Q$4),$D116*24*Q$3*(Q$2/1000-($F116/1000)),0)</f>
        <v>2088</v>
      </c>
      <c r="R116" s="69" t="n">
        <f aca="false">IF(AND($F116&lt;R$2,$G116&lt;R$4,(DATE(YEAR($G116)+1,MONTH($G116)+1,1))&gt;R$4),$D116*24*R$3*(R$2/1000-($F116/1000)),0)</f>
        <v>1670.4</v>
      </c>
      <c r="S116" s="69" t="n">
        <f aca="false">IF(AND($F116&lt;S$2,$G116&lt;S$4,(DATE(YEAR($G116)+1,MONTH($G116)+1,1))&gt;S$4),$D116*24*S$3*(S$2/1000-($F116/1000)),0)</f>
        <v>1879.2</v>
      </c>
      <c r="T116" s="69" t="n">
        <f aca="false">IF(AND($F116&lt;T$2,$G116&lt;T$4,(DATE(YEAR($G116)+1,MONTH($G116)+1,1))&gt;T$4),$D116*24*T$3*(T$2/1000-($F116/1000)),0)</f>
        <v>2088</v>
      </c>
      <c r="U116" s="69" t="n">
        <f aca="false">IF(AND($F116&lt;U$2,$G116&lt;U$4,(DATE(YEAR($G116)+1,MONTH($G116)+1,1))&gt;U$4),$D116*24*U$3*(U$2/1000-($F116/1000)),0)</f>
        <v>2088</v>
      </c>
      <c r="V116" s="69" t="n">
        <f aca="false">IF(AND($F116&lt;V$2,$G116&lt;V$4,(DATE(YEAR($G116)+1,MONTH($G116)+1,1))&gt;V$4),$D116*24*V$3*(V$2/1000-($F116/1000)),0)</f>
        <v>2088</v>
      </c>
      <c r="W116" s="69" t="n">
        <f aca="false">IF(AND($F116&lt;W$2,$G116&lt;W$4,(DATE(YEAR($G116)+1,MONTH($G116)+1,1))&gt;W$4),$D116*24*W$3*(W$2/1000-($F116/1000)),0)</f>
        <v>2088</v>
      </c>
      <c r="X116" s="69" t="n">
        <f aca="false">IF(AND($F116&lt;X$2,$G116&lt;X$4,(DATE(YEAR($G116)+1,MONTH($G116)+1,1))&gt;X$4),$D116*24*X$3*(X$2/1000-($F116/1000)),0)</f>
        <v>2088</v>
      </c>
      <c r="Y116" s="69" t="n">
        <f aca="false">IF(AND($F116&lt;Y$2,$G116&lt;Y$4,(DATE(YEAR($G116)+1,MONTH($G116)+1,1))&gt;Y$4),$D116*24*Y$3*(Y$2/1000-($F116/1000)),0)</f>
        <v>2088</v>
      </c>
      <c r="Z116" s="69" t="n">
        <f aca="false">IF(AND($F116&lt;Z$2,$G116&lt;Z$4,(DATE(YEAR($G116)+1,MONTH($G116)+1,1))&gt;Z$4),$D116*24*Z$3*(Z$2/1000-($F116/1000)),0)</f>
        <v>2088</v>
      </c>
      <c r="AA116" s="69" t="n">
        <f aca="false">IF(AND($F116&lt;AA$2,$G116&lt;AA$4,(DATE(YEAR($G116)+1,MONTH($G116)+1,1))&gt;AA$4),$D116*24*AA$3*(AA$2/1000-($F116/1000)),0)</f>
        <v>2088</v>
      </c>
      <c r="AB116" s="69" t="n">
        <f aca="false">IF(AND($F116&lt;AB$2,$G116&lt;AB$4,(DATE(YEAR($G116)+1,MONTH($G116)+1,1))&gt;AB$4),$D116*24*AB$3*(AB$2/1000-($F116/1000)),0)</f>
        <v>0</v>
      </c>
      <c r="AC116" s="69" t="n">
        <f aca="false">IF(AND($F116&lt;AC$2,$G116&lt;AC$4,(DATE(YEAR($G116)+1,MONTH($G116)+1,1))&gt;AC$4),$D116*24*AC$3*(AC$2/1000-($F116/1000)),0)</f>
        <v>0</v>
      </c>
      <c r="AD116" s="69" t="n">
        <f aca="false">IF(AND($F116&lt;AD$2,$G116&lt;AD$4,(DATE(YEAR($G116)+1,MONTH($G116)+1,1))&gt;AD$4),$D116*24*AD$3*(AD$2/1000-($F116/1000)),0)</f>
        <v>0</v>
      </c>
      <c r="AE116" s="69" t="n">
        <f aca="false">IF(AND($F116&lt;AE$2,$G116&lt;AE$4,(DATE(YEAR($G116)+1,MONTH($G116)+1,1))&gt;AE$4),$D116*24*AE$3*(AE$2/1000-($F116/1000)),0)</f>
        <v>0</v>
      </c>
      <c r="AF116" s="69" t="n">
        <f aca="false">IF(AND($F116&lt;AF$2,$G116&lt;AF$4,(DATE(YEAR($G116)+1,MONTH($G116)+1,1))&gt;AF$4),$D116*24*AF$3*(AF$2/1000-($F116/1000)),0)</f>
        <v>0</v>
      </c>
      <c r="AG116" s="69" t="n">
        <f aca="false">IF(AND($F116&lt;AG$2,$G116&lt;AG$4,(DATE(YEAR($G116)+1,MONTH($G116)+1,1))&gt;AG$4),$D116*24*AG$3*(AG$2/1000-($F116/1000)),0)</f>
        <v>0</v>
      </c>
      <c r="AH116" s="69" t="n">
        <f aca="false">IF(AND($F116&lt;AH$2,$G116&lt;AH$4,(DATE(YEAR($G116)+1,MONTH($G116)+1,1))&gt;AH$4),$D116*24*AH$3*(AH$2/1000-($F116/1000)),0)</f>
        <v>0</v>
      </c>
      <c r="AI116" s="69" t="n">
        <f aca="false">IF(AND($F116&lt;AI$2,$G116&lt;AI$4,(DATE(YEAR($G116)+1,MONTH($G116)+1,1))&gt;AI$4),$D116*24*AI$3*(AI$2/1000-($F116/1000)),0)</f>
        <v>0</v>
      </c>
      <c r="AJ116" s="69" t="n">
        <f aca="false">IF(AND($F116&lt;AJ$2,$G116&lt;AJ$4,(DATE(YEAR($G116)+1,MONTH($G116)+1,1))&gt;AJ$4),$D116*24*AJ$3*(AJ$2/1000-($F116/1000)),0)</f>
        <v>0</v>
      </c>
      <c r="AK116" s="69" t="n">
        <f aca="false">IF(AND($F116&lt;AK$2,$G116&lt;AK$4,(DATE(YEAR($G116)+1,MONTH($G116)+1,1))&gt;AK$4),$D116*24*AK$3*(AK$2/1000-($F116/1000)),0)</f>
        <v>0</v>
      </c>
      <c r="AL116" s="69" t="n">
        <f aca="false">IF(AND($F116&lt;AL$2,$G116&lt;AL$4,(DATE(YEAR($G116)+1,MONTH($G116)+1,1))&gt;AL$4),$D116*24*AL$3*(AL$2/1000-($F116/1000)),0)</f>
        <v>0</v>
      </c>
      <c r="AM116" s="69" t="n">
        <f aca="false">IF(AND($F116&lt;AM$2,$G116&lt;AM$4,(DATE(YEAR($G116)+1,MONTH($G116)+1,1))&gt;AM$4),$D116*24*AM$3*(AM$2/1000-($F116/1000)),0)</f>
        <v>0</v>
      </c>
      <c r="AN116" s="69" t="n">
        <f aca="false">IF(AND($F116&lt;AN$2,$G116&lt;AN$4,(DATE(YEAR($G116)+1,MONTH($G116)+1,1))&gt;AN$4),$D116*24*AN$3*(AN$2/1000-($F116/1000)),0)</f>
        <v>0</v>
      </c>
      <c r="AO116" s="69" t="n">
        <f aca="false">IF(AND($F116&lt;AO$2,$G116&lt;AO$4,(DATE(YEAR($G116)+1,MONTH($G116)+1,1))&gt;AO$4),$D116*24*AO$3*(AO$2/1000-($F116/1000)),0)</f>
        <v>0</v>
      </c>
      <c r="AP116" s="69" t="n">
        <f aca="false">IF(AND($F116&lt;AP$2,$G116&lt;AP$4,(DATE(YEAR($G116)+1,MONTH($G116)+1,1))&gt;AP$4),$D116*24*AP$3*(AP$2/1000-($F116/1000)),0)</f>
        <v>0</v>
      </c>
      <c r="AQ116" s="69" t="n">
        <f aca="false">IF(AND($F116&lt;AQ$2,$G116&lt;AQ$4,(DATE(YEAR($G116)+1,MONTH($G116)+1,1))&gt;AQ$4),$D116*24*AQ$3*(AQ$2/1000-($F116/1000)),0)</f>
        <v>0</v>
      </c>
      <c r="AR116" s="69" t="n">
        <f aca="false">IF(AND($F116&lt;AR$2,$G116&lt;AR$4,(DATE(YEAR($G116)+1,MONTH($G116)+1,1))&gt;AR$4),$D116*24*AR$3*(AR$2/1000-($F116/1000)),0)</f>
        <v>0</v>
      </c>
      <c r="AS116" s="69" t="n">
        <f aca="false">IF(AND($F116&lt;AS$2,$G116&lt;AS$4,(DATE(YEAR($G116)+1,MONTH($G116)+1,1))&gt;AS$4),$D116*24*AS$3*(AS$2/1000-($F116/1000)),0)</f>
        <v>0</v>
      </c>
      <c r="AT116" s="69" t="n">
        <f aca="false">IF(AND($F116&lt;AT$2,$G116&lt;AT$4,(DATE(YEAR($G116)+1,MONTH($G116)+1,1))&gt;AT$4),$D116*24*AT$3*(AT$2/1000-($F116/1000)),0)</f>
        <v>0</v>
      </c>
      <c r="AU116" s="69" t="n">
        <f aca="false">IF(AND($F116&lt;AU$2,$G116&lt;AU$4,(DATE(YEAR($G116)+1,MONTH($G116)+1,1))&gt;AU$4),$D116*24*AU$3*(AU$2/1000-($F116/1000)),0)</f>
        <v>0</v>
      </c>
      <c r="AV116" s="69" t="n">
        <f aca="false">IF(AND($F116&lt;AV$2,$G116&lt;AV$4,(DATE(YEAR($G116)+1,MONTH($G116)+1,1))&gt;AV$4),$D116*24*AV$3*(AV$2/1000-($F116/1000)),0)</f>
        <v>0</v>
      </c>
      <c r="AW116" s="69" t="n">
        <f aca="false">IF(AND($F116&lt;AW$2,$G116&lt;AW$4,(DATE(YEAR($G116)+1,MONTH($G116)+1,1))&gt;AW$4),$D116*24*AW$3*(AW$2/1000-($F116/1000)),0)</f>
        <v>0</v>
      </c>
      <c r="AX116" s="69" t="n">
        <f aca="false">IF(AND($F116&lt;AX$2,$G116&lt;AX$4,(DATE(YEAR($G116)+1,MONTH($G116)+1,1))&gt;AX$4),$D116*24*AX$3*(AX$2/1000-($F116/1000)),0)</f>
        <v>0</v>
      </c>
      <c r="AY116" s="69" t="n">
        <f aca="false">IF(AND($F116&lt;AY$2,$G116&lt;AY$4,(DATE(YEAR($G116)+1,MONTH($G116)+1,1))&gt;AY$4),$D116*24*AY$3*(AY$2/1000-($F116/1000)),0)</f>
        <v>0</v>
      </c>
      <c r="AZ116" s="69" t="n">
        <f aca="false">IF(AND($F116&lt;AZ$2,$G116&lt;AZ$4,(DATE(YEAR($G116)+1,MONTH($G116)+1,1))&gt;AZ$4),$D116*24*AZ$3*(AZ$2/1000-($F116/1000)),0)</f>
        <v>0</v>
      </c>
      <c r="BA116" s="69" t="n">
        <f aca="false">IF(AND($F116&lt;BA$2,$G116&lt;BA$4,(DATE(YEAR($G116)+1,MONTH($G116)+1,1))&gt;BA$4),$D116*24*BA$3*(BA$2/1000-($F116/1000)),0)</f>
        <v>0</v>
      </c>
      <c r="BB116" s="69" t="n">
        <f aca="false">IF(AND($F116&lt;BB$2,$G116&lt;BB$4,(DATE(YEAR($G116)+1,MONTH($G116)+1,1))&gt;BB$4),$D116*24*BB$3*(BB$2/1000-($F116/1000)),0)</f>
        <v>0</v>
      </c>
      <c r="BC116" s="69" t="n">
        <f aca="false">IF(AND($F116&lt;BC$2,$G116&lt;BC$4,(DATE(YEAR($G116)+1,MONTH($G116)+1,1))&gt;BC$4),$D116*24*BC$3*(BC$2/1000-($F116/1000)),0)</f>
        <v>0</v>
      </c>
      <c r="BD116" s="83" t="n">
        <f aca="false">IF(AND($F116&lt;BD$2,$G116&lt;BD$4,(DATE(YEAR($G116)+1,MONTH($G116)+1,1))&gt;BD$4),$D116*24*BD$3*(BD$2/1000-($F116/1000)),0)</f>
        <v>0</v>
      </c>
      <c r="BF116" s="69" t="n">
        <f aca="false">AVERAGE(I116:K116)</f>
        <v>0</v>
      </c>
      <c r="BG116" s="69" t="n">
        <f aca="false">AVERAGE(L116:N116)</f>
        <v>0</v>
      </c>
      <c r="BH116" s="69" t="n">
        <f aca="false">AVERAGE(O116:Q116)</f>
        <v>1392</v>
      </c>
      <c r="BI116" s="69" t="n">
        <f aca="false">AVERAGE(R116:T116)</f>
        <v>1879.2</v>
      </c>
      <c r="BJ116" s="69" t="n">
        <f aca="false">AVERAGE(U116:W116)</f>
        <v>2088</v>
      </c>
      <c r="BK116" s="69" t="n">
        <f aca="false">AVERAGE(X116:Z116)</f>
        <v>2088</v>
      </c>
      <c r="BL116" s="69" t="n">
        <f aca="false">AVERAGE(AA116:AC116)</f>
        <v>696</v>
      </c>
      <c r="BM116" s="69" t="n">
        <f aca="false">AVERAGE(AD116:AF116)</f>
        <v>0</v>
      </c>
      <c r="BN116" s="69" t="n">
        <f aca="false">AVERAGE(AG116:AI116)</f>
        <v>0</v>
      </c>
      <c r="BO116" s="69" t="n">
        <f aca="false">AVERAGE(AJ116:AL116)</f>
        <v>0</v>
      </c>
      <c r="BP116" s="69" t="n">
        <f aca="false">AVERAGE(AM116:AO116)</f>
        <v>0</v>
      </c>
      <c r="BQ116" s="69" t="n">
        <f aca="false">AVERAGE(AP116:AR116)</f>
        <v>0</v>
      </c>
      <c r="BR116" s="69" t="n">
        <f aca="false">AVERAGE(AS116:AU116)</f>
        <v>0</v>
      </c>
      <c r="BS116" s="69" t="n">
        <f aca="false">AVERAGE(AV116:AX116)</f>
        <v>0</v>
      </c>
      <c r="BT116" s="69" t="n">
        <f aca="false">AVERAGE(AY116:BA116)</f>
        <v>0</v>
      </c>
      <c r="BU116" s="69" t="n">
        <f aca="false">AVERAGE(BB116:BD116)</f>
        <v>0</v>
      </c>
    </row>
    <row r="117" customFormat="false" ht="12.75" hidden="false" customHeight="false" outlineLevel="0" collapsed="false">
      <c r="A117" s="0" t="s">
        <v>1397</v>
      </c>
      <c r="B117" s="3" t="s">
        <v>1272</v>
      </c>
      <c r="C117" s="3" t="s">
        <v>1273</v>
      </c>
      <c r="D117" s="0" t="n">
        <v>240</v>
      </c>
      <c r="E117" s="66" t="s">
        <v>1268</v>
      </c>
      <c r="F117" s="13" t="n">
        <v>7100</v>
      </c>
      <c r="G117" s="8" t="n">
        <v>37215</v>
      </c>
      <c r="H117" s="64" t="s">
        <v>1260</v>
      </c>
      <c r="I117" s="69" t="n">
        <f aca="false">IF(AND($F117&lt;I$2,$G117&lt;I$4,(DATE(YEAR($G117)+1,MONTH($G117)+1,1))&gt;I$4),$D117*24*I$3*(I$2/1000-($F117/1000)),0)</f>
        <v>0</v>
      </c>
      <c r="J117" s="69" t="n">
        <f aca="false">IF(AND($F117&lt;J$2,$G117&lt;J$4,(DATE(YEAR($G117)+1,MONTH($G117)+1,1))&gt;J$4),$D117*24*J$3*(J$2/1000-($F117/1000)),0)</f>
        <v>0</v>
      </c>
      <c r="K117" s="69" t="n">
        <f aca="false">IF(AND($F117&lt;K$2,$G117&lt;K$4,(DATE(YEAR($G117)+1,MONTH($G117)+1,1))&gt;K$4),$D117*24*K$3*(K$2/1000-($F117/1000)),0)</f>
        <v>0</v>
      </c>
      <c r="L117" s="69" t="n">
        <f aca="false">IF(AND($F117&lt;L$2,$G117&lt;L$4,(DATE(YEAR($G117)+1,MONTH($G117)+1,1))&gt;L$4),$D117*24*L$3*(L$2/1000-($F117/1000)),0)</f>
        <v>0</v>
      </c>
      <c r="M117" s="69" t="n">
        <f aca="false">IF(AND($F117&lt;M$2,$G117&lt;M$4,(DATE(YEAR($G117)+1,MONTH($G117)+1,1))&gt;M$4),$D117*24*M$3*(M$2/1000-($F117/1000)),0)</f>
        <v>0</v>
      </c>
      <c r="N117" s="69" t="n">
        <f aca="false">IF(AND($F117&lt;N$2,$G117&lt;N$4,(DATE(YEAR($G117)+1,MONTH($G117)+1,1))&gt;N$4),$D117*24*N$3*(N$2/1000-($F117/1000)),0)</f>
        <v>0</v>
      </c>
      <c r="O117" s="69" t="n">
        <f aca="false">IF(AND($F117&lt;O$2,$G117&lt;O$4,(DATE(YEAR($G117)+1,MONTH($G117)+1,1))&gt;O$4),$D117*24*O$3*(O$2/1000-($F117/1000)),0)</f>
        <v>0</v>
      </c>
      <c r="P117" s="69" t="n">
        <f aca="false">IF(AND($F117&lt;P$2,$G117&lt;P$4,(DATE(YEAR($G117)+1,MONTH($G117)+1,1))&gt;P$4),$D117*24*P$3*(P$2/1000-($F117/1000)),0)</f>
        <v>0</v>
      </c>
      <c r="Q117" s="69" t="n">
        <f aca="false">IF(AND($F117&lt;Q$2,$G117&lt;Q$4,(DATE(YEAR($G117)+1,MONTH($G117)+1,1))&gt;Q$4),$D117*24*Q$3*(Q$2/1000-($F117/1000)),0)</f>
        <v>0</v>
      </c>
      <c r="R117" s="69" t="n">
        <f aca="false">IF(AND($F117&lt;R$2,$G117&lt;R$4,(DATE(YEAR($G117)+1,MONTH($G117)+1,1))&gt;R$4),$D117*24*R$3*(R$2/1000-($F117/1000)),0)</f>
        <v>0</v>
      </c>
      <c r="S117" s="69" t="n">
        <f aca="false">IF(AND($F117&lt;S$2,$G117&lt;S$4,(DATE(YEAR($G117)+1,MONTH($G117)+1,1))&gt;S$4),$D117*24*S$3*(S$2/1000-($F117/1000)),0)</f>
        <v>0</v>
      </c>
      <c r="T117" s="69" t="n">
        <f aca="false">IF(AND($F117&lt;T$2,$G117&lt;T$4,(DATE(YEAR($G117)+1,MONTH($G117)+1,1))&gt;T$4),$D117*24*T$3*(T$2/1000-($F117/1000)),0)</f>
        <v>16704</v>
      </c>
      <c r="U117" s="69" t="n">
        <f aca="false">IF(AND($F117&lt;U$2,$G117&lt;U$4,(DATE(YEAR($G117)+1,MONTH($G117)+1,1))&gt;U$4),$D117*24*U$3*(U$2/1000-($F117/1000)),0)</f>
        <v>16704</v>
      </c>
      <c r="V117" s="69" t="n">
        <f aca="false">IF(AND($F117&lt;V$2,$G117&lt;V$4,(DATE(YEAR($G117)+1,MONTH($G117)+1,1))&gt;V$4),$D117*24*V$3*(V$2/1000-($F117/1000)),0)</f>
        <v>16704</v>
      </c>
      <c r="W117" s="69" t="n">
        <f aca="false">IF(AND($F117&lt;W$2,$G117&lt;W$4,(DATE(YEAR($G117)+1,MONTH($G117)+1,1))&gt;W$4),$D117*24*W$3*(W$2/1000-($F117/1000)),0)</f>
        <v>16704</v>
      </c>
      <c r="X117" s="69" t="n">
        <f aca="false">IF(AND($F117&lt;X$2,$G117&lt;X$4,(DATE(YEAR($G117)+1,MONTH($G117)+1,1))&gt;X$4),$D117*24*X$3*(X$2/1000-($F117/1000)),0)</f>
        <v>16704</v>
      </c>
      <c r="Y117" s="69" t="n">
        <f aca="false">IF(AND($F117&lt;Y$2,$G117&lt;Y$4,(DATE(YEAR($G117)+1,MONTH($G117)+1,1))&gt;Y$4),$D117*24*Y$3*(Y$2/1000-($F117/1000)),0)</f>
        <v>16704</v>
      </c>
      <c r="Z117" s="69" t="n">
        <f aca="false">IF(AND($F117&lt;Z$2,$G117&lt;Z$4,(DATE(YEAR($G117)+1,MONTH($G117)+1,1))&gt;Z$4),$D117*24*Z$3*(Z$2/1000-($F117/1000)),0)</f>
        <v>16704</v>
      </c>
      <c r="AA117" s="69" t="n">
        <f aca="false">IF(AND($F117&lt;AA$2,$G117&lt;AA$4,(DATE(YEAR($G117)+1,MONTH($G117)+1,1))&gt;AA$4),$D117*24*AA$3*(AA$2/1000-($F117/1000)),0)</f>
        <v>16704</v>
      </c>
      <c r="AB117" s="69" t="n">
        <f aca="false">IF(AND($F117&lt;AB$2,$G117&lt;AB$4,(DATE(YEAR($G117)+1,MONTH($G117)+1,1))&gt;AB$4),$D117*24*AB$3*(AB$2/1000-($F117/1000)),0)</f>
        <v>16704</v>
      </c>
      <c r="AC117" s="69" t="n">
        <f aca="false">IF(AND($F117&lt;AC$2,$G117&lt;AC$4,(DATE(YEAR($G117)+1,MONTH($G117)+1,1))&gt;AC$4),$D117*24*AC$3*(AC$2/1000-($F117/1000)),0)</f>
        <v>16704</v>
      </c>
      <c r="AD117" s="69" t="n">
        <f aca="false">IF(AND($F117&lt;AD$2,$G117&lt;AD$4,(DATE(YEAR($G117)+1,MONTH($G117)+1,1))&gt;AD$4),$D117*24*AD$3*(AD$2/1000-($F117/1000)),0)</f>
        <v>16704</v>
      </c>
      <c r="AE117" s="69" t="n">
        <f aca="false">IF(AND($F117&lt;AE$2,$G117&lt;AE$4,(DATE(YEAR($G117)+1,MONTH($G117)+1,1))&gt;AE$4),$D117*24*AE$3*(AE$2/1000-($F117/1000)),0)</f>
        <v>16704</v>
      </c>
      <c r="AF117" s="69" t="n">
        <f aca="false">IF(AND($F117&lt;AF$2,$G117&lt;AF$4,(DATE(YEAR($G117)+1,MONTH($G117)+1,1))&gt;AF$4),$D117*24*AF$3*(AF$2/1000-($F117/1000)),0)</f>
        <v>0</v>
      </c>
      <c r="AG117" s="69" t="n">
        <f aca="false">IF(AND($F117&lt;AG$2,$G117&lt;AG$4,(DATE(YEAR($G117)+1,MONTH($G117)+1,1))&gt;AG$4),$D117*24*AG$3*(AG$2/1000-($F117/1000)),0)</f>
        <v>0</v>
      </c>
      <c r="AH117" s="69" t="n">
        <f aca="false">IF(AND($F117&lt;AH$2,$G117&lt;AH$4,(DATE(YEAR($G117)+1,MONTH($G117)+1,1))&gt;AH$4),$D117*24*AH$3*(AH$2/1000-($F117/1000)),0)</f>
        <v>0</v>
      </c>
      <c r="AI117" s="69" t="n">
        <f aca="false">IF(AND($F117&lt;AI$2,$G117&lt;AI$4,(DATE(YEAR($G117)+1,MONTH($G117)+1,1))&gt;AI$4),$D117*24*AI$3*(AI$2/1000-($F117/1000)),0)</f>
        <v>0</v>
      </c>
      <c r="AJ117" s="69" t="n">
        <f aca="false">IF(AND($F117&lt;AJ$2,$G117&lt;AJ$4,(DATE(YEAR($G117)+1,MONTH($G117)+1,1))&gt;AJ$4),$D117*24*AJ$3*(AJ$2/1000-($F117/1000)),0)</f>
        <v>0</v>
      </c>
      <c r="AK117" s="69" t="n">
        <f aca="false">IF(AND($F117&lt;AK$2,$G117&lt;AK$4,(DATE(YEAR($G117)+1,MONTH($G117)+1,1))&gt;AK$4),$D117*24*AK$3*(AK$2/1000-($F117/1000)),0)</f>
        <v>0</v>
      </c>
      <c r="AL117" s="69" t="n">
        <f aca="false">IF(AND($F117&lt;AL$2,$G117&lt;AL$4,(DATE(YEAR($G117)+1,MONTH($G117)+1,1))&gt;AL$4),$D117*24*AL$3*(AL$2/1000-($F117/1000)),0)</f>
        <v>0</v>
      </c>
      <c r="AM117" s="69" t="n">
        <f aca="false">IF(AND($F117&lt;AM$2,$G117&lt;AM$4,(DATE(YEAR($G117)+1,MONTH($G117)+1,1))&gt;AM$4),$D117*24*AM$3*(AM$2/1000-($F117/1000)),0)</f>
        <v>0</v>
      </c>
      <c r="AN117" s="69" t="n">
        <f aca="false">IF(AND($F117&lt;AN$2,$G117&lt;AN$4,(DATE(YEAR($G117)+1,MONTH($G117)+1,1))&gt;AN$4),$D117*24*AN$3*(AN$2/1000-($F117/1000)),0)</f>
        <v>0</v>
      </c>
      <c r="AO117" s="69" t="n">
        <f aca="false">IF(AND($F117&lt;AO$2,$G117&lt;AO$4,(DATE(YEAR($G117)+1,MONTH($G117)+1,1))&gt;AO$4),$D117*24*AO$3*(AO$2/1000-($F117/1000)),0)</f>
        <v>0</v>
      </c>
      <c r="AP117" s="69" t="n">
        <f aca="false">IF(AND($F117&lt;AP$2,$G117&lt;AP$4,(DATE(YEAR($G117)+1,MONTH($G117)+1,1))&gt;AP$4),$D117*24*AP$3*(AP$2/1000-($F117/1000)),0)</f>
        <v>0</v>
      </c>
      <c r="AQ117" s="69" t="n">
        <f aca="false">IF(AND($F117&lt;AQ$2,$G117&lt;AQ$4,(DATE(YEAR($G117)+1,MONTH($G117)+1,1))&gt;AQ$4),$D117*24*AQ$3*(AQ$2/1000-($F117/1000)),0)</f>
        <v>0</v>
      </c>
      <c r="AR117" s="69" t="n">
        <f aca="false">IF(AND($F117&lt;AR$2,$G117&lt;AR$4,(DATE(YEAR($G117)+1,MONTH($G117)+1,1))&gt;AR$4),$D117*24*AR$3*(AR$2/1000-($F117/1000)),0)</f>
        <v>0</v>
      </c>
      <c r="AS117" s="69" t="n">
        <f aca="false">IF(AND($F117&lt;AS$2,$G117&lt;AS$4,(DATE(YEAR($G117)+1,MONTH($G117)+1,1))&gt;AS$4),$D117*24*AS$3*(AS$2/1000-($F117/1000)),0)</f>
        <v>0</v>
      </c>
      <c r="AT117" s="69" t="n">
        <f aca="false">IF(AND($F117&lt;AT$2,$G117&lt;AT$4,(DATE(YEAR($G117)+1,MONTH($G117)+1,1))&gt;AT$4),$D117*24*AT$3*(AT$2/1000-($F117/1000)),0)</f>
        <v>0</v>
      </c>
      <c r="AU117" s="69" t="n">
        <f aca="false">IF(AND($F117&lt;AU$2,$G117&lt;AU$4,(DATE(YEAR($G117)+1,MONTH($G117)+1,1))&gt;AU$4),$D117*24*AU$3*(AU$2/1000-($F117/1000)),0)</f>
        <v>0</v>
      </c>
      <c r="AV117" s="69" t="n">
        <f aca="false">IF(AND($F117&lt;AV$2,$G117&lt;AV$4,(DATE(YEAR($G117)+1,MONTH($G117)+1,1))&gt;AV$4),$D117*24*AV$3*(AV$2/1000-($F117/1000)),0)</f>
        <v>0</v>
      </c>
      <c r="AW117" s="69" t="n">
        <f aca="false">IF(AND($F117&lt;AW$2,$G117&lt;AW$4,(DATE(YEAR($G117)+1,MONTH($G117)+1,1))&gt;AW$4),$D117*24*AW$3*(AW$2/1000-($F117/1000)),0)</f>
        <v>0</v>
      </c>
      <c r="AX117" s="69" t="n">
        <f aca="false">IF(AND($F117&lt;AX$2,$G117&lt;AX$4,(DATE(YEAR($G117)+1,MONTH($G117)+1,1))&gt;AX$4),$D117*24*AX$3*(AX$2/1000-($F117/1000)),0)</f>
        <v>0</v>
      </c>
      <c r="AY117" s="69" t="n">
        <f aca="false">IF(AND($F117&lt;AY$2,$G117&lt;AY$4,(DATE(YEAR($G117)+1,MONTH($G117)+1,1))&gt;AY$4),$D117*24*AY$3*(AY$2/1000-($F117/1000)),0)</f>
        <v>0</v>
      </c>
      <c r="AZ117" s="69" t="n">
        <f aca="false">IF(AND($F117&lt;AZ$2,$G117&lt;AZ$4,(DATE(YEAR($G117)+1,MONTH($G117)+1,1))&gt;AZ$4),$D117*24*AZ$3*(AZ$2/1000-($F117/1000)),0)</f>
        <v>0</v>
      </c>
      <c r="BA117" s="69" t="n">
        <f aca="false">IF(AND($F117&lt;BA$2,$G117&lt;BA$4,(DATE(YEAR($G117)+1,MONTH($G117)+1,1))&gt;BA$4),$D117*24*BA$3*(BA$2/1000-($F117/1000)),0)</f>
        <v>0</v>
      </c>
      <c r="BB117" s="69" t="n">
        <f aca="false">IF(AND($F117&lt;BB$2,$G117&lt;BB$4,(DATE(YEAR($G117)+1,MONTH($G117)+1,1))&gt;BB$4),$D117*24*BB$3*(BB$2/1000-($F117/1000)),0)</f>
        <v>0</v>
      </c>
      <c r="BC117" s="69" t="n">
        <f aca="false">IF(AND($F117&lt;BC$2,$G117&lt;BC$4,(DATE(YEAR($G117)+1,MONTH($G117)+1,1))&gt;BC$4),$D117*24*BC$3*(BC$2/1000-($F117/1000)),0)</f>
        <v>0</v>
      </c>
      <c r="BD117" s="83" t="n">
        <f aca="false">IF(AND($F117&lt;BD$2,$G117&lt;BD$4,(DATE(YEAR($G117)+1,MONTH($G117)+1,1))&gt;BD$4),$D117*24*BD$3*(BD$2/1000-($F117/1000)),0)</f>
        <v>0</v>
      </c>
      <c r="BF117" s="69" t="n">
        <f aca="false">AVERAGE(I117:K117)</f>
        <v>0</v>
      </c>
      <c r="BG117" s="69" t="n">
        <f aca="false">AVERAGE(L117:N117)</f>
        <v>0</v>
      </c>
      <c r="BH117" s="69" t="n">
        <f aca="false">AVERAGE(O117:Q117)</f>
        <v>0</v>
      </c>
      <c r="BI117" s="69" t="n">
        <f aca="false">AVERAGE(R117:T117)</f>
        <v>5568</v>
      </c>
      <c r="BJ117" s="69" t="n">
        <f aca="false">AVERAGE(U117:W117)</f>
        <v>16704</v>
      </c>
      <c r="BK117" s="69" t="n">
        <f aca="false">AVERAGE(X117:Z117)</f>
        <v>16704</v>
      </c>
      <c r="BL117" s="69" t="n">
        <f aca="false">AVERAGE(AA117:AC117)</f>
        <v>16704</v>
      </c>
      <c r="BM117" s="69" t="n">
        <f aca="false">AVERAGE(AD117:AF117)</f>
        <v>11136</v>
      </c>
      <c r="BN117" s="69" t="n">
        <f aca="false">AVERAGE(AG117:AI117)</f>
        <v>0</v>
      </c>
      <c r="BO117" s="69" t="n">
        <f aca="false">AVERAGE(AJ117:AL117)</f>
        <v>0</v>
      </c>
      <c r="BP117" s="69" t="n">
        <f aca="false">AVERAGE(AM117:AO117)</f>
        <v>0</v>
      </c>
      <c r="BQ117" s="69" t="n">
        <f aca="false">AVERAGE(AP117:AR117)</f>
        <v>0</v>
      </c>
      <c r="BR117" s="69" t="n">
        <f aca="false">AVERAGE(AS117:AU117)</f>
        <v>0</v>
      </c>
      <c r="BS117" s="69" t="n">
        <f aca="false">AVERAGE(AV117:AX117)</f>
        <v>0</v>
      </c>
      <c r="BT117" s="69" t="n">
        <f aca="false">AVERAGE(AY117:BA117)</f>
        <v>0</v>
      </c>
      <c r="BU117" s="69" t="n">
        <f aca="false">AVERAGE(BB117:BD117)</f>
        <v>0</v>
      </c>
    </row>
    <row r="118" customFormat="false" ht="12.75" hidden="false" customHeight="false" outlineLevel="0" collapsed="false">
      <c r="A118" s="0" t="s">
        <v>1271</v>
      </c>
      <c r="B118" s="3" t="s">
        <v>1272</v>
      </c>
      <c r="C118" s="3" t="s">
        <v>1273</v>
      </c>
      <c r="D118" s="0" t="n">
        <v>1</v>
      </c>
      <c r="E118" s="0" t="s">
        <v>1274</v>
      </c>
      <c r="F118" s="0" t="n">
        <v>7100</v>
      </c>
      <c r="G118" s="8" t="n">
        <v>37377</v>
      </c>
      <c r="H118" s="64" t="s">
        <v>1260</v>
      </c>
      <c r="I118" s="69" t="n">
        <f aca="false">IF(AND($F118&lt;I$2,$G118&lt;I$4,(DATE(YEAR($G118)+1,MONTH($G118)+1,1))&gt;I$4),$D118*24*I$3*(I$2/1000-($F118/1000)),0)</f>
        <v>0</v>
      </c>
      <c r="J118" s="69" t="n">
        <f aca="false">IF(AND($F118&lt;J$2,$G118&lt;J$4,(DATE(YEAR($G118)+1,MONTH($G118)+1,1))&gt;J$4),$D118*24*J$3*(J$2/1000-($F118/1000)),0)</f>
        <v>0</v>
      </c>
      <c r="K118" s="69" t="n">
        <f aca="false">IF(AND($F118&lt;K$2,$G118&lt;K$4,(DATE(YEAR($G118)+1,MONTH($G118)+1,1))&gt;K$4),$D118*24*K$3*(K$2/1000-($F118/1000)),0)</f>
        <v>0</v>
      </c>
      <c r="L118" s="69" t="n">
        <f aca="false">IF(AND($F118&lt;L$2,$G118&lt;L$4,(DATE(YEAR($G118)+1,MONTH($G118)+1,1))&gt;L$4),$D118*24*L$3*(L$2/1000-($F118/1000)),0)</f>
        <v>0</v>
      </c>
      <c r="M118" s="69" t="n">
        <f aca="false">IF(AND($F118&lt;M$2,$G118&lt;M$4,(DATE(YEAR($G118)+1,MONTH($G118)+1,1))&gt;M$4),$D118*24*M$3*(M$2/1000-($F118/1000)),0)</f>
        <v>0</v>
      </c>
      <c r="N118" s="69" t="n">
        <f aca="false">IF(AND($F118&lt;N$2,$G118&lt;N$4,(DATE(YEAR($G118)+1,MONTH($G118)+1,1))&gt;N$4),$D118*24*N$3*(N$2/1000-($F118/1000)),0)</f>
        <v>0</v>
      </c>
      <c r="O118" s="69" t="n">
        <f aca="false">IF(AND($F118&lt;O$2,$G118&lt;O$4,(DATE(YEAR($G118)+1,MONTH($G118)+1,1))&gt;O$4),$D118*24*O$3*(O$2/1000-($F118/1000)),0)</f>
        <v>0</v>
      </c>
      <c r="P118" s="69" t="n">
        <f aca="false">IF(AND($F118&lt;P$2,$G118&lt;P$4,(DATE(YEAR($G118)+1,MONTH($G118)+1,1))&gt;P$4),$D118*24*P$3*(P$2/1000-($F118/1000)),0)</f>
        <v>0</v>
      </c>
      <c r="Q118" s="69" t="n">
        <f aca="false">IF(AND($F118&lt;Q$2,$G118&lt;Q$4,(DATE(YEAR($G118)+1,MONTH($G118)+1,1))&gt;Q$4),$D118*24*Q$3*(Q$2/1000-($F118/1000)),0)</f>
        <v>0</v>
      </c>
      <c r="R118" s="69" t="n">
        <f aca="false">IF(AND($F118&lt;R$2,$G118&lt;R$4,(DATE(YEAR($G118)+1,MONTH($G118)+1,1))&gt;R$4),$D118*24*R$3*(R$2/1000-($F118/1000)),0)</f>
        <v>0</v>
      </c>
      <c r="S118" s="69" t="n">
        <f aca="false">IF(AND($F118&lt;S$2,$G118&lt;S$4,(DATE(YEAR($G118)+1,MONTH($G118)+1,1))&gt;S$4),$D118*24*S$3*(S$2/1000-($F118/1000)),0)</f>
        <v>0</v>
      </c>
      <c r="T118" s="69" t="n">
        <f aca="false">IF(AND($F118&lt;T$2,$G118&lt;T$4,(DATE(YEAR($G118)+1,MONTH($G118)+1,1))&gt;T$4),$D118*24*T$3*(T$2/1000-($F118/1000)),0)</f>
        <v>0</v>
      </c>
      <c r="U118" s="69" t="n">
        <f aca="false">IF(AND($F118&lt;U$2,$G118&lt;U$4,(DATE(YEAR($G118)+1,MONTH($G118)+1,1))&gt;U$4),$D118*24*U$3*(U$2/1000-($F118/1000)),0)</f>
        <v>0</v>
      </c>
      <c r="V118" s="69" t="n">
        <f aca="false">IF(AND($F118&lt;V$2,$G118&lt;V$4,(DATE(YEAR($G118)+1,MONTH($G118)+1,1))&gt;V$4),$D118*24*V$3*(V$2/1000-($F118/1000)),0)</f>
        <v>0</v>
      </c>
      <c r="W118" s="69" t="n">
        <f aca="false">IF(AND($F118&lt;W$2,$G118&lt;W$4,(DATE(YEAR($G118)+1,MONTH($G118)+1,1))&gt;W$4),$D118*24*W$3*(W$2/1000-($F118/1000)),0)</f>
        <v>0</v>
      </c>
      <c r="X118" s="69" t="n">
        <f aca="false">IF(AND($F118&lt;X$2,$G118&lt;X$4,(DATE(YEAR($G118)+1,MONTH($G118)+1,1))&gt;X$4),$D118*24*X$3*(X$2/1000-($F118/1000)),0)</f>
        <v>0</v>
      </c>
      <c r="Y118" s="69" t="n">
        <f aca="false">IF(AND($F118&lt;Y$2,$G118&lt;Y$4,(DATE(YEAR($G118)+1,MONTH($G118)+1,1))&gt;Y$4),$D118*24*Y$3*(Y$2/1000-($F118/1000)),0)</f>
        <v>0</v>
      </c>
      <c r="Z118" s="69" t="n">
        <f aca="false">IF(AND($F118&lt;Z$2,$G118&lt;Z$4,(DATE(YEAR($G118)+1,MONTH($G118)+1,1))&gt;Z$4),$D118*24*Z$3*(Z$2/1000-($F118/1000)),0)</f>
        <v>69.6</v>
      </c>
      <c r="AA118" s="69" t="n">
        <f aca="false">IF(AND($F118&lt;AA$2,$G118&lt;AA$4,(DATE(YEAR($G118)+1,MONTH($G118)+1,1))&gt;AA$4),$D118*24*AA$3*(AA$2/1000-($F118/1000)),0)</f>
        <v>69.6</v>
      </c>
      <c r="AB118" s="69" t="n">
        <f aca="false">IF(AND($F118&lt;AB$2,$G118&lt;AB$4,(DATE(YEAR($G118)+1,MONTH($G118)+1,1))&gt;AB$4),$D118*24*AB$3*(AB$2/1000-($F118/1000)),0)</f>
        <v>69.6</v>
      </c>
      <c r="AC118" s="69" t="n">
        <f aca="false">IF(AND($F118&lt;AC$2,$G118&lt;AC$4,(DATE(YEAR($G118)+1,MONTH($G118)+1,1))&gt;AC$4),$D118*24*AC$3*(AC$2/1000-($F118/1000)),0)</f>
        <v>69.6</v>
      </c>
      <c r="AD118" s="69" t="n">
        <f aca="false">IF(AND($F118&lt;AD$2,$G118&lt;AD$4,(DATE(YEAR($G118)+1,MONTH($G118)+1,1))&gt;AD$4),$D118*24*AD$3*(AD$2/1000-($F118/1000)),0)</f>
        <v>69.6</v>
      </c>
      <c r="AE118" s="69" t="n">
        <f aca="false">IF(AND($F118&lt;AE$2,$G118&lt;AE$4,(DATE(YEAR($G118)+1,MONTH($G118)+1,1))&gt;AE$4),$D118*24*AE$3*(AE$2/1000-($F118/1000)),0)</f>
        <v>69.6</v>
      </c>
      <c r="AF118" s="69" t="n">
        <f aca="false">IF(AND($F118&lt;AF$2,$G118&lt;AF$4,(DATE(YEAR($G118)+1,MONTH($G118)+1,1))&gt;AF$4),$D118*24*AF$3*(AF$2/1000-($F118/1000)),0)</f>
        <v>69.6</v>
      </c>
      <c r="AG118" s="69" t="n">
        <f aca="false">IF(AND($F118&lt;AG$2,$G118&lt;AG$4,(DATE(YEAR($G118)+1,MONTH($G118)+1,1))&gt;AG$4),$D118*24*AG$3*(AG$2/1000-($F118/1000)),0)</f>
        <v>69.6</v>
      </c>
      <c r="AH118" s="69" t="n">
        <f aca="false">IF(AND($F118&lt;AH$2,$G118&lt;AH$4,(DATE(YEAR($G118)+1,MONTH($G118)+1,1))&gt;AH$4),$D118*24*AH$3*(AH$2/1000-($F118/1000)),0)</f>
        <v>69.6</v>
      </c>
      <c r="AI118" s="69" t="n">
        <f aca="false">IF(AND($F118&lt;AI$2,$G118&lt;AI$4,(DATE(YEAR($G118)+1,MONTH($G118)+1,1))&gt;AI$4),$D118*24*AI$3*(AI$2/1000-($F118/1000)),0)</f>
        <v>69.6</v>
      </c>
      <c r="AJ118" s="69" t="n">
        <f aca="false">IF(AND($F118&lt;AJ$2,$G118&lt;AJ$4,(DATE(YEAR($G118)+1,MONTH($G118)+1,1))&gt;AJ$4),$D118*24*AJ$3*(AJ$2/1000-($F118/1000)),0)</f>
        <v>69.6</v>
      </c>
      <c r="AK118" s="69" t="n">
        <f aca="false">IF(AND($F118&lt;AK$2,$G118&lt;AK$4,(DATE(YEAR($G118)+1,MONTH($G118)+1,1))&gt;AK$4),$D118*24*AK$3*(AK$2/1000-($F118/1000)),0)</f>
        <v>69.6</v>
      </c>
      <c r="AL118" s="69" t="n">
        <f aca="false">IF(AND($F118&lt;AL$2,$G118&lt;AL$4,(DATE(YEAR($G118)+1,MONTH($G118)+1,1))&gt;AL$4),$D118*24*AL$3*(AL$2/1000-($F118/1000)),0)</f>
        <v>0</v>
      </c>
      <c r="AM118" s="69" t="n">
        <f aca="false">IF(AND($F118&lt;AM$2,$G118&lt;AM$4,(DATE(YEAR($G118)+1,MONTH($G118)+1,1))&gt;AM$4),$D118*24*AM$3*(AM$2/1000-($F118/1000)),0)</f>
        <v>0</v>
      </c>
      <c r="AN118" s="69" t="n">
        <f aca="false">IF(AND($F118&lt;AN$2,$G118&lt;AN$4,(DATE(YEAR($G118)+1,MONTH($G118)+1,1))&gt;AN$4),$D118*24*AN$3*(AN$2/1000-($F118/1000)),0)</f>
        <v>0</v>
      </c>
      <c r="AO118" s="69" t="n">
        <f aca="false">IF(AND($F118&lt;AO$2,$G118&lt;AO$4,(DATE(YEAR($G118)+1,MONTH($G118)+1,1))&gt;AO$4),$D118*24*AO$3*(AO$2/1000-($F118/1000)),0)</f>
        <v>0</v>
      </c>
      <c r="AP118" s="69" t="n">
        <f aca="false">IF(AND($F118&lt;AP$2,$G118&lt;AP$4,(DATE(YEAR($G118)+1,MONTH($G118)+1,1))&gt;AP$4),$D118*24*AP$3*(AP$2/1000-($F118/1000)),0)</f>
        <v>0</v>
      </c>
      <c r="AQ118" s="69" t="n">
        <f aca="false">IF(AND($F118&lt;AQ$2,$G118&lt;AQ$4,(DATE(YEAR($G118)+1,MONTH($G118)+1,1))&gt;AQ$4),$D118*24*AQ$3*(AQ$2/1000-($F118/1000)),0)</f>
        <v>0</v>
      </c>
      <c r="AR118" s="69" t="n">
        <f aca="false">IF(AND($F118&lt;AR$2,$G118&lt;AR$4,(DATE(YEAR($G118)+1,MONTH($G118)+1,1))&gt;AR$4),$D118*24*AR$3*(AR$2/1000-($F118/1000)),0)</f>
        <v>0</v>
      </c>
      <c r="AS118" s="69" t="n">
        <f aca="false">IF(AND($F118&lt;AS$2,$G118&lt;AS$4,(DATE(YEAR($G118)+1,MONTH($G118)+1,1))&gt;AS$4),$D118*24*AS$3*(AS$2/1000-($F118/1000)),0)</f>
        <v>0</v>
      </c>
      <c r="AT118" s="69" t="n">
        <f aca="false">IF(AND($F118&lt;AT$2,$G118&lt;AT$4,(DATE(YEAR($G118)+1,MONTH($G118)+1,1))&gt;AT$4),$D118*24*AT$3*(AT$2/1000-($F118/1000)),0)</f>
        <v>0</v>
      </c>
      <c r="AU118" s="69" t="n">
        <f aca="false">IF(AND($F118&lt;AU$2,$G118&lt;AU$4,(DATE(YEAR($G118)+1,MONTH($G118)+1,1))&gt;AU$4),$D118*24*AU$3*(AU$2/1000-($F118/1000)),0)</f>
        <v>0</v>
      </c>
      <c r="AV118" s="69" t="n">
        <f aca="false">IF(AND($F118&lt;AV$2,$G118&lt;AV$4,(DATE(YEAR($G118)+1,MONTH($G118)+1,1))&gt;AV$4),$D118*24*AV$3*(AV$2/1000-($F118/1000)),0)</f>
        <v>0</v>
      </c>
      <c r="AW118" s="69" t="n">
        <f aca="false">IF(AND($F118&lt;AW$2,$G118&lt;AW$4,(DATE(YEAR($G118)+1,MONTH($G118)+1,1))&gt;AW$4),$D118*24*AW$3*(AW$2/1000-($F118/1000)),0)</f>
        <v>0</v>
      </c>
      <c r="AX118" s="69" t="n">
        <f aca="false">IF(AND($F118&lt;AX$2,$G118&lt;AX$4,(DATE(YEAR($G118)+1,MONTH($G118)+1,1))&gt;AX$4),$D118*24*AX$3*(AX$2/1000-($F118/1000)),0)</f>
        <v>0</v>
      </c>
      <c r="AY118" s="69" t="n">
        <f aca="false">IF(AND($F118&lt;AY$2,$G118&lt;AY$4,(DATE(YEAR($G118)+1,MONTH($G118)+1,1))&gt;AY$4),$D118*24*AY$3*(AY$2/1000-($F118/1000)),0)</f>
        <v>0</v>
      </c>
      <c r="AZ118" s="69" t="n">
        <f aca="false">IF(AND($F118&lt;AZ$2,$G118&lt;AZ$4,(DATE(YEAR($G118)+1,MONTH($G118)+1,1))&gt;AZ$4),$D118*24*AZ$3*(AZ$2/1000-($F118/1000)),0)</f>
        <v>0</v>
      </c>
      <c r="BA118" s="69" t="n">
        <f aca="false">IF(AND($F118&lt;BA$2,$G118&lt;BA$4,(DATE(YEAR($G118)+1,MONTH($G118)+1,1))&gt;BA$4),$D118*24*BA$3*(BA$2/1000-($F118/1000)),0)</f>
        <v>0</v>
      </c>
      <c r="BB118" s="69" t="n">
        <f aca="false">IF(AND($F118&lt;BB$2,$G118&lt;BB$4,(DATE(YEAR($G118)+1,MONTH($G118)+1,1))&gt;BB$4),$D118*24*BB$3*(BB$2/1000-($F118/1000)),0)</f>
        <v>0</v>
      </c>
      <c r="BC118" s="69" t="n">
        <f aca="false">IF(AND($F118&lt;BC$2,$G118&lt;BC$4,(DATE(YEAR($G118)+1,MONTH($G118)+1,1))&gt;BC$4),$D118*24*BC$3*(BC$2/1000-($F118/1000)),0)</f>
        <v>0</v>
      </c>
      <c r="BD118" s="83" t="n">
        <f aca="false">IF(AND($F118&lt;BD$2,$G118&lt;BD$4,(DATE(YEAR($G118)+1,MONTH($G118)+1,1))&gt;BD$4),$D118*24*BD$3*(BD$2/1000-($F118/1000)),0)</f>
        <v>0</v>
      </c>
      <c r="BF118" s="69" t="n">
        <f aca="false">AVERAGE(I118:K118)</f>
        <v>0</v>
      </c>
      <c r="BG118" s="69" t="n">
        <f aca="false">AVERAGE(L118:N118)</f>
        <v>0</v>
      </c>
      <c r="BH118" s="69" t="n">
        <f aca="false">AVERAGE(O118:Q118)</f>
        <v>0</v>
      </c>
      <c r="BI118" s="69" t="n">
        <f aca="false">AVERAGE(R118:T118)</f>
        <v>0</v>
      </c>
      <c r="BJ118" s="69" t="n">
        <f aca="false">AVERAGE(U118:W118)</f>
        <v>0</v>
      </c>
      <c r="BK118" s="69" t="n">
        <f aca="false">AVERAGE(X118:Z118)</f>
        <v>23.2</v>
      </c>
      <c r="BL118" s="69" t="n">
        <f aca="false">AVERAGE(AA118:AC118)</f>
        <v>69.6</v>
      </c>
      <c r="BM118" s="69" t="n">
        <f aca="false">AVERAGE(AD118:AF118)</f>
        <v>69.6</v>
      </c>
      <c r="BN118" s="69" t="n">
        <f aca="false">AVERAGE(AG118:AI118)</f>
        <v>69.6</v>
      </c>
      <c r="BO118" s="69" t="n">
        <f aca="false">AVERAGE(AJ118:AL118)</f>
        <v>46.4</v>
      </c>
      <c r="BP118" s="69" t="n">
        <f aca="false">AVERAGE(AM118:AO118)</f>
        <v>0</v>
      </c>
      <c r="BQ118" s="69" t="n">
        <f aca="false">AVERAGE(AP118:AR118)</f>
        <v>0</v>
      </c>
      <c r="BR118" s="69" t="n">
        <f aca="false">AVERAGE(AS118:AU118)</f>
        <v>0</v>
      </c>
      <c r="BS118" s="69" t="n">
        <f aca="false">AVERAGE(AV118:AX118)</f>
        <v>0</v>
      </c>
      <c r="BT118" s="69" t="n">
        <f aca="false">AVERAGE(AY118:BA118)</f>
        <v>0</v>
      </c>
      <c r="BU118" s="69" t="n">
        <f aca="false">AVERAGE(BB118:BD118)</f>
        <v>0</v>
      </c>
    </row>
    <row r="119" customFormat="false" ht="12.75" hidden="false" customHeight="false" outlineLevel="0" collapsed="false">
      <c r="A119" s="0" t="s">
        <v>1233</v>
      </c>
      <c r="B119" s="3" t="s">
        <v>1272</v>
      </c>
      <c r="C119" s="3" t="s">
        <v>1273</v>
      </c>
      <c r="D119" s="0" t="n">
        <v>580</v>
      </c>
      <c r="E119" s="0" t="s">
        <v>1268</v>
      </c>
      <c r="F119" s="0" t="n">
        <v>7100</v>
      </c>
      <c r="G119" s="8" t="n">
        <v>37803</v>
      </c>
      <c r="H119" s="64" t="s">
        <v>1260</v>
      </c>
      <c r="I119" s="69" t="n">
        <f aca="false">IF(AND($F119&lt;I$2,$G119&lt;I$4,(DATE(YEAR($G119)+1,MONTH($G119)+1,1))&gt;I$4),$D119*24*I$3*(I$2/1000-($F119/1000)),0)</f>
        <v>0</v>
      </c>
      <c r="J119" s="69" t="n">
        <f aca="false">IF(AND($F119&lt;J$2,$G119&lt;J$4,(DATE(YEAR($G119)+1,MONTH($G119)+1,1))&gt;J$4),$D119*24*J$3*(J$2/1000-($F119/1000)),0)</f>
        <v>0</v>
      </c>
      <c r="K119" s="69" t="n">
        <f aca="false">IF(AND($F119&lt;K$2,$G119&lt;K$4,(DATE(YEAR($G119)+1,MONTH($G119)+1,1))&gt;K$4),$D119*24*K$3*(K$2/1000-($F119/1000)),0)</f>
        <v>0</v>
      </c>
      <c r="L119" s="69" t="n">
        <f aca="false">IF(AND($F119&lt;L$2,$G119&lt;L$4,(DATE(YEAR($G119)+1,MONTH($G119)+1,1))&gt;L$4),$D119*24*L$3*(L$2/1000-($F119/1000)),0)</f>
        <v>0</v>
      </c>
      <c r="M119" s="69" t="n">
        <f aca="false">IF(AND($F119&lt;M$2,$G119&lt;M$4,(DATE(YEAR($G119)+1,MONTH($G119)+1,1))&gt;M$4),$D119*24*M$3*(M$2/1000-($F119/1000)),0)</f>
        <v>0</v>
      </c>
      <c r="N119" s="69" t="n">
        <f aca="false">IF(AND($F119&lt;N$2,$G119&lt;N$4,(DATE(YEAR($G119)+1,MONTH($G119)+1,1))&gt;N$4),$D119*24*N$3*(N$2/1000-($F119/1000)),0)</f>
        <v>0</v>
      </c>
      <c r="O119" s="69" t="n">
        <f aca="false">IF(AND($F119&lt;O$2,$G119&lt;O$4,(DATE(YEAR($G119)+1,MONTH($G119)+1,1))&gt;O$4),$D119*24*O$3*(O$2/1000-($F119/1000)),0)</f>
        <v>0</v>
      </c>
      <c r="P119" s="69" t="n">
        <f aca="false">IF(AND($F119&lt;P$2,$G119&lt;P$4,(DATE(YEAR($G119)+1,MONTH($G119)+1,1))&gt;P$4),$D119*24*P$3*(P$2/1000-($F119/1000)),0)</f>
        <v>0</v>
      </c>
      <c r="Q119" s="69" t="n">
        <f aca="false">IF(AND($F119&lt;Q$2,$G119&lt;Q$4,(DATE(YEAR($G119)+1,MONTH($G119)+1,1))&gt;Q$4),$D119*24*Q$3*(Q$2/1000-($F119/1000)),0)</f>
        <v>0</v>
      </c>
      <c r="R119" s="69" t="n">
        <f aca="false">IF(AND($F119&lt;R$2,$G119&lt;R$4,(DATE(YEAR($G119)+1,MONTH($G119)+1,1))&gt;R$4),$D119*24*R$3*(R$2/1000-($F119/1000)),0)</f>
        <v>0</v>
      </c>
      <c r="S119" s="69" t="n">
        <f aca="false">IF(AND($F119&lt;S$2,$G119&lt;S$4,(DATE(YEAR($G119)+1,MONTH($G119)+1,1))&gt;S$4),$D119*24*S$3*(S$2/1000-($F119/1000)),0)</f>
        <v>0</v>
      </c>
      <c r="T119" s="69" t="n">
        <f aca="false">IF(AND($F119&lt;T$2,$G119&lt;T$4,(DATE(YEAR($G119)+1,MONTH($G119)+1,1))&gt;T$4),$D119*24*T$3*(T$2/1000-($F119/1000)),0)</f>
        <v>0</v>
      </c>
      <c r="U119" s="69" t="n">
        <f aca="false">IF(AND($F119&lt;U$2,$G119&lt;U$4,(DATE(YEAR($G119)+1,MONTH($G119)+1,1))&gt;U$4),$D119*24*U$3*(U$2/1000-($F119/1000)),0)</f>
        <v>0</v>
      </c>
      <c r="V119" s="69" t="n">
        <f aca="false">IF(AND($F119&lt;V$2,$G119&lt;V$4,(DATE(YEAR($G119)+1,MONTH($G119)+1,1))&gt;V$4),$D119*24*V$3*(V$2/1000-($F119/1000)),0)</f>
        <v>0</v>
      </c>
      <c r="W119" s="69" t="n">
        <f aca="false">IF(AND($F119&lt;W$2,$G119&lt;W$4,(DATE(YEAR($G119)+1,MONTH($G119)+1,1))&gt;W$4),$D119*24*W$3*(W$2/1000-($F119/1000)),0)</f>
        <v>0</v>
      </c>
      <c r="X119" s="69" t="n">
        <f aca="false">IF(AND($F119&lt;X$2,$G119&lt;X$4,(DATE(YEAR($G119)+1,MONTH($G119)+1,1))&gt;X$4),$D119*24*X$3*(X$2/1000-($F119/1000)),0)</f>
        <v>0</v>
      </c>
      <c r="Y119" s="69" t="n">
        <f aca="false">IF(AND($F119&lt;Y$2,$G119&lt;Y$4,(DATE(YEAR($G119)+1,MONTH($G119)+1,1))&gt;Y$4),$D119*24*Y$3*(Y$2/1000-($F119/1000)),0)</f>
        <v>0</v>
      </c>
      <c r="Z119" s="69" t="n">
        <f aca="false">IF(AND($F119&lt;Z$2,$G119&lt;Z$4,(DATE(YEAR($G119)+1,MONTH($G119)+1,1))&gt;Z$4),$D119*24*Z$3*(Z$2/1000-($F119/1000)),0)</f>
        <v>0</v>
      </c>
      <c r="AA119" s="69" t="n">
        <f aca="false">IF(AND($F119&lt;AA$2,$G119&lt;AA$4,(DATE(YEAR($G119)+1,MONTH($G119)+1,1))&gt;AA$4),$D119*24*AA$3*(AA$2/1000-($F119/1000)),0)</f>
        <v>0</v>
      </c>
      <c r="AB119" s="69" t="n">
        <f aca="false">IF(AND($F119&lt;AB$2,$G119&lt;AB$4,(DATE(YEAR($G119)+1,MONTH($G119)+1,1))&gt;AB$4),$D119*24*AB$3*(AB$2/1000-($F119/1000)),0)</f>
        <v>0</v>
      </c>
      <c r="AC119" s="69" t="n">
        <f aca="false">IF(AND($F119&lt;AC$2,$G119&lt;AC$4,(DATE(YEAR($G119)+1,MONTH($G119)+1,1))&gt;AC$4),$D119*24*AC$3*(AC$2/1000-($F119/1000)),0)</f>
        <v>0</v>
      </c>
      <c r="AD119" s="69" t="n">
        <f aca="false">IF(AND($F119&lt;AD$2,$G119&lt;AD$4,(DATE(YEAR($G119)+1,MONTH($G119)+1,1))&gt;AD$4),$D119*24*AD$3*(AD$2/1000-($F119/1000)),0)</f>
        <v>0</v>
      </c>
      <c r="AE119" s="69" t="n">
        <f aca="false">IF(AND($F119&lt;AE$2,$G119&lt;AE$4,(DATE(YEAR($G119)+1,MONTH($G119)+1,1))&gt;AE$4),$D119*24*AE$3*(AE$2/1000-($F119/1000)),0)</f>
        <v>0</v>
      </c>
      <c r="AF119" s="69" t="n">
        <f aca="false">IF(AND($F119&lt;AF$2,$G119&lt;AF$4,(DATE(YEAR($G119)+1,MONTH($G119)+1,1))&gt;AF$4),$D119*24*AF$3*(AF$2/1000-($F119/1000)),0)</f>
        <v>0</v>
      </c>
      <c r="AG119" s="69" t="n">
        <f aca="false">IF(AND($F119&lt;AG$2,$G119&lt;AG$4,(DATE(YEAR($G119)+1,MONTH($G119)+1,1))&gt;AG$4),$D119*24*AG$3*(AG$2/1000-($F119/1000)),0)</f>
        <v>0</v>
      </c>
      <c r="AH119" s="69" t="n">
        <f aca="false">IF(AND($F119&lt;AH$2,$G119&lt;AH$4,(DATE(YEAR($G119)+1,MONTH($G119)+1,1))&gt;AH$4),$D119*24*AH$3*(AH$2/1000-($F119/1000)),0)</f>
        <v>0</v>
      </c>
      <c r="AI119" s="69" t="n">
        <f aca="false">IF(AND($F119&lt;AI$2,$G119&lt;AI$4,(DATE(YEAR($G119)+1,MONTH($G119)+1,1))&gt;AI$4),$D119*24*AI$3*(AI$2/1000-($F119/1000)),0)</f>
        <v>0</v>
      </c>
      <c r="AJ119" s="69" t="n">
        <f aca="false">IF(AND($F119&lt;AJ$2,$G119&lt;AJ$4,(DATE(YEAR($G119)+1,MONTH($G119)+1,1))&gt;AJ$4),$D119*24*AJ$3*(AJ$2/1000-($F119/1000)),0)</f>
        <v>0</v>
      </c>
      <c r="AK119" s="69" t="n">
        <f aca="false">IF(AND($F119&lt;AK$2,$G119&lt;AK$4,(DATE(YEAR($G119)+1,MONTH($G119)+1,1))&gt;AK$4),$D119*24*AK$3*(AK$2/1000-($F119/1000)),0)</f>
        <v>0</v>
      </c>
      <c r="AL119" s="69" t="n">
        <f aca="false">IF(AND($F119&lt;AL$2,$G119&lt;AL$4,(DATE(YEAR($G119)+1,MONTH($G119)+1,1))&gt;AL$4),$D119*24*AL$3*(AL$2/1000-($F119/1000)),0)</f>
        <v>0</v>
      </c>
      <c r="AM119" s="69" t="n">
        <f aca="false">IF(AND($F119&lt;AM$2,$G119&lt;AM$4,(DATE(YEAR($G119)+1,MONTH($G119)+1,1))&gt;AM$4),$D119*24*AM$3*(AM$2/1000-($F119/1000)),0)</f>
        <v>0</v>
      </c>
      <c r="AN119" s="69" t="n">
        <f aca="false">IF(AND($F119&lt;AN$2,$G119&lt;AN$4,(DATE(YEAR($G119)+1,MONTH($G119)+1,1))&gt;AN$4),$D119*24*AN$3*(AN$2/1000-($F119/1000)),0)</f>
        <v>40368</v>
      </c>
      <c r="AO119" s="69" t="n">
        <f aca="false">IF(AND($F119&lt;AO$2,$G119&lt;AO$4,(DATE(YEAR($G119)+1,MONTH($G119)+1,1))&gt;AO$4),$D119*24*AO$3*(AO$2/1000-($F119/1000)),0)</f>
        <v>40368</v>
      </c>
      <c r="AP119" s="69" t="n">
        <f aca="false">IF(AND($F119&lt;AP$2,$G119&lt;AP$4,(DATE(YEAR($G119)+1,MONTH($G119)+1,1))&gt;AP$4),$D119*24*AP$3*(AP$2/1000-($F119/1000)),0)</f>
        <v>40368</v>
      </c>
      <c r="AQ119" s="69" t="n">
        <f aca="false">IF(AND($F119&lt;AQ$2,$G119&lt;AQ$4,(DATE(YEAR($G119)+1,MONTH($G119)+1,1))&gt;AQ$4),$D119*24*AQ$3*(AQ$2/1000-($F119/1000)),0)</f>
        <v>40368</v>
      </c>
      <c r="AR119" s="69" t="n">
        <f aca="false">IF(AND($F119&lt;AR$2,$G119&lt;AR$4,(DATE(YEAR($G119)+1,MONTH($G119)+1,1))&gt;AR$4),$D119*24*AR$3*(AR$2/1000-($F119/1000)),0)</f>
        <v>40368</v>
      </c>
      <c r="AS119" s="69" t="n">
        <f aca="false">IF(AND($F119&lt;AS$2,$G119&lt;AS$4,(DATE(YEAR($G119)+1,MONTH($G119)+1,1))&gt;AS$4),$D119*24*AS$3*(AS$2/1000-($F119/1000)),0)</f>
        <v>40368</v>
      </c>
      <c r="AT119" s="69" t="n">
        <f aca="false">IF(AND($F119&lt;AT$2,$G119&lt;AT$4,(DATE(YEAR($G119)+1,MONTH($G119)+1,1))&gt;AT$4),$D119*24*AT$3*(AT$2/1000-($F119/1000)),0)</f>
        <v>40368</v>
      </c>
      <c r="AU119" s="69" t="n">
        <f aca="false">IF(AND($F119&lt;AU$2,$G119&lt;AU$4,(DATE(YEAR($G119)+1,MONTH($G119)+1,1))&gt;AU$4),$D119*24*AU$3*(AU$2/1000-($F119/1000)),0)</f>
        <v>40368</v>
      </c>
      <c r="AV119" s="69" t="n">
        <f aca="false">IF(AND($F119&lt;AV$2,$G119&lt;AV$4,(DATE(YEAR($G119)+1,MONTH($G119)+1,1))&gt;AV$4),$D119*24*AV$3*(AV$2/1000-($F119/1000)),0)</f>
        <v>40368</v>
      </c>
      <c r="AW119" s="69" t="n">
        <f aca="false">IF(AND($F119&lt;AW$2,$G119&lt;AW$4,(DATE(YEAR($G119)+1,MONTH($G119)+1,1))&gt;AW$4),$D119*24*AW$3*(AW$2/1000-($F119/1000)),0)</f>
        <v>40368</v>
      </c>
      <c r="AX119" s="69" t="n">
        <f aca="false">IF(AND($F119&lt;AX$2,$G119&lt;AX$4,(DATE(YEAR($G119)+1,MONTH($G119)+1,1))&gt;AX$4),$D119*24*AX$3*(AX$2/1000-($F119/1000)),0)</f>
        <v>40368</v>
      </c>
      <c r="AY119" s="69" t="n">
        <f aca="false">IF(AND($F119&lt;AY$2,$G119&lt;AY$4,(DATE(YEAR($G119)+1,MONTH($G119)+1,1))&gt;AY$4),$D119*24*AY$3*(AY$2/1000-($F119/1000)),0)</f>
        <v>40368</v>
      </c>
      <c r="AZ119" s="69" t="n">
        <f aca="false">IF(AND($F119&lt;AZ$2,$G119&lt;AZ$4,(DATE(YEAR($G119)+1,MONTH($G119)+1,1))&gt;AZ$4),$D119*24*AZ$3*(AZ$2/1000-($F119/1000)),0)</f>
        <v>0</v>
      </c>
      <c r="BA119" s="69" t="n">
        <f aca="false">IF(AND($F119&lt;BA$2,$G119&lt;BA$4,(DATE(YEAR($G119)+1,MONTH($G119)+1,1))&gt;BA$4),$D119*24*BA$3*(BA$2/1000-($F119/1000)),0)</f>
        <v>0</v>
      </c>
      <c r="BB119" s="69" t="n">
        <f aca="false">IF(AND($F119&lt;BB$2,$G119&lt;BB$4,(DATE(YEAR($G119)+1,MONTH($G119)+1,1))&gt;BB$4),$D119*24*BB$3*(BB$2/1000-($F119/1000)),0)</f>
        <v>0</v>
      </c>
      <c r="BC119" s="69" t="n">
        <f aca="false">IF(AND($F119&lt;BC$2,$G119&lt;BC$4,(DATE(YEAR($G119)+1,MONTH($G119)+1,1))&gt;BC$4),$D119*24*BC$3*(BC$2/1000-($F119/1000)),0)</f>
        <v>0</v>
      </c>
      <c r="BD119" s="83" t="n">
        <f aca="false">IF(AND($F119&lt;BD$2,$G119&lt;BD$4,(DATE(YEAR($G119)+1,MONTH($G119)+1,1))&gt;BD$4),$D119*24*BD$3*(BD$2/1000-($F119/1000)),0)</f>
        <v>0</v>
      </c>
      <c r="BF119" s="69" t="n">
        <f aca="false">AVERAGE(I119:K119)</f>
        <v>0</v>
      </c>
      <c r="BG119" s="69" t="n">
        <f aca="false">AVERAGE(L119:N119)</f>
        <v>0</v>
      </c>
      <c r="BH119" s="69" t="n">
        <f aca="false">AVERAGE(O119:Q119)</f>
        <v>0</v>
      </c>
      <c r="BI119" s="69" t="n">
        <f aca="false">AVERAGE(R119:T119)</f>
        <v>0</v>
      </c>
      <c r="BJ119" s="69" t="n">
        <f aca="false">AVERAGE(U119:W119)</f>
        <v>0</v>
      </c>
      <c r="BK119" s="69" t="n">
        <f aca="false">AVERAGE(X119:Z119)</f>
        <v>0</v>
      </c>
      <c r="BL119" s="69" t="n">
        <f aca="false">AVERAGE(AA119:AC119)</f>
        <v>0</v>
      </c>
      <c r="BM119" s="69" t="n">
        <f aca="false">AVERAGE(AD119:AF119)</f>
        <v>0</v>
      </c>
      <c r="BN119" s="69" t="n">
        <f aca="false">AVERAGE(AG119:AI119)</f>
        <v>0</v>
      </c>
      <c r="BO119" s="69" t="n">
        <f aca="false">AVERAGE(AJ119:AL119)</f>
        <v>0</v>
      </c>
      <c r="BP119" s="69" t="n">
        <f aca="false">AVERAGE(AM119:AO119)</f>
        <v>26912</v>
      </c>
      <c r="BQ119" s="69" t="n">
        <f aca="false">AVERAGE(AP119:AR119)</f>
        <v>40368</v>
      </c>
      <c r="BR119" s="69" t="n">
        <f aca="false">AVERAGE(AS119:AU119)</f>
        <v>40368</v>
      </c>
      <c r="BS119" s="69" t="n">
        <f aca="false">AVERAGE(AV119:AX119)</f>
        <v>40368</v>
      </c>
      <c r="BT119" s="69" t="n">
        <f aca="false">AVERAGE(AY119:BA119)</f>
        <v>13456</v>
      </c>
      <c r="BU119" s="69" t="n">
        <f aca="false">AVERAGE(BB119:BD119)</f>
        <v>0</v>
      </c>
    </row>
    <row r="120" customFormat="false" ht="12.75" hidden="false" customHeight="false" outlineLevel="0" collapsed="false">
      <c r="A120" s="0" t="s">
        <v>1340</v>
      </c>
      <c r="B120" s="3" t="s">
        <v>1272</v>
      </c>
      <c r="C120" s="3" t="s">
        <v>1273</v>
      </c>
      <c r="D120" s="0" t="n">
        <v>80</v>
      </c>
      <c r="E120" s="0" t="s">
        <v>1268</v>
      </c>
      <c r="F120" s="0" t="n">
        <v>7860</v>
      </c>
      <c r="G120" s="8" t="n">
        <v>37742</v>
      </c>
      <c r="H120" s="64" t="s">
        <v>1260</v>
      </c>
      <c r="I120" s="69" t="n">
        <f aca="false">IF(AND($F120&lt;I$2,$G120&lt;I$4,(DATE(YEAR($G120)+1,MONTH($G120)+1,1))&gt;I$4),$D120*24*I$3*(I$2/1000-($F120/1000)),0)</f>
        <v>0</v>
      </c>
      <c r="J120" s="69" t="n">
        <f aca="false">IF(AND($F120&lt;J$2,$G120&lt;J$4,(DATE(YEAR($G120)+1,MONTH($G120)+1,1))&gt;J$4),$D120*24*J$3*(J$2/1000-($F120/1000)),0)</f>
        <v>0</v>
      </c>
      <c r="K120" s="69" t="n">
        <f aca="false">IF(AND($F120&lt;K$2,$G120&lt;K$4,(DATE(YEAR($G120)+1,MONTH($G120)+1,1))&gt;K$4),$D120*24*K$3*(K$2/1000-($F120/1000)),0)</f>
        <v>0</v>
      </c>
      <c r="L120" s="69" t="n">
        <f aca="false">IF(AND($F120&lt;L$2,$G120&lt;L$4,(DATE(YEAR($G120)+1,MONTH($G120)+1,1))&gt;L$4),$D120*24*L$3*(L$2/1000-($F120/1000)),0)</f>
        <v>0</v>
      </c>
      <c r="M120" s="69" t="n">
        <f aca="false">IF(AND($F120&lt;M$2,$G120&lt;M$4,(DATE(YEAR($G120)+1,MONTH($G120)+1,1))&gt;M$4),$D120*24*M$3*(M$2/1000-($F120/1000)),0)</f>
        <v>0</v>
      </c>
      <c r="N120" s="69" t="n">
        <f aca="false">IF(AND($F120&lt;N$2,$G120&lt;N$4,(DATE(YEAR($G120)+1,MONTH($G120)+1,1))&gt;N$4),$D120*24*N$3*(N$2/1000-($F120/1000)),0)</f>
        <v>0</v>
      </c>
      <c r="O120" s="69" t="n">
        <f aca="false">IF(AND($F120&lt;O$2,$G120&lt;O$4,(DATE(YEAR($G120)+1,MONTH($G120)+1,1))&gt;O$4),$D120*24*O$3*(O$2/1000-($F120/1000)),0)</f>
        <v>0</v>
      </c>
      <c r="P120" s="69" t="n">
        <f aca="false">IF(AND($F120&lt;P$2,$G120&lt;P$4,(DATE(YEAR($G120)+1,MONTH($G120)+1,1))&gt;P$4),$D120*24*P$3*(P$2/1000-($F120/1000)),0)</f>
        <v>0</v>
      </c>
      <c r="Q120" s="69" t="n">
        <f aca="false">IF(AND($F120&lt;Q$2,$G120&lt;Q$4,(DATE(YEAR($G120)+1,MONTH($G120)+1,1))&gt;Q$4),$D120*24*Q$3*(Q$2/1000-($F120/1000)),0)</f>
        <v>0</v>
      </c>
      <c r="R120" s="69" t="n">
        <f aca="false">IF(AND($F120&lt;R$2,$G120&lt;R$4,(DATE(YEAR($G120)+1,MONTH($G120)+1,1))&gt;R$4),$D120*24*R$3*(R$2/1000-($F120/1000)),0)</f>
        <v>0</v>
      </c>
      <c r="S120" s="69" t="n">
        <f aca="false">IF(AND($F120&lt;S$2,$G120&lt;S$4,(DATE(YEAR($G120)+1,MONTH($G120)+1,1))&gt;S$4),$D120*24*S$3*(S$2/1000-($F120/1000)),0)</f>
        <v>0</v>
      </c>
      <c r="T120" s="69" t="n">
        <f aca="false">IF(AND($F120&lt;T$2,$G120&lt;T$4,(DATE(YEAR($G120)+1,MONTH($G120)+1,1))&gt;T$4),$D120*24*T$3*(T$2/1000-($F120/1000)),0)</f>
        <v>0</v>
      </c>
      <c r="U120" s="69" t="n">
        <f aca="false">IF(AND($F120&lt;U$2,$G120&lt;U$4,(DATE(YEAR($G120)+1,MONTH($G120)+1,1))&gt;U$4),$D120*24*U$3*(U$2/1000-($F120/1000)),0)</f>
        <v>0</v>
      </c>
      <c r="V120" s="69" t="n">
        <f aca="false">IF(AND($F120&lt;V$2,$G120&lt;V$4,(DATE(YEAR($G120)+1,MONTH($G120)+1,1))&gt;V$4),$D120*24*V$3*(V$2/1000-($F120/1000)),0)</f>
        <v>0</v>
      </c>
      <c r="W120" s="69" t="n">
        <f aca="false">IF(AND($F120&lt;W$2,$G120&lt;W$4,(DATE(YEAR($G120)+1,MONTH($G120)+1,1))&gt;W$4),$D120*24*W$3*(W$2/1000-($F120/1000)),0)</f>
        <v>0</v>
      </c>
      <c r="X120" s="69" t="n">
        <f aca="false">IF(AND($F120&lt;X$2,$G120&lt;X$4,(DATE(YEAR($G120)+1,MONTH($G120)+1,1))&gt;X$4),$D120*24*X$3*(X$2/1000-($F120/1000)),0)</f>
        <v>0</v>
      </c>
      <c r="Y120" s="69" t="n">
        <f aca="false">IF(AND($F120&lt;Y$2,$G120&lt;Y$4,(DATE(YEAR($G120)+1,MONTH($G120)+1,1))&gt;Y$4),$D120*24*Y$3*(Y$2/1000-($F120/1000)),0)</f>
        <v>0</v>
      </c>
      <c r="Z120" s="69" t="n">
        <f aca="false">IF(AND($F120&lt;Z$2,$G120&lt;Z$4,(DATE(YEAR($G120)+1,MONTH($G120)+1,1))&gt;Z$4),$D120*24*Z$3*(Z$2/1000-($F120/1000)),0)</f>
        <v>0</v>
      </c>
      <c r="AA120" s="69" t="n">
        <f aca="false">IF(AND($F120&lt;AA$2,$G120&lt;AA$4,(DATE(YEAR($G120)+1,MONTH($G120)+1,1))&gt;AA$4),$D120*24*AA$3*(AA$2/1000-($F120/1000)),0)</f>
        <v>0</v>
      </c>
      <c r="AB120" s="69" t="n">
        <f aca="false">IF(AND($F120&lt;AB$2,$G120&lt;AB$4,(DATE(YEAR($G120)+1,MONTH($G120)+1,1))&gt;AB$4),$D120*24*AB$3*(AB$2/1000-($F120/1000)),0)</f>
        <v>0</v>
      </c>
      <c r="AC120" s="69" t="n">
        <f aca="false">IF(AND($F120&lt;AC$2,$G120&lt;AC$4,(DATE(YEAR($G120)+1,MONTH($G120)+1,1))&gt;AC$4),$D120*24*AC$3*(AC$2/1000-($F120/1000)),0)</f>
        <v>0</v>
      </c>
      <c r="AD120" s="69" t="n">
        <f aca="false">IF(AND($F120&lt;AD$2,$G120&lt;AD$4,(DATE(YEAR($G120)+1,MONTH($G120)+1,1))&gt;AD$4),$D120*24*AD$3*(AD$2/1000-($F120/1000)),0)</f>
        <v>0</v>
      </c>
      <c r="AE120" s="69" t="n">
        <f aca="false">IF(AND($F120&lt;AE$2,$G120&lt;AE$4,(DATE(YEAR($G120)+1,MONTH($G120)+1,1))&gt;AE$4),$D120*24*AE$3*(AE$2/1000-($F120/1000)),0)</f>
        <v>0</v>
      </c>
      <c r="AF120" s="69" t="n">
        <f aca="false">IF(AND($F120&lt;AF$2,$G120&lt;AF$4,(DATE(YEAR($G120)+1,MONTH($G120)+1,1))&gt;AF$4),$D120*24*AF$3*(AF$2/1000-($F120/1000)),0)</f>
        <v>0</v>
      </c>
      <c r="AG120" s="69" t="n">
        <f aca="false">IF(AND($F120&lt;AG$2,$G120&lt;AG$4,(DATE(YEAR($G120)+1,MONTH($G120)+1,1))&gt;AG$4),$D120*24*AG$3*(AG$2/1000-($F120/1000)),0)</f>
        <v>0</v>
      </c>
      <c r="AH120" s="69" t="n">
        <f aca="false">IF(AND($F120&lt;AH$2,$G120&lt;AH$4,(DATE(YEAR($G120)+1,MONTH($G120)+1,1))&gt;AH$4),$D120*24*AH$3*(AH$2/1000-($F120/1000)),0)</f>
        <v>0</v>
      </c>
      <c r="AI120" s="69" t="n">
        <f aca="false">IF(AND($F120&lt;AI$2,$G120&lt;AI$4,(DATE(YEAR($G120)+1,MONTH($G120)+1,1))&gt;AI$4),$D120*24*AI$3*(AI$2/1000-($F120/1000)),0)</f>
        <v>0</v>
      </c>
      <c r="AJ120" s="69" t="n">
        <f aca="false">IF(AND($F120&lt;AJ$2,$G120&lt;AJ$4,(DATE(YEAR($G120)+1,MONTH($G120)+1,1))&gt;AJ$4),$D120*24*AJ$3*(AJ$2/1000-($F120/1000)),0)</f>
        <v>0</v>
      </c>
      <c r="AK120" s="69" t="n">
        <f aca="false">IF(AND($F120&lt;AK$2,$G120&lt;AK$4,(DATE(YEAR($G120)+1,MONTH($G120)+1,1))&gt;AK$4),$D120*24*AK$3*(AK$2/1000-($F120/1000)),0)</f>
        <v>0</v>
      </c>
      <c r="AL120" s="69" t="n">
        <f aca="false">IF(AND($F120&lt;AL$2,$G120&lt;AL$4,(DATE(YEAR($G120)+1,MONTH($G120)+1,1))&gt;AL$4),$D120*24*AL$3*(AL$2/1000-($F120/1000)),0)</f>
        <v>4108.8</v>
      </c>
      <c r="AM120" s="69" t="n">
        <f aca="false">IF(AND($F120&lt;AM$2,$G120&lt;AM$4,(DATE(YEAR($G120)+1,MONTH($G120)+1,1))&gt;AM$4),$D120*24*AM$3*(AM$2/1000-($F120/1000)),0)</f>
        <v>4108.8</v>
      </c>
      <c r="AN120" s="69" t="n">
        <f aca="false">IF(AND($F120&lt;AN$2,$G120&lt;AN$4,(DATE(YEAR($G120)+1,MONTH($G120)+1,1))&gt;AN$4),$D120*24*AN$3*(AN$2/1000-($F120/1000)),0)</f>
        <v>4108.8</v>
      </c>
      <c r="AO120" s="69" t="n">
        <f aca="false">IF(AND($F120&lt;AO$2,$G120&lt;AO$4,(DATE(YEAR($G120)+1,MONTH($G120)+1,1))&gt;AO$4),$D120*24*AO$3*(AO$2/1000-($F120/1000)),0)</f>
        <v>4108.8</v>
      </c>
      <c r="AP120" s="69" t="n">
        <f aca="false">IF(AND($F120&lt;AP$2,$G120&lt;AP$4,(DATE(YEAR($G120)+1,MONTH($G120)+1,1))&gt;AP$4),$D120*24*AP$3*(AP$2/1000-($F120/1000)),0)</f>
        <v>4108.8</v>
      </c>
      <c r="AQ120" s="69" t="n">
        <f aca="false">IF(AND($F120&lt;AQ$2,$G120&lt;AQ$4,(DATE(YEAR($G120)+1,MONTH($G120)+1,1))&gt;AQ$4),$D120*24*AQ$3*(AQ$2/1000-($F120/1000)),0)</f>
        <v>4108.8</v>
      </c>
      <c r="AR120" s="69" t="n">
        <f aca="false">IF(AND($F120&lt;AR$2,$G120&lt;AR$4,(DATE(YEAR($G120)+1,MONTH($G120)+1,1))&gt;AR$4),$D120*24*AR$3*(AR$2/1000-($F120/1000)),0)</f>
        <v>4108.8</v>
      </c>
      <c r="AS120" s="69" t="n">
        <f aca="false">IF(AND($F120&lt;AS$2,$G120&lt;AS$4,(DATE(YEAR($G120)+1,MONTH($G120)+1,1))&gt;AS$4),$D120*24*AS$3*(AS$2/1000-($F120/1000)),0)</f>
        <v>4108.8</v>
      </c>
      <c r="AT120" s="69" t="n">
        <f aca="false">IF(AND($F120&lt;AT$2,$G120&lt;AT$4,(DATE(YEAR($G120)+1,MONTH($G120)+1,1))&gt;AT$4),$D120*24*AT$3*(AT$2/1000-($F120/1000)),0)</f>
        <v>4108.8</v>
      </c>
      <c r="AU120" s="69" t="n">
        <f aca="false">IF(AND($F120&lt;AU$2,$G120&lt;AU$4,(DATE(YEAR($G120)+1,MONTH($G120)+1,1))&gt;AU$4),$D120*24*AU$3*(AU$2/1000-($F120/1000)),0)</f>
        <v>4108.8</v>
      </c>
      <c r="AV120" s="69" t="n">
        <f aca="false">IF(AND($F120&lt;AV$2,$G120&lt;AV$4,(DATE(YEAR($G120)+1,MONTH($G120)+1,1))&gt;AV$4),$D120*24*AV$3*(AV$2/1000-($F120/1000)),0)</f>
        <v>4108.8</v>
      </c>
      <c r="AW120" s="69" t="n">
        <f aca="false">IF(AND($F120&lt;AW$2,$G120&lt;AW$4,(DATE(YEAR($G120)+1,MONTH($G120)+1,1))&gt;AW$4),$D120*24*AW$3*(AW$2/1000-($F120/1000)),0)</f>
        <v>4108.8</v>
      </c>
      <c r="AX120" s="69" t="n">
        <f aca="false">IF(AND($F120&lt;AX$2,$G120&lt;AX$4,(DATE(YEAR($G120)+1,MONTH($G120)+1,1))&gt;AX$4),$D120*24*AX$3*(AX$2/1000-($F120/1000)),0)</f>
        <v>0</v>
      </c>
      <c r="AY120" s="69" t="n">
        <f aca="false">IF(AND($F120&lt;AY$2,$G120&lt;AY$4,(DATE(YEAR($G120)+1,MONTH($G120)+1,1))&gt;AY$4),$D120*24*AY$3*(AY$2/1000-($F120/1000)),0)</f>
        <v>0</v>
      </c>
      <c r="AZ120" s="69" t="n">
        <f aca="false">IF(AND($F120&lt;AZ$2,$G120&lt;AZ$4,(DATE(YEAR($G120)+1,MONTH($G120)+1,1))&gt;AZ$4),$D120*24*AZ$3*(AZ$2/1000-($F120/1000)),0)</f>
        <v>0</v>
      </c>
      <c r="BA120" s="69" t="n">
        <f aca="false">IF(AND($F120&lt;BA$2,$G120&lt;BA$4,(DATE(YEAR($G120)+1,MONTH($G120)+1,1))&gt;BA$4),$D120*24*BA$3*(BA$2/1000-($F120/1000)),0)</f>
        <v>0</v>
      </c>
      <c r="BB120" s="69" t="n">
        <f aca="false">IF(AND($F120&lt;BB$2,$G120&lt;BB$4,(DATE(YEAR($G120)+1,MONTH($G120)+1,1))&gt;BB$4),$D120*24*BB$3*(BB$2/1000-($F120/1000)),0)</f>
        <v>0</v>
      </c>
      <c r="BC120" s="69" t="n">
        <f aca="false">IF(AND($F120&lt;BC$2,$G120&lt;BC$4,(DATE(YEAR($G120)+1,MONTH($G120)+1,1))&gt;BC$4),$D120*24*BC$3*(BC$2/1000-($F120/1000)),0)</f>
        <v>0</v>
      </c>
      <c r="BD120" s="83" t="n">
        <f aca="false">IF(AND($F120&lt;BD$2,$G120&lt;BD$4,(DATE(YEAR($G120)+1,MONTH($G120)+1,1))&gt;BD$4),$D120*24*BD$3*(BD$2/1000-($F120/1000)),0)</f>
        <v>0</v>
      </c>
      <c r="BF120" s="69" t="n">
        <f aca="false">AVERAGE(I120:K120)</f>
        <v>0</v>
      </c>
      <c r="BG120" s="69" t="n">
        <f aca="false">AVERAGE(L120:N120)</f>
        <v>0</v>
      </c>
      <c r="BH120" s="69" t="n">
        <f aca="false">AVERAGE(O120:Q120)</f>
        <v>0</v>
      </c>
      <c r="BI120" s="69" t="n">
        <f aca="false">AVERAGE(R120:T120)</f>
        <v>0</v>
      </c>
      <c r="BJ120" s="69" t="n">
        <f aca="false">AVERAGE(U120:W120)</f>
        <v>0</v>
      </c>
      <c r="BK120" s="69" t="n">
        <f aca="false">AVERAGE(X120:Z120)</f>
        <v>0</v>
      </c>
      <c r="BL120" s="69" t="n">
        <f aca="false">AVERAGE(AA120:AC120)</f>
        <v>0</v>
      </c>
      <c r="BM120" s="69" t="n">
        <f aca="false">AVERAGE(AD120:AF120)</f>
        <v>0</v>
      </c>
      <c r="BN120" s="69" t="n">
        <f aca="false">AVERAGE(AG120:AI120)</f>
        <v>0</v>
      </c>
      <c r="BO120" s="69" t="n">
        <f aca="false">AVERAGE(AJ120:AL120)</f>
        <v>1369.6</v>
      </c>
      <c r="BP120" s="69" t="n">
        <f aca="false">AVERAGE(AM120:AO120)</f>
        <v>4108.8</v>
      </c>
      <c r="BQ120" s="69" t="n">
        <f aca="false">AVERAGE(AP120:AR120)</f>
        <v>4108.8</v>
      </c>
      <c r="BR120" s="69" t="n">
        <f aca="false">AVERAGE(AS120:AU120)</f>
        <v>4108.8</v>
      </c>
      <c r="BS120" s="69" t="n">
        <f aca="false">AVERAGE(AV120:AX120)</f>
        <v>2739.2</v>
      </c>
      <c r="BT120" s="69" t="n">
        <f aca="false">AVERAGE(AY120:BA120)</f>
        <v>0</v>
      </c>
      <c r="BU120" s="69" t="n">
        <f aca="false">AVERAGE(BB120:BD120)</f>
        <v>0</v>
      </c>
    </row>
    <row r="121" customFormat="false" ht="12.75" hidden="false" customHeight="false" outlineLevel="0" collapsed="false">
      <c r="A121" s="0" t="s">
        <v>1400</v>
      </c>
      <c r="B121" s="3" t="s">
        <v>1272</v>
      </c>
      <c r="C121" s="3" t="s">
        <v>1273</v>
      </c>
      <c r="D121" s="0" t="n">
        <v>47.4</v>
      </c>
      <c r="E121" s="66" t="s">
        <v>1268</v>
      </c>
      <c r="F121" s="13" t="n">
        <v>9157</v>
      </c>
      <c r="G121" s="8" t="n">
        <v>37207</v>
      </c>
      <c r="H121" s="64" t="s">
        <v>1260</v>
      </c>
      <c r="I121" s="69" t="n">
        <f aca="false">IF(AND($F121&lt;I$2,$G121&lt;I$4,(DATE(YEAR($G121)+1,MONTH($G121)+1,1))&gt;I$4),$D121*24*I$3*(I$2/1000-($F121/1000)),0)</f>
        <v>0</v>
      </c>
      <c r="J121" s="69" t="n">
        <f aca="false">IF(AND($F121&lt;J$2,$G121&lt;J$4,(DATE(YEAR($G121)+1,MONTH($G121)+1,1))&gt;J$4),$D121*24*J$3*(J$2/1000-($F121/1000)),0)</f>
        <v>0</v>
      </c>
      <c r="K121" s="69" t="n">
        <f aca="false">IF(AND($F121&lt;K$2,$G121&lt;K$4,(DATE(YEAR($G121)+1,MONTH($G121)+1,1))&gt;K$4),$D121*24*K$3*(K$2/1000-($F121/1000)),0)</f>
        <v>0</v>
      </c>
      <c r="L121" s="69" t="n">
        <f aca="false">IF(AND($F121&lt;L$2,$G121&lt;L$4,(DATE(YEAR($G121)+1,MONTH($G121)+1,1))&gt;L$4),$D121*24*L$3*(L$2/1000-($F121/1000)),0)</f>
        <v>0</v>
      </c>
      <c r="M121" s="69" t="n">
        <f aca="false">IF(AND($F121&lt;M$2,$G121&lt;M$4,(DATE(YEAR($G121)+1,MONTH($G121)+1,1))&gt;M$4),$D121*24*M$3*(M$2/1000-($F121/1000)),0)</f>
        <v>0</v>
      </c>
      <c r="N121" s="69" t="n">
        <f aca="false">IF(AND($F121&lt;N$2,$G121&lt;N$4,(DATE(YEAR($G121)+1,MONTH($G121)+1,1))&gt;N$4),$D121*24*N$3*(N$2/1000-($F121/1000)),0)</f>
        <v>0</v>
      </c>
      <c r="O121" s="69" t="n">
        <f aca="false">IF(AND($F121&lt;O$2,$G121&lt;O$4,(DATE(YEAR($G121)+1,MONTH($G121)+1,1))&gt;O$4),$D121*24*O$3*(O$2/1000-($F121/1000)),0)</f>
        <v>0</v>
      </c>
      <c r="P121" s="69" t="n">
        <f aca="false">IF(AND($F121&lt;P$2,$G121&lt;P$4,(DATE(YEAR($G121)+1,MONTH($G121)+1,1))&gt;P$4),$D121*24*P$3*(P$2/1000-($F121/1000)),0)</f>
        <v>0</v>
      </c>
      <c r="Q121" s="69" t="n">
        <f aca="false">IF(AND($F121&lt;Q$2,$G121&lt;Q$4,(DATE(YEAR($G121)+1,MONTH($G121)+1,1))&gt;Q$4),$D121*24*Q$3*(Q$2/1000-($F121/1000)),0)</f>
        <v>0</v>
      </c>
      <c r="R121" s="69" t="n">
        <f aca="false">IF(AND($F121&lt;R$2,$G121&lt;R$4,(DATE(YEAR($G121)+1,MONTH($G121)+1,1))&gt;R$4),$D121*24*R$3*(R$2/1000-($F121/1000)),0)</f>
        <v>0</v>
      </c>
      <c r="S121" s="69" t="n">
        <f aca="false">IF(AND($F121&lt;S$2,$G121&lt;S$4,(DATE(YEAR($G121)+1,MONTH($G121)+1,1))&gt;S$4),$D121*24*S$3*(S$2/1000-($F121/1000)),0)</f>
        <v>0</v>
      </c>
      <c r="T121" s="69" t="n">
        <f aca="false">IF(AND($F121&lt;T$2,$G121&lt;T$4,(DATE(YEAR($G121)+1,MONTH($G121)+1,1))&gt;T$4),$D121*24*T$3*(T$2/1000-($F121/1000)),0)</f>
        <v>958.9968</v>
      </c>
      <c r="U121" s="69" t="n">
        <f aca="false">IF(AND($F121&lt;U$2,$G121&lt;U$4,(DATE(YEAR($G121)+1,MONTH($G121)+1,1))&gt;U$4),$D121*24*U$3*(U$2/1000-($F121/1000)),0)</f>
        <v>958.9968</v>
      </c>
      <c r="V121" s="69" t="n">
        <f aca="false">IF(AND($F121&lt;V$2,$G121&lt;V$4,(DATE(YEAR($G121)+1,MONTH($G121)+1,1))&gt;V$4),$D121*24*V$3*(V$2/1000-($F121/1000)),0)</f>
        <v>958.9968</v>
      </c>
      <c r="W121" s="69" t="n">
        <f aca="false">IF(AND($F121&lt;W$2,$G121&lt;W$4,(DATE(YEAR($G121)+1,MONTH($G121)+1,1))&gt;W$4),$D121*24*W$3*(W$2/1000-($F121/1000)),0)</f>
        <v>958.9968</v>
      </c>
      <c r="X121" s="69" t="n">
        <f aca="false">IF(AND($F121&lt;X$2,$G121&lt;X$4,(DATE(YEAR($G121)+1,MONTH($G121)+1,1))&gt;X$4),$D121*24*X$3*(X$2/1000-($F121/1000)),0)</f>
        <v>958.9968</v>
      </c>
      <c r="Y121" s="69" t="n">
        <f aca="false">IF(AND($F121&lt;Y$2,$G121&lt;Y$4,(DATE(YEAR($G121)+1,MONTH($G121)+1,1))&gt;Y$4),$D121*24*Y$3*(Y$2/1000-($F121/1000)),0)</f>
        <v>958.9968</v>
      </c>
      <c r="Z121" s="69" t="n">
        <f aca="false">IF(AND($F121&lt;Z$2,$G121&lt;Z$4,(DATE(YEAR($G121)+1,MONTH($G121)+1,1))&gt;Z$4),$D121*24*Z$3*(Z$2/1000-($F121/1000)),0)</f>
        <v>958.9968</v>
      </c>
      <c r="AA121" s="69" t="n">
        <f aca="false">IF(AND($F121&lt;AA$2,$G121&lt;AA$4,(DATE(YEAR($G121)+1,MONTH($G121)+1,1))&gt;AA$4),$D121*24*AA$3*(AA$2/1000-($F121/1000)),0)</f>
        <v>958.9968</v>
      </c>
      <c r="AB121" s="69" t="n">
        <f aca="false">IF(AND($F121&lt;AB$2,$G121&lt;AB$4,(DATE(YEAR($G121)+1,MONTH($G121)+1,1))&gt;AB$4),$D121*24*AB$3*(AB$2/1000-($F121/1000)),0)</f>
        <v>958.9968</v>
      </c>
      <c r="AC121" s="69" t="n">
        <f aca="false">IF(AND($F121&lt;AC$2,$G121&lt;AC$4,(DATE(YEAR($G121)+1,MONTH($G121)+1,1))&gt;AC$4),$D121*24*AC$3*(AC$2/1000-($F121/1000)),0)</f>
        <v>958.9968</v>
      </c>
      <c r="AD121" s="69" t="n">
        <f aca="false">IF(AND($F121&lt;AD$2,$G121&lt;AD$4,(DATE(YEAR($G121)+1,MONTH($G121)+1,1))&gt;AD$4),$D121*24*AD$3*(AD$2/1000-($F121/1000)),0)</f>
        <v>958.9968</v>
      </c>
      <c r="AE121" s="69" t="n">
        <f aca="false">IF(AND($F121&lt;AE$2,$G121&lt;AE$4,(DATE(YEAR($G121)+1,MONTH($G121)+1,1))&gt;AE$4),$D121*24*AE$3*(AE$2/1000-($F121/1000)),0)</f>
        <v>958.9968</v>
      </c>
      <c r="AF121" s="69" t="n">
        <f aca="false">IF(AND($F121&lt;AF$2,$G121&lt;AF$4,(DATE(YEAR($G121)+1,MONTH($G121)+1,1))&gt;AF$4),$D121*24*AF$3*(AF$2/1000-($F121/1000)),0)</f>
        <v>0</v>
      </c>
      <c r="AG121" s="69" t="n">
        <f aca="false">IF(AND($F121&lt;AG$2,$G121&lt;AG$4,(DATE(YEAR($G121)+1,MONTH($G121)+1,1))&gt;AG$4),$D121*24*AG$3*(AG$2/1000-($F121/1000)),0)</f>
        <v>0</v>
      </c>
      <c r="AH121" s="69" t="n">
        <f aca="false">IF(AND($F121&lt;AH$2,$G121&lt;AH$4,(DATE(YEAR($G121)+1,MONTH($G121)+1,1))&gt;AH$4),$D121*24*AH$3*(AH$2/1000-($F121/1000)),0)</f>
        <v>0</v>
      </c>
      <c r="AI121" s="69" t="n">
        <f aca="false">IF(AND($F121&lt;AI$2,$G121&lt;AI$4,(DATE(YEAR($G121)+1,MONTH($G121)+1,1))&gt;AI$4),$D121*24*AI$3*(AI$2/1000-($F121/1000)),0)</f>
        <v>0</v>
      </c>
      <c r="AJ121" s="69" t="n">
        <f aca="false">IF(AND($F121&lt;AJ$2,$G121&lt;AJ$4,(DATE(YEAR($G121)+1,MONTH($G121)+1,1))&gt;AJ$4),$D121*24*AJ$3*(AJ$2/1000-($F121/1000)),0)</f>
        <v>0</v>
      </c>
      <c r="AK121" s="69" t="n">
        <f aca="false">IF(AND($F121&lt;AK$2,$G121&lt;AK$4,(DATE(YEAR($G121)+1,MONTH($G121)+1,1))&gt;AK$4),$D121*24*AK$3*(AK$2/1000-($F121/1000)),0)</f>
        <v>0</v>
      </c>
      <c r="AL121" s="69" t="n">
        <f aca="false">IF(AND($F121&lt;AL$2,$G121&lt;AL$4,(DATE(YEAR($G121)+1,MONTH($G121)+1,1))&gt;AL$4),$D121*24*AL$3*(AL$2/1000-($F121/1000)),0)</f>
        <v>0</v>
      </c>
      <c r="AM121" s="69" t="n">
        <f aca="false">IF(AND($F121&lt;AM$2,$G121&lt;AM$4,(DATE(YEAR($G121)+1,MONTH($G121)+1,1))&gt;AM$4),$D121*24*AM$3*(AM$2/1000-($F121/1000)),0)</f>
        <v>0</v>
      </c>
      <c r="AN121" s="69" t="n">
        <f aca="false">IF(AND($F121&lt;AN$2,$G121&lt;AN$4,(DATE(YEAR($G121)+1,MONTH($G121)+1,1))&gt;AN$4),$D121*24*AN$3*(AN$2/1000-($F121/1000)),0)</f>
        <v>0</v>
      </c>
      <c r="AO121" s="69" t="n">
        <f aca="false">IF(AND($F121&lt;AO$2,$G121&lt;AO$4,(DATE(YEAR($G121)+1,MONTH($G121)+1,1))&gt;AO$4),$D121*24*AO$3*(AO$2/1000-($F121/1000)),0)</f>
        <v>0</v>
      </c>
      <c r="AP121" s="69" t="n">
        <f aca="false">IF(AND($F121&lt;AP$2,$G121&lt;AP$4,(DATE(YEAR($G121)+1,MONTH($G121)+1,1))&gt;AP$4),$D121*24*AP$3*(AP$2/1000-($F121/1000)),0)</f>
        <v>0</v>
      </c>
      <c r="AQ121" s="69" t="n">
        <f aca="false">IF(AND($F121&lt;AQ$2,$G121&lt;AQ$4,(DATE(YEAR($G121)+1,MONTH($G121)+1,1))&gt;AQ$4),$D121*24*AQ$3*(AQ$2/1000-($F121/1000)),0)</f>
        <v>0</v>
      </c>
      <c r="AR121" s="69" t="n">
        <f aca="false">IF(AND($F121&lt;AR$2,$G121&lt;AR$4,(DATE(YEAR($G121)+1,MONTH($G121)+1,1))&gt;AR$4),$D121*24*AR$3*(AR$2/1000-($F121/1000)),0)</f>
        <v>0</v>
      </c>
      <c r="AS121" s="69" t="n">
        <f aca="false">IF(AND($F121&lt;AS$2,$G121&lt;AS$4,(DATE(YEAR($G121)+1,MONTH($G121)+1,1))&gt;AS$4),$D121*24*AS$3*(AS$2/1000-($F121/1000)),0)</f>
        <v>0</v>
      </c>
      <c r="AT121" s="69" t="n">
        <f aca="false">IF(AND($F121&lt;AT$2,$G121&lt;AT$4,(DATE(YEAR($G121)+1,MONTH($G121)+1,1))&gt;AT$4),$D121*24*AT$3*(AT$2/1000-($F121/1000)),0)</f>
        <v>0</v>
      </c>
      <c r="AU121" s="69" t="n">
        <f aca="false">IF(AND($F121&lt;AU$2,$G121&lt;AU$4,(DATE(YEAR($G121)+1,MONTH($G121)+1,1))&gt;AU$4),$D121*24*AU$3*(AU$2/1000-($F121/1000)),0)</f>
        <v>0</v>
      </c>
      <c r="AV121" s="69" t="n">
        <f aca="false">IF(AND($F121&lt;AV$2,$G121&lt;AV$4,(DATE(YEAR($G121)+1,MONTH($G121)+1,1))&gt;AV$4),$D121*24*AV$3*(AV$2/1000-($F121/1000)),0)</f>
        <v>0</v>
      </c>
      <c r="AW121" s="69" t="n">
        <f aca="false">IF(AND($F121&lt;AW$2,$G121&lt;AW$4,(DATE(YEAR($G121)+1,MONTH($G121)+1,1))&gt;AW$4),$D121*24*AW$3*(AW$2/1000-($F121/1000)),0)</f>
        <v>0</v>
      </c>
      <c r="AX121" s="69" t="n">
        <f aca="false">IF(AND($F121&lt;AX$2,$G121&lt;AX$4,(DATE(YEAR($G121)+1,MONTH($G121)+1,1))&gt;AX$4),$D121*24*AX$3*(AX$2/1000-($F121/1000)),0)</f>
        <v>0</v>
      </c>
      <c r="AY121" s="69" t="n">
        <f aca="false">IF(AND($F121&lt;AY$2,$G121&lt;AY$4,(DATE(YEAR($G121)+1,MONTH($G121)+1,1))&gt;AY$4),$D121*24*AY$3*(AY$2/1000-($F121/1000)),0)</f>
        <v>0</v>
      </c>
      <c r="AZ121" s="69" t="n">
        <f aca="false">IF(AND($F121&lt;AZ$2,$G121&lt;AZ$4,(DATE(YEAR($G121)+1,MONTH($G121)+1,1))&gt;AZ$4),$D121*24*AZ$3*(AZ$2/1000-($F121/1000)),0)</f>
        <v>0</v>
      </c>
      <c r="BA121" s="69" t="n">
        <f aca="false">IF(AND($F121&lt;BA$2,$G121&lt;BA$4,(DATE(YEAR($G121)+1,MONTH($G121)+1,1))&gt;BA$4),$D121*24*BA$3*(BA$2/1000-($F121/1000)),0)</f>
        <v>0</v>
      </c>
      <c r="BB121" s="69" t="n">
        <f aca="false">IF(AND($F121&lt;BB$2,$G121&lt;BB$4,(DATE(YEAR($G121)+1,MONTH($G121)+1,1))&gt;BB$4),$D121*24*BB$3*(BB$2/1000-($F121/1000)),0)</f>
        <v>0</v>
      </c>
      <c r="BC121" s="69" t="n">
        <f aca="false">IF(AND($F121&lt;BC$2,$G121&lt;BC$4,(DATE(YEAR($G121)+1,MONTH($G121)+1,1))&gt;BC$4),$D121*24*BC$3*(BC$2/1000-($F121/1000)),0)</f>
        <v>0</v>
      </c>
      <c r="BD121" s="83" t="n">
        <f aca="false">IF(AND($F121&lt;BD$2,$G121&lt;BD$4,(DATE(YEAR($G121)+1,MONTH($G121)+1,1))&gt;BD$4),$D121*24*BD$3*(BD$2/1000-($F121/1000)),0)</f>
        <v>0</v>
      </c>
      <c r="BF121" s="69" t="n">
        <f aca="false">AVERAGE(I121:K121)</f>
        <v>0</v>
      </c>
      <c r="BG121" s="69" t="n">
        <f aca="false">AVERAGE(L121:N121)</f>
        <v>0</v>
      </c>
      <c r="BH121" s="69" t="n">
        <f aca="false">AVERAGE(O121:Q121)</f>
        <v>0</v>
      </c>
      <c r="BI121" s="69" t="n">
        <f aca="false">AVERAGE(R121:T121)</f>
        <v>319.6656</v>
      </c>
      <c r="BJ121" s="69" t="n">
        <f aca="false">AVERAGE(U121:W121)</f>
        <v>958.9968</v>
      </c>
      <c r="BK121" s="69" t="n">
        <f aca="false">AVERAGE(X121:Z121)</f>
        <v>958.9968</v>
      </c>
      <c r="BL121" s="69" t="n">
        <f aca="false">AVERAGE(AA121:AC121)</f>
        <v>958.9968</v>
      </c>
      <c r="BM121" s="69" t="n">
        <f aca="false">AVERAGE(AD121:AF121)</f>
        <v>639.3312</v>
      </c>
      <c r="BN121" s="69" t="n">
        <f aca="false">AVERAGE(AG121:AI121)</f>
        <v>0</v>
      </c>
      <c r="BO121" s="69" t="n">
        <f aca="false">AVERAGE(AJ121:AL121)</f>
        <v>0</v>
      </c>
      <c r="BP121" s="69" t="n">
        <f aca="false">AVERAGE(AM121:AO121)</f>
        <v>0</v>
      </c>
      <c r="BQ121" s="69" t="n">
        <f aca="false">AVERAGE(AP121:AR121)</f>
        <v>0</v>
      </c>
      <c r="BR121" s="69" t="n">
        <f aca="false">AVERAGE(AS121:AU121)</f>
        <v>0</v>
      </c>
      <c r="BS121" s="69" t="n">
        <f aca="false">AVERAGE(AV121:AX121)</f>
        <v>0</v>
      </c>
      <c r="BT121" s="69" t="n">
        <f aca="false">AVERAGE(AY121:BA121)</f>
        <v>0</v>
      </c>
      <c r="BU121" s="69" t="n">
        <f aca="false">AVERAGE(BB121:BD121)</f>
        <v>0</v>
      </c>
    </row>
    <row r="122" customFormat="false" ht="12.75" hidden="false" customHeight="false" outlineLevel="0" collapsed="false">
      <c r="A122" s="0" t="s">
        <v>1417</v>
      </c>
      <c r="B122" s="3" t="s">
        <v>1272</v>
      </c>
      <c r="C122" s="3" t="s">
        <v>1273</v>
      </c>
      <c r="D122" s="0" t="n">
        <v>44</v>
      </c>
      <c r="E122" s="66" t="s">
        <v>1268</v>
      </c>
      <c r="F122" s="13" t="n">
        <v>9700</v>
      </c>
      <c r="G122" s="8" t="n">
        <v>37012</v>
      </c>
      <c r="H122" s="64" t="s">
        <v>1260</v>
      </c>
      <c r="I122" s="69" t="n">
        <f aca="false">IF(AND($F122&lt;I$2,$G122&lt;I$4,(DATE(YEAR($G122)+1,MONTH($G122)+1,1))&gt;I$4),$D122*24*I$3*(I$2/1000-($F122/1000)),0)</f>
        <v>0</v>
      </c>
      <c r="J122" s="69" t="n">
        <f aca="false">IF(AND($F122&lt;J$2,$G122&lt;J$4,(DATE(YEAR($G122)+1,MONTH($G122)+1,1))&gt;J$4),$D122*24*J$3*(J$2/1000-($F122/1000)),0)</f>
        <v>0</v>
      </c>
      <c r="K122" s="69" t="n">
        <f aca="false">IF(AND($F122&lt;K$2,$G122&lt;K$4,(DATE(YEAR($G122)+1,MONTH($G122)+1,1))&gt;K$4),$D122*24*K$3*(K$2/1000-($F122/1000)),0)</f>
        <v>0</v>
      </c>
      <c r="L122" s="69" t="n">
        <f aca="false">IF(AND($F122&lt;L$2,$G122&lt;L$4,(DATE(YEAR($G122)+1,MONTH($G122)+1,1))&gt;L$4),$D122*24*L$3*(L$2/1000-($F122/1000)),0)</f>
        <v>0</v>
      </c>
      <c r="M122" s="69" t="n">
        <f aca="false">IF(AND($F122&lt;M$2,$G122&lt;M$4,(DATE(YEAR($G122)+1,MONTH($G122)+1,1))&gt;M$4),$D122*24*M$3*(M$2/1000-($F122/1000)),0)</f>
        <v>0</v>
      </c>
      <c r="N122" s="69" t="n">
        <f aca="false">IF(AND($F122&lt;N$2,$G122&lt;N$4,(DATE(YEAR($G122)+1,MONTH($G122)+1,1))&gt;N$4),$D122*24*N$3*(N$2/1000-($F122/1000)),0)</f>
        <v>253.440000000001</v>
      </c>
      <c r="O122" s="69" t="n">
        <f aca="false">IF(AND($F122&lt;O$2,$G122&lt;O$4,(DATE(YEAR($G122)+1,MONTH($G122)+1,1))&gt;O$4),$D122*24*O$3*(O$2/1000-($F122/1000)),0)</f>
        <v>316.800000000001</v>
      </c>
      <c r="P122" s="69" t="n">
        <f aca="false">IF(AND($F122&lt;P$2,$G122&lt;P$4,(DATE(YEAR($G122)+1,MONTH($G122)+1,1))&gt;P$4),$D122*24*P$3*(P$2/1000-($F122/1000)),0)</f>
        <v>316.800000000001</v>
      </c>
      <c r="Q122" s="69" t="n">
        <f aca="false">IF(AND($F122&lt;Q$2,$G122&lt;Q$4,(DATE(YEAR($G122)+1,MONTH($G122)+1,1))&gt;Q$4),$D122*24*Q$3*(Q$2/1000-($F122/1000)),0)</f>
        <v>316.800000000001</v>
      </c>
      <c r="R122" s="69" t="n">
        <f aca="false">IF(AND($F122&lt;R$2,$G122&lt;R$4,(DATE(YEAR($G122)+1,MONTH($G122)+1,1))&gt;R$4),$D122*24*R$3*(R$2/1000-($F122/1000)),0)</f>
        <v>253.440000000001</v>
      </c>
      <c r="S122" s="69" t="n">
        <f aca="false">IF(AND($F122&lt;S$2,$G122&lt;S$4,(DATE(YEAR($G122)+1,MONTH($G122)+1,1))&gt;S$4),$D122*24*S$3*(S$2/1000-($F122/1000)),0)</f>
        <v>285.120000000001</v>
      </c>
      <c r="T122" s="69" t="n">
        <f aca="false">IF(AND($F122&lt;T$2,$G122&lt;T$4,(DATE(YEAR($G122)+1,MONTH($G122)+1,1))&gt;T$4),$D122*24*T$3*(T$2/1000-($F122/1000)),0)</f>
        <v>316.800000000001</v>
      </c>
      <c r="U122" s="69" t="n">
        <f aca="false">IF(AND($F122&lt;U$2,$G122&lt;U$4,(DATE(YEAR($G122)+1,MONTH($G122)+1,1))&gt;U$4),$D122*24*U$3*(U$2/1000-($F122/1000)),0)</f>
        <v>316.800000000001</v>
      </c>
      <c r="V122" s="69" t="n">
        <f aca="false">IF(AND($F122&lt;V$2,$G122&lt;V$4,(DATE(YEAR($G122)+1,MONTH($G122)+1,1))&gt;V$4),$D122*24*V$3*(V$2/1000-($F122/1000)),0)</f>
        <v>316.800000000001</v>
      </c>
      <c r="W122" s="69" t="n">
        <f aca="false">IF(AND($F122&lt;W$2,$G122&lt;W$4,(DATE(YEAR($G122)+1,MONTH($G122)+1,1))&gt;W$4),$D122*24*W$3*(W$2/1000-($F122/1000)),0)</f>
        <v>316.800000000001</v>
      </c>
      <c r="X122" s="69" t="n">
        <f aca="false">IF(AND($F122&lt;X$2,$G122&lt;X$4,(DATE(YEAR($G122)+1,MONTH($G122)+1,1))&gt;X$4),$D122*24*X$3*(X$2/1000-($F122/1000)),0)</f>
        <v>316.800000000001</v>
      </c>
      <c r="Y122" s="69" t="n">
        <f aca="false">IF(AND($F122&lt;Y$2,$G122&lt;Y$4,(DATE(YEAR($G122)+1,MONTH($G122)+1,1))&gt;Y$4),$D122*24*Y$3*(Y$2/1000-($F122/1000)),0)</f>
        <v>316.800000000001</v>
      </c>
      <c r="Z122" s="69" t="n">
        <f aca="false">IF(AND($F122&lt;Z$2,$G122&lt;Z$4,(DATE(YEAR($G122)+1,MONTH($G122)+1,1))&gt;Z$4),$D122*24*Z$3*(Z$2/1000-($F122/1000)),0)</f>
        <v>0</v>
      </c>
      <c r="AA122" s="69" t="n">
        <f aca="false">IF(AND($F122&lt;AA$2,$G122&lt;AA$4,(DATE(YEAR($G122)+1,MONTH($G122)+1,1))&gt;AA$4),$D122*24*AA$3*(AA$2/1000-($F122/1000)),0)</f>
        <v>0</v>
      </c>
      <c r="AB122" s="69" t="n">
        <f aca="false">IF(AND($F122&lt;AB$2,$G122&lt;AB$4,(DATE(YEAR($G122)+1,MONTH($G122)+1,1))&gt;AB$4),$D122*24*AB$3*(AB$2/1000-($F122/1000)),0)</f>
        <v>0</v>
      </c>
      <c r="AC122" s="69" t="n">
        <f aca="false">IF(AND($F122&lt;AC$2,$G122&lt;AC$4,(DATE(YEAR($G122)+1,MONTH($G122)+1,1))&gt;AC$4),$D122*24*AC$3*(AC$2/1000-($F122/1000)),0)</f>
        <v>0</v>
      </c>
      <c r="AD122" s="69" t="n">
        <f aca="false">IF(AND($F122&lt;AD$2,$G122&lt;AD$4,(DATE(YEAR($G122)+1,MONTH($G122)+1,1))&gt;AD$4),$D122*24*AD$3*(AD$2/1000-($F122/1000)),0)</f>
        <v>0</v>
      </c>
      <c r="AE122" s="69" t="n">
        <f aca="false">IF(AND($F122&lt;AE$2,$G122&lt;AE$4,(DATE(YEAR($G122)+1,MONTH($G122)+1,1))&gt;AE$4),$D122*24*AE$3*(AE$2/1000-($F122/1000)),0)</f>
        <v>0</v>
      </c>
      <c r="AF122" s="69" t="n">
        <f aca="false">IF(AND($F122&lt;AF$2,$G122&lt;AF$4,(DATE(YEAR($G122)+1,MONTH($G122)+1,1))&gt;AF$4),$D122*24*AF$3*(AF$2/1000-($F122/1000)),0)</f>
        <v>0</v>
      </c>
      <c r="AG122" s="69" t="n">
        <f aca="false">IF(AND($F122&lt;AG$2,$G122&lt;AG$4,(DATE(YEAR($G122)+1,MONTH($G122)+1,1))&gt;AG$4),$D122*24*AG$3*(AG$2/1000-($F122/1000)),0)</f>
        <v>0</v>
      </c>
      <c r="AH122" s="69" t="n">
        <f aca="false">IF(AND($F122&lt;AH$2,$G122&lt;AH$4,(DATE(YEAR($G122)+1,MONTH($G122)+1,1))&gt;AH$4),$D122*24*AH$3*(AH$2/1000-($F122/1000)),0)</f>
        <v>0</v>
      </c>
      <c r="AI122" s="69" t="n">
        <f aca="false">IF(AND($F122&lt;AI$2,$G122&lt;AI$4,(DATE(YEAR($G122)+1,MONTH($G122)+1,1))&gt;AI$4),$D122*24*AI$3*(AI$2/1000-($F122/1000)),0)</f>
        <v>0</v>
      </c>
      <c r="AJ122" s="69" t="n">
        <f aca="false">IF(AND($F122&lt;AJ$2,$G122&lt;AJ$4,(DATE(YEAR($G122)+1,MONTH($G122)+1,1))&gt;AJ$4),$D122*24*AJ$3*(AJ$2/1000-($F122/1000)),0)</f>
        <v>0</v>
      </c>
      <c r="AK122" s="69" t="n">
        <f aca="false">IF(AND($F122&lt;AK$2,$G122&lt;AK$4,(DATE(YEAR($G122)+1,MONTH($G122)+1,1))&gt;AK$4),$D122*24*AK$3*(AK$2/1000-($F122/1000)),0)</f>
        <v>0</v>
      </c>
      <c r="AL122" s="69" t="n">
        <f aca="false">IF(AND($F122&lt;AL$2,$G122&lt;AL$4,(DATE(YEAR($G122)+1,MONTH($G122)+1,1))&gt;AL$4),$D122*24*AL$3*(AL$2/1000-($F122/1000)),0)</f>
        <v>0</v>
      </c>
      <c r="AM122" s="69" t="n">
        <f aca="false">IF(AND($F122&lt;AM$2,$G122&lt;AM$4,(DATE(YEAR($G122)+1,MONTH($G122)+1,1))&gt;AM$4),$D122*24*AM$3*(AM$2/1000-($F122/1000)),0)</f>
        <v>0</v>
      </c>
      <c r="AN122" s="69" t="n">
        <f aca="false">IF(AND($F122&lt;AN$2,$G122&lt;AN$4,(DATE(YEAR($G122)+1,MONTH($G122)+1,1))&gt;AN$4),$D122*24*AN$3*(AN$2/1000-($F122/1000)),0)</f>
        <v>0</v>
      </c>
      <c r="AO122" s="69" t="n">
        <f aca="false">IF(AND($F122&lt;AO$2,$G122&lt;AO$4,(DATE(YEAR($G122)+1,MONTH($G122)+1,1))&gt;AO$4),$D122*24*AO$3*(AO$2/1000-($F122/1000)),0)</f>
        <v>0</v>
      </c>
      <c r="AP122" s="69" t="n">
        <f aca="false">IF(AND($F122&lt;AP$2,$G122&lt;AP$4,(DATE(YEAR($G122)+1,MONTH($G122)+1,1))&gt;AP$4),$D122*24*AP$3*(AP$2/1000-($F122/1000)),0)</f>
        <v>0</v>
      </c>
      <c r="AQ122" s="69" t="n">
        <f aca="false">IF(AND($F122&lt;AQ$2,$G122&lt;AQ$4,(DATE(YEAR($G122)+1,MONTH($G122)+1,1))&gt;AQ$4),$D122*24*AQ$3*(AQ$2/1000-($F122/1000)),0)</f>
        <v>0</v>
      </c>
      <c r="AR122" s="69" t="n">
        <f aca="false">IF(AND($F122&lt;AR$2,$G122&lt;AR$4,(DATE(YEAR($G122)+1,MONTH($G122)+1,1))&gt;AR$4),$D122*24*AR$3*(AR$2/1000-($F122/1000)),0)</f>
        <v>0</v>
      </c>
      <c r="AS122" s="69" t="n">
        <f aca="false">IF(AND($F122&lt;AS$2,$G122&lt;AS$4,(DATE(YEAR($G122)+1,MONTH($G122)+1,1))&gt;AS$4),$D122*24*AS$3*(AS$2/1000-($F122/1000)),0)</f>
        <v>0</v>
      </c>
      <c r="AT122" s="69" t="n">
        <f aca="false">IF(AND($F122&lt;AT$2,$G122&lt;AT$4,(DATE(YEAR($G122)+1,MONTH($G122)+1,1))&gt;AT$4),$D122*24*AT$3*(AT$2/1000-($F122/1000)),0)</f>
        <v>0</v>
      </c>
      <c r="AU122" s="69" t="n">
        <f aca="false">IF(AND($F122&lt;AU$2,$G122&lt;AU$4,(DATE(YEAR($G122)+1,MONTH($G122)+1,1))&gt;AU$4),$D122*24*AU$3*(AU$2/1000-($F122/1000)),0)</f>
        <v>0</v>
      </c>
      <c r="AV122" s="69" t="n">
        <f aca="false">IF(AND($F122&lt;AV$2,$G122&lt;AV$4,(DATE(YEAR($G122)+1,MONTH($G122)+1,1))&gt;AV$4),$D122*24*AV$3*(AV$2/1000-($F122/1000)),0)</f>
        <v>0</v>
      </c>
      <c r="AW122" s="69" t="n">
        <f aca="false">IF(AND($F122&lt;AW$2,$G122&lt;AW$4,(DATE(YEAR($G122)+1,MONTH($G122)+1,1))&gt;AW$4),$D122*24*AW$3*(AW$2/1000-($F122/1000)),0)</f>
        <v>0</v>
      </c>
      <c r="AX122" s="69" t="n">
        <f aca="false">IF(AND($F122&lt;AX$2,$G122&lt;AX$4,(DATE(YEAR($G122)+1,MONTH($G122)+1,1))&gt;AX$4),$D122*24*AX$3*(AX$2/1000-($F122/1000)),0)</f>
        <v>0</v>
      </c>
      <c r="AY122" s="69" t="n">
        <f aca="false">IF(AND($F122&lt;AY$2,$G122&lt;AY$4,(DATE(YEAR($G122)+1,MONTH($G122)+1,1))&gt;AY$4),$D122*24*AY$3*(AY$2/1000-($F122/1000)),0)</f>
        <v>0</v>
      </c>
      <c r="AZ122" s="69" t="n">
        <f aca="false">IF(AND($F122&lt;AZ$2,$G122&lt;AZ$4,(DATE(YEAR($G122)+1,MONTH($G122)+1,1))&gt;AZ$4),$D122*24*AZ$3*(AZ$2/1000-($F122/1000)),0)</f>
        <v>0</v>
      </c>
      <c r="BA122" s="69" t="n">
        <f aca="false">IF(AND($F122&lt;BA$2,$G122&lt;BA$4,(DATE(YEAR($G122)+1,MONTH($G122)+1,1))&gt;BA$4),$D122*24*BA$3*(BA$2/1000-($F122/1000)),0)</f>
        <v>0</v>
      </c>
      <c r="BB122" s="69" t="n">
        <f aca="false">IF(AND($F122&lt;BB$2,$G122&lt;BB$4,(DATE(YEAR($G122)+1,MONTH($G122)+1,1))&gt;BB$4),$D122*24*BB$3*(BB$2/1000-($F122/1000)),0)</f>
        <v>0</v>
      </c>
      <c r="BC122" s="69" t="n">
        <f aca="false">IF(AND($F122&lt;BC$2,$G122&lt;BC$4,(DATE(YEAR($G122)+1,MONTH($G122)+1,1))&gt;BC$4),$D122*24*BC$3*(BC$2/1000-($F122/1000)),0)</f>
        <v>0</v>
      </c>
      <c r="BD122" s="83" t="n">
        <f aca="false">IF(AND($F122&lt;BD$2,$G122&lt;BD$4,(DATE(YEAR($G122)+1,MONTH($G122)+1,1))&gt;BD$4),$D122*24*BD$3*(BD$2/1000-($F122/1000)),0)</f>
        <v>0</v>
      </c>
      <c r="BF122" s="69" t="n">
        <f aca="false">AVERAGE(I122:K122)</f>
        <v>0</v>
      </c>
      <c r="BG122" s="69" t="n">
        <f aca="false">AVERAGE(L122:N122)</f>
        <v>84.4800000000002</v>
      </c>
      <c r="BH122" s="69" t="n">
        <f aca="false">AVERAGE(O122:Q122)</f>
        <v>316.800000000001</v>
      </c>
      <c r="BI122" s="69" t="n">
        <f aca="false">AVERAGE(R122:T122)</f>
        <v>285.120000000001</v>
      </c>
      <c r="BJ122" s="69" t="n">
        <f aca="false">AVERAGE(U122:W122)</f>
        <v>316.800000000001</v>
      </c>
      <c r="BK122" s="69" t="n">
        <f aca="false">AVERAGE(X122:Z122)</f>
        <v>211.200000000001</v>
      </c>
      <c r="BL122" s="69" t="n">
        <f aca="false">AVERAGE(AA122:AC122)</f>
        <v>0</v>
      </c>
      <c r="BM122" s="69" t="n">
        <f aca="false">AVERAGE(AD122:AF122)</f>
        <v>0</v>
      </c>
      <c r="BN122" s="69" t="n">
        <f aca="false">AVERAGE(AG122:AI122)</f>
        <v>0</v>
      </c>
      <c r="BO122" s="69" t="n">
        <f aca="false">AVERAGE(AJ122:AL122)</f>
        <v>0</v>
      </c>
      <c r="BP122" s="69" t="n">
        <f aca="false">AVERAGE(AM122:AO122)</f>
        <v>0</v>
      </c>
      <c r="BQ122" s="69" t="n">
        <f aca="false">AVERAGE(AP122:AR122)</f>
        <v>0</v>
      </c>
      <c r="BR122" s="69" t="n">
        <f aca="false">AVERAGE(AS122:AU122)</f>
        <v>0</v>
      </c>
      <c r="BS122" s="69" t="n">
        <f aca="false">AVERAGE(AV122:AX122)</f>
        <v>0</v>
      </c>
      <c r="BT122" s="69" t="n">
        <f aca="false">AVERAGE(AY122:BA122)</f>
        <v>0</v>
      </c>
      <c r="BU122" s="69" t="n">
        <f aca="false">AVERAGE(BB122:BD122)</f>
        <v>0</v>
      </c>
    </row>
    <row r="123" customFormat="false" ht="12.75" hidden="false" customHeight="false" outlineLevel="0" collapsed="false">
      <c r="A123" s="0" t="s">
        <v>1418</v>
      </c>
      <c r="B123" s="3" t="s">
        <v>1272</v>
      </c>
      <c r="C123" s="3" t="s">
        <v>1273</v>
      </c>
      <c r="D123" s="0" t="n">
        <v>90</v>
      </c>
      <c r="E123" s="66" t="s">
        <v>1268</v>
      </c>
      <c r="F123" s="13" t="n">
        <v>9700</v>
      </c>
      <c r="G123" s="8" t="n">
        <v>37085</v>
      </c>
      <c r="H123" s="64" t="s">
        <v>1260</v>
      </c>
      <c r="I123" s="69" t="n">
        <f aca="false">IF(AND($F123&lt;I$2,$G123&lt;I$4,(DATE(YEAR($G123)+1,MONTH($G123)+1,1))&gt;I$4),$D123*24*I$3*(I$2/1000-($F123/1000)),0)</f>
        <v>0</v>
      </c>
      <c r="J123" s="69" t="n">
        <f aca="false">IF(AND($F123&lt;J$2,$G123&lt;J$4,(DATE(YEAR($G123)+1,MONTH($G123)+1,1))&gt;J$4),$D123*24*J$3*(J$2/1000-($F123/1000)),0)</f>
        <v>0</v>
      </c>
      <c r="K123" s="69" t="n">
        <f aca="false">IF(AND($F123&lt;K$2,$G123&lt;K$4,(DATE(YEAR($G123)+1,MONTH($G123)+1,1))&gt;K$4),$D123*24*K$3*(K$2/1000-($F123/1000)),0)</f>
        <v>0</v>
      </c>
      <c r="L123" s="69" t="n">
        <f aca="false">IF(AND($F123&lt;L$2,$G123&lt;L$4,(DATE(YEAR($G123)+1,MONTH($G123)+1,1))&gt;L$4),$D123*24*L$3*(L$2/1000-($F123/1000)),0)</f>
        <v>0</v>
      </c>
      <c r="M123" s="69" t="n">
        <f aca="false">IF(AND($F123&lt;M$2,$G123&lt;M$4,(DATE(YEAR($G123)+1,MONTH($G123)+1,1))&gt;M$4),$D123*24*M$3*(M$2/1000-($F123/1000)),0)</f>
        <v>0</v>
      </c>
      <c r="N123" s="69" t="n">
        <f aca="false">IF(AND($F123&lt;N$2,$G123&lt;N$4,(DATE(YEAR($G123)+1,MONTH($G123)+1,1))&gt;N$4),$D123*24*N$3*(N$2/1000-($F123/1000)),0)</f>
        <v>0</v>
      </c>
      <c r="O123" s="69" t="n">
        <f aca="false">IF(AND($F123&lt;O$2,$G123&lt;O$4,(DATE(YEAR($G123)+1,MONTH($G123)+1,1))&gt;O$4),$D123*24*O$3*(O$2/1000-($F123/1000)),0)</f>
        <v>0</v>
      </c>
      <c r="P123" s="69" t="n">
        <f aca="false">IF(AND($F123&lt;P$2,$G123&lt;P$4,(DATE(YEAR($G123)+1,MONTH($G123)+1,1))&gt;P$4),$D123*24*P$3*(P$2/1000-($F123/1000)),0)</f>
        <v>648.000000000002</v>
      </c>
      <c r="Q123" s="69" t="n">
        <f aca="false">IF(AND($F123&lt;Q$2,$G123&lt;Q$4,(DATE(YEAR($G123)+1,MONTH($G123)+1,1))&gt;Q$4),$D123*24*Q$3*(Q$2/1000-($F123/1000)),0)</f>
        <v>648.000000000002</v>
      </c>
      <c r="R123" s="69" t="n">
        <f aca="false">IF(AND($F123&lt;R$2,$G123&lt;R$4,(DATE(YEAR($G123)+1,MONTH($G123)+1,1))&gt;R$4),$D123*24*R$3*(R$2/1000-($F123/1000)),0)</f>
        <v>518.400000000001</v>
      </c>
      <c r="S123" s="69" t="n">
        <f aca="false">IF(AND($F123&lt;S$2,$G123&lt;S$4,(DATE(YEAR($G123)+1,MONTH($G123)+1,1))&gt;S$4),$D123*24*S$3*(S$2/1000-($F123/1000)),0)</f>
        <v>583.200000000001</v>
      </c>
      <c r="T123" s="69" t="n">
        <f aca="false">IF(AND($F123&lt;T$2,$G123&lt;T$4,(DATE(YEAR($G123)+1,MONTH($G123)+1,1))&gt;T$4),$D123*24*T$3*(T$2/1000-($F123/1000)),0)</f>
        <v>648.000000000002</v>
      </c>
      <c r="U123" s="69" t="n">
        <f aca="false">IF(AND($F123&lt;U$2,$G123&lt;U$4,(DATE(YEAR($G123)+1,MONTH($G123)+1,1))&gt;U$4),$D123*24*U$3*(U$2/1000-($F123/1000)),0)</f>
        <v>648.000000000002</v>
      </c>
      <c r="V123" s="69" t="n">
        <f aca="false">IF(AND($F123&lt;V$2,$G123&lt;V$4,(DATE(YEAR($G123)+1,MONTH($G123)+1,1))&gt;V$4),$D123*24*V$3*(V$2/1000-($F123/1000)),0)</f>
        <v>648.000000000002</v>
      </c>
      <c r="W123" s="69" t="n">
        <f aca="false">IF(AND($F123&lt;W$2,$G123&lt;W$4,(DATE(YEAR($G123)+1,MONTH($G123)+1,1))&gt;W$4),$D123*24*W$3*(W$2/1000-($F123/1000)),0)</f>
        <v>648.000000000002</v>
      </c>
      <c r="X123" s="69" t="n">
        <f aca="false">IF(AND($F123&lt;X$2,$G123&lt;X$4,(DATE(YEAR($G123)+1,MONTH($G123)+1,1))&gt;X$4),$D123*24*X$3*(X$2/1000-($F123/1000)),0)</f>
        <v>648.000000000002</v>
      </c>
      <c r="Y123" s="69" t="n">
        <f aca="false">IF(AND($F123&lt;Y$2,$G123&lt;Y$4,(DATE(YEAR($G123)+1,MONTH($G123)+1,1))&gt;Y$4),$D123*24*Y$3*(Y$2/1000-($F123/1000)),0)</f>
        <v>648.000000000002</v>
      </c>
      <c r="Z123" s="69" t="n">
        <f aca="false">IF(AND($F123&lt;Z$2,$G123&lt;Z$4,(DATE(YEAR($G123)+1,MONTH($G123)+1,1))&gt;Z$4),$D123*24*Z$3*(Z$2/1000-($F123/1000)),0)</f>
        <v>648.000000000002</v>
      </c>
      <c r="AA123" s="69" t="n">
        <f aca="false">IF(AND($F123&lt;AA$2,$G123&lt;AA$4,(DATE(YEAR($G123)+1,MONTH($G123)+1,1))&gt;AA$4),$D123*24*AA$3*(AA$2/1000-($F123/1000)),0)</f>
        <v>648.000000000002</v>
      </c>
      <c r="AB123" s="69" t="n">
        <f aca="false">IF(AND($F123&lt;AB$2,$G123&lt;AB$4,(DATE(YEAR($G123)+1,MONTH($G123)+1,1))&gt;AB$4),$D123*24*AB$3*(AB$2/1000-($F123/1000)),0)</f>
        <v>0</v>
      </c>
      <c r="AC123" s="69" t="n">
        <f aca="false">IF(AND($F123&lt;AC$2,$G123&lt;AC$4,(DATE(YEAR($G123)+1,MONTH($G123)+1,1))&gt;AC$4),$D123*24*AC$3*(AC$2/1000-($F123/1000)),0)</f>
        <v>0</v>
      </c>
      <c r="AD123" s="69" t="n">
        <f aca="false">IF(AND($F123&lt;AD$2,$G123&lt;AD$4,(DATE(YEAR($G123)+1,MONTH($G123)+1,1))&gt;AD$4),$D123*24*AD$3*(AD$2/1000-($F123/1000)),0)</f>
        <v>0</v>
      </c>
      <c r="AE123" s="69" t="n">
        <f aca="false">IF(AND($F123&lt;AE$2,$G123&lt;AE$4,(DATE(YEAR($G123)+1,MONTH($G123)+1,1))&gt;AE$4),$D123*24*AE$3*(AE$2/1000-($F123/1000)),0)</f>
        <v>0</v>
      </c>
      <c r="AF123" s="69" t="n">
        <f aca="false">IF(AND($F123&lt;AF$2,$G123&lt;AF$4,(DATE(YEAR($G123)+1,MONTH($G123)+1,1))&gt;AF$4),$D123*24*AF$3*(AF$2/1000-($F123/1000)),0)</f>
        <v>0</v>
      </c>
      <c r="AG123" s="69" t="n">
        <f aca="false">IF(AND($F123&lt;AG$2,$G123&lt;AG$4,(DATE(YEAR($G123)+1,MONTH($G123)+1,1))&gt;AG$4),$D123*24*AG$3*(AG$2/1000-($F123/1000)),0)</f>
        <v>0</v>
      </c>
      <c r="AH123" s="69" t="n">
        <f aca="false">IF(AND($F123&lt;AH$2,$G123&lt;AH$4,(DATE(YEAR($G123)+1,MONTH($G123)+1,1))&gt;AH$4),$D123*24*AH$3*(AH$2/1000-($F123/1000)),0)</f>
        <v>0</v>
      </c>
      <c r="AI123" s="69" t="n">
        <f aca="false">IF(AND($F123&lt;AI$2,$G123&lt;AI$4,(DATE(YEAR($G123)+1,MONTH($G123)+1,1))&gt;AI$4),$D123*24*AI$3*(AI$2/1000-($F123/1000)),0)</f>
        <v>0</v>
      </c>
      <c r="AJ123" s="69" t="n">
        <f aca="false">IF(AND($F123&lt;AJ$2,$G123&lt;AJ$4,(DATE(YEAR($G123)+1,MONTH($G123)+1,1))&gt;AJ$4),$D123*24*AJ$3*(AJ$2/1000-($F123/1000)),0)</f>
        <v>0</v>
      </c>
      <c r="AK123" s="69" t="n">
        <f aca="false">IF(AND($F123&lt;AK$2,$G123&lt;AK$4,(DATE(YEAR($G123)+1,MONTH($G123)+1,1))&gt;AK$4),$D123*24*AK$3*(AK$2/1000-($F123/1000)),0)</f>
        <v>0</v>
      </c>
      <c r="AL123" s="69" t="n">
        <f aca="false">IF(AND($F123&lt;AL$2,$G123&lt;AL$4,(DATE(YEAR($G123)+1,MONTH($G123)+1,1))&gt;AL$4),$D123*24*AL$3*(AL$2/1000-($F123/1000)),0)</f>
        <v>0</v>
      </c>
      <c r="AM123" s="69" t="n">
        <f aca="false">IF(AND($F123&lt;AM$2,$G123&lt;AM$4,(DATE(YEAR($G123)+1,MONTH($G123)+1,1))&gt;AM$4),$D123*24*AM$3*(AM$2/1000-($F123/1000)),0)</f>
        <v>0</v>
      </c>
      <c r="AN123" s="69" t="n">
        <f aca="false">IF(AND($F123&lt;AN$2,$G123&lt;AN$4,(DATE(YEAR($G123)+1,MONTH($G123)+1,1))&gt;AN$4),$D123*24*AN$3*(AN$2/1000-($F123/1000)),0)</f>
        <v>0</v>
      </c>
      <c r="AO123" s="69" t="n">
        <f aca="false">IF(AND($F123&lt;AO$2,$G123&lt;AO$4,(DATE(YEAR($G123)+1,MONTH($G123)+1,1))&gt;AO$4),$D123*24*AO$3*(AO$2/1000-($F123/1000)),0)</f>
        <v>0</v>
      </c>
      <c r="AP123" s="69" t="n">
        <f aca="false">IF(AND($F123&lt;AP$2,$G123&lt;AP$4,(DATE(YEAR($G123)+1,MONTH($G123)+1,1))&gt;AP$4),$D123*24*AP$3*(AP$2/1000-($F123/1000)),0)</f>
        <v>0</v>
      </c>
      <c r="AQ123" s="69" t="n">
        <f aca="false">IF(AND($F123&lt;AQ$2,$G123&lt;AQ$4,(DATE(YEAR($G123)+1,MONTH($G123)+1,1))&gt;AQ$4),$D123*24*AQ$3*(AQ$2/1000-($F123/1000)),0)</f>
        <v>0</v>
      </c>
      <c r="AR123" s="69" t="n">
        <f aca="false">IF(AND($F123&lt;AR$2,$G123&lt;AR$4,(DATE(YEAR($G123)+1,MONTH($G123)+1,1))&gt;AR$4),$D123*24*AR$3*(AR$2/1000-($F123/1000)),0)</f>
        <v>0</v>
      </c>
      <c r="AS123" s="69" t="n">
        <f aca="false">IF(AND($F123&lt;AS$2,$G123&lt;AS$4,(DATE(YEAR($G123)+1,MONTH($G123)+1,1))&gt;AS$4),$D123*24*AS$3*(AS$2/1000-($F123/1000)),0)</f>
        <v>0</v>
      </c>
      <c r="AT123" s="69" t="n">
        <f aca="false">IF(AND($F123&lt;AT$2,$G123&lt;AT$4,(DATE(YEAR($G123)+1,MONTH($G123)+1,1))&gt;AT$4),$D123*24*AT$3*(AT$2/1000-($F123/1000)),0)</f>
        <v>0</v>
      </c>
      <c r="AU123" s="69" t="n">
        <f aca="false">IF(AND($F123&lt;AU$2,$G123&lt;AU$4,(DATE(YEAR($G123)+1,MONTH($G123)+1,1))&gt;AU$4),$D123*24*AU$3*(AU$2/1000-($F123/1000)),0)</f>
        <v>0</v>
      </c>
      <c r="AV123" s="69" t="n">
        <f aca="false">IF(AND($F123&lt;AV$2,$G123&lt;AV$4,(DATE(YEAR($G123)+1,MONTH($G123)+1,1))&gt;AV$4),$D123*24*AV$3*(AV$2/1000-($F123/1000)),0)</f>
        <v>0</v>
      </c>
      <c r="AW123" s="69" t="n">
        <f aca="false">IF(AND($F123&lt;AW$2,$G123&lt;AW$4,(DATE(YEAR($G123)+1,MONTH($G123)+1,1))&gt;AW$4),$D123*24*AW$3*(AW$2/1000-($F123/1000)),0)</f>
        <v>0</v>
      </c>
      <c r="AX123" s="69" t="n">
        <f aca="false">IF(AND($F123&lt;AX$2,$G123&lt;AX$4,(DATE(YEAR($G123)+1,MONTH($G123)+1,1))&gt;AX$4),$D123*24*AX$3*(AX$2/1000-($F123/1000)),0)</f>
        <v>0</v>
      </c>
      <c r="AY123" s="69" t="n">
        <f aca="false">IF(AND($F123&lt;AY$2,$G123&lt;AY$4,(DATE(YEAR($G123)+1,MONTH($G123)+1,1))&gt;AY$4),$D123*24*AY$3*(AY$2/1000-($F123/1000)),0)</f>
        <v>0</v>
      </c>
      <c r="AZ123" s="69" t="n">
        <f aca="false">IF(AND($F123&lt;AZ$2,$G123&lt;AZ$4,(DATE(YEAR($G123)+1,MONTH($G123)+1,1))&gt;AZ$4),$D123*24*AZ$3*(AZ$2/1000-($F123/1000)),0)</f>
        <v>0</v>
      </c>
      <c r="BA123" s="69" t="n">
        <f aca="false">IF(AND($F123&lt;BA$2,$G123&lt;BA$4,(DATE(YEAR($G123)+1,MONTH($G123)+1,1))&gt;BA$4),$D123*24*BA$3*(BA$2/1000-($F123/1000)),0)</f>
        <v>0</v>
      </c>
      <c r="BB123" s="69" t="n">
        <f aca="false">IF(AND($F123&lt;BB$2,$G123&lt;BB$4,(DATE(YEAR($G123)+1,MONTH($G123)+1,1))&gt;BB$4),$D123*24*BB$3*(BB$2/1000-($F123/1000)),0)</f>
        <v>0</v>
      </c>
      <c r="BC123" s="69" t="n">
        <f aca="false">IF(AND($F123&lt;BC$2,$G123&lt;BC$4,(DATE(YEAR($G123)+1,MONTH($G123)+1,1))&gt;BC$4),$D123*24*BC$3*(BC$2/1000-($F123/1000)),0)</f>
        <v>0</v>
      </c>
      <c r="BD123" s="83" t="n">
        <f aca="false">IF(AND($F123&lt;BD$2,$G123&lt;BD$4,(DATE(YEAR($G123)+1,MONTH($G123)+1,1))&gt;BD$4),$D123*24*BD$3*(BD$2/1000-($F123/1000)),0)</f>
        <v>0</v>
      </c>
      <c r="BF123" s="69" t="n">
        <f aca="false">AVERAGE(I123:K123)</f>
        <v>0</v>
      </c>
      <c r="BG123" s="69" t="n">
        <f aca="false">AVERAGE(L123:N123)</f>
        <v>0</v>
      </c>
      <c r="BH123" s="69" t="n">
        <f aca="false">AVERAGE(O123:Q123)</f>
        <v>432.000000000001</v>
      </c>
      <c r="BI123" s="69" t="n">
        <f aca="false">AVERAGE(R123:T123)</f>
        <v>583.200000000001</v>
      </c>
      <c r="BJ123" s="69" t="n">
        <f aca="false">AVERAGE(U123:W123)</f>
        <v>648.000000000002</v>
      </c>
      <c r="BK123" s="69" t="n">
        <f aca="false">AVERAGE(X123:Z123)</f>
        <v>648.000000000002</v>
      </c>
      <c r="BL123" s="69" t="n">
        <f aca="false">AVERAGE(AA123:AC123)</f>
        <v>216.000000000001</v>
      </c>
      <c r="BM123" s="69" t="n">
        <f aca="false">AVERAGE(AD123:AF123)</f>
        <v>0</v>
      </c>
      <c r="BN123" s="69" t="n">
        <f aca="false">AVERAGE(AG123:AI123)</f>
        <v>0</v>
      </c>
      <c r="BO123" s="69" t="n">
        <f aca="false">AVERAGE(AJ123:AL123)</f>
        <v>0</v>
      </c>
      <c r="BP123" s="69" t="n">
        <f aca="false">AVERAGE(AM123:AO123)</f>
        <v>0</v>
      </c>
      <c r="BQ123" s="69" t="n">
        <f aca="false">AVERAGE(AP123:AR123)</f>
        <v>0</v>
      </c>
      <c r="BR123" s="69" t="n">
        <f aca="false">AVERAGE(AS123:AU123)</f>
        <v>0</v>
      </c>
      <c r="BS123" s="69" t="n">
        <f aca="false">AVERAGE(AV123:AX123)</f>
        <v>0</v>
      </c>
      <c r="BT123" s="69" t="n">
        <f aca="false">AVERAGE(AY123:BA123)</f>
        <v>0</v>
      </c>
      <c r="BU123" s="69" t="n">
        <f aca="false">AVERAGE(BB123:BD123)</f>
        <v>0</v>
      </c>
    </row>
    <row r="124" customFormat="false" ht="12.75" hidden="false" customHeight="false" outlineLevel="0" collapsed="false">
      <c r="A124" s="0" t="s">
        <v>1420</v>
      </c>
      <c r="B124" s="3" t="s">
        <v>1272</v>
      </c>
      <c r="C124" s="3" t="s">
        <v>1273</v>
      </c>
      <c r="D124" s="0" t="n">
        <v>90</v>
      </c>
      <c r="E124" s="66" t="s">
        <v>1268</v>
      </c>
      <c r="F124" s="13" t="n">
        <v>9700</v>
      </c>
      <c r="G124" s="8" t="n">
        <v>37098</v>
      </c>
      <c r="H124" s="64" t="s">
        <v>1260</v>
      </c>
      <c r="I124" s="69" t="n">
        <f aca="false">IF(AND($F124&lt;I$2,$G124&lt;I$4,(DATE(YEAR($G124)+1,MONTH($G124)+1,1))&gt;I$4),$D124*24*I$3*(I$2/1000-($F124/1000)),0)</f>
        <v>0</v>
      </c>
      <c r="J124" s="69" t="n">
        <f aca="false">IF(AND($F124&lt;J$2,$G124&lt;J$4,(DATE(YEAR($G124)+1,MONTH($G124)+1,1))&gt;J$4),$D124*24*J$3*(J$2/1000-($F124/1000)),0)</f>
        <v>0</v>
      </c>
      <c r="K124" s="69" t="n">
        <f aca="false">IF(AND($F124&lt;K$2,$G124&lt;K$4,(DATE(YEAR($G124)+1,MONTH($G124)+1,1))&gt;K$4),$D124*24*K$3*(K$2/1000-($F124/1000)),0)</f>
        <v>0</v>
      </c>
      <c r="L124" s="69" t="n">
        <f aca="false">IF(AND($F124&lt;L$2,$G124&lt;L$4,(DATE(YEAR($G124)+1,MONTH($G124)+1,1))&gt;L$4),$D124*24*L$3*(L$2/1000-($F124/1000)),0)</f>
        <v>0</v>
      </c>
      <c r="M124" s="69" t="n">
        <f aca="false">IF(AND($F124&lt;M$2,$G124&lt;M$4,(DATE(YEAR($G124)+1,MONTH($G124)+1,1))&gt;M$4),$D124*24*M$3*(M$2/1000-($F124/1000)),0)</f>
        <v>0</v>
      </c>
      <c r="N124" s="69" t="n">
        <f aca="false">IF(AND($F124&lt;N$2,$G124&lt;N$4,(DATE(YEAR($G124)+1,MONTH($G124)+1,1))&gt;N$4),$D124*24*N$3*(N$2/1000-($F124/1000)),0)</f>
        <v>0</v>
      </c>
      <c r="O124" s="69" t="n">
        <f aca="false">IF(AND($F124&lt;O$2,$G124&lt;O$4,(DATE(YEAR($G124)+1,MONTH($G124)+1,1))&gt;O$4),$D124*24*O$3*(O$2/1000-($F124/1000)),0)</f>
        <v>0</v>
      </c>
      <c r="P124" s="69" t="n">
        <f aca="false">IF(AND($F124&lt;P$2,$G124&lt;P$4,(DATE(YEAR($G124)+1,MONTH($G124)+1,1))&gt;P$4),$D124*24*P$3*(P$2/1000-($F124/1000)),0)</f>
        <v>648.000000000002</v>
      </c>
      <c r="Q124" s="69" t="n">
        <f aca="false">IF(AND($F124&lt;Q$2,$G124&lt;Q$4,(DATE(YEAR($G124)+1,MONTH($G124)+1,1))&gt;Q$4),$D124*24*Q$3*(Q$2/1000-($F124/1000)),0)</f>
        <v>648.000000000002</v>
      </c>
      <c r="R124" s="69" t="n">
        <f aca="false">IF(AND($F124&lt;R$2,$G124&lt;R$4,(DATE(YEAR($G124)+1,MONTH($G124)+1,1))&gt;R$4),$D124*24*R$3*(R$2/1000-($F124/1000)),0)</f>
        <v>518.400000000001</v>
      </c>
      <c r="S124" s="69" t="n">
        <f aca="false">IF(AND($F124&lt;S$2,$G124&lt;S$4,(DATE(YEAR($G124)+1,MONTH($G124)+1,1))&gt;S$4),$D124*24*S$3*(S$2/1000-($F124/1000)),0)</f>
        <v>583.200000000001</v>
      </c>
      <c r="T124" s="69" t="n">
        <f aca="false">IF(AND($F124&lt;T$2,$G124&lt;T$4,(DATE(YEAR($G124)+1,MONTH($G124)+1,1))&gt;T$4),$D124*24*T$3*(T$2/1000-($F124/1000)),0)</f>
        <v>648.000000000002</v>
      </c>
      <c r="U124" s="69" t="n">
        <f aca="false">IF(AND($F124&lt;U$2,$G124&lt;U$4,(DATE(YEAR($G124)+1,MONTH($G124)+1,1))&gt;U$4),$D124*24*U$3*(U$2/1000-($F124/1000)),0)</f>
        <v>648.000000000002</v>
      </c>
      <c r="V124" s="69" t="n">
        <f aca="false">IF(AND($F124&lt;V$2,$G124&lt;V$4,(DATE(YEAR($G124)+1,MONTH($G124)+1,1))&gt;V$4),$D124*24*V$3*(V$2/1000-($F124/1000)),0)</f>
        <v>648.000000000002</v>
      </c>
      <c r="W124" s="69" t="n">
        <f aca="false">IF(AND($F124&lt;W$2,$G124&lt;W$4,(DATE(YEAR($G124)+1,MONTH($G124)+1,1))&gt;W$4),$D124*24*W$3*(W$2/1000-($F124/1000)),0)</f>
        <v>648.000000000002</v>
      </c>
      <c r="X124" s="69" t="n">
        <f aca="false">IF(AND($F124&lt;X$2,$G124&lt;X$4,(DATE(YEAR($G124)+1,MONTH($G124)+1,1))&gt;X$4),$D124*24*X$3*(X$2/1000-($F124/1000)),0)</f>
        <v>648.000000000002</v>
      </c>
      <c r="Y124" s="69" t="n">
        <f aca="false">IF(AND($F124&lt;Y$2,$G124&lt;Y$4,(DATE(YEAR($G124)+1,MONTH($G124)+1,1))&gt;Y$4),$D124*24*Y$3*(Y$2/1000-($F124/1000)),0)</f>
        <v>648.000000000002</v>
      </c>
      <c r="Z124" s="69" t="n">
        <f aca="false">IF(AND($F124&lt;Z$2,$G124&lt;Z$4,(DATE(YEAR($G124)+1,MONTH($G124)+1,1))&gt;Z$4),$D124*24*Z$3*(Z$2/1000-($F124/1000)),0)</f>
        <v>648.000000000002</v>
      </c>
      <c r="AA124" s="69" t="n">
        <f aca="false">IF(AND($F124&lt;AA$2,$G124&lt;AA$4,(DATE(YEAR($G124)+1,MONTH($G124)+1,1))&gt;AA$4),$D124*24*AA$3*(AA$2/1000-($F124/1000)),0)</f>
        <v>648.000000000002</v>
      </c>
      <c r="AB124" s="69" t="n">
        <f aca="false">IF(AND($F124&lt;AB$2,$G124&lt;AB$4,(DATE(YEAR($G124)+1,MONTH($G124)+1,1))&gt;AB$4),$D124*24*AB$3*(AB$2/1000-($F124/1000)),0)</f>
        <v>0</v>
      </c>
      <c r="AC124" s="69" t="n">
        <f aca="false">IF(AND($F124&lt;AC$2,$G124&lt;AC$4,(DATE(YEAR($G124)+1,MONTH($G124)+1,1))&gt;AC$4),$D124*24*AC$3*(AC$2/1000-($F124/1000)),0)</f>
        <v>0</v>
      </c>
      <c r="AD124" s="69" t="n">
        <f aca="false">IF(AND($F124&lt;AD$2,$G124&lt;AD$4,(DATE(YEAR($G124)+1,MONTH($G124)+1,1))&gt;AD$4),$D124*24*AD$3*(AD$2/1000-($F124/1000)),0)</f>
        <v>0</v>
      </c>
      <c r="AE124" s="69" t="n">
        <f aca="false">IF(AND($F124&lt;AE$2,$G124&lt;AE$4,(DATE(YEAR($G124)+1,MONTH($G124)+1,1))&gt;AE$4),$D124*24*AE$3*(AE$2/1000-($F124/1000)),0)</f>
        <v>0</v>
      </c>
      <c r="AF124" s="69" t="n">
        <f aca="false">IF(AND($F124&lt;AF$2,$G124&lt;AF$4,(DATE(YEAR($G124)+1,MONTH($G124)+1,1))&gt;AF$4),$D124*24*AF$3*(AF$2/1000-($F124/1000)),0)</f>
        <v>0</v>
      </c>
      <c r="AG124" s="69" t="n">
        <f aca="false">IF(AND($F124&lt;AG$2,$G124&lt;AG$4,(DATE(YEAR($G124)+1,MONTH($G124)+1,1))&gt;AG$4),$D124*24*AG$3*(AG$2/1000-($F124/1000)),0)</f>
        <v>0</v>
      </c>
      <c r="AH124" s="69" t="n">
        <f aca="false">IF(AND($F124&lt;AH$2,$G124&lt;AH$4,(DATE(YEAR($G124)+1,MONTH($G124)+1,1))&gt;AH$4),$D124*24*AH$3*(AH$2/1000-($F124/1000)),0)</f>
        <v>0</v>
      </c>
      <c r="AI124" s="69" t="n">
        <f aca="false">IF(AND($F124&lt;AI$2,$G124&lt;AI$4,(DATE(YEAR($G124)+1,MONTH($G124)+1,1))&gt;AI$4),$D124*24*AI$3*(AI$2/1000-($F124/1000)),0)</f>
        <v>0</v>
      </c>
      <c r="AJ124" s="69" t="n">
        <f aca="false">IF(AND($F124&lt;AJ$2,$G124&lt;AJ$4,(DATE(YEAR($G124)+1,MONTH($G124)+1,1))&gt;AJ$4),$D124*24*AJ$3*(AJ$2/1000-($F124/1000)),0)</f>
        <v>0</v>
      </c>
      <c r="AK124" s="69" t="n">
        <f aca="false">IF(AND($F124&lt;AK$2,$G124&lt;AK$4,(DATE(YEAR($G124)+1,MONTH($G124)+1,1))&gt;AK$4),$D124*24*AK$3*(AK$2/1000-($F124/1000)),0)</f>
        <v>0</v>
      </c>
      <c r="AL124" s="69" t="n">
        <f aca="false">IF(AND($F124&lt;AL$2,$G124&lt;AL$4,(DATE(YEAR($G124)+1,MONTH($G124)+1,1))&gt;AL$4),$D124*24*AL$3*(AL$2/1000-($F124/1000)),0)</f>
        <v>0</v>
      </c>
      <c r="AM124" s="69" t="n">
        <f aca="false">IF(AND($F124&lt;AM$2,$G124&lt;AM$4,(DATE(YEAR($G124)+1,MONTH($G124)+1,1))&gt;AM$4),$D124*24*AM$3*(AM$2/1000-($F124/1000)),0)</f>
        <v>0</v>
      </c>
      <c r="AN124" s="69" t="n">
        <f aca="false">IF(AND($F124&lt;AN$2,$G124&lt;AN$4,(DATE(YEAR($G124)+1,MONTH($G124)+1,1))&gt;AN$4),$D124*24*AN$3*(AN$2/1000-($F124/1000)),0)</f>
        <v>0</v>
      </c>
      <c r="AO124" s="69" t="n">
        <f aca="false">IF(AND($F124&lt;AO$2,$G124&lt;AO$4,(DATE(YEAR($G124)+1,MONTH($G124)+1,1))&gt;AO$4),$D124*24*AO$3*(AO$2/1000-($F124/1000)),0)</f>
        <v>0</v>
      </c>
      <c r="AP124" s="69" t="n">
        <f aca="false">IF(AND($F124&lt;AP$2,$G124&lt;AP$4,(DATE(YEAR($G124)+1,MONTH($G124)+1,1))&gt;AP$4),$D124*24*AP$3*(AP$2/1000-($F124/1000)),0)</f>
        <v>0</v>
      </c>
      <c r="AQ124" s="69" t="n">
        <f aca="false">IF(AND($F124&lt;AQ$2,$G124&lt;AQ$4,(DATE(YEAR($G124)+1,MONTH($G124)+1,1))&gt;AQ$4),$D124*24*AQ$3*(AQ$2/1000-($F124/1000)),0)</f>
        <v>0</v>
      </c>
      <c r="AR124" s="69" t="n">
        <f aca="false">IF(AND($F124&lt;AR$2,$G124&lt;AR$4,(DATE(YEAR($G124)+1,MONTH($G124)+1,1))&gt;AR$4),$D124*24*AR$3*(AR$2/1000-($F124/1000)),0)</f>
        <v>0</v>
      </c>
      <c r="AS124" s="69" t="n">
        <f aca="false">IF(AND($F124&lt;AS$2,$G124&lt;AS$4,(DATE(YEAR($G124)+1,MONTH($G124)+1,1))&gt;AS$4),$D124*24*AS$3*(AS$2/1000-($F124/1000)),0)</f>
        <v>0</v>
      </c>
      <c r="AT124" s="69" t="n">
        <f aca="false">IF(AND($F124&lt;AT$2,$G124&lt;AT$4,(DATE(YEAR($G124)+1,MONTH($G124)+1,1))&gt;AT$4),$D124*24*AT$3*(AT$2/1000-($F124/1000)),0)</f>
        <v>0</v>
      </c>
      <c r="AU124" s="69" t="n">
        <f aca="false">IF(AND($F124&lt;AU$2,$G124&lt;AU$4,(DATE(YEAR($G124)+1,MONTH($G124)+1,1))&gt;AU$4),$D124*24*AU$3*(AU$2/1000-($F124/1000)),0)</f>
        <v>0</v>
      </c>
      <c r="AV124" s="69" t="n">
        <f aca="false">IF(AND($F124&lt;AV$2,$G124&lt;AV$4,(DATE(YEAR($G124)+1,MONTH($G124)+1,1))&gt;AV$4),$D124*24*AV$3*(AV$2/1000-($F124/1000)),0)</f>
        <v>0</v>
      </c>
      <c r="AW124" s="69" t="n">
        <f aca="false">IF(AND($F124&lt;AW$2,$G124&lt;AW$4,(DATE(YEAR($G124)+1,MONTH($G124)+1,1))&gt;AW$4),$D124*24*AW$3*(AW$2/1000-($F124/1000)),0)</f>
        <v>0</v>
      </c>
      <c r="AX124" s="69" t="n">
        <f aca="false">IF(AND($F124&lt;AX$2,$G124&lt;AX$4,(DATE(YEAR($G124)+1,MONTH($G124)+1,1))&gt;AX$4),$D124*24*AX$3*(AX$2/1000-($F124/1000)),0)</f>
        <v>0</v>
      </c>
      <c r="AY124" s="69" t="n">
        <f aca="false">IF(AND($F124&lt;AY$2,$G124&lt;AY$4,(DATE(YEAR($G124)+1,MONTH($G124)+1,1))&gt;AY$4),$D124*24*AY$3*(AY$2/1000-($F124/1000)),0)</f>
        <v>0</v>
      </c>
      <c r="AZ124" s="69" t="n">
        <f aca="false">IF(AND($F124&lt;AZ$2,$G124&lt;AZ$4,(DATE(YEAR($G124)+1,MONTH($G124)+1,1))&gt;AZ$4),$D124*24*AZ$3*(AZ$2/1000-($F124/1000)),0)</f>
        <v>0</v>
      </c>
      <c r="BA124" s="69" t="n">
        <f aca="false">IF(AND($F124&lt;BA$2,$G124&lt;BA$4,(DATE(YEAR($G124)+1,MONTH($G124)+1,1))&gt;BA$4),$D124*24*BA$3*(BA$2/1000-($F124/1000)),0)</f>
        <v>0</v>
      </c>
      <c r="BB124" s="69" t="n">
        <f aca="false">IF(AND($F124&lt;BB$2,$G124&lt;BB$4,(DATE(YEAR($G124)+1,MONTH($G124)+1,1))&gt;BB$4),$D124*24*BB$3*(BB$2/1000-($F124/1000)),0)</f>
        <v>0</v>
      </c>
      <c r="BC124" s="69" t="n">
        <f aca="false">IF(AND($F124&lt;BC$2,$G124&lt;BC$4,(DATE(YEAR($G124)+1,MONTH($G124)+1,1))&gt;BC$4),$D124*24*BC$3*(BC$2/1000-($F124/1000)),0)</f>
        <v>0</v>
      </c>
      <c r="BD124" s="83" t="n">
        <f aca="false">IF(AND($F124&lt;BD$2,$G124&lt;BD$4,(DATE(YEAR($G124)+1,MONTH($G124)+1,1))&gt;BD$4),$D124*24*BD$3*(BD$2/1000-($F124/1000)),0)</f>
        <v>0</v>
      </c>
      <c r="BF124" s="69" t="n">
        <f aca="false">AVERAGE(I124:K124)</f>
        <v>0</v>
      </c>
      <c r="BG124" s="69" t="n">
        <f aca="false">AVERAGE(L124:N124)</f>
        <v>0</v>
      </c>
      <c r="BH124" s="69" t="n">
        <f aca="false">AVERAGE(O124:Q124)</f>
        <v>432.000000000001</v>
      </c>
      <c r="BI124" s="69" t="n">
        <f aca="false">AVERAGE(R124:T124)</f>
        <v>583.200000000001</v>
      </c>
      <c r="BJ124" s="69" t="n">
        <f aca="false">AVERAGE(U124:W124)</f>
        <v>648.000000000002</v>
      </c>
      <c r="BK124" s="69" t="n">
        <f aca="false">AVERAGE(X124:Z124)</f>
        <v>648.000000000002</v>
      </c>
      <c r="BL124" s="69" t="n">
        <f aca="false">AVERAGE(AA124:AC124)</f>
        <v>216.000000000001</v>
      </c>
      <c r="BM124" s="69" t="n">
        <f aca="false">AVERAGE(AD124:AF124)</f>
        <v>0</v>
      </c>
      <c r="BN124" s="69" t="n">
        <f aca="false">AVERAGE(AG124:AI124)</f>
        <v>0</v>
      </c>
      <c r="BO124" s="69" t="n">
        <f aca="false">AVERAGE(AJ124:AL124)</f>
        <v>0</v>
      </c>
      <c r="BP124" s="69" t="n">
        <f aca="false">AVERAGE(AM124:AO124)</f>
        <v>0</v>
      </c>
      <c r="BQ124" s="69" t="n">
        <f aca="false">AVERAGE(AP124:AR124)</f>
        <v>0</v>
      </c>
      <c r="BR124" s="69" t="n">
        <f aca="false">AVERAGE(AS124:AU124)</f>
        <v>0</v>
      </c>
      <c r="BS124" s="69" t="n">
        <f aca="false">AVERAGE(AV124:AX124)</f>
        <v>0</v>
      </c>
      <c r="BT124" s="69" t="n">
        <f aca="false">AVERAGE(AY124:BA124)</f>
        <v>0</v>
      </c>
      <c r="BU124" s="69" t="n">
        <f aca="false">AVERAGE(BB124:BD124)</f>
        <v>0</v>
      </c>
    </row>
    <row r="125" customFormat="false" ht="12.75" hidden="false" customHeight="false" outlineLevel="0" collapsed="false">
      <c r="A125" s="0" t="s">
        <v>1421</v>
      </c>
      <c r="B125" s="3" t="s">
        <v>1272</v>
      </c>
      <c r="C125" s="3" t="s">
        <v>1273</v>
      </c>
      <c r="D125" s="0" t="n">
        <v>40</v>
      </c>
      <c r="E125" s="66" t="s">
        <v>1268</v>
      </c>
      <c r="F125" s="13" t="n">
        <v>9700</v>
      </c>
      <c r="G125" s="8" t="n">
        <v>37118</v>
      </c>
      <c r="H125" s="64" t="s">
        <v>1260</v>
      </c>
      <c r="I125" s="69" t="n">
        <f aca="false">IF(AND($F125&lt;I$2,$G125&lt;I$4,(DATE(YEAR($G125)+1,MONTH($G125)+1,1))&gt;I$4),$D125*24*I$3*(I$2/1000-($F125/1000)),0)</f>
        <v>0</v>
      </c>
      <c r="J125" s="69" t="n">
        <f aca="false">IF(AND($F125&lt;J$2,$G125&lt;J$4,(DATE(YEAR($G125)+1,MONTH($G125)+1,1))&gt;J$4),$D125*24*J$3*(J$2/1000-($F125/1000)),0)</f>
        <v>0</v>
      </c>
      <c r="K125" s="69" t="n">
        <f aca="false">IF(AND($F125&lt;K$2,$G125&lt;K$4,(DATE(YEAR($G125)+1,MONTH($G125)+1,1))&gt;K$4),$D125*24*K$3*(K$2/1000-($F125/1000)),0)</f>
        <v>0</v>
      </c>
      <c r="L125" s="69" t="n">
        <f aca="false">IF(AND($F125&lt;L$2,$G125&lt;L$4,(DATE(YEAR($G125)+1,MONTH($G125)+1,1))&gt;L$4),$D125*24*L$3*(L$2/1000-($F125/1000)),0)</f>
        <v>0</v>
      </c>
      <c r="M125" s="69" t="n">
        <f aca="false">IF(AND($F125&lt;M$2,$G125&lt;M$4,(DATE(YEAR($G125)+1,MONTH($G125)+1,1))&gt;M$4),$D125*24*M$3*(M$2/1000-($F125/1000)),0)</f>
        <v>0</v>
      </c>
      <c r="N125" s="69" t="n">
        <f aca="false">IF(AND($F125&lt;N$2,$G125&lt;N$4,(DATE(YEAR($G125)+1,MONTH($G125)+1,1))&gt;N$4),$D125*24*N$3*(N$2/1000-($F125/1000)),0)</f>
        <v>0</v>
      </c>
      <c r="O125" s="69" t="n">
        <f aca="false">IF(AND($F125&lt;O$2,$G125&lt;O$4,(DATE(YEAR($G125)+1,MONTH($G125)+1,1))&gt;O$4),$D125*24*O$3*(O$2/1000-($F125/1000)),0)</f>
        <v>0</v>
      </c>
      <c r="P125" s="69" t="n">
        <f aca="false">IF(AND($F125&lt;P$2,$G125&lt;P$4,(DATE(YEAR($G125)+1,MONTH($G125)+1,1))&gt;P$4),$D125*24*P$3*(P$2/1000-($F125/1000)),0)</f>
        <v>0</v>
      </c>
      <c r="Q125" s="69" t="n">
        <f aca="false">IF(AND($F125&lt;Q$2,$G125&lt;Q$4,(DATE(YEAR($G125)+1,MONTH($G125)+1,1))&gt;Q$4),$D125*24*Q$3*(Q$2/1000-($F125/1000)),0)</f>
        <v>288.000000000001</v>
      </c>
      <c r="R125" s="69" t="n">
        <f aca="false">IF(AND($F125&lt;R$2,$G125&lt;R$4,(DATE(YEAR($G125)+1,MONTH($G125)+1,1))&gt;R$4),$D125*24*R$3*(R$2/1000-($F125/1000)),0)</f>
        <v>230.400000000001</v>
      </c>
      <c r="S125" s="69" t="n">
        <f aca="false">IF(AND($F125&lt;S$2,$G125&lt;S$4,(DATE(YEAR($G125)+1,MONTH($G125)+1,1))&gt;S$4),$D125*24*S$3*(S$2/1000-($F125/1000)),0)</f>
        <v>259.200000000001</v>
      </c>
      <c r="T125" s="69" t="n">
        <f aca="false">IF(AND($F125&lt;T$2,$G125&lt;T$4,(DATE(YEAR($G125)+1,MONTH($G125)+1,1))&gt;T$4),$D125*24*T$3*(T$2/1000-($F125/1000)),0)</f>
        <v>288.000000000001</v>
      </c>
      <c r="U125" s="69" t="n">
        <f aca="false">IF(AND($F125&lt;U$2,$G125&lt;U$4,(DATE(YEAR($G125)+1,MONTH($G125)+1,1))&gt;U$4),$D125*24*U$3*(U$2/1000-($F125/1000)),0)</f>
        <v>288.000000000001</v>
      </c>
      <c r="V125" s="69" t="n">
        <f aca="false">IF(AND($F125&lt;V$2,$G125&lt;V$4,(DATE(YEAR($G125)+1,MONTH($G125)+1,1))&gt;V$4),$D125*24*V$3*(V$2/1000-($F125/1000)),0)</f>
        <v>288.000000000001</v>
      </c>
      <c r="W125" s="69" t="n">
        <f aca="false">IF(AND($F125&lt;W$2,$G125&lt;W$4,(DATE(YEAR($G125)+1,MONTH($G125)+1,1))&gt;W$4),$D125*24*W$3*(W$2/1000-($F125/1000)),0)</f>
        <v>288.000000000001</v>
      </c>
      <c r="X125" s="69" t="n">
        <f aca="false">IF(AND($F125&lt;X$2,$G125&lt;X$4,(DATE(YEAR($G125)+1,MONTH($G125)+1,1))&gt;X$4),$D125*24*X$3*(X$2/1000-($F125/1000)),0)</f>
        <v>288.000000000001</v>
      </c>
      <c r="Y125" s="69" t="n">
        <f aca="false">IF(AND($F125&lt;Y$2,$G125&lt;Y$4,(DATE(YEAR($G125)+1,MONTH($G125)+1,1))&gt;Y$4),$D125*24*Y$3*(Y$2/1000-($F125/1000)),0)</f>
        <v>288.000000000001</v>
      </c>
      <c r="Z125" s="69" t="n">
        <f aca="false">IF(AND($F125&lt;Z$2,$G125&lt;Z$4,(DATE(YEAR($G125)+1,MONTH($G125)+1,1))&gt;Z$4),$D125*24*Z$3*(Z$2/1000-($F125/1000)),0)</f>
        <v>288.000000000001</v>
      </c>
      <c r="AA125" s="69" t="n">
        <f aca="false">IF(AND($F125&lt;AA$2,$G125&lt;AA$4,(DATE(YEAR($G125)+1,MONTH($G125)+1,1))&gt;AA$4),$D125*24*AA$3*(AA$2/1000-($F125/1000)),0)</f>
        <v>288.000000000001</v>
      </c>
      <c r="AB125" s="69" t="n">
        <f aca="false">IF(AND($F125&lt;AB$2,$G125&lt;AB$4,(DATE(YEAR($G125)+1,MONTH($G125)+1,1))&gt;AB$4),$D125*24*AB$3*(AB$2/1000-($F125/1000)),0)</f>
        <v>288.000000000001</v>
      </c>
      <c r="AC125" s="69" t="n">
        <f aca="false">IF(AND($F125&lt;AC$2,$G125&lt;AC$4,(DATE(YEAR($G125)+1,MONTH($G125)+1,1))&gt;AC$4),$D125*24*AC$3*(AC$2/1000-($F125/1000)),0)</f>
        <v>0</v>
      </c>
      <c r="AD125" s="69" t="n">
        <f aca="false">IF(AND($F125&lt;AD$2,$G125&lt;AD$4,(DATE(YEAR($G125)+1,MONTH($G125)+1,1))&gt;AD$4),$D125*24*AD$3*(AD$2/1000-($F125/1000)),0)</f>
        <v>0</v>
      </c>
      <c r="AE125" s="69" t="n">
        <f aca="false">IF(AND($F125&lt;AE$2,$G125&lt;AE$4,(DATE(YEAR($G125)+1,MONTH($G125)+1,1))&gt;AE$4),$D125*24*AE$3*(AE$2/1000-($F125/1000)),0)</f>
        <v>0</v>
      </c>
      <c r="AF125" s="69" t="n">
        <f aca="false">IF(AND($F125&lt;AF$2,$G125&lt;AF$4,(DATE(YEAR($G125)+1,MONTH($G125)+1,1))&gt;AF$4),$D125*24*AF$3*(AF$2/1000-($F125/1000)),0)</f>
        <v>0</v>
      </c>
      <c r="AG125" s="69" t="n">
        <f aca="false">IF(AND($F125&lt;AG$2,$G125&lt;AG$4,(DATE(YEAR($G125)+1,MONTH($G125)+1,1))&gt;AG$4),$D125*24*AG$3*(AG$2/1000-($F125/1000)),0)</f>
        <v>0</v>
      </c>
      <c r="AH125" s="69" t="n">
        <f aca="false">IF(AND($F125&lt;AH$2,$G125&lt;AH$4,(DATE(YEAR($G125)+1,MONTH($G125)+1,1))&gt;AH$4),$D125*24*AH$3*(AH$2/1000-($F125/1000)),0)</f>
        <v>0</v>
      </c>
      <c r="AI125" s="69" t="n">
        <f aca="false">IF(AND($F125&lt;AI$2,$G125&lt;AI$4,(DATE(YEAR($G125)+1,MONTH($G125)+1,1))&gt;AI$4),$D125*24*AI$3*(AI$2/1000-($F125/1000)),0)</f>
        <v>0</v>
      </c>
      <c r="AJ125" s="69" t="n">
        <f aca="false">IF(AND($F125&lt;AJ$2,$G125&lt;AJ$4,(DATE(YEAR($G125)+1,MONTH($G125)+1,1))&gt;AJ$4),$D125*24*AJ$3*(AJ$2/1000-($F125/1000)),0)</f>
        <v>0</v>
      </c>
      <c r="AK125" s="69" t="n">
        <f aca="false">IF(AND($F125&lt;AK$2,$G125&lt;AK$4,(DATE(YEAR($G125)+1,MONTH($G125)+1,1))&gt;AK$4),$D125*24*AK$3*(AK$2/1000-($F125/1000)),0)</f>
        <v>0</v>
      </c>
      <c r="AL125" s="69" t="n">
        <f aca="false">IF(AND($F125&lt;AL$2,$G125&lt;AL$4,(DATE(YEAR($G125)+1,MONTH($G125)+1,1))&gt;AL$4),$D125*24*AL$3*(AL$2/1000-($F125/1000)),0)</f>
        <v>0</v>
      </c>
      <c r="AM125" s="69" t="n">
        <f aca="false">IF(AND($F125&lt;AM$2,$G125&lt;AM$4,(DATE(YEAR($G125)+1,MONTH($G125)+1,1))&gt;AM$4),$D125*24*AM$3*(AM$2/1000-($F125/1000)),0)</f>
        <v>0</v>
      </c>
      <c r="AN125" s="69" t="n">
        <f aca="false">IF(AND($F125&lt;AN$2,$G125&lt;AN$4,(DATE(YEAR($G125)+1,MONTH($G125)+1,1))&gt;AN$4),$D125*24*AN$3*(AN$2/1000-($F125/1000)),0)</f>
        <v>0</v>
      </c>
      <c r="AO125" s="69" t="n">
        <f aca="false">IF(AND($F125&lt;AO$2,$G125&lt;AO$4,(DATE(YEAR($G125)+1,MONTH($G125)+1,1))&gt;AO$4),$D125*24*AO$3*(AO$2/1000-($F125/1000)),0)</f>
        <v>0</v>
      </c>
      <c r="AP125" s="69" t="n">
        <f aca="false">IF(AND($F125&lt;AP$2,$G125&lt;AP$4,(DATE(YEAR($G125)+1,MONTH($G125)+1,1))&gt;AP$4),$D125*24*AP$3*(AP$2/1000-($F125/1000)),0)</f>
        <v>0</v>
      </c>
      <c r="AQ125" s="69" t="n">
        <f aca="false">IF(AND($F125&lt;AQ$2,$G125&lt;AQ$4,(DATE(YEAR($G125)+1,MONTH($G125)+1,1))&gt;AQ$4),$D125*24*AQ$3*(AQ$2/1000-($F125/1000)),0)</f>
        <v>0</v>
      </c>
      <c r="AR125" s="69" t="n">
        <f aca="false">IF(AND($F125&lt;AR$2,$G125&lt;AR$4,(DATE(YEAR($G125)+1,MONTH($G125)+1,1))&gt;AR$4),$D125*24*AR$3*(AR$2/1000-($F125/1000)),0)</f>
        <v>0</v>
      </c>
      <c r="AS125" s="69" t="n">
        <f aca="false">IF(AND($F125&lt;AS$2,$G125&lt;AS$4,(DATE(YEAR($G125)+1,MONTH($G125)+1,1))&gt;AS$4),$D125*24*AS$3*(AS$2/1000-($F125/1000)),0)</f>
        <v>0</v>
      </c>
      <c r="AT125" s="69" t="n">
        <f aca="false">IF(AND($F125&lt;AT$2,$G125&lt;AT$4,(DATE(YEAR($G125)+1,MONTH($G125)+1,1))&gt;AT$4),$D125*24*AT$3*(AT$2/1000-($F125/1000)),0)</f>
        <v>0</v>
      </c>
      <c r="AU125" s="69" t="n">
        <f aca="false">IF(AND($F125&lt;AU$2,$G125&lt;AU$4,(DATE(YEAR($G125)+1,MONTH($G125)+1,1))&gt;AU$4),$D125*24*AU$3*(AU$2/1000-($F125/1000)),0)</f>
        <v>0</v>
      </c>
      <c r="AV125" s="69" t="n">
        <f aca="false">IF(AND($F125&lt;AV$2,$G125&lt;AV$4,(DATE(YEAR($G125)+1,MONTH($G125)+1,1))&gt;AV$4),$D125*24*AV$3*(AV$2/1000-($F125/1000)),0)</f>
        <v>0</v>
      </c>
      <c r="AW125" s="69" t="n">
        <f aca="false">IF(AND($F125&lt;AW$2,$G125&lt;AW$4,(DATE(YEAR($G125)+1,MONTH($G125)+1,1))&gt;AW$4),$D125*24*AW$3*(AW$2/1000-($F125/1000)),0)</f>
        <v>0</v>
      </c>
      <c r="AX125" s="69" t="n">
        <f aca="false">IF(AND($F125&lt;AX$2,$G125&lt;AX$4,(DATE(YEAR($G125)+1,MONTH($G125)+1,1))&gt;AX$4),$D125*24*AX$3*(AX$2/1000-($F125/1000)),0)</f>
        <v>0</v>
      </c>
      <c r="AY125" s="69" t="n">
        <f aca="false">IF(AND($F125&lt;AY$2,$G125&lt;AY$4,(DATE(YEAR($G125)+1,MONTH($G125)+1,1))&gt;AY$4),$D125*24*AY$3*(AY$2/1000-($F125/1000)),0)</f>
        <v>0</v>
      </c>
      <c r="AZ125" s="69" t="n">
        <f aca="false">IF(AND($F125&lt;AZ$2,$G125&lt;AZ$4,(DATE(YEAR($G125)+1,MONTH($G125)+1,1))&gt;AZ$4),$D125*24*AZ$3*(AZ$2/1000-($F125/1000)),0)</f>
        <v>0</v>
      </c>
      <c r="BA125" s="69" t="n">
        <f aca="false">IF(AND($F125&lt;BA$2,$G125&lt;BA$4,(DATE(YEAR($G125)+1,MONTH($G125)+1,1))&gt;BA$4),$D125*24*BA$3*(BA$2/1000-($F125/1000)),0)</f>
        <v>0</v>
      </c>
      <c r="BB125" s="69" t="n">
        <f aca="false">IF(AND($F125&lt;BB$2,$G125&lt;BB$4,(DATE(YEAR($G125)+1,MONTH($G125)+1,1))&gt;BB$4),$D125*24*BB$3*(BB$2/1000-($F125/1000)),0)</f>
        <v>0</v>
      </c>
      <c r="BC125" s="69" t="n">
        <f aca="false">IF(AND($F125&lt;BC$2,$G125&lt;BC$4,(DATE(YEAR($G125)+1,MONTH($G125)+1,1))&gt;BC$4),$D125*24*BC$3*(BC$2/1000-($F125/1000)),0)</f>
        <v>0</v>
      </c>
      <c r="BD125" s="83" t="n">
        <f aca="false">IF(AND($F125&lt;BD$2,$G125&lt;BD$4,(DATE(YEAR($G125)+1,MONTH($G125)+1,1))&gt;BD$4),$D125*24*BD$3*(BD$2/1000-($F125/1000)),0)</f>
        <v>0</v>
      </c>
      <c r="BF125" s="69" t="n">
        <f aca="false">AVERAGE(I125:K125)</f>
        <v>0</v>
      </c>
      <c r="BG125" s="69" t="n">
        <f aca="false">AVERAGE(L125:N125)</f>
        <v>0</v>
      </c>
      <c r="BH125" s="69" t="n">
        <f aca="false">AVERAGE(O125:Q125)</f>
        <v>96.0000000000002</v>
      </c>
      <c r="BI125" s="69" t="n">
        <f aca="false">AVERAGE(R125:T125)</f>
        <v>259.200000000001</v>
      </c>
      <c r="BJ125" s="69" t="n">
        <f aca="false">AVERAGE(U125:W125)</f>
        <v>288.000000000001</v>
      </c>
      <c r="BK125" s="69" t="n">
        <f aca="false">AVERAGE(X125:Z125)</f>
        <v>288.000000000001</v>
      </c>
      <c r="BL125" s="69" t="n">
        <f aca="false">AVERAGE(AA125:AC125)</f>
        <v>192</v>
      </c>
      <c r="BM125" s="69" t="n">
        <f aca="false">AVERAGE(AD125:AF125)</f>
        <v>0</v>
      </c>
      <c r="BN125" s="69" t="n">
        <f aca="false">AVERAGE(AG125:AI125)</f>
        <v>0</v>
      </c>
      <c r="BO125" s="69" t="n">
        <f aca="false">AVERAGE(AJ125:AL125)</f>
        <v>0</v>
      </c>
      <c r="BP125" s="69" t="n">
        <f aca="false">AVERAGE(AM125:AO125)</f>
        <v>0</v>
      </c>
      <c r="BQ125" s="69" t="n">
        <f aca="false">AVERAGE(AP125:AR125)</f>
        <v>0</v>
      </c>
      <c r="BR125" s="69" t="n">
        <f aca="false">AVERAGE(AS125:AU125)</f>
        <v>0</v>
      </c>
      <c r="BS125" s="69" t="n">
        <f aca="false">AVERAGE(AV125:AX125)</f>
        <v>0</v>
      </c>
      <c r="BT125" s="69" t="n">
        <f aca="false">AVERAGE(AY125:BA125)</f>
        <v>0</v>
      </c>
      <c r="BU125" s="69" t="n">
        <f aca="false">AVERAGE(BB125:BD125)</f>
        <v>0</v>
      </c>
    </row>
    <row r="126" customFormat="false" ht="12.75" hidden="false" customHeight="false" outlineLevel="0" collapsed="false">
      <c r="A126" s="0" t="s">
        <v>1422</v>
      </c>
      <c r="B126" s="3" t="s">
        <v>1272</v>
      </c>
      <c r="C126" s="3" t="s">
        <v>1273</v>
      </c>
      <c r="D126" s="0" t="n">
        <v>49.5</v>
      </c>
      <c r="E126" s="66" t="s">
        <v>1268</v>
      </c>
      <c r="F126" s="13" t="n">
        <v>9700</v>
      </c>
      <c r="G126" s="8" t="n">
        <v>37120</v>
      </c>
      <c r="H126" s="64" t="s">
        <v>1260</v>
      </c>
      <c r="I126" s="69" t="n">
        <f aca="false">IF(AND($F126&lt;I$2,$G126&lt;I$4,(DATE(YEAR($G126)+1,MONTH($G126)+1,1))&gt;I$4),$D126*24*I$3*(I$2/1000-($F126/1000)),0)</f>
        <v>0</v>
      </c>
      <c r="J126" s="69" t="n">
        <f aca="false">IF(AND($F126&lt;J$2,$G126&lt;J$4,(DATE(YEAR($G126)+1,MONTH($G126)+1,1))&gt;J$4),$D126*24*J$3*(J$2/1000-($F126/1000)),0)</f>
        <v>0</v>
      </c>
      <c r="K126" s="69" t="n">
        <f aca="false">IF(AND($F126&lt;K$2,$G126&lt;K$4,(DATE(YEAR($G126)+1,MONTH($G126)+1,1))&gt;K$4),$D126*24*K$3*(K$2/1000-($F126/1000)),0)</f>
        <v>0</v>
      </c>
      <c r="L126" s="69" t="n">
        <f aca="false">IF(AND($F126&lt;L$2,$G126&lt;L$4,(DATE(YEAR($G126)+1,MONTH($G126)+1,1))&gt;L$4),$D126*24*L$3*(L$2/1000-($F126/1000)),0)</f>
        <v>0</v>
      </c>
      <c r="M126" s="69" t="n">
        <f aca="false">IF(AND($F126&lt;M$2,$G126&lt;M$4,(DATE(YEAR($G126)+1,MONTH($G126)+1,1))&gt;M$4),$D126*24*M$3*(M$2/1000-($F126/1000)),0)</f>
        <v>0</v>
      </c>
      <c r="N126" s="69" t="n">
        <f aca="false">IF(AND($F126&lt;N$2,$G126&lt;N$4,(DATE(YEAR($G126)+1,MONTH($G126)+1,1))&gt;N$4),$D126*24*N$3*(N$2/1000-($F126/1000)),0)</f>
        <v>0</v>
      </c>
      <c r="O126" s="69" t="n">
        <f aca="false">IF(AND($F126&lt;O$2,$G126&lt;O$4,(DATE(YEAR($G126)+1,MONTH($G126)+1,1))&gt;O$4),$D126*24*O$3*(O$2/1000-($F126/1000)),0)</f>
        <v>0</v>
      </c>
      <c r="P126" s="69" t="n">
        <f aca="false">IF(AND($F126&lt;P$2,$G126&lt;P$4,(DATE(YEAR($G126)+1,MONTH($G126)+1,1))&gt;P$4),$D126*24*P$3*(P$2/1000-($F126/1000)),0)</f>
        <v>0</v>
      </c>
      <c r="Q126" s="69" t="n">
        <f aca="false">IF(AND($F126&lt;Q$2,$G126&lt;Q$4,(DATE(YEAR($G126)+1,MONTH($G126)+1,1))&gt;Q$4),$D126*24*Q$3*(Q$2/1000-($F126/1000)),0)</f>
        <v>356.400000000001</v>
      </c>
      <c r="R126" s="69" t="n">
        <f aca="false">IF(AND($F126&lt;R$2,$G126&lt;R$4,(DATE(YEAR($G126)+1,MONTH($G126)+1,1))&gt;R$4),$D126*24*R$3*(R$2/1000-($F126/1000)),0)</f>
        <v>285.120000000001</v>
      </c>
      <c r="S126" s="69" t="n">
        <f aca="false">IF(AND($F126&lt;S$2,$G126&lt;S$4,(DATE(YEAR($G126)+1,MONTH($G126)+1,1))&gt;S$4),$D126*24*S$3*(S$2/1000-($F126/1000)),0)</f>
        <v>320.760000000001</v>
      </c>
      <c r="T126" s="69" t="n">
        <f aca="false">IF(AND($F126&lt;T$2,$G126&lt;T$4,(DATE(YEAR($G126)+1,MONTH($G126)+1,1))&gt;T$4),$D126*24*T$3*(T$2/1000-($F126/1000)),0)</f>
        <v>356.400000000001</v>
      </c>
      <c r="U126" s="69" t="n">
        <f aca="false">IF(AND($F126&lt;U$2,$G126&lt;U$4,(DATE(YEAR($G126)+1,MONTH($G126)+1,1))&gt;U$4),$D126*24*U$3*(U$2/1000-($F126/1000)),0)</f>
        <v>356.400000000001</v>
      </c>
      <c r="V126" s="69" t="n">
        <f aca="false">IF(AND($F126&lt;V$2,$G126&lt;V$4,(DATE(YEAR($G126)+1,MONTH($G126)+1,1))&gt;V$4),$D126*24*V$3*(V$2/1000-($F126/1000)),0)</f>
        <v>356.400000000001</v>
      </c>
      <c r="W126" s="69" t="n">
        <f aca="false">IF(AND($F126&lt;W$2,$G126&lt;W$4,(DATE(YEAR($G126)+1,MONTH($G126)+1,1))&gt;W$4),$D126*24*W$3*(W$2/1000-($F126/1000)),0)</f>
        <v>356.400000000001</v>
      </c>
      <c r="X126" s="69" t="n">
        <f aca="false">IF(AND($F126&lt;X$2,$G126&lt;X$4,(DATE(YEAR($G126)+1,MONTH($G126)+1,1))&gt;X$4),$D126*24*X$3*(X$2/1000-($F126/1000)),0)</f>
        <v>356.400000000001</v>
      </c>
      <c r="Y126" s="69" t="n">
        <f aca="false">IF(AND($F126&lt;Y$2,$G126&lt;Y$4,(DATE(YEAR($G126)+1,MONTH($G126)+1,1))&gt;Y$4),$D126*24*Y$3*(Y$2/1000-($F126/1000)),0)</f>
        <v>356.400000000001</v>
      </c>
      <c r="Z126" s="69" t="n">
        <f aca="false">IF(AND($F126&lt;Z$2,$G126&lt;Z$4,(DATE(YEAR($G126)+1,MONTH($G126)+1,1))&gt;Z$4),$D126*24*Z$3*(Z$2/1000-($F126/1000)),0)</f>
        <v>356.400000000001</v>
      </c>
      <c r="AA126" s="69" t="n">
        <f aca="false">IF(AND($F126&lt;AA$2,$G126&lt;AA$4,(DATE(YEAR($G126)+1,MONTH($G126)+1,1))&gt;AA$4),$D126*24*AA$3*(AA$2/1000-($F126/1000)),0)</f>
        <v>356.400000000001</v>
      </c>
      <c r="AB126" s="69" t="n">
        <f aca="false">IF(AND($F126&lt;AB$2,$G126&lt;AB$4,(DATE(YEAR($G126)+1,MONTH($G126)+1,1))&gt;AB$4),$D126*24*AB$3*(AB$2/1000-($F126/1000)),0)</f>
        <v>356.400000000001</v>
      </c>
      <c r="AC126" s="69" t="n">
        <f aca="false">IF(AND($F126&lt;AC$2,$G126&lt;AC$4,(DATE(YEAR($G126)+1,MONTH($G126)+1,1))&gt;AC$4),$D126*24*AC$3*(AC$2/1000-($F126/1000)),0)</f>
        <v>0</v>
      </c>
      <c r="AD126" s="69" t="n">
        <f aca="false">IF(AND($F126&lt;AD$2,$G126&lt;AD$4,(DATE(YEAR($G126)+1,MONTH($G126)+1,1))&gt;AD$4),$D126*24*AD$3*(AD$2/1000-($F126/1000)),0)</f>
        <v>0</v>
      </c>
      <c r="AE126" s="69" t="n">
        <f aca="false">IF(AND($F126&lt;AE$2,$G126&lt;AE$4,(DATE(YEAR($G126)+1,MONTH($G126)+1,1))&gt;AE$4),$D126*24*AE$3*(AE$2/1000-($F126/1000)),0)</f>
        <v>0</v>
      </c>
      <c r="AF126" s="69" t="n">
        <f aca="false">IF(AND($F126&lt;AF$2,$G126&lt;AF$4,(DATE(YEAR($G126)+1,MONTH($G126)+1,1))&gt;AF$4),$D126*24*AF$3*(AF$2/1000-($F126/1000)),0)</f>
        <v>0</v>
      </c>
      <c r="AG126" s="69" t="n">
        <f aca="false">IF(AND($F126&lt;AG$2,$G126&lt;AG$4,(DATE(YEAR($G126)+1,MONTH($G126)+1,1))&gt;AG$4),$D126*24*AG$3*(AG$2/1000-($F126/1000)),0)</f>
        <v>0</v>
      </c>
      <c r="AH126" s="69" t="n">
        <f aca="false">IF(AND($F126&lt;AH$2,$G126&lt;AH$4,(DATE(YEAR($G126)+1,MONTH($G126)+1,1))&gt;AH$4),$D126*24*AH$3*(AH$2/1000-($F126/1000)),0)</f>
        <v>0</v>
      </c>
      <c r="AI126" s="69" t="n">
        <f aca="false">IF(AND($F126&lt;AI$2,$G126&lt;AI$4,(DATE(YEAR($G126)+1,MONTH($G126)+1,1))&gt;AI$4),$D126*24*AI$3*(AI$2/1000-($F126/1000)),0)</f>
        <v>0</v>
      </c>
      <c r="AJ126" s="69" t="n">
        <f aca="false">IF(AND($F126&lt;AJ$2,$G126&lt;AJ$4,(DATE(YEAR($G126)+1,MONTH($G126)+1,1))&gt;AJ$4),$D126*24*AJ$3*(AJ$2/1000-($F126/1000)),0)</f>
        <v>0</v>
      </c>
      <c r="AK126" s="69" t="n">
        <f aca="false">IF(AND($F126&lt;AK$2,$G126&lt;AK$4,(DATE(YEAR($G126)+1,MONTH($G126)+1,1))&gt;AK$4),$D126*24*AK$3*(AK$2/1000-($F126/1000)),0)</f>
        <v>0</v>
      </c>
      <c r="AL126" s="69" t="n">
        <f aca="false">IF(AND($F126&lt;AL$2,$G126&lt;AL$4,(DATE(YEAR($G126)+1,MONTH($G126)+1,1))&gt;AL$4),$D126*24*AL$3*(AL$2/1000-($F126/1000)),0)</f>
        <v>0</v>
      </c>
      <c r="AM126" s="69" t="n">
        <f aca="false">IF(AND($F126&lt;AM$2,$G126&lt;AM$4,(DATE(YEAR($G126)+1,MONTH($G126)+1,1))&gt;AM$4),$D126*24*AM$3*(AM$2/1000-($F126/1000)),0)</f>
        <v>0</v>
      </c>
      <c r="AN126" s="69" t="n">
        <f aca="false">IF(AND($F126&lt;AN$2,$G126&lt;AN$4,(DATE(YEAR($G126)+1,MONTH($G126)+1,1))&gt;AN$4),$D126*24*AN$3*(AN$2/1000-($F126/1000)),0)</f>
        <v>0</v>
      </c>
      <c r="AO126" s="69" t="n">
        <f aca="false">IF(AND($F126&lt;AO$2,$G126&lt;AO$4,(DATE(YEAR($G126)+1,MONTH($G126)+1,1))&gt;AO$4),$D126*24*AO$3*(AO$2/1000-($F126/1000)),0)</f>
        <v>0</v>
      </c>
      <c r="AP126" s="69" t="n">
        <f aca="false">IF(AND($F126&lt;AP$2,$G126&lt;AP$4,(DATE(YEAR($G126)+1,MONTH($G126)+1,1))&gt;AP$4),$D126*24*AP$3*(AP$2/1000-($F126/1000)),0)</f>
        <v>0</v>
      </c>
      <c r="AQ126" s="69" t="n">
        <f aca="false">IF(AND($F126&lt;AQ$2,$G126&lt;AQ$4,(DATE(YEAR($G126)+1,MONTH($G126)+1,1))&gt;AQ$4),$D126*24*AQ$3*(AQ$2/1000-($F126/1000)),0)</f>
        <v>0</v>
      </c>
      <c r="AR126" s="69" t="n">
        <f aca="false">IF(AND($F126&lt;AR$2,$G126&lt;AR$4,(DATE(YEAR($G126)+1,MONTH($G126)+1,1))&gt;AR$4),$D126*24*AR$3*(AR$2/1000-($F126/1000)),0)</f>
        <v>0</v>
      </c>
      <c r="AS126" s="69" t="n">
        <f aca="false">IF(AND($F126&lt;AS$2,$G126&lt;AS$4,(DATE(YEAR($G126)+1,MONTH($G126)+1,1))&gt;AS$4),$D126*24*AS$3*(AS$2/1000-($F126/1000)),0)</f>
        <v>0</v>
      </c>
      <c r="AT126" s="69" t="n">
        <f aca="false">IF(AND($F126&lt;AT$2,$G126&lt;AT$4,(DATE(YEAR($G126)+1,MONTH($G126)+1,1))&gt;AT$4),$D126*24*AT$3*(AT$2/1000-($F126/1000)),0)</f>
        <v>0</v>
      </c>
      <c r="AU126" s="69" t="n">
        <f aca="false">IF(AND($F126&lt;AU$2,$G126&lt;AU$4,(DATE(YEAR($G126)+1,MONTH($G126)+1,1))&gt;AU$4),$D126*24*AU$3*(AU$2/1000-($F126/1000)),0)</f>
        <v>0</v>
      </c>
      <c r="AV126" s="69" t="n">
        <f aca="false">IF(AND($F126&lt;AV$2,$G126&lt;AV$4,(DATE(YEAR($G126)+1,MONTH($G126)+1,1))&gt;AV$4),$D126*24*AV$3*(AV$2/1000-($F126/1000)),0)</f>
        <v>0</v>
      </c>
      <c r="AW126" s="69" t="n">
        <f aca="false">IF(AND($F126&lt;AW$2,$G126&lt;AW$4,(DATE(YEAR($G126)+1,MONTH($G126)+1,1))&gt;AW$4),$D126*24*AW$3*(AW$2/1000-($F126/1000)),0)</f>
        <v>0</v>
      </c>
      <c r="AX126" s="69" t="n">
        <f aca="false">IF(AND($F126&lt;AX$2,$G126&lt;AX$4,(DATE(YEAR($G126)+1,MONTH($G126)+1,1))&gt;AX$4),$D126*24*AX$3*(AX$2/1000-($F126/1000)),0)</f>
        <v>0</v>
      </c>
      <c r="AY126" s="69" t="n">
        <f aca="false">IF(AND($F126&lt;AY$2,$G126&lt;AY$4,(DATE(YEAR($G126)+1,MONTH($G126)+1,1))&gt;AY$4),$D126*24*AY$3*(AY$2/1000-($F126/1000)),0)</f>
        <v>0</v>
      </c>
      <c r="AZ126" s="69" t="n">
        <f aca="false">IF(AND($F126&lt;AZ$2,$G126&lt;AZ$4,(DATE(YEAR($G126)+1,MONTH($G126)+1,1))&gt;AZ$4),$D126*24*AZ$3*(AZ$2/1000-($F126/1000)),0)</f>
        <v>0</v>
      </c>
      <c r="BA126" s="69" t="n">
        <f aca="false">IF(AND($F126&lt;BA$2,$G126&lt;BA$4,(DATE(YEAR($G126)+1,MONTH($G126)+1,1))&gt;BA$4),$D126*24*BA$3*(BA$2/1000-($F126/1000)),0)</f>
        <v>0</v>
      </c>
      <c r="BB126" s="69" t="n">
        <f aca="false">IF(AND($F126&lt;BB$2,$G126&lt;BB$4,(DATE(YEAR($G126)+1,MONTH($G126)+1,1))&gt;BB$4),$D126*24*BB$3*(BB$2/1000-($F126/1000)),0)</f>
        <v>0</v>
      </c>
      <c r="BC126" s="69" t="n">
        <f aca="false">IF(AND($F126&lt;BC$2,$G126&lt;BC$4,(DATE(YEAR($G126)+1,MONTH($G126)+1,1))&gt;BC$4),$D126*24*BC$3*(BC$2/1000-($F126/1000)),0)</f>
        <v>0</v>
      </c>
      <c r="BD126" s="83" t="n">
        <f aca="false">IF(AND($F126&lt;BD$2,$G126&lt;BD$4,(DATE(YEAR($G126)+1,MONTH($G126)+1,1))&gt;BD$4),$D126*24*BD$3*(BD$2/1000-($F126/1000)),0)</f>
        <v>0</v>
      </c>
      <c r="BF126" s="69" t="n">
        <f aca="false">AVERAGE(I126:K126)</f>
        <v>0</v>
      </c>
      <c r="BG126" s="69" t="n">
        <f aca="false">AVERAGE(L126:N126)</f>
        <v>0</v>
      </c>
      <c r="BH126" s="69" t="n">
        <f aca="false">AVERAGE(O126:Q126)</f>
        <v>118.8</v>
      </c>
      <c r="BI126" s="69" t="n">
        <f aca="false">AVERAGE(R126:T126)</f>
        <v>320.760000000001</v>
      </c>
      <c r="BJ126" s="69" t="n">
        <f aca="false">AVERAGE(U126:W126)</f>
        <v>356.400000000001</v>
      </c>
      <c r="BK126" s="69" t="n">
        <f aca="false">AVERAGE(X126:Z126)</f>
        <v>356.400000000001</v>
      </c>
      <c r="BL126" s="69" t="n">
        <f aca="false">AVERAGE(AA126:AC126)</f>
        <v>237.600000000001</v>
      </c>
      <c r="BM126" s="69" t="n">
        <f aca="false">AVERAGE(AD126:AF126)</f>
        <v>0</v>
      </c>
      <c r="BN126" s="69" t="n">
        <f aca="false">AVERAGE(AG126:AI126)</f>
        <v>0</v>
      </c>
      <c r="BO126" s="69" t="n">
        <f aca="false">AVERAGE(AJ126:AL126)</f>
        <v>0</v>
      </c>
      <c r="BP126" s="69" t="n">
        <f aca="false">AVERAGE(AM126:AO126)</f>
        <v>0</v>
      </c>
      <c r="BQ126" s="69" t="n">
        <f aca="false">AVERAGE(AP126:AR126)</f>
        <v>0</v>
      </c>
      <c r="BR126" s="69" t="n">
        <f aca="false">AVERAGE(AS126:AU126)</f>
        <v>0</v>
      </c>
      <c r="BS126" s="69" t="n">
        <f aca="false">AVERAGE(AV126:AX126)</f>
        <v>0</v>
      </c>
      <c r="BT126" s="69" t="n">
        <f aca="false">AVERAGE(AY126:BA126)</f>
        <v>0</v>
      </c>
      <c r="BU126" s="69" t="n">
        <f aca="false">AVERAGE(BB126:BD126)</f>
        <v>0</v>
      </c>
    </row>
    <row r="127" customFormat="false" ht="12.75" hidden="false" customHeight="false" outlineLevel="0" collapsed="false">
      <c r="A127" s="0" t="s">
        <v>1420</v>
      </c>
      <c r="B127" s="3" t="s">
        <v>1272</v>
      </c>
      <c r="C127" s="3" t="s">
        <v>1273</v>
      </c>
      <c r="D127" s="0" t="n">
        <v>45</v>
      </c>
      <c r="E127" s="66" t="s">
        <v>1268</v>
      </c>
      <c r="F127" s="13" t="n">
        <v>9700</v>
      </c>
      <c r="G127" s="8" t="n">
        <v>37144</v>
      </c>
      <c r="H127" s="64" t="s">
        <v>1260</v>
      </c>
      <c r="I127" s="69" t="n">
        <f aca="false">IF(AND($F127&lt;I$2,$G127&lt;I$4,(DATE(YEAR($G127)+1,MONTH($G127)+1,1))&gt;I$4),$D127*24*I$3*(I$2/1000-($F127/1000)),0)</f>
        <v>0</v>
      </c>
      <c r="J127" s="69" t="n">
        <f aca="false">IF(AND($F127&lt;J$2,$G127&lt;J$4,(DATE(YEAR($G127)+1,MONTH($G127)+1,1))&gt;J$4),$D127*24*J$3*(J$2/1000-($F127/1000)),0)</f>
        <v>0</v>
      </c>
      <c r="K127" s="69" t="n">
        <f aca="false">IF(AND($F127&lt;K$2,$G127&lt;K$4,(DATE(YEAR($G127)+1,MONTH($G127)+1,1))&gt;K$4),$D127*24*K$3*(K$2/1000-($F127/1000)),0)</f>
        <v>0</v>
      </c>
      <c r="L127" s="69" t="n">
        <f aca="false">IF(AND($F127&lt;L$2,$G127&lt;L$4,(DATE(YEAR($G127)+1,MONTH($G127)+1,1))&gt;L$4),$D127*24*L$3*(L$2/1000-($F127/1000)),0)</f>
        <v>0</v>
      </c>
      <c r="M127" s="69" t="n">
        <f aca="false">IF(AND($F127&lt;M$2,$G127&lt;M$4,(DATE(YEAR($G127)+1,MONTH($G127)+1,1))&gt;M$4),$D127*24*M$3*(M$2/1000-($F127/1000)),0)</f>
        <v>0</v>
      </c>
      <c r="N127" s="69" t="n">
        <f aca="false">IF(AND($F127&lt;N$2,$G127&lt;N$4,(DATE(YEAR($G127)+1,MONTH($G127)+1,1))&gt;N$4),$D127*24*N$3*(N$2/1000-($F127/1000)),0)</f>
        <v>0</v>
      </c>
      <c r="O127" s="69" t="n">
        <f aca="false">IF(AND($F127&lt;O$2,$G127&lt;O$4,(DATE(YEAR($G127)+1,MONTH($G127)+1,1))&gt;O$4),$D127*24*O$3*(O$2/1000-($F127/1000)),0)</f>
        <v>0</v>
      </c>
      <c r="P127" s="69" t="n">
        <f aca="false">IF(AND($F127&lt;P$2,$G127&lt;P$4,(DATE(YEAR($G127)+1,MONTH($G127)+1,1))&gt;P$4),$D127*24*P$3*(P$2/1000-($F127/1000)),0)</f>
        <v>0</v>
      </c>
      <c r="Q127" s="69" t="n">
        <f aca="false">IF(AND($F127&lt;Q$2,$G127&lt;Q$4,(DATE(YEAR($G127)+1,MONTH($G127)+1,1))&gt;Q$4),$D127*24*Q$3*(Q$2/1000-($F127/1000)),0)</f>
        <v>0</v>
      </c>
      <c r="R127" s="69" t="n">
        <f aca="false">IF(AND($F127&lt;R$2,$G127&lt;R$4,(DATE(YEAR($G127)+1,MONTH($G127)+1,1))&gt;R$4),$D127*24*R$3*(R$2/1000-($F127/1000)),0)</f>
        <v>259.200000000001</v>
      </c>
      <c r="S127" s="69" t="n">
        <f aca="false">IF(AND($F127&lt;S$2,$G127&lt;S$4,(DATE(YEAR($G127)+1,MONTH($G127)+1,1))&gt;S$4),$D127*24*S$3*(S$2/1000-($F127/1000)),0)</f>
        <v>291.600000000001</v>
      </c>
      <c r="T127" s="69" t="n">
        <f aca="false">IF(AND($F127&lt;T$2,$G127&lt;T$4,(DATE(YEAR($G127)+1,MONTH($G127)+1,1))&gt;T$4),$D127*24*T$3*(T$2/1000-($F127/1000)),0)</f>
        <v>324.000000000001</v>
      </c>
      <c r="U127" s="69" t="n">
        <f aca="false">IF(AND($F127&lt;U$2,$G127&lt;U$4,(DATE(YEAR($G127)+1,MONTH($G127)+1,1))&gt;U$4),$D127*24*U$3*(U$2/1000-($F127/1000)),0)</f>
        <v>324.000000000001</v>
      </c>
      <c r="V127" s="69" t="n">
        <f aca="false">IF(AND($F127&lt;V$2,$G127&lt;V$4,(DATE(YEAR($G127)+1,MONTH($G127)+1,1))&gt;V$4),$D127*24*V$3*(V$2/1000-($F127/1000)),0)</f>
        <v>324.000000000001</v>
      </c>
      <c r="W127" s="69" t="n">
        <f aca="false">IF(AND($F127&lt;W$2,$G127&lt;W$4,(DATE(YEAR($G127)+1,MONTH($G127)+1,1))&gt;W$4),$D127*24*W$3*(W$2/1000-($F127/1000)),0)</f>
        <v>324.000000000001</v>
      </c>
      <c r="X127" s="69" t="n">
        <f aca="false">IF(AND($F127&lt;X$2,$G127&lt;X$4,(DATE(YEAR($G127)+1,MONTH($G127)+1,1))&gt;X$4),$D127*24*X$3*(X$2/1000-($F127/1000)),0)</f>
        <v>324.000000000001</v>
      </c>
      <c r="Y127" s="69" t="n">
        <f aca="false">IF(AND($F127&lt;Y$2,$G127&lt;Y$4,(DATE(YEAR($G127)+1,MONTH($G127)+1,1))&gt;Y$4),$D127*24*Y$3*(Y$2/1000-($F127/1000)),0)</f>
        <v>324.000000000001</v>
      </c>
      <c r="Z127" s="69" t="n">
        <f aca="false">IF(AND($F127&lt;Z$2,$G127&lt;Z$4,(DATE(YEAR($G127)+1,MONTH($G127)+1,1))&gt;Z$4),$D127*24*Z$3*(Z$2/1000-($F127/1000)),0)</f>
        <v>324.000000000001</v>
      </c>
      <c r="AA127" s="69" t="n">
        <f aca="false">IF(AND($F127&lt;AA$2,$G127&lt;AA$4,(DATE(YEAR($G127)+1,MONTH($G127)+1,1))&gt;AA$4),$D127*24*AA$3*(AA$2/1000-($F127/1000)),0)</f>
        <v>324.000000000001</v>
      </c>
      <c r="AB127" s="69" t="n">
        <f aca="false">IF(AND($F127&lt;AB$2,$G127&lt;AB$4,(DATE(YEAR($G127)+1,MONTH($G127)+1,1))&gt;AB$4),$D127*24*AB$3*(AB$2/1000-($F127/1000)),0)</f>
        <v>324.000000000001</v>
      </c>
      <c r="AC127" s="69" t="n">
        <f aca="false">IF(AND($F127&lt;AC$2,$G127&lt;AC$4,(DATE(YEAR($G127)+1,MONTH($G127)+1,1))&gt;AC$4),$D127*24*AC$3*(AC$2/1000-($F127/1000)),0)</f>
        <v>324.000000000001</v>
      </c>
      <c r="AD127" s="69" t="n">
        <f aca="false">IF(AND($F127&lt;AD$2,$G127&lt;AD$4,(DATE(YEAR($G127)+1,MONTH($G127)+1,1))&gt;AD$4),$D127*24*AD$3*(AD$2/1000-($F127/1000)),0)</f>
        <v>0</v>
      </c>
      <c r="AE127" s="69" t="n">
        <f aca="false">IF(AND($F127&lt;AE$2,$G127&lt;AE$4,(DATE(YEAR($G127)+1,MONTH($G127)+1,1))&gt;AE$4),$D127*24*AE$3*(AE$2/1000-($F127/1000)),0)</f>
        <v>0</v>
      </c>
      <c r="AF127" s="69" t="n">
        <f aca="false">IF(AND($F127&lt;AF$2,$G127&lt;AF$4,(DATE(YEAR($G127)+1,MONTH($G127)+1,1))&gt;AF$4),$D127*24*AF$3*(AF$2/1000-($F127/1000)),0)</f>
        <v>0</v>
      </c>
      <c r="AG127" s="69" t="n">
        <f aca="false">IF(AND($F127&lt;AG$2,$G127&lt;AG$4,(DATE(YEAR($G127)+1,MONTH($G127)+1,1))&gt;AG$4),$D127*24*AG$3*(AG$2/1000-($F127/1000)),0)</f>
        <v>0</v>
      </c>
      <c r="AH127" s="69" t="n">
        <f aca="false">IF(AND($F127&lt;AH$2,$G127&lt;AH$4,(DATE(YEAR($G127)+1,MONTH($G127)+1,1))&gt;AH$4),$D127*24*AH$3*(AH$2/1000-($F127/1000)),0)</f>
        <v>0</v>
      </c>
      <c r="AI127" s="69" t="n">
        <f aca="false">IF(AND($F127&lt;AI$2,$G127&lt;AI$4,(DATE(YEAR($G127)+1,MONTH($G127)+1,1))&gt;AI$4),$D127*24*AI$3*(AI$2/1000-($F127/1000)),0)</f>
        <v>0</v>
      </c>
      <c r="AJ127" s="69" t="n">
        <f aca="false">IF(AND($F127&lt;AJ$2,$G127&lt;AJ$4,(DATE(YEAR($G127)+1,MONTH($G127)+1,1))&gt;AJ$4),$D127*24*AJ$3*(AJ$2/1000-($F127/1000)),0)</f>
        <v>0</v>
      </c>
      <c r="AK127" s="69" t="n">
        <f aca="false">IF(AND($F127&lt;AK$2,$G127&lt;AK$4,(DATE(YEAR($G127)+1,MONTH($G127)+1,1))&gt;AK$4),$D127*24*AK$3*(AK$2/1000-($F127/1000)),0)</f>
        <v>0</v>
      </c>
      <c r="AL127" s="69" t="n">
        <f aca="false">IF(AND($F127&lt;AL$2,$G127&lt;AL$4,(DATE(YEAR($G127)+1,MONTH($G127)+1,1))&gt;AL$4),$D127*24*AL$3*(AL$2/1000-($F127/1000)),0)</f>
        <v>0</v>
      </c>
      <c r="AM127" s="69" t="n">
        <f aca="false">IF(AND($F127&lt;AM$2,$G127&lt;AM$4,(DATE(YEAR($G127)+1,MONTH($G127)+1,1))&gt;AM$4),$D127*24*AM$3*(AM$2/1000-($F127/1000)),0)</f>
        <v>0</v>
      </c>
      <c r="AN127" s="69" t="n">
        <f aca="false">IF(AND($F127&lt;AN$2,$G127&lt;AN$4,(DATE(YEAR($G127)+1,MONTH($G127)+1,1))&gt;AN$4),$D127*24*AN$3*(AN$2/1000-($F127/1000)),0)</f>
        <v>0</v>
      </c>
      <c r="AO127" s="69" t="n">
        <f aca="false">IF(AND($F127&lt;AO$2,$G127&lt;AO$4,(DATE(YEAR($G127)+1,MONTH($G127)+1,1))&gt;AO$4),$D127*24*AO$3*(AO$2/1000-($F127/1000)),0)</f>
        <v>0</v>
      </c>
      <c r="AP127" s="69" t="n">
        <f aca="false">IF(AND($F127&lt;AP$2,$G127&lt;AP$4,(DATE(YEAR($G127)+1,MONTH($G127)+1,1))&gt;AP$4),$D127*24*AP$3*(AP$2/1000-($F127/1000)),0)</f>
        <v>0</v>
      </c>
      <c r="AQ127" s="69" t="n">
        <f aca="false">IF(AND($F127&lt;AQ$2,$G127&lt;AQ$4,(DATE(YEAR($G127)+1,MONTH($G127)+1,1))&gt;AQ$4),$D127*24*AQ$3*(AQ$2/1000-($F127/1000)),0)</f>
        <v>0</v>
      </c>
      <c r="AR127" s="69" t="n">
        <f aca="false">IF(AND($F127&lt;AR$2,$G127&lt;AR$4,(DATE(YEAR($G127)+1,MONTH($G127)+1,1))&gt;AR$4),$D127*24*AR$3*(AR$2/1000-($F127/1000)),0)</f>
        <v>0</v>
      </c>
      <c r="AS127" s="69" t="n">
        <f aca="false">IF(AND($F127&lt;AS$2,$G127&lt;AS$4,(DATE(YEAR($G127)+1,MONTH($G127)+1,1))&gt;AS$4),$D127*24*AS$3*(AS$2/1000-($F127/1000)),0)</f>
        <v>0</v>
      </c>
      <c r="AT127" s="69" t="n">
        <f aca="false">IF(AND($F127&lt;AT$2,$G127&lt;AT$4,(DATE(YEAR($G127)+1,MONTH($G127)+1,1))&gt;AT$4),$D127*24*AT$3*(AT$2/1000-($F127/1000)),0)</f>
        <v>0</v>
      </c>
      <c r="AU127" s="69" t="n">
        <f aca="false">IF(AND($F127&lt;AU$2,$G127&lt;AU$4,(DATE(YEAR($G127)+1,MONTH($G127)+1,1))&gt;AU$4),$D127*24*AU$3*(AU$2/1000-($F127/1000)),0)</f>
        <v>0</v>
      </c>
      <c r="AV127" s="69" t="n">
        <f aca="false">IF(AND($F127&lt;AV$2,$G127&lt;AV$4,(DATE(YEAR($G127)+1,MONTH($G127)+1,1))&gt;AV$4),$D127*24*AV$3*(AV$2/1000-($F127/1000)),0)</f>
        <v>0</v>
      </c>
      <c r="AW127" s="69" t="n">
        <f aca="false">IF(AND($F127&lt;AW$2,$G127&lt;AW$4,(DATE(YEAR($G127)+1,MONTH($G127)+1,1))&gt;AW$4),$D127*24*AW$3*(AW$2/1000-($F127/1000)),0)</f>
        <v>0</v>
      </c>
      <c r="AX127" s="69" t="n">
        <f aca="false">IF(AND($F127&lt;AX$2,$G127&lt;AX$4,(DATE(YEAR($G127)+1,MONTH($G127)+1,1))&gt;AX$4),$D127*24*AX$3*(AX$2/1000-($F127/1000)),0)</f>
        <v>0</v>
      </c>
      <c r="AY127" s="69" t="n">
        <f aca="false">IF(AND($F127&lt;AY$2,$G127&lt;AY$4,(DATE(YEAR($G127)+1,MONTH($G127)+1,1))&gt;AY$4),$D127*24*AY$3*(AY$2/1000-($F127/1000)),0)</f>
        <v>0</v>
      </c>
      <c r="AZ127" s="69" t="n">
        <f aca="false">IF(AND($F127&lt;AZ$2,$G127&lt;AZ$4,(DATE(YEAR($G127)+1,MONTH($G127)+1,1))&gt;AZ$4),$D127*24*AZ$3*(AZ$2/1000-($F127/1000)),0)</f>
        <v>0</v>
      </c>
      <c r="BA127" s="69" t="n">
        <f aca="false">IF(AND($F127&lt;BA$2,$G127&lt;BA$4,(DATE(YEAR($G127)+1,MONTH($G127)+1,1))&gt;BA$4),$D127*24*BA$3*(BA$2/1000-($F127/1000)),0)</f>
        <v>0</v>
      </c>
      <c r="BB127" s="69" t="n">
        <f aca="false">IF(AND($F127&lt;BB$2,$G127&lt;BB$4,(DATE(YEAR($G127)+1,MONTH($G127)+1,1))&gt;BB$4),$D127*24*BB$3*(BB$2/1000-($F127/1000)),0)</f>
        <v>0</v>
      </c>
      <c r="BC127" s="69" t="n">
        <f aca="false">IF(AND($F127&lt;BC$2,$G127&lt;BC$4,(DATE(YEAR($G127)+1,MONTH($G127)+1,1))&gt;BC$4),$D127*24*BC$3*(BC$2/1000-($F127/1000)),0)</f>
        <v>0</v>
      </c>
      <c r="BD127" s="83" t="n">
        <f aca="false">IF(AND($F127&lt;BD$2,$G127&lt;BD$4,(DATE(YEAR($G127)+1,MONTH($G127)+1,1))&gt;BD$4),$D127*24*BD$3*(BD$2/1000-($F127/1000)),0)</f>
        <v>0</v>
      </c>
      <c r="BF127" s="69" t="n">
        <f aca="false">AVERAGE(I127:K127)</f>
        <v>0</v>
      </c>
      <c r="BG127" s="69" t="n">
        <f aca="false">AVERAGE(L127:N127)</f>
        <v>0</v>
      </c>
      <c r="BH127" s="69" t="n">
        <f aca="false">AVERAGE(O127:Q127)</f>
        <v>0</v>
      </c>
      <c r="BI127" s="69" t="n">
        <f aca="false">AVERAGE(R127:T127)</f>
        <v>291.600000000001</v>
      </c>
      <c r="BJ127" s="69" t="n">
        <f aca="false">AVERAGE(U127:W127)</f>
        <v>324.000000000001</v>
      </c>
      <c r="BK127" s="69" t="n">
        <f aca="false">AVERAGE(X127:Z127)</f>
        <v>324.000000000001</v>
      </c>
      <c r="BL127" s="69" t="n">
        <f aca="false">AVERAGE(AA127:AC127)</f>
        <v>324.000000000001</v>
      </c>
      <c r="BM127" s="69" t="n">
        <f aca="false">AVERAGE(AD127:AF127)</f>
        <v>0</v>
      </c>
      <c r="BN127" s="69" t="n">
        <f aca="false">AVERAGE(AG127:AI127)</f>
        <v>0</v>
      </c>
      <c r="BO127" s="69" t="n">
        <f aca="false">AVERAGE(AJ127:AL127)</f>
        <v>0</v>
      </c>
      <c r="BP127" s="69" t="n">
        <f aca="false">AVERAGE(AM127:AO127)</f>
        <v>0</v>
      </c>
      <c r="BQ127" s="69" t="n">
        <f aca="false">AVERAGE(AP127:AR127)</f>
        <v>0</v>
      </c>
      <c r="BR127" s="69" t="n">
        <f aca="false">AVERAGE(AS127:AU127)</f>
        <v>0</v>
      </c>
      <c r="BS127" s="69" t="n">
        <f aca="false">AVERAGE(AV127:AX127)</f>
        <v>0</v>
      </c>
      <c r="BT127" s="69" t="n">
        <f aca="false">AVERAGE(AY127:BA127)</f>
        <v>0</v>
      </c>
      <c r="BU127" s="69" t="n">
        <f aca="false">AVERAGE(BB127:BD127)</f>
        <v>0</v>
      </c>
    </row>
    <row r="128" customFormat="false" ht="12.75" hidden="false" customHeight="false" outlineLevel="0" collapsed="false">
      <c r="A128" s="0" t="s">
        <v>1423</v>
      </c>
      <c r="B128" s="3" t="s">
        <v>1272</v>
      </c>
      <c r="C128" s="3" t="s">
        <v>1273</v>
      </c>
      <c r="D128" s="0" t="n">
        <v>40</v>
      </c>
      <c r="E128" s="66" t="s">
        <v>1268</v>
      </c>
      <c r="F128" s="13" t="n">
        <v>9700</v>
      </c>
      <c r="G128" s="8" t="n">
        <v>37145</v>
      </c>
      <c r="H128" s="64" t="s">
        <v>1260</v>
      </c>
      <c r="I128" s="69" t="n">
        <f aca="false">IF(AND($F128&lt;I$2,$G128&lt;I$4,(DATE(YEAR($G128)+1,MONTH($G128)+1,1))&gt;I$4),$D128*24*I$3*(I$2/1000-($F128/1000)),0)</f>
        <v>0</v>
      </c>
      <c r="J128" s="69" t="n">
        <f aca="false">IF(AND($F128&lt;J$2,$G128&lt;J$4,(DATE(YEAR($G128)+1,MONTH($G128)+1,1))&gt;J$4),$D128*24*J$3*(J$2/1000-($F128/1000)),0)</f>
        <v>0</v>
      </c>
      <c r="K128" s="69" t="n">
        <f aca="false">IF(AND($F128&lt;K$2,$G128&lt;K$4,(DATE(YEAR($G128)+1,MONTH($G128)+1,1))&gt;K$4),$D128*24*K$3*(K$2/1000-($F128/1000)),0)</f>
        <v>0</v>
      </c>
      <c r="L128" s="69" t="n">
        <f aca="false">IF(AND($F128&lt;L$2,$G128&lt;L$4,(DATE(YEAR($G128)+1,MONTH($G128)+1,1))&gt;L$4),$D128*24*L$3*(L$2/1000-($F128/1000)),0)</f>
        <v>0</v>
      </c>
      <c r="M128" s="69" t="n">
        <f aca="false">IF(AND($F128&lt;M$2,$G128&lt;M$4,(DATE(YEAR($G128)+1,MONTH($G128)+1,1))&gt;M$4),$D128*24*M$3*(M$2/1000-($F128/1000)),0)</f>
        <v>0</v>
      </c>
      <c r="N128" s="69" t="n">
        <f aca="false">IF(AND($F128&lt;N$2,$G128&lt;N$4,(DATE(YEAR($G128)+1,MONTH($G128)+1,1))&gt;N$4),$D128*24*N$3*(N$2/1000-($F128/1000)),0)</f>
        <v>0</v>
      </c>
      <c r="O128" s="69" t="n">
        <f aca="false">IF(AND($F128&lt;O$2,$G128&lt;O$4,(DATE(YEAR($G128)+1,MONTH($G128)+1,1))&gt;O$4),$D128*24*O$3*(O$2/1000-($F128/1000)),0)</f>
        <v>0</v>
      </c>
      <c r="P128" s="69" t="n">
        <f aca="false">IF(AND($F128&lt;P$2,$G128&lt;P$4,(DATE(YEAR($G128)+1,MONTH($G128)+1,1))&gt;P$4),$D128*24*P$3*(P$2/1000-($F128/1000)),0)</f>
        <v>0</v>
      </c>
      <c r="Q128" s="69" t="n">
        <f aca="false">IF(AND($F128&lt;Q$2,$G128&lt;Q$4,(DATE(YEAR($G128)+1,MONTH($G128)+1,1))&gt;Q$4),$D128*24*Q$3*(Q$2/1000-($F128/1000)),0)</f>
        <v>0</v>
      </c>
      <c r="R128" s="69" t="n">
        <f aca="false">IF(AND($F128&lt;R$2,$G128&lt;R$4,(DATE(YEAR($G128)+1,MONTH($G128)+1,1))&gt;R$4),$D128*24*R$3*(R$2/1000-($F128/1000)),0)</f>
        <v>230.400000000001</v>
      </c>
      <c r="S128" s="69" t="n">
        <f aca="false">IF(AND($F128&lt;S$2,$G128&lt;S$4,(DATE(YEAR($G128)+1,MONTH($G128)+1,1))&gt;S$4),$D128*24*S$3*(S$2/1000-($F128/1000)),0)</f>
        <v>259.200000000001</v>
      </c>
      <c r="T128" s="69" t="n">
        <f aca="false">IF(AND($F128&lt;T$2,$G128&lt;T$4,(DATE(YEAR($G128)+1,MONTH($G128)+1,1))&gt;T$4),$D128*24*T$3*(T$2/1000-($F128/1000)),0)</f>
        <v>288.000000000001</v>
      </c>
      <c r="U128" s="69" t="n">
        <f aca="false">IF(AND($F128&lt;U$2,$G128&lt;U$4,(DATE(YEAR($G128)+1,MONTH($G128)+1,1))&gt;U$4),$D128*24*U$3*(U$2/1000-($F128/1000)),0)</f>
        <v>288.000000000001</v>
      </c>
      <c r="V128" s="69" t="n">
        <f aca="false">IF(AND($F128&lt;V$2,$G128&lt;V$4,(DATE(YEAR($G128)+1,MONTH($G128)+1,1))&gt;V$4),$D128*24*V$3*(V$2/1000-($F128/1000)),0)</f>
        <v>288.000000000001</v>
      </c>
      <c r="W128" s="69" t="n">
        <f aca="false">IF(AND($F128&lt;W$2,$G128&lt;W$4,(DATE(YEAR($G128)+1,MONTH($G128)+1,1))&gt;W$4),$D128*24*W$3*(W$2/1000-($F128/1000)),0)</f>
        <v>288.000000000001</v>
      </c>
      <c r="X128" s="69" t="n">
        <f aca="false">IF(AND($F128&lt;X$2,$G128&lt;X$4,(DATE(YEAR($G128)+1,MONTH($G128)+1,1))&gt;X$4),$D128*24*X$3*(X$2/1000-($F128/1000)),0)</f>
        <v>288.000000000001</v>
      </c>
      <c r="Y128" s="69" t="n">
        <f aca="false">IF(AND($F128&lt;Y$2,$G128&lt;Y$4,(DATE(YEAR($G128)+1,MONTH($G128)+1,1))&gt;Y$4),$D128*24*Y$3*(Y$2/1000-($F128/1000)),0)</f>
        <v>288.000000000001</v>
      </c>
      <c r="Z128" s="69" t="n">
        <f aca="false">IF(AND($F128&lt;Z$2,$G128&lt;Z$4,(DATE(YEAR($G128)+1,MONTH($G128)+1,1))&gt;Z$4),$D128*24*Z$3*(Z$2/1000-($F128/1000)),0)</f>
        <v>288.000000000001</v>
      </c>
      <c r="AA128" s="69" t="n">
        <f aca="false">IF(AND($F128&lt;AA$2,$G128&lt;AA$4,(DATE(YEAR($G128)+1,MONTH($G128)+1,1))&gt;AA$4),$D128*24*AA$3*(AA$2/1000-($F128/1000)),0)</f>
        <v>288.000000000001</v>
      </c>
      <c r="AB128" s="69" t="n">
        <f aca="false">IF(AND($F128&lt;AB$2,$G128&lt;AB$4,(DATE(YEAR($G128)+1,MONTH($G128)+1,1))&gt;AB$4),$D128*24*AB$3*(AB$2/1000-($F128/1000)),0)</f>
        <v>288.000000000001</v>
      </c>
      <c r="AC128" s="69" t="n">
        <f aca="false">IF(AND($F128&lt;AC$2,$G128&lt;AC$4,(DATE(YEAR($G128)+1,MONTH($G128)+1,1))&gt;AC$4),$D128*24*AC$3*(AC$2/1000-($F128/1000)),0)</f>
        <v>288.000000000001</v>
      </c>
      <c r="AD128" s="69" t="n">
        <f aca="false">IF(AND($F128&lt;AD$2,$G128&lt;AD$4,(DATE(YEAR($G128)+1,MONTH($G128)+1,1))&gt;AD$4),$D128*24*AD$3*(AD$2/1000-($F128/1000)),0)</f>
        <v>0</v>
      </c>
      <c r="AE128" s="69" t="n">
        <f aca="false">IF(AND($F128&lt;AE$2,$G128&lt;AE$4,(DATE(YEAR($G128)+1,MONTH($G128)+1,1))&gt;AE$4),$D128*24*AE$3*(AE$2/1000-($F128/1000)),0)</f>
        <v>0</v>
      </c>
      <c r="AF128" s="69" t="n">
        <f aca="false">IF(AND($F128&lt;AF$2,$G128&lt;AF$4,(DATE(YEAR($G128)+1,MONTH($G128)+1,1))&gt;AF$4),$D128*24*AF$3*(AF$2/1000-($F128/1000)),0)</f>
        <v>0</v>
      </c>
      <c r="AG128" s="69" t="n">
        <f aca="false">IF(AND($F128&lt;AG$2,$G128&lt;AG$4,(DATE(YEAR($G128)+1,MONTH($G128)+1,1))&gt;AG$4),$D128*24*AG$3*(AG$2/1000-($F128/1000)),0)</f>
        <v>0</v>
      </c>
      <c r="AH128" s="69" t="n">
        <f aca="false">IF(AND($F128&lt;AH$2,$G128&lt;AH$4,(DATE(YEAR($G128)+1,MONTH($G128)+1,1))&gt;AH$4),$D128*24*AH$3*(AH$2/1000-($F128/1000)),0)</f>
        <v>0</v>
      </c>
      <c r="AI128" s="69" t="n">
        <f aca="false">IF(AND($F128&lt;AI$2,$G128&lt;AI$4,(DATE(YEAR($G128)+1,MONTH($G128)+1,1))&gt;AI$4),$D128*24*AI$3*(AI$2/1000-($F128/1000)),0)</f>
        <v>0</v>
      </c>
      <c r="AJ128" s="69" t="n">
        <f aca="false">IF(AND($F128&lt;AJ$2,$G128&lt;AJ$4,(DATE(YEAR($G128)+1,MONTH($G128)+1,1))&gt;AJ$4),$D128*24*AJ$3*(AJ$2/1000-($F128/1000)),0)</f>
        <v>0</v>
      </c>
      <c r="AK128" s="69" t="n">
        <f aca="false">IF(AND($F128&lt;AK$2,$G128&lt;AK$4,(DATE(YEAR($G128)+1,MONTH($G128)+1,1))&gt;AK$4),$D128*24*AK$3*(AK$2/1000-($F128/1000)),0)</f>
        <v>0</v>
      </c>
      <c r="AL128" s="69" t="n">
        <f aca="false">IF(AND($F128&lt;AL$2,$G128&lt;AL$4,(DATE(YEAR($G128)+1,MONTH($G128)+1,1))&gt;AL$4),$D128*24*AL$3*(AL$2/1000-($F128/1000)),0)</f>
        <v>0</v>
      </c>
      <c r="AM128" s="69" t="n">
        <f aca="false">IF(AND($F128&lt;AM$2,$G128&lt;AM$4,(DATE(YEAR($G128)+1,MONTH($G128)+1,1))&gt;AM$4),$D128*24*AM$3*(AM$2/1000-($F128/1000)),0)</f>
        <v>0</v>
      </c>
      <c r="AN128" s="69" t="n">
        <f aca="false">IF(AND($F128&lt;AN$2,$G128&lt;AN$4,(DATE(YEAR($G128)+1,MONTH($G128)+1,1))&gt;AN$4),$D128*24*AN$3*(AN$2/1000-($F128/1000)),0)</f>
        <v>0</v>
      </c>
      <c r="AO128" s="69" t="n">
        <f aca="false">IF(AND($F128&lt;AO$2,$G128&lt;AO$4,(DATE(YEAR($G128)+1,MONTH($G128)+1,1))&gt;AO$4),$D128*24*AO$3*(AO$2/1000-($F128/1000)),0)</f>
        <v>0</v>
      </c>
      <c r="AP128" s="69" t="n">
        <f aca="false">IF(AND($F128&lt;AP$2,$G128&lt;AP$4,(DATE(YEAR($G128)+1,MONTH($G128)+1,1))&gt;AP$4),$D128*24*AP$3*(AP$2/1000-($F128/1000)),0)</f>
        <v>0</v>
      </c>
      <c r="AQ128" s="69" t="n">
        <f aca="false">IF(AND($F128&lt;AQ$2,$G128&lt;AQ$4,(DATE(YEAR($G128)+1,MONTH($G128)+1,1))&gt;AQ$4),$D128*24*AQ$3*(AQ$2/1000-($F128/1000)),0)</f>
        <v>0</v>
      </c>
      <c r="AR128" s="69" t="n">
        <f aca="false">IF(AND($F128&lt;AR$2,$G128&lt;AR$4,(DATE(YEAR($G128)+1,MONTH($G128)+1,1))&gt;AR$4),$D128*24*AR$3*(AR$2/1000-($F128/1000)),0)</f>
        <v>0</v>
      </c>
      <c r="AS128" s="69" t="n">
        <f aca="false">IF(AND($F128&lt;AS$2,$G128&lt;AS$4,(DATE(YEAR($G128)+1,MONTH($G128)+1,1))&gt;AS$4),$D128*24*AS$3*(AS$2/1000-($F128/1000)),0)</f>
        <v>0</v>
      </c>
      <c r="AT128" s="69" t="n">
        <f aca="false">IF(AND($F128&lt;AT$2,$G128&lt;AT$4,(DATE(YEAR($G128)+1,MONTH($G128)+1,1))&gt;AT$4),$D128*24*AT$3*(AT$2/1000-($F128/1000)),0)</f>
        <v>0</v>
      </c>
      <c r="AU128" s="69" t="n">
        <f aca="false">IF(AND($F128&lt;AU$2,$G128&lt;AU$4,(DATE(YEAR($G128)+1,MONTH($G128)+1,1))&gt;AU$4),$D128*24*AU$3*(AU$2/1000-($F128/1000)),0)</f>
        <v>0</v>
      </c>
      <c r="AV128" s="69" t="n">
        <f aca="false">IF(AND($F128&lt;AV$2,$G128&lt;AV$4,(DATE(YEAR($G128)+1,MONTH($G128)+1,1))&gt;AV$4),$D128*24*AV$3*(AV$2/1000-($F128/1000)),0)</f>
        <v>0</v>
      </c>
      <c r="AW128" s="69" t="n">
        <f aca="false">IF(AND($F128&lt;AW$2,$G128&lt;AW$4,(DATE(YEAR($G128)+1,MONTH($G128)+1,1))&gt;AW$4),$D128*24*AW$3*(AW$2/1000-($F128/1000)),0)</f>
        <v>0</v>
      </c>
      <c r="AX128" s="69" t="n">
        <f aca="false">IF(AND($F128&lt;AX$2,$G128&lt;AX$4,(DATE(YEAR($G128)+1,MONTH($G128)+1,1))&gt;AX$4),$D128*24*AX$3*(AX$2/1000-($F128/1000)),0)</f>
        <v>0</v>
      </c>
      <c r="AY128" s="69" t="n">
        <f aca="false">IF(AND($F128&lt;AY$2,$G128&lt;AY$4,(DATE(YEAR($G128)+1,MONTH($G128)+1,1))&gt;AY$4),$D128*24*AY$3*(AY$2/1000-($F128/1000)),0)</f>
        <v>0</v>
      </c>
      <c r="AZ128" s="69" t="n">
        <f aca="false">IF(AND($F128&lt;AZ$2,$G128&lt;AZ$4,(DATE(YEAR($G128)+1,MONTH($G128)+1,1))&gt;AZ$4),$D128*24*AZ$3*(AZ$2/1000-($F128/1000)),0)</f>
        <v>0</v>
      </c>
      <c r="BA128" s="69" t="n">
        <f aca="false">IF(AND($F128&lt;BA$2,$G128&lt;BA$4,(DATE(YEAR($G128)+1,MONTH($G128)+1,1))&gt;BA$4),$D128*24*BA$3*(BA$2/1000-($F128/1000)),0)</f>
        <v>0</v>
      </c>
      <c r="BB128" s="69" t="n">
        <f aca="false">IF(AND($F128&lt;BB$2,$G128&lt;BB$4,(DATE(YEAR($G128)+1,MONTH($G128)+1,1))&gt;BB$4),$D128*24*BB$3*(BB$2/1000-($F128/1000)),0)</f>
        <v>0</v>
      </c>
      <c r="BC128" s="69" t="n">
        <f aca="false">IF(AND($F128&lt;BC$2,$G128&lt;BC$4,(DATE(YEAR($G128)+1,MONTH($G128)+1,1))&gt;BC$4),$D128*24*BC$3*(BC$2/1000-($F128/1000)),0)</f>
        <v>0</v>
      </c>
      <c r="BD128" s="83" t="n">
        <f aca="false">IF(AND($F128&lt;BD$2,$G128&lt;BD$4,(DATE(YEAR($G128)+1,MONTH($G128)+1,1))&gt;BD$4),$D128*24*BD$3*(BD$2/1000-($F128/1000)),0)</f>
        <v>0</v>
      </c>
      <c r="BF128" s="69" t="n">
        <f aca="false">AVERAGE(I128:K128)</f>
        <v>0</v>
      </c>
      <c r="BG128" s="69" t="n">
        <f aca="false">AVERAGE(L128:N128)</f>
        <v>0</v>
      </c>
      <c r="BH128" s="69" t="n">
        <f aca="false">AVERAGE(O128:Q128)</f>
        <v>0</v>
      </c>
      <c r="BI128" s="69" t="n">
        <f aca="false">AVERAGE(R128:T128)</f>
        <v>259.200000000001</v>
      </c>
      <c r="BJ128" s="69" t="n">
        <f aca="false">AVERAGE(U128:W128)</f>
        <v>288.000000000001</v>
      </c>
      <c r="BK128" s="69" t="n">
        <f aca="false">AVERAGE(X128:Z128)</f>
        <v>288.000000000001</v>
      </c>
      <c r="BL128" s="69" t="n">
        <f aca="false">AVERAGE(AA128:AC128)</f>
        <v>288.000000000001</v>
      </c>
      <c r="BM128" s="69" t="n">
        <f aca="false">AVERAGE(AD128:AF128)</f>
        <v>0</v>
      </c>
      <c r="BN128" s="69" t="n">
        <f aca="false">AVERAGE(AG128:AI128)</f>
        <v>0</v>
      </c>
      <c r="BO128" s="69" t="n">
        <f aca="false">AVERAGE(AJ128:AL128)</f>
        <v>0</v>
      </c>
      <c r="BP128" s="69" t="n">
        <f aca="false">AVERAGE(AM128:AO128)</f>
        <v>0</v>
      </c>
      <c r="BQ128" s="69" t="n">
        <f aca="false">AVERAGE(AP128:AR128)</f>
        <v>0</v>
      </c>
      <c r="BR128" s="69" t="n">
        <f aca="false">AVERAGE(AS128:AU128)</f>
        <v>0</v>
      </c>
      <c r="BS128" s="69" t="n">
        <f aca="false">AVERAGE(AV128:AX128)</f>
        <v>0</v>
      </c>
      <c r="BT128" s="69" t="n">
        <f aca="false">AVERAGE(AY128:BA128)</f>
        <v>0</v>
      </c>
      <c r="BU128" s="69" t="n">
        <f aca="false">AVERAGE(BB128:BD128)</f>
        <v>0</v>
      </c>
    </row>
    <row r="129" customFormat="false" ht="12.75" hidden="false" customHeight="false" outlineLevel="0" collapsed="false">
      <c r="A129" s="0" t="s">
        <v>1424</v>
      </c>
      <c r="B129" s="3" t="s">
        <v>1272</v>
      </c>
      <c r="C129" s="3" t="s">
        <v>1273</v>
      </c>
      <c r="D129" s="0" t="n">
        <v>49.9</v>
      </c>
      <c r="E129" s="66" t="s">
        <v>1268</v>
      </c>
      <c r="F129" s="13" t="n">
        <v>9700</v>
      </c>
      <c r="G129" s="8" t="n">
        <v>37164</v>
      </c>
      <c r="H129" s="64" t="s">
        <v>1260</v>
      </c>
      <c r="I129" s="69" t="n">
        <f aca="false">IF(AND($F129&lt;I$2,$G129&lt;I$4,(DATE(YEAR($G129)+1,MONTH($G129)+1,1))&gt;I$4),$D129*24*I$3*(I$2/1000-($F129/1000)),0)</f>
        <v>0</v>
      </c>
      <c r="J129" s="69" t="n">
        <f aca="false">IF(AND($F129&lt;J$2,$G129&lt;J$4,(DATE(YEAR($G129)+1,MONTH($G129)+1,1))&gt;J$4),$D129*24*J$3*(J$2/1000-($F129/1000)),0)</f>
        <v>0</v>
      </c>
      <c r="K129" s="69" t="n">
        <f aca="false">IF(AND($F129&lt;K$2,$G129&lt;K$4,(DATE(YEAR($G129)+1,MONTH($G129)+1,1))&gt;K$4),$D129*24*K$3*(K$2/1000-($F129/1000)),0)</f>
        <v>0</v>
      </c>
      <c r="L129" s="69" t="n">
        <f aca="false">IF(AND($F129&lt;L$2,$G129&lt;L$4,(DATE(YEAR($G129)+1,MONTH($G129)+1,1))&gt;L$4),$D129*24*L$3*(L$2/1000-($F129/1000)),0)</f>
        <v>0</v>
      </c>
      <c r="M129" s="69" t="n">
        <f aca="false">IF(AND($F129&lt;M$2,$G129&lt;M$4,(DATE(YEAR($G129)+1,MONTH($G129)+1,1))&gt;M$4),$D129*24*M$3*(M$2/1000-($F129/1000)),0)</f>
        <v>0</v>
      </c>
      <c r="N129" s="69" t="n">
        <f aca="false">IF(AND($F129&lt;N$2,$G129&lt;N$4,(DATE(YEAR($G129)+1,MONTH($G129)+1,1))&gt;N$4),$D129*24*N$3*(N$2/1000-($F129/1000)),0)</f>
        <v>0</v>
      </c>
      <c r="O129" s="69" t="n">
        <f aca="false">IF(AND($F129&lt;O$2,$G129&lt;O$4,(DATE(YEAR($G129)+1,MONTH($G129)+1,1))&gt;O$4),$D129*24*O$3*(O$2/1000-($F129/1000)),0)</f>
        <v>0</v>
      </c>
      <c r="P129" s="69" t="n">
        <f aca="false">IF(AND($F129&lt;P$2,$G129&lt;P$4,(DATE(YEAR($G129)+1,MONTH($G129)+1,1))&gt;P$4),$D129*24*P$3*(P$2/1000-($F129/1000)),0)</f>
        <v>0</v>
      </c>
      <c r="Q129" s="69" t="n">
        <f aca="false">IF(AND($F129&lt;Q$2,$G129&lt;Q$4,(DATE(YEAR($G129)+1,MONTH($G129)+1,1))&gt;Q$4),$D129*24*Q$3*(Q$2/1000-($F129/1000)),0)</f>
        <v>0</v>
      </c>
      <c r="R129" s="69" t="n">
        <f aca="false">IF(AND($F129&lt;R$2,$G129&lt;R$4,(DATE(YEAR($G129)+1,MONTH($G129)+1,1))&gt;R$4),$D129*24*R$3*(R$2/1000-($F129/1000)),0)</f>
        <v>287.424000000001</v>
      </c>
      <c r="S129" s="69" t="n">
        <f aca="false">IF(AND($F129&lt;S$2,$G129&lt;S$4,(DATE(YEAR($G129)+1,MONTH($G129)+1,1))&gt;S$4),$D129*24*S$3*(S$2/1000-($F129/1000)),0)</f>
        <v>323.352000000001</v>
      </c>
      <c r="T129" s="69" t="n">
        <f aca="false">IF(AND($F129&lt;T$2,$G129&lt;T$4,(DATE(YEAR($G129)+1,MONTH($G129)+1,1))&gt;T$4),$D129*24*T$3*(T$2/1000-($F129/1000)),0)</f>
        <v>359.280000000001</v>
      </c>
      <c r="U129" s="69" t="n">
        <f aca="false">IF(AND($F129&lt;U$2,$G129&lt;U$4,(DATE(YEAR($G129)+1,MONTH($G129)+1,1))&gt;U$4),$D129*24*U$3*(U$2/1000-($F129/1000)),0)</f>
        <v>359.280000000001</v>
      </c>
      <c r="V129" s="69" t="n">
        <f aca="false">IF(AND($F129&lt;V$2,$G129&lt;V$4,(DATE(YEAR($G129)+1,MONTH($G129)+1,1))&gt;V$4),$D129*24*V$3*(V$2/1000-($F129/1000)),0)</f>
        <v>359.280000000001</v>
      </c>
      <c r="W129" s="69" t="n">
        <f aca="false">IF(AND($F129&lt;W$2,$G129&lt;W$4,(DATE(YEAR($G129)+1,MONTH($G129)+1,1))&gt;W$4),$D129*24*W$3*(W$2/1000-($F129/1000)),0)</f>
        <v>359.280000000001</v>
      </c>
      <c r="X129" s="69" t="n">
        <f aca="false">IF(AND($F129&lt;X$2,$G129&lt;X$4,(DATE(YEAR($G129)+1,MONTH($G129)+1,1))&gt;X$4),$D129*24*X$3*(X$2/1000-($F129/1000)),0)</f>
        <v>359.280000000001</v>
      </c>
      <c r="Y129" s="69" t="n">
        <f aca="false">IF(AND($F129&lt;Y$2,$G129&lt;Y$4,(DATE(YEAR($G129)+1,MONTH($G129)+1,1))&gt;Y$4),$D129*24*Y$3*(Y$2/1000-($F129/1000)),0)</f>
        <v>359.280000000001</v>
      </c>
      <c r="Z129" s="69" t="n">
        <f aca="false">IF(AND($F129&lt;Z$2,$G129&lt;Z$4,(DATE(YEAR($G129)+1,MONTH($G129)+1,1))&gt;Z$4),$D129*24*Z$3*(Z$2/1000-($F129/1000)),0)</f>
        <v>359.280000000001</v>
      </c>
      <c r="AA129" s="69" t="n">
        <f aca="false">IF(AND($F129&lt;AA$2,$G129&lt;AA$4,(DATE(YEAR($G129)+1,MONTH($G129)+1,1))&gt;AA$4),$D129*24*AA$3*(AA$2/1000-($F129/1000)),0)</f>
        <v>359.280000000001</v>
      </c>
      <c r="AB129" s="69" t="n">
        <f aca="false">IF(AND($F129&lt;AB$2,$G129&lt;AB$4,(DATE(YEAR($G129)+1,MONTH($G129)+1,1))&gt;AB$4),$D129*24*AB$3*(AB$2/1000-($F129/1000)),0)</f>
        <v>359.280000000001</v>
      </c>
      <c r="AC129" s="69" t="n">
        <f aca="false">IF(AND($F129&lt;AC$2,$G129&lt;AC$4,(DATE(YEAR($G129)+1,MONTH($G129)+1,1))&gt;AC$4),$D129*24*AC$3*(AC$2/1000-($F129/1000)),0)</f>
        <v>359.280000000001</v>
      </c>
      <c r="AD129" s="69" t="n">
        <f aca="false">IF(AND($F129&lt;AD$2,$G129&lt;AD$4,(DATE(YEAR($G129)+1,MONTH($G129)+1,1))&gt;AD$4),$D129*24*AD$3*(AD$2/1000-($F129/1000)),0)</f>
        <v>0</v>
      </c>
      <c r="AE129" s="69" t="n">
        <f aca="false">IF(AND($F129&lt;AE$2,$G129&lt;AE$4,(DATE(YEAR($G129)+1,MONTH($G129)+1,1))&gt;AE$4),$D129*24*AE$3*(AE$2/1000-($F129/1000)),0)</f>
        <v>0</v>
      </c>
      <c r="AF129" s="69" t="n">
        <f aca="false">IF(AND($F129&lt;AF$2,$G129&lt;AF$4,(DATE(YEAR($G129)+1,MONTH($G129)+1,1))&gt;AF$4),$D129*24*AF$3*(AF$2/1000-($F129/1000)),0)</f>
        <v>0</v>
      </c>
      <c r="AG129" s="69" t="n">
        <f aca="false">IF(AND($F129&lt;AG$2,$G129&lt;AG$4,(DATE(YEAR($G129)+1,MONTH($G129)+1,1))&gt;AG$4),$D129*24*AG$3*(AG$2/1000-($F129/1000)),0)</f>
        <v>0</v>
      </c>
      <c r="AH129" s="69" t="n">
        <f aca="false">IF(AND($F129&lt;AH$2,$G129&lt;AH$4,(DATE(YEAR($G129)+1,MONTH($G129)+1,1))&gt;AH$4),$D129*24*AH$3*(AH$2/1000-($F129/1000)),0)</f>
        <v>0</v>
      </c>
      <c r="AI129" s="69" t="n">
        <f aca="false">IF(AND($F129&lt;AI$2,$G129&lt;AI$4,(DATE(YEAR($G129)+1,MONTH($G129)+1,1))&gt;AI$4),$D129*24*AI$3*(AI$2/1000-($F129/1000)),0)</f>
        <v>0</v>
      </c>
      <c r="AJ129" s="69" t="n">
        <f aca="false">IF(AND($F129&lt;AJ$2,$G129&lt;AJ$4,(DATE(YEAR($G129)+1,MONTH($G129)+1,1))&gt;AJ$4),$D129*24*AJ$3*(AJ$2/1000-($F129/1000)),0)</f>
        <v>0</v>
      </c>
      <c r="AK129" s="69" t="n">
        <f aca="false">IF(AND($F129&lt;AK$2,$G129&lt;AK$4,(DATE(YEAR($G129)+1,MONTH($G129)+1,1))&gt;AK$4),$D129*24*AK$3*(AK$2/1000-($F129/1000)),0)</f>
        <v>0</v>
      </c>
      <c r="AL129" s="69" t="n">
        <f aca="false">IF(AND($F129&lt;AL$2,$G129&lt;AL$4,(DATE(YEAR($G129)+1,MONTH($G129)+1,1))&gt;AL$4),$D129*24*AL$3*(AL$2/1000-($F129/1000)),0)</f>
        <v>0</v>
      </c>
      <c r="AM129" s="69" t="n">
        <f aca="false">IF(AND($F129&lt;AM$2,$G129&lt;AM$4,(DATE(YEAR($G129)+1,MONTH($G129)+1,1))&gt;AM$4),$D129*24*AM$3*(AM$2/1000-($F129/1000)),0)</f>
        <v>0</v>
      </c>
      <c r="AN129" s="69" t="n">
        <f aca="false">IF(AND($F129&lt;AN$2,$G129&lt;AN$4,(DATE(YEAR($G129)+1,MONTH($G129)+1,1))&gt;AN$4),$D129*24*AN$3*(AN$2/1000-($F129/1000)),0)</f>
        <v>0</v>
      </c>
      <c r="AO129" s="69" t="n">
        <f aca="false">IF(AND($F129&lt;AO$2,$G129&lt;AO$4,(DATE(YEAR($G129)+1,MONTH($G129)+1,1))&gt;AO$4),$D129*24*AO$3*(AO$2/1000-($F129/1000)),0)</f>
        <v>0</v>
      </c>
      <c r="AP129" s="69" t="n">
        <f aca="false">IF(AND($F129&lt;AP$2,$G129&lt;AP$4,(DATE(YEAR($G129)+1,MONTH($G129)+1,1))&gt;AP$4),$D129*24*AP$3*(AP$2/1000-($F129/1000)),0)</f>
        <v>0</v>
      </c>
      <c r="AQ129" s="69" t="n">
        <f aca="false">IF(AND($F129&lt;AQ$2,$G129&lt;AQ$4,(DATE(YEAR($G129)+1,MONTH($G129)+1,1))&gt;AQ$4),$D129*24*AQ$3*(AQ$2/1000-($F129/1000)),0)</f>
        <v>0</v>
      </c>
      <c r="AR129" s="69" t="n">
        <f aca="false">IF(AND($F129&lt;AR$2,$G129&lt;AR$4,(DATE(YEAR($G129)+1,MONTH($G129)+1,1))&gt;AR$4),$D129*24*AR$3*(AR$2/1000-($F129/1000)),0)</f>
        <v>0</v>
      </c>
      <c r="AS129" s="69" t="n">
        <f aca="false">IF(AND($F129&lt;AS$2,$G129&lt;AS$4,(DATE(YEAR($G129)+1,MONTH($G129)+1,1))&gt;AS$4),$D129*24*AS$3*(AS$2/1000-($F129/1000)),0)</f>
        <v>0</v>
      </c>
      <c r="AT129" s="69" t="n">
        <f aca="false">IF(AND($F129&lt;AT$2,$G129&lt;AT$4,(DATE(YEAR($G129)+1,MONTH($G129)+1,1))&gt;AT$4),$D129*24*AT$3*(AT$2/1000-($F129/1000)),0)</f>
        <v>0</v>
      </c>
      <c r="AU129" s="69" t="n">
        <f aca="false">IF(AND($F129&lt;AU$2,$G129&lt;AU$4,(DATE(YEAR($G129)+1,MONTH($G129)+1,1))&gt;AU$4),$D129*24*AU$3*(AU$2/1000-($F129/1000)),0)</f>
        <v>0</v>
      </c>
      <c r="AV129" s="69" t="n">
        <f aca="false">IF(AND($F129&lt;AV$2,$G129&lt;AV$4,(DATE(YEAR($G129)+1,MONTH($G129)+1,1))&gt;AV$4),$D129*24*AV$3*(AV$2/1000-($F129/1000)),0)</f>
        <v>0</v>
      </c>
      <c r="AW129" s="69" t="n">
        <f aca="false">IF(AND($F129&lt;AW$2,$G129&lt;AW$4,(DATE(YEAR($G129)+1,MONTH($G129)+1,1))&gt;AW$4),$D129*24*AW$3*(AW$2/1000-($F129/1000)),0)</f>
        <v>0</v>
      </c>
      <c r="AX129" s="69" t="n">
        <f aca="false">IF(AND($F129&lt;AX$2,$G129&lt;AX$4,(DATE(YEAR($G129)+1,MONTH($G129)+1,1))&gt;AX$4),$D129*24*AX$3*(AX$2/1000-($F129/1000)),0)</f>
        <v>0</v>
      </c>
      <c r="AY129" s="69" t="n">
        <f aca="false">IF(AND($F129&lt;AY$2,$G129&lt;AY$4,(DATE(YEAR($G129)+1,MONTH($G129)+1,1))&gt;AY$4),$D129*24*AY$3*(AY$2/1000-($F129/1000)),0)</f>
        <v>0</v>
      </c>
      <c r="AZ129" s="69" t="n">
        <f aca="false">IF(AND($F129&lt;AZ$2,$G129&lt;AZ$4,(DATE(YEAR($G129)+1,MONTH($G129)+1,1))&gt;AZ$4),$D129*24*AZ$3*(AZ$2/1000-($F129/1000)),0)</f>
        <v>0</v>
      </c>
      <c r="BA129" s="69" t="n">
        <f aca="false">IF(AND($F129&lt;BA$2,$G129&lt;BA$4,(DATE(YEAR($G129)+1,MONTH($G129)+1,1))&gt;BA$4),$D129*24*BA$3*(BA$2/1000-($F129/1000)),0)</f>
        <v>0</v>
      </c>
      <c r="BB129" s="69" t="n">
        <f aca="false">IF(AND($F129&lt;BB$2,$G129&lt;BB$4,(DATE(YEAR($G129)+1,MONTH($G129)+1,1))&gt;BB$4),$D129*24*BB$3*(BB$2/1000-($F129/1000)),0)</f>
        <v>0</v>
      </c>
      <c r="BC129" s="69" t="n">
        <f aca="false">IF(AND($F129&lt;BC$2,$G129&lt;BC$4,(DATE(YEAR($G129)+1,MONTH($G129)+1,1))&gt;BC$4),$D129*24*BC$3*(BC$2/1000-($F129/1000)),0)</f>
        <v>0</v>
      </c>
      <c r="BD129" s="83" t="n">
        <f aca="false">IF(AND($F129&lt;BD$2,$G129&lt;BD$4,(DATE(YEAR($G129)+1,MONTH($G129)+1,1))&gt;BD$4),$D129*24*BD$3*(BD$2/1000-($F129/1000)),0)</f>
        <v>0</v>
      </c>
      <c r="BF129" s="69" t="n">
        <f aca="false">AVERAGE(I129:K129)</f>
        <v>0</v>
      </c>
      <c r="BG129" s="69" t="n">
        <f aca="false">AVERAGE(L129:N129)</f>
        <v>0</v>
      </c>
      <c r="BH129" s="69" t="n">
        <f aca="false">AVERAGE(O129:Q129)</f>
        <v>0</v>
      </c>
      <c r="BI129" s="69" t="n">
        <f aca="false">AVERAGE(R129:T129)</f>
        <v>323.352000000001</v>
      </c>
      <c r="BJ129" s="69" t="n">
        <f aca="false">AVERAGE(U129:W129)</f>
        <v>359.280000000001</v>
      </c>
      <c r="BK129" s="69" t="n">
        <f aca="false">AVERAGE(X129:Z129)</f>
        <v>359.280000000001</v>
      </c>
      <c r="BL129" s="69" t="n">
        <f aca="false">AVERAGE(AA129:AC129)</f>
        <v>359.280000000001</v>
      </c>
      <c r="BM129" s="69" t="n">
        <f aca="false">AVERAGE(AD129:AF129)</f>
        <v>0</v>
      </c>
      <c r="BN129" s="69" t="n">
        <f aca="false">AVERAGE(AG129:AI129)</f>
        <v>0</v>
      </c>
      <c r="BO129" s="69" t="n">
        <f aca="false">AVERAGE(AJ129:AL129)</f>
        <v>0</v>
      </c>
      <c r="BP129" s="69" t="n">
        <f aca="false">AVERAGE(AM129:AO129)</f>
        <v>0</v>
      </c>
      <c r="BQ129" s="69" t="n">
        <f aca="false">AVERAGE(AP129:AR129)</f>
        <v>0</v>
      </c>
      <c r="BR129" s="69" t="n">
        <f aca="false">AVERAGE(AS129:AU129)</f>
        <v>0</v>
      </c>
      <c r="BS129" s="69" t="n">
        <f aca="false">AVERAGE(AV129:AX129)</f>
        <v>0</v>
      </c>
      <c r="BT129" s="69" t="n">
        <f aca="false">AVERAGE(AY129:BA129)</f>
        <v>0</v>
      </c>
      <c r="BU129" s="69" t="n">
        <f aca="false">AVERAGE(BB129:BD129)</f>
        <v>0</v>
      </c>
    </row>
    <row r="130" customFormat="false" ht="12.75" hidden="false" customHeight="false" outlineLevel="0" collapsed="false">
      <c r="A130" s="0" t="s">
        <v>1425</v>
      </c>
      <c r="B130" s="3" t="s">
        <v>1272</v>
      </c>
      <c r="C130" s="3" t="s">
        <v>1273</v>
      </c>
      <c r="D130" s="0" t="n">
        <v>49.5</v>
      </c>
      <c r="E130" s="66" t="s">
        <v>1268</v>
      </c>
      <c r="F130" s="13" t="n">
        <v>9700</v>
      </c>
      <c r="G130" s="8" t="n">
        <v>37190</v>
      </c>
      <c r="H130" s="64" t="s">
        <v>1260</v>
      </c>
      <c r="I130" s="69" t="n">
        <f aca="false">IF(AND($F130&lt;I$2,$G130&lt;I$4,(DATE(YEAR($G130)+1,MONTH($G130)+1,1))&gt;I$4),$D130*24*I$3*(I$2/1000-($F130/1000)),0)</f>
        <v>0</v>
      </c>
      <c r="J130" s="69" t="n">
        <f aca="false">IF(AND($F130&lt;J$2,$G130&lt;J$4,(DATE(YEAR($G130)+1,MONTH($G130)+1,1))&gt;J$4),$D130*24*J$3*(J$2/1000-($F130/1000)),0)</f>
        <v>0</v>
      </c>
      <c r="K130" s="69" t="n">
        <f aca="false">IF(AND($F130&lt;K$2,$G130&lt;K$4,(DATE(YEAR($G130)+1,MONTH($G130)+1,1))&gt;K$4),$D130*24*K$3*(K$2/1000-($F130/1000)),0)</f>
        <v>0</v>
      </c>
      <c r="L130" s="69" t="n">
        <f aca="false">IF(AND($F130&lt;L$2,$G130&lt;L$4,(DATE(YEAR($G130)+1,MONTH($G130)+1,1))&gt;L$4),$D130*24*L$3*(L$2/1000-($F130/1000)),0)</f>
        <v>0</v>
      </c>
      <c r="M130" s="69" t="n">
        <f aca="false">IF(AND($F130&lt;M$2,$G130&lt;M$4,(DATE(YEAR($G130)+1,MONTH($G130)+1,1))&gt;M$4),$D130*24*M$3*(M$2/1000-($F130/1000)),0)</f>
        <v>0</v>
      </c>
      <c r="N130" s="69" t="n">
        <f aca="false">IF(AND($F130&lt;N$2,$G130&lt;N$4,(DATE(YEAR($G130)+1,MONTH($G130)+1,1))&gt;N$4),$D130*24*N$3*(N$2/1000-($F130/1000)),0)</f>
        <v>0</v>
      </c>
      <c r="O130" s="69" t="n">
        <f aca="false">IF(AND($F130&lt;O$2,$G130&lt;O$4,(DATE(YEAR($G130)+1,MONTH($G130)+1,1))&gt;O$4),$D130*24*O$3*(O$2/1000-($F130/1000)),0)</f>
        <v>0</v>
      </c>
      <c r="P130" s="69" t="n">
        <f aca="false">IF(AND($F130&lt;P$2,$G130&lt;P$4,(DATE(YEAR($G130)+1,MONTH($G130)+1,1))&gt;P$4),$D130*24*P$3*(P$2/1000-($F130/1000)),0)</f>
        <v>0</v>
      </c>
      <c r="Q130" s="69" t="n">
        <f aca="false">IF(AND($F130&lt;Q$2,$G130&lt;Q$4,(DATE(YEAR($G130)+1,MONTH($G130)+1,1))&gt;Q$4),$D130*24*Q$3*(Q$2/1000-($F130/1000)),0)</f>
        <v>0</v>
      </c>
      <c r="R130" s="69" t="n">
        <f aca="false">IF(AND($F130&lt;R$2,$G130&lt;R$4,(DATE(YEAR($G130)+1,MONTH($G130)+1,1))&gt;R$4),$D130*24*R$3*(R$2/1000-($F130/1000)),0)</f>
        <v>0</v>
      </c>
      <c r="S130" s="69" t="n">
        <f aca="false">IF(AND($F130&lt;S$2,$G130&lt;S$4,(DATE(YEAR($G130)+1,MONTH($G130)+1,1))&gt;S$4),$D130*24*S$3*(S$2/1000-($F130/1000)),0)</f>
        <v>320.760000000001</v>
      </c>
      <c r="T130" s="69" t="n">
        <f aca="false">IF(AND($F130&lt;T$2,$G130&lt;T$4,(DATE(YEAR($G130)+1,MONTH($G130)+1,1))&gt;T$4),$D130*24*T$3*(T$2/1000-($F130/1000)),0)</f>
        <v>356.400000000001</v>
      </c>
      <c r="U130" s="69" t="n">
        <f aca="false">IF(AND($F130&lt;U$2,$G130&lt;U$4,(DATE(YEAR($G130)+1,MONTH($G130)+1,1))&gt;U$4),$D130*24*U$3*(U$2/1000-($F130/1000)),0)</f>
        <v>356.400000000001</v>
      </c>
      <c r="V130" s="69" t="n">
        <f aca="false">IF(AND($F130&lt;V$2,$G130&lt;V$4,(DATE(YEAR($G130)+1,MONTH($G130)+1,1))&gt;V$4),$D130*24*V$3*(V$2/1000-($F130/1000)),0)</f>
        <v>356.400000000001</v>
      </c>
      <c r="W130" s="69" t="n">
        <f aca="false">IF(AND($F130&lt;W$2,$G130&lt;W$4,(DATE(YEAR($G130)+1,MONTH($G130)+1,1))&gt;W$4),$D130*24*W$3*(W$2/1000-($F130/1000)),0)</f>
        <v>356.400000000001</v>
      </c>
      <c r="X130" s="69" t="n">
        <f aca="false">IF(AND($F130&lt;X$2,$G130&lt;X$4,(DATE(YEAR($G130)+1,MONTH($G130)+1,1))&gt;X$4),$D130*24*X$3*(X$2/1000-($F130/1000)),0)</f>
        <v>356.400000000001</v>
      </c>
      <c r="Y130" s="69" t="n">
        <f aca="false">IF(AND($F130&lt;Y$2,$G130&lt;Y$4,(DATE(YEAR($G130)+1,MONTH($G130)+1,1))&gt;Y$4),$D130*24*Y$3*(Y$2/1000-($F130/1000)),0)</f>
        <v>356.400000000001</v>
      </c>
      <c r="Z130" s="69" t="n">
        <f aca="false">IF(AND($F130&lt;Z$2,$G130&lt;Z$4,(DATE(YEAR($G130)+1,MONTH($G130)+1,1))&gt;Z$4),$D130*24*Z$3*(Z$2/1000-($F130/1000)),0)</f>
        <v>356.400000000001</v>
      </c>
      <c r="AA130" s="69" t="n">
        <f aca="false">IF(AND($F130&lt;AA$2,$G130&lt;AA$4,(DATE(YEAR($G130)+1,MONTH($G130)+1,1))&gt;AA$4),$D130*24*AA$3*(AA$2/1000-($F130/1000)),0)</f>
        <v>356.400000000001</v>
      </c>
      <c r="AB130" s="69" t="n">
        <f aca="false">IF(AND($F130&lt;AB$2,$G130&lt;AB$4,(DATE(YEAR($G130)+1,MONTH($G130)+1,1))&gt;AB$4),$D130*24*AB$3*(AB$2/1000-($F130/1000)),0)</f>
        <v>356.400000000001</v>
      </c>
      <c r="AC130" s="69" t="n">
        <f aca="false">IF(AND($F130&lt;AC$2,$G130&lt;AC$4,(DATE(YEAR($G130)+1,MONTH($G130)+1,1))&gt;AC$4),$D130*24*AC$3*(AC$2/1000-($F130/1000)),0)</f>
        <v>356.400000000001</v>
      </c>
      <c r="AD130" s="69" t="n">
        <f aca="false">IF(AND($F130&lt;AD$2,$G130&lt;AD$4,(DATE(YEAR($G130)+1,MONTH($G130)+1,1))&gt;AD$4),$D130*24*AD$3*(AD$2/1000-($F130/1000)),0)</f>
        <v>356.400000000001</v>
      </c>
      <c r="AE130" s="69" t="n">
        <f aca="false">IF(AND($F130&lt;AE$2,$G130&lt;AE$4,(DATE(YEAR($G130)+1,MONTH($G130)+1,1))&gt;AE$4),$D130*24*AE$3*(AE$2/1000-($F130/1000)),0)</f>
        <v>0</v>
      </c>
      <c r="AF130" s="69" t="n">
        <f aca="false">IF(AND($F130&lt;AF$2,$G130&lt;AF$4,(DATE(YEAR($G130)+1,MONTH($G130)+1,1))&gt;AF$4),$D130*24*AF$3*(AF$2/1000-($F130/1000)),0)</f>
        <v>0</v>
      </c>
      <c r="AG130" s="69" t="n">
        <f aca="false">IF(AND($F130&lt;AG$2,$G130&lt;AG$4,(DATE(YEAR($G130)+1,MONTH($G130)+1,1))&gt;AG$4),$D130*24*AG$3*(AG$2/1000-($F130/1000)),0)</f>
        <v>0</v>
      </c>
      <c r="AH130" s="69" t="n">
        <f aca="false">IF(AND($F130&lt;AH$2,$G130&lt;AH$4,(DATE(YEAR($G130)+1,MONTH($G130)+1,1))&gt;AH$4),$D130*24*AH$3*(AH$2/1000-($F130/1000)),0)</f>
        <v>0</v>
      </c>
      <c r="AI130" s="69" t="n">
        <f aca="false">IF(AND($F130&lt;AI$2,$G130&lt;AI$4,(DATE(YEAR($G130)+1,MONTH($G130)+1,1))&gt;AI$4),$D130*24*AI$3*(AI$2/1000-($F130/1000)),0)</f>
        <v>0</v>
      </c>
      <c r="AJ130" s="69" t="n">
        <f aca="false">IF(AND($F130&lt;AJ$2,$G130&lt;AJ$4,(DATE(YEAR($G130)+1,MONTH($G130)+1,1))&gt;AJ$4),$D130*24*AJ$3*(AJ$2/1000-($F130/1000)),0)</f>
        <v>0</v>
      </c>
      <c r="AK130" s="69" t="n">
        <f aca="false">IF(AND($F130&lt;AK$2,$G130&lt;AK$4,(DATE(YEAR($G130)+1,MONTH($G130)+1,1))&gt;AK$4),$D130*24*AK$3*(AK$2/1000-($F130/1000)),0)</f>
        <v>0</v>
      </c>
      <c r="AL130" s="69" t="n">
        <f aca="false">IF(AND($F130&lt;AL$2,$G130&lt;AL$4,(DATE(YEAR($G130)+1,MONTH($G130)+1,1))&gt;AL$4),$D130*24*AL$3*(AL$2/1000-($F130/1000)),0)</f>
        <v>0</v>
      </c>
      <c r="AM130" s="69" t="n">
        <f aca="false">IF(AND($F130&lt;AM$2,$G130&lt;AM$4,(DATE(YEAR($G130)+1,MONTH($G130)+1,1))&gt;AM$4),$D130*24*AM$3*(AM$2/1000-($F130/1000)),0)</f>
        <v>0</v>
      </c>
      <c r="AN130" s="69" t="n">
        <f aca="false">IF(AND($F130&lt;AN$2,$G130&lt;AN$4,(DATE(YEAR($G130)+1,MONTH($G130)+1,1))&gt;AN$4),$D130*24*AN$3*(AN$2/1000-($F130/1000)),0)</f>
        <v>0</v>
      </c>
      <c r="AO130" s="69" t="n">
        <f aca="false">IF(AND($F130&lt;AO$2,$G130&lt;AO$4,(DATE(YEAR($G130)+1,MONTH($G130)+1,1))&gt;AO$4),$D130*24*AO$3*(AO$2/1000-($F130/1000)),0)</f>
        <v>0</v>
      </c>
      <c r="AP130" s="69" t="n">
        <f aca="false">IF(AND($F130&lt;AP$2,$G130&lt;AP$4,(DATE(YEAR($G130)+1,MONTH($G130)+1,1))&gt;AP$4),$D130*24*AP$3*(AP$2/1000-($F130/1000)),0)</f>
        <v>0</v>
      </c>
      <c r="AQ130" s="69" t="n">
        <f aca="false">IF(AND($F130&lt;AQ$2,$G130&lt;AQ$4,(DATE(YEAR($G130)+1,MONTH($G130)+1,1))&gt;AQ$4),$D130*24*AQ$3*(AQ$2/1000-($F130/1000)),0)</f>
        <v>0</v>
      </c>
      <c r="AR130" s="69" t="n">
        <f aca="false">IF(AND($F130&lt;AR$2,$G130&lt;AR$4,(DATE(YEAR($G130)+1,MONTH($G130)+1,1))&gt;AR$4),$D130*24*AR$3*(AR$2/1000-($F130/1000)),0)</f>
        <v>0</v>
      </c>
      <c r="AS130" s="69" t="n">
        <f aca="false">IF(AND($F130&lt;AS$2,$G130&lt;AS$4,(DATE(YEAR($G130)+1,MONTH($G130)+1,1))&gt;AS$4),$D130*24*AS$3*(AS$2/1000-($F130/1000)),0)</f>
        <v>0</v>
      </c>
      <c r="AT130" s="69" t="n">
        <f aca="false">IF(AND($F130&lt;AT$2,$G130&lt;AT$4,(DATE(YEAR($G130)+1,MONTH($G130)+1,1))&gt;AT$4),$D130*24*AT$3*(AT$2/1000-($F130/1000)),0)</f>
        <v>0</v>
      </c>
      <c r="AU130" s="69" t="n">
        <f aca="false">IF(AND($F130&lt;AU$2,$G130&lt;AU$4,(DATE(YEAR($G130)+1,MONTH($G130)+1,1))&gt;AU$4),$D130*24*AU$3*(AU$2/1000-($F130/1000)),0)</f>
        <v>0</v>
      </c>
      <c r="AV130" s="69" t="n">
        <f aca="false">IF(AND($F130&lt;AV$2,$G130&lt;AV$4,(DATE(YEAR($G130)+1,MONTH($G130)+1,1))&gt;AV$4),$D130*24*AV$3*(AV$2/1000-($F130/1000)),0)</f>
        <v>0</v>
      </c>
      <c r="AW130" s="69" t="n">
        <f aca="false">IF(AND($F130&lt;AW$2,$G130&lt;AW$4,(DATE(YEAR($G130)+1,MONTH($G130)+1,1))&gt;AW$4),$D130*24*AW$3*(AW$2/1000-($F130/1000)),0)</f>
        <v>0</v>
      </c>
      <c r="AX130" s="69" t="n">
        <f aca="false">IF(AND($F130&lt;AX$2,$G130&lt;AX$4,(DATE(YEAR($G130)+1,MONTH($G130)+1,1))&gt;AX$4),$D130*24*AX$3*(AX$2/1000-($F130/1000)),0)</f>
        <v>0</v>
      </c>
      <c r="AY130" s="69" t="n">
        <f aca="false">IF(AND($F130&lt;AY$2,$G130&lt;AY$4,(DATE(YEAR($G130)+1,MONTH($G130)+1,1))&gt;AY$4),$D130*24*AY$3*(AY$2/1000-($F130/1000)),0)</f>
        <v>0</v>
      </c>
      <c r="AZ130" s="69" t="n">
        <f aca="false">IF(AND($F130&lt;AZ$2,$G130&lt;AZ$4,(DATE(YEAR($G130)+1,MONTH($G130)+1,1))&gt;AZ$4),$D130*24*AZ$3*(AZ$2/1000-($F130/1000)),0)</f>
        <v>0</v>
      </c>
      <c r="BA130" s="69" t="n">
        <f aca="false">IF(AND($F130&lt;BA$2,$G130&lt;BA$4,(DATE(YEAR($G130)+1,MONTH($G130)+1,1))&gt;BA$4),$D130*24*BA$3*(BA$2/1000-($F130/1000)),0)</f>
        <v>0</v>
      </c>
      <c r="BB130" s="69" t="n">
        <f aca="false">IF(AND($F130&lt;BB$2,$G130&lt;BB$4,(DATE(YEAR($G130)+1,MONTH($G130)+1,1))&gt;BB$4),$D130*24*BB$3*(BB$2/1000-($F130/1000)),0)</f>
        <v>0</v>
      </c>
      <c r="BC130" s="69" t="n">
        <f aca="false">IF(AND($F130&lt;BC$2,$G130&lt;BC$4,(DATE(YEAR($G130)+1,MONTH($G130)+1,1))&gt;BC$4),$D130*24*BC$3*(BC$2/1000-($F130/1000)),0)</f>
        <v>0</v>
      </c>
      <c r="BD130" s="83" t="n">
        <f aca="false">IF(AND($F130&lt;BD$2,$G130&lt;BD$4,(DATE(YEAR($G130)+1,MONTH($G130)+1,1))&gt;BD$4),$D130*24*BD$3*(BD$2/1000-($F130/1000)),0)</f>
        <v>0</v>
      </c>
      <c r="BF130" s="69" t="n">
        <f aca="false">AVERAGE(I130:K130)</f>
        <v>0</v>
      </c>
      <c r="BG130" s="69" t="n">
        <f aca="false">AVERAGE(L130:N130)</f>
        <v>0</v>
      </c>
      <c r="BH130" s="69" t="n">
        <f aca="false">AVERAGE(O130:Q130)</f>
        <v>0</v>
      </c>
      <c r="BI130" s="69" t="n">
        <f aca="false">AVERAGE(R130:T130)</f>
        <v>225.720000000001</v>
      </c>
      <c r="BJ130" s="69" t="n">
        <f aca="false">AVERAGE(U130:W130)</f>
        <v>356.400000000001</v>
      </c>
      <c r="BK130" s="69" t="n">
        <f aca="false">AVERAGE(X130:Z130)</f>
        <v>356.400000000001</v>
      </c>
      <c r="BL130" s="69" t="n">
        <f aca="false">AVERAGE(AA130:AC130)</f>
        <v>356.400000000001</v>
      </c>
      <c r="BM130" s="69" t="n">
        <f aca="false">AVERAGE(AD130:AF130)</f>
        <v>118.8</v>
      </c>
      <c r="BN130" s="69" t="n">
        <f aca="false">AVERAGE(AG130:AI130)</f>
        <v>0</v>
      </c>
      <c r="BO130" s="69" t="n">
        <f aca="false">AVERAGE(AJ130:AL130)</f>
        <v>0</v>
      </c>
      <c r="BP130" s="69" t="n">
        <f aca="false">AVERAGE(AM130:AO130)</f>
        <v>0</v>
      </c>
      <c r="BQ130" s="69" t="n">
        <f aca="false">AVERAGE(AP130:AR130)</f>
        <v>0</v>
      </c>
      <c r="BR130" s="69" t="n">
        <f aca="false">AVERAGE(AS130:AU130)</f>
        <v>0</v>
      </c>
      <c r="BS130" s="69" t="n">
        <f aca="false">AVERAGE(AV130:AX130)</f>
        <v>0</v>
      </c>
      <c r="BT130" s="69" t="n">
        <f aca="false">AVERAGE(AY130:BA130)</f>
        <v>0</v>
      </c>
      <c r="BU130" s="69" t="n">
        <f aca="false">AVERAGE(BB130:BD130)</f>
        <v>0</v>
      </c>
    </row>
    <row r="131" customFormat="false" ht="12.75" hidden="false" customHeight="false" outlineLevel="0" collapsed="false">
      <c r="A131" s="0" t="s">
        <v>1348</v>
      </c>
      <c r="B131" s="3" t="s">
        <v>1272</v>
      </c>
      <c r="C131" s="3" t="s">
        <v>1273</v>
      </c>
      <c r="D131" s="0" t="n">
        <v>40</v>
      </c>
      <c r="E131" s="0" t="s">
        <v>1268</v>
      </c>
      <c r="F131" s="0" t="n">
        <v>9700</v>
      </c>
      <c r="G131" s="8" t="n">
        <v>37412</v>
      </c>
      <c r="H131" s="64" t="s">
        <v>1260</v>
      </c>
      <c r="I131" s="69" t="n">
        <f aca="false">IF(AND($F131&lt;I$2,$G131&lt;I$4,(DATE(YEAR($G131)+1,MONTH($G131)+1,1))&gt;I$4),$D131*24*I$3*(I$2/1000-($F131/1000)),0)</f>
        <v>0</v>
      </c>
      <c r="J131" s="69" t="n">
        <f aca="false">IF(AND($F131&lt;J$2,$G131&lt;J$4,(DATE(YEAR($G131)+1,MONTH($G131)+1,1))&gt;J$4),$D131*24*J$3*(J$2/1000-($F131/1000)),0)</f>
        <v>0</v>
      </c>
      <c r="K131" s="69" t="n">
        <f aca="false">IF(AND($F131&lt;K$2,$G131&lt;K$4,(DATE(YEAR($G131)+1,MONTH($G131)+1,1))&gt;K$4),$D131*24*K$3*(K$2/1000-($F131/1000)),0)</f>
        <v>0</v>
      </c>
      <c r="L131" s="69" t="n">
        <f aca="false">IF(AND($F131&lt;L$2,$G131&lt;L$4,(DATE(YEAR($G131)+1,MONTH($G131)+1,1))&gt;L$4),$D131*24*L$3*(L$2/1000-($F131/1000)),0)</f>
        <v>0</v>
      </c>
      <c r="M131" s="69" t="n">
        <f aca="false">IF(AND($F131&lt;M$2,$G131&lt;M$4,(DATE(YEAR($G131)+1,MONTH($G131)+1,1))&gt;M$4),$D131*24*M$3*(M$2/1000-($F131/1000)),0)</f>
        <v>0</v>
      </c>
      <c r="N131" s="69" t="n">
        <f aca="false">IF(AND($F131&lt;N$2,$G131&lt;N$4,(DATE(YEAR($G131)+1,MONTH($G131)+1,1))&gt;N$4),$D131*24*N$3*(N$2/1000-($F131/1000)),0)</f>
        <v>0</v>
      </c>
      <c r="O131" s="69" t="n">
        <f aca="false">IF(AND($F131&lt;O$2,$G131&lt;O$4,(DATE(YEAR($G131)+1,MONTH($G131)+1,1))&gt;O$4),$D131*24*O$3*(O$2/1000-($F131/1000)),0)</f>
        <v>0</v>
      </c>
      <c r="P131" s="69" t="n">
        <f aca="false">IF(AND($F131&lt;P$2,$G131&lt;P$4,(DATE(YEAR($G131)+1,MONTH($G131)+1,1))&gt;P$4),$D131*24*P$3*(P$2/1000-($F131/1000)),0)</f>
        <v>0</v>
      </c>
      <c r="Q131" s="69" t="n">
        <f aca="false">IF(AND($F131&lt;Q$2,$G131&lt;Q$4,(DATE(YEAR($G131)+1,MONTH($G131)+1,1))&gt;Q$4),$D131*24*Q$3*(Q$2/1000-($F131/1000)),0)</f>
        <v>0</v>
      </c>
      <c r="R131" s="69" t="n">
        <f aca="false">IF(AND($F131&lt;R$2,$G131&lt;R$4,(DATE(YEAR($G131)+1,MONTH($G131)+1,1))&gt;R$4),$D131*24*R$3*(R$2/1000-($F131/1000)),0)</f>
        <v>0</v>
      </c>
      <c r="S131" s="69" t="n">
        <f aca="false">IF(AND($F131&lt;S$2,$G131&lt;S$4,(DATE(YEAR($G131)+1,MONTH($G131)+1,1))&gt;S$4),$D131*24*S$3*(S$2/1000-($F131/1000)),0)</f>
        <v>0</v>
      </c>
      <c r="T131" s="69" t="n">
        <f aca="false">IF(AND($F131&lt;T$2,$G131&lt;T$4,(DATE(YEAR($G131)+1,MONTH($G131)+1,1))&gt;T$4),$D131*24*T$3*(T$2/1000-($F131/1000)),0)</f>
        <v>0</v>
      </c>
      <c r="U131" s="69" t="n">
        <f aca="false">IF(AND($F131&lt;U$2,$G131&lt;U$4,(DATE(YEAR($G131)+1,MONTH($G131)+1,1))&gt;U$4),$D131*24*U$3*(U$2/1000-($F131/1000)),0)</f>
        <v>0</v>
      </c>
      <c r="V131" s="69" t="n">
        <f aca="false">IF(AND($F131&lt;V$2,$G131&lt;V$4,(DATE(YEAR($G131)+1,MONTH($G131)+1,1))&gt;V$4),$D131*24*V$3*(V$2/1000-($F131/1000)),0)</f>
        <v>0</v>
      </c>
      <c r="W131" s="69" t="n">
        <f aca="false">IF(AND($F131&lt;W$2,$G131&lt;W$4,(DATE(YEAR($G131)+1,MONTH($G131)+1,1))&gt;W$4),$D131*24*W$3*(W$2/1000-($F131/1000)),0)</f>
        <v>0</v>
      </c>
      <c r="X131" s="69" t="n">
        <f aca="false">IF(AND($F131&lt;X$2,$G131&lt;X$4,(DATE(YEAR($G131)+1,MONTH($G131)+1,1))&gt;X$4),$D131*24*X$3*(X$2/1000-($F131/1000)),0)</f>
        <v>0</v>
      </c>
      <c r="Y131" s="69" t="n">
        <f aca="false">IF(AND($F131&lt;Y$2,$G131&lt;Y$4,(DATE(YEAR($G131)+1,MONTH($G131)+1,1))&gt;Y$4),$D131*24*Y$3*(Y$2/1000-($F131/1000)),0)</f>
        <v>0</v>
      </c>
      <c r="Z131" s="69" t="n">
        <f aca="false">IF(AND($F131&lt;Z$2,$G131&lt;Z$4,(DATE(YEAR($G131)+1,MONTH($G131)+1,1))&gt;Z$4),$D131*24*Z$3*(Z$2/1000-($F131/1000)),0)</f>
        <v>0</v>
      </c>
      <c r="AA131" s="69" t="n">
        <f aca="false">IF(AND($F131&lt;AA$2,$G131&lt;AA$4,(DATE(YEAR($G131)+1,MONTH($G131)+1,1))&gt;AA$4),$D131*24*AA$3*(AA$2/1000-($F131/1000)),0)</f>
        <v>288.000000000001</v>
      </c>
      <c r="AB131" s="69" t="n">
        <f aca="false">IF(AND($F131&lt;AB$2,$G131&lt;AB$4,(DATE(YEAR($G131)+1,MONTH($G131)+1,1))&gt;AB$4),$D131*24*AB$3*(AB$2/1000-($F131/1000)),0)</f>
        <v>288.000000000001</v>
      </c>
      <c r="AC131" s="69" t="n">
        <f aca="false">IF(AND($F131&lt;AC$2,$G131&lt;AC$4,(DATE(YEAR($G131)+1,MONTH($G131)+1,1))&gt;AC$4),$D131*24*AC$3*(AC$2/1000-($F131/1000)),0)</f>
        <v>288.000000000001</v>
      </c>
      <c r="AD131" s="69" t="n">
        <f aca="false">IF(AND($F131&lt;AD$2,$G131&lt;AD$4,(DATE(YEAR($G131)+1,MONTH($G131)+1,1))&gt;AD$4),$D131*24*AD$3*(AD$2/1000-($F131/1000)),0)</f>
        <v>288.000000000001</v>
      </c>
      <c r="AE131" s="69" t="n">
        <f aca="false">IF(AND($F131&lt;AE$2,$G131&lt;AE$4,(DATE(YEAR($G131)+1,MONTH($G131)+1,1))&gt;AE$4),$D131*24*AE$3*(AE$2/1000-($F131/1000)),0)</f>
        <v>288.000000000001</v>
      </c>
      <c r="AF131" s="69" t="n">
        <f aca="false">IF(AND($F131&lt;AF$2,$G131&lt;AF$4,(DATE(YEAR($G131)+1,MONTH($G131)+1,1))&gt;AF$4),$D131*24*AF$3*(AF$2/1000-($F131/1000)),0)</f>
        <v>288.000000000001</v>
      </c>
      <c r="AG131" s="69" t="n">
        <f aca="false">IF(AND($F131&lt;AG$2,$G131&lt;AG$4,(DATE(YEAR($G131)+1,MONTH($G131)+1,1))&gt;AG$4),$D131*24*AG$3*(AG$2/1000-($F131/1000)),0)</f>
        <v>288.000000000001</v>
      </c>
      <c r="AH131" s="69" t="n">
        <f aca="false">IF(AND($F131&lt;AH$2,$G131&lt;AH$4,(DATE(YEAR($G131)+1,MONTH($G131)+1,1))&gt;AH$4),$D131*24*AH$3*(AH$2/1000-($F131/1000)),0)</f>
        <v>288.000000000001</v>
      </c>
      <c r="AI131" s="69" t="n">
        <f aca="false">IF(AND($F131&lt;AI$2,$G131&lt;AI$4,(DATE(YEAR($G131)+1,MONTH($G131)+1,1))&gt;AI$4),$D131*24*AI$3*(AI$2/1000-($F131/1000)),0)</f>
        <v>288.000000000001</v>
      </c>
      <c r="AJ131" s="69" t="n">
        <f aca="false">IF(AND($F131&lt;AJ$2,$G131&lt;AJ$4,(DATE(YEAR($G131)+1,MONTH($G131)+1,1))&gt;AJ$4),$D131*24*AJ$3*(AJ$2/1000-($F131/1000)),0)</f>
        <v>288.000000000001</v>
      </c>
      <c r="AK131" s="69" t="n">
        <f aca="false">IF(AND($F131&lt;AK$2,$G131&lt;AK$4,(DATE(YEAR($G131)+1,MONTH($G131)+1,1))&gt;AK$4),$D131*24*AK$3*(AK$2/1000-($F131/1000)),0)</f>
        <v>288.000000000001</v>
      </c>
      <c r="AL131" s="69" t="n">
        <f aca="false">IF(AND($F131&lt;AL$2,$G131&lt;AL$4,(DATE(YEAR($G131)+1,MONTH($G131)+1,1))&gt;AL$4),$D131*24*AL$3*(AL$2/1000-($F131/1000)),0)</f>
        <v>288.000000000001</v>
      </c>
      <c r="AM131" s="69" t="n">
        <f aca="false">IF(AND($F131&lt;AM$2,$G131&lt;AM$4,(DATE(YEAR($G131)+1,MONTH($G131)+1,1))&gt;AM$4),$D131*24*AM$3*(AM$2/1000-($F131/1000)),0)</f>
        <v>0</v>
      </c>
      <c r="AN131" s="69" t="n">
        <f aca="false">IF(AND($F131&lt;AN$2,$G131&lt;AN$4,(DATE(YEAR($G131)+1,MONTH($G131)+1,1))&gt;AN$4),$D131*24*AN$3*(AN$2/1000-($F131/1000)),0)</f>
        <v>0</v>
      </c>
      <c r="AO131" s="69" t="n">
        <f aca="false">IF(AND($F131&lt;AO$2,$G131&lt;AO$4,(DATE(YEAR($G131)+1,MONTH($G131)+1,1))&gt;AO$4),$D131*24*AO$3*(AO$2/1000-($F131/1000)),0)</f>
        <v>0</v>
      </c>
      <c r="AP131" s="69" t="n">
        <f aca="false">IF(AND($F131&lt;AP$2,$G131&lt;AP$4,(DATE(YEAR($G131)+1,MONTH($G131)+1,1))&gt;AP$4),$D131*24*AP$3*(AP$2/1000-($F131/1000)),0)</f>
        <v>0</v>
      </c>
      <c r="AQ131" s="69" t="n">
        <f aca="false">IF(AND($F131&lt;AQ$2,$G131&lt;AQ$4,(DATE(YEAR($G131)+1,MONTH($G131)+1,1))&gt;AQ$4),$D131*24*AQ$3*(AQ$2/1000-($F131/1000)),0)</f>
        <v>0</v>
      </c>
      <c r="AR131" s="69" t="n">
        <f aca="false">IF(AND($F131&lt;AR$2,$G131&lt;AR$4,(DATE(YEAR($G131)+1,MONTH($G131)+1,1))&gt;AR$4),$D131*24*AR$3*(AR$2/1000-($F131/1000)),0)</f>
        <v>0</v>
      </c>
      <c r="AS131" s="69" t="n">
        <f aca="false">IF(AND($F131&lt;AS$2,$G131&lt;AS$4,(DATE(YEAR($G131)+1,MONTH($G131)+1,1))&gt;AS$4),$D131*24*AS$3*(AS$2/1000-($F131/1000)),0)</f>
        <v>0</v>
      </c>
      <c r="AT131" s="69" t="n">
        <f aca="false">IF(AND($F131&lt;AT$2,$G131&lt;AT$4,(DATE(YEAR($G131)+1,MONTH($G131)+1,1))&gt;AT$4),$D131*24*AT$3*(AT$2/1000-($F131/1000)),0)</f>
        <v>0</v>
      </c>
      <c r="AU131" s="69" t="n">
        <f aca="false">IF(AND($F131&lt;AU$2,$G131&lt;AU$4,(DATE(YEAR($G131)+1,MONTH($G131)+1,1))&gt;AU$4),$D131*24*AU$3*(AU$2/1000-($F131/1000)),0)</f>
        <v>0</v>
      </c>
      <c r="AV131" s="69" t="n">
        <f aca="false">IF(AND($F131&lt;AV$2,$G131&lt;AV$4,(DATE(YEAR($G131)+1,MONTH($G131)+1,1))&gt;AV$4),$D131*24*AV$3*(AV$2/1000-($F131/1000)),0)</f>
        <v>0</v>
      </c>
      <c r="AW131" s="69" t="n">
        <f aca="false">IF(AND($F131&lt;AW$2,$G131&lt;AW$4,(DATE(YEAR($G131)+1,MONTH($G131)+1,1))&gt;AW$4),$D131*24*AW$3*(AW$2/1000-($F131/1000)),0)</f>
        <v>0</v>
      </c>
      <c r="AX131" s="69" t="n">
        <f aca="false">IF(AND($F131&lt;AX$2,$G131&lt;AX$4,(DATE(YEAR($G131)+1,MONTH($G131)+1,1))&gt;AX$4),$D131*24*AX$3*(AX$2/1000-($F131/1000)),0)</f>
        <v>0</v>
      </c>
      <c r="AY131" s="69" t="n">
        <f aca="false">IF(AND($F131&lt;AY$2,$G131&lt;AY$4,(DATE(YEAR($G131)+1,MONTH($G131)+1,1))&gt;AY$4),$D131*24*AY$3*(AY$2/1000-($F131/1000)),0)</f>
        <v>0</v>
      </c>
      <c r="AZ131" s="69" t="n">
        <f aca="false">IF(AND($F131&lt;AZ$2,$G131&lt;AZ$4,(DATE(YEAR($G131)+1,MONTH($G131)+1,1))&gt;AZ$4),$D131*24*AZ$3*(AZ$2/1000-($F131/1000)),0)</f>
        <v>0</v>
      </c>
      <c r="BA131" s="69" t="n">
        <f aca="false">IF(AND($F131&lt;BA$2,$G131&lt;BA$4,(DATE(YEAR($G131)+1,MONTH($G131)+1,1))&gt;BA$4),$D131*24*BA$3*(BA$2/1000-($F131/1000)),0)</f>
        <v>0</v>
      </c>
      <c r="BB131" s="69" t="n">
        <f aca="false">IF(AND($F131&lt;BB$2,$G131&lt;BB$4,(DATE(YEAR($G131)+1,MONTH($G131)+1,1))&gt;BB$4),$D131*24*BB$3*(BB$2/1000-($F131/1000)),0)</f>
        <v>0</v>
      </c>
      <c r="BC131" s="69" t="n">
        <f aca="false">IF(AND($F131&lt;BC$2,$G131&lt;BC$4,(DATE(YEAR($G131)+1,MONTH($G131)+1,1))&gt;BC$4),$D131*24*BC$3*(BC$2/1000-($F131/1000)),0)</f>
        <v>0</v>
      </c>
      <c r="BD131" s="83" t="n">
        <f aca="false">IF(AND($F131&lt;BD$2,$G131&lt;BD$4,(DATE(YEAR($G131)+1,MONTH($G131)+1,1))&gt;BD$4),$D131*24*BD$3*(BD$2/1000-($F131/1000)),0)</f>
        <v>0</v>
      </c>
      <c r="BF131" s="69" t="n">
        <f aca="false">AVERAGE(I131:K131)</f>
        <v>0</v>
      </c>
      <c r="BG131" s="69" t="n">
        <f aca="false">AVERAGE(L131:N131)</f>
        <v>0</v>
      </c>
      <c r="BH131" s="69" t="n">
        <f aca="false">AVERAGE(O131:Q131)</f>
        <v>0</v>
      </c>
      <c r="BI131" s="69" t="n">
        <f aca="false">AVERAGE(R131:T131)</f>
        <v>0</v>
      </c>
      <c r="BJ131" s="69" t="n">
        <f aca="false">AVERAGE(U131:W131)</f>
        <v>0</v>
      </c>
      <c r="BK131" s="69" t="n">
        <f aca="false">AVERAGE(X131:Z131)</f>
        <v>0</v>
      </c>
      <c r="BL131" s="69" t="n">
        <f aca="false">AVERAGE(AA131:AC131)</f>
        <v>288.000000000001</v>
      </c>
      <c r="BM131" s="69" t="n">
        <f aca="false">AVERAGE(AD131:AF131)</f>
        <v>288.000000000001</v>
      </c>
      <c r="BN131" s="69" t="n">
        <f aca="false">AVERAGE(AG131:AI131)</f>
        <v>288.000000000001</v>
      </c>
      <c r="BO131" s="69" t="n">
        <f aca="false">AVERAGE(AJ131:AL131)</f>
        <v>288.000000000001</v>
      </c>
      <c r="BP131" s="69" t="n">
        <f aca="false">AVERAGE(AM131:AO131)</f>
        <v>0</v>
      </c>
      <c r="BQ131" s="69" t="n">
        <f aca="false">AVERAGE(AP131:AR131)</f>
        <v>0</v>
      </c>
      <c r="BR131" s="69" t="n">
        <f aca="false">AVERAGE(AS131:AU131)</f>
        <v>0</v>
      </c>
      <c r="BS131" s="69" t="n">
        <f aca="false">AVERAGE(AV131:AX131)</f>
        <v>0</v>
      </c>
      <c r="BT131" s="69" t="n">
        <f aca="false">AVERAGE(AY131:BA131)</f>
        <v>0</v>
      </c>
      <c r="BU131" s="69" t="n">
        <f aca="false">AVERAGE(BB131:BD131)</f>
        <v>0</v>
      </c>
    </row>
    <row r="132" customFormat="false" ht="12.75" hidden="false" customHeight="false" outlineLevel="0" collapsed="false">
      <c r="A132" s="66" t="s">
        <v>1327</v>
      </c>
      <c r="B132" s="66" t="s">
        <v>1328</v>
      </c>
      <c r="C132" s="66" t="s">
        <v>1273</v>
      </c>
      <c r="D132" s="66" t="n">
        <v>265</v>
      </c>
      <c r="E132" s="3" t="s">
        <v>1268</v>
      </c>
      <c r="F132" s="66" t="n">
        <v>7000</v>
      </c>
      <c r="G132" s="68" t="n">
        <v>37834</v>
      </c>
      <c r="H132" s="64" t="s">
        <v>1260</v>
      </c>
      <c r="I132" s="69" t="n">
        <f aca="false">IF(AND($F132&lt;I$2,$G132&lt;I$4,(DATE(YEAR($G132)+1,MONTH($G132)+1,1))&gt;I$4),$D132*24*I$3*(I$2/1000-($F132/1000)),0)</f>
        <v>0</v>
      </c>
      <c r="J132" s="69" t="n">
        <f aca="false">IF(AND($F132&lt;J$2,$G132&lt;J$4,(DATE(YEAR($G132)+1,MONTH($G132)+1,1))&gt;J$4),$D132*24*J$3*(J$2/1000-($F132/1000)),0)</f>
        <v>0</v>
      </c>
      <c r="K132" s="69" t="n">
        <f aca="false">IF(AND($F132&lt;K$2,$G132&lt;K$4,(DATE(YEAR($G132)+1,MONTH($G132)+1,1))&gt;K$4),$D132*24*K$3*(K$2/1000-($F132/1000)),0)</f>
        <v>0</v>
      </c>
      <c r="L132" s="69" t="n">
        <f aca="false">IF(AND($F132&lt;L$2,$G132&lt;L$4,(DATE(YEAR($G132)+1,MONTH($G132)+1,1))&gt;L$4),$D132*24*L$3*(L$2/1000-($F132/1000)),0)</f>
        <v>0</v>
      </c>
      <c r="M132" s="69" t="n">
        <f aca="false">IF(AND($F132&lt;M$2,$G132&lt;M$4,(DATE(YEAR($G132)+1,MONTH($G132)+1,1))&gt;M$4),$D132*24*M$3*(M$2/1000-($F132/1000)),0)</f>
        <v>0</v>
      </c>
      <c r="N132" s="69" t="n">
        <f aca="false">IF(AND($F132&lt;N$2,$G132&lt;N$4,(DATE(YEAR($G132)+1,MONTH($G132)+1,1))&gt;N$4),$D132*24*N$3*(N$2/1000-($F132/1000)),0)</f>
        <v>0</v>
      </c>
      <c r="O132" s="69" t="n">
        <f aca="false">IF(AND($F132&lt;O$2,$G132&lt;O$4,(DATE(YEAR($G132)+1,MONTH($G132)+1,1))&gt;O$4),$D132*24*O$3*(O$2/1000-($F132/1000)),0)</f>
        <v>0</v>
      </c>
      <c r="P132" s="69" t="n">
        <f aca="false">IF(AND($F132&lt;P$2,$G132&lt;P$4,(DATE(YEAR($G132)+1,MONTH($G132)+1,1))&gt;P$4),$D132*24*P$3*(P$2/1000-($F132/1000)),0)</f>
        <v>0</v>
      </c>
      <c r="Q132" s="69" t="n">
        <f aca="false">IF(AND($F132&lt;Q$2,$G132&lt;Q$4,(DATE(YEAR($G132)+1,MONTH($G132)+1,1))&gt;Q$4),$D132*24*Q$3*(Q$2/1000-($F132/1000)),0)</f>
        <v>0</v>
      </c>
      <c r="R132" s="69" t="n">
        <f aca="false">IF(AND($F132&lt;R$2,$G132&lt;R$4,(DATE(YEAR($G132)+1,MONTH($G132)+1,1))&gt;R$4),$D132*24*R$3*(R$2/1000-($F132/1000)),0)</f>
        <v>0</v>
      </c>
      <c r="S132" s="69" t="n">
        <f aca="false">IF(AND($F132&lt;S$2,$G132&lt;S$4,(DATE(YEAR($G132)+1,MONTH($G132)+1,1))&gt;S$4),$D132*24*S$3*(S$2/1000-($F132/1000)),0)</f>
        <v>0</v>
      </c>
      <c r="T132" s="69" t="n">
        <f aca="false">IF(AND($F132&lt;T$2,$G132&lt;T$4,(DATE(YEAR($G132)+1,MONTH($G132)+1,1))&gt;T$4),$D132*24*T$3*(T$2/1000-($F132/1000)),0)</f>
        <v>0</v>
      </c>
      <c r="U132" s="69" t="n">
        <f aca="false">IF(AND($F132&lt;U$2,$G132&lt;U$4,(DATE(YEAR($G132)+1,MONTH($G132)+1,1))&gt;U$4),$D132*24*U$3*(U$2/1000-($F132/1000)),0)</f>
        <v>0</v>
      </c>
      <c r="V132" s="69" t="n">
        <f aca="false">IF(AND($F132&lt;V$2,$G132&lt;V$4,(DATE(YEAR($G132)+1,MONTH($G132)+1,1))&gt;V$4),$D132*24*V$3*(V$2/1000-($F132/1000)),0)</f>
        <v>0</v>
      </c>
      <c r="W132" s="69" t="n">
        <f aca="false">IF(AND($F132&lt;W$2,$G132&lt;W$4,(DATE(YEAR($G132)+1,MONTH($G132)+1,1))&gt;W$4),$D132*24*W$3*(W$2/1000-($F132/1000)),0)</f>
        <v>0</v>
      </c>
      <c r="X132" s="69" t="n">
        <f aca="false">IF(AND($F132&lt;X$2,$G132&lt;X$4,(DATE(YEAR($G132)+1,MONTH($G132)+1,1))&gt;X$4),$D132*24*X$3*(X$2/1000-($F132/1000)),0)</f>
        <v>0</v>
      </c>
      <c r="Y132" s="69" t="n">
        <f aca="false">IF(AND($F132&lt;Y$2,$G132&lt;Y$4,(DATE(YEAR($G132)+1,MONTH($G132)+1,1))&gt;Y$4),$D132*24*Y$3*(Y$2/1000-($F132/1000)),0)</f>
        <v>0</v>
      </c>
      <c r="Z132" s="69" t="n">
        <f aca="false">IF(AND($F132&lt;Z$2,$G132&lt;Z$4,(DATE(YEAR($G132)+1,MONTH($G132)+1,1))&gt;Z$4),$D132*24*Z$3*(Z$2/1000-($F132/1000)),0)</f>
        <v>0</v>
      </c>
      <c r="AA132" s="69" t="n">
        <f aca="false">IF(AND($F132&lt;AA$2,$G132&lt;AA$4,(DATE(YEAR($G132)+1,MONTH($G132)+1,1))&gt;AA$4),$D132*24*AA$3*(AA$2/1000-($F132/1000)),0)</f>
        <v>0</v>
      </c>
      <c r="AB132" s="69" t="n">
        <f aca="false">IF(AND($F132&lt;AB$2,$G132&lt;AB$4,(DATE(YEAR($G132)+1,MONTH($G132)+1,1))&gt;AB$4),$D132*24*AB$3*(AB$2/1000-($F132/1000)),0)</f>
        <v>0</v>
      </c>
      <c r="AC132" s="69" t="n">
        <f aca="false">IF(AND($F132&lt;AC$2,$G132&lt;AC$4,(DATE(YEAR($G132)+1,MONTH($G132)+1,1))&gt;AC$4),$D132*24*AC$3*(AC$2/1000-($F132/1000)),0)</f>
        <v>0</v>
      </c>
      <c r="AD132" s="69" t="n">
        <f aca="false">IF(AND($F132&lt;AD$2,$G132&lt;AD$4,(DATE(YEAR($G132)+1,MONTH($G132)+1,1))&gt;AD$4),$D132*24*AD$3*(AD$2/1000-($F132/1000)),0)</f>
        <v>0</v>
      </c>
      <c r="AE132" s="69" t="n">
        <f aca="false">IF(AND($F132&lt;AE$2,$G132&lt;AE$4,(DATE(YEAR($G132)+1,MONTH($G132)+1,1))&gt;AE$4),$D132*24*AE$3*(AE$2/1000-($F132/1000)),0)</f>
        <v>0</v>
      </c>
      <c r="AF132" s="69" t="n">
        <f aca="false">IF(AND($F132&lt;AF$2,$G132&lt;AF$4,(DATE(YEAR($G132)+1,MONTH($G132)+1,1))&gt;AF$4),$D132*24*AF$3*(AF$2/1000-($F132/1000)),0)</f>
        <v>0</v>
      </c>
      <c r="AG132" s="69" t="n">
        <f aca="false">IF(AND($F132&lt;AG$2,$G132&lt;AG$4,(DATE(YEAR($G132)+1,MONTH($G132)+1,1))&gt;AG$4),$D132*24*AG$3*(AG$2/1000-($F132/1000)),0)</f>
        <v>0</v>
      </c>
      <c r="AH132" s="69" t="n">
        <f aca="false">IF(AND($F132&lt;AH$2,$G132&lt;AH$4,(DATE(YEAR($G132)+1,MONTH($G132)+1,1))&gt;AH$4),$D132*24*AH$3*(AH$2/1000-($F132/1000)),0)</f>
        <v>0</v>
      </c>
      <c r="AI132" s="69" t="n">
        <f aca="false">IF(AND($F132&lt;AI$2,$G132&lt;AI$4,(DATE(YEAR($G132)+1,MONTH($G132)+1,1))&gt;AI$4),$D132*24*AI$3*(AI$2/1000-($F132/1000)),0)</f>
        <v>0</v>
      </c>
      <c r="AJ132" s="69" t="n">
        <f aca="false">IF(AND($F132&lt;AJ$2,$G132&lt;AJ$4,(DATE(YEAR($G132)+1,MONTH($G132)+1,1))&gt;AJ$4),$D132*24*AJ$3*(AJ$2/1000-($F132/1000)),0)</f>
        <v>0</v>
      </c>
      <c r="AK132" s="69" t="n">
        <f aca="false">IF(AND($F132&lt;AK$2,$G132&lt;AK$4,(DATE(YEAR($G132)+1,MONTH($G132)+1,1))&gt;AK$4),$D132*24*AK$3*(AK$2/1000-($F132/1000)),0)</f>
        <v>0</v>
      </c>
      <c r="AL132" s="69" t="n">
        <f aca="false">IF(AND($F132&lt;AL$2,$G132&lt;AL$4,(DATE(YEAR($G132)+1,MONTH($G132)+1,1))&gt;AL$4),$D132*24*AL$3*(AL$2/1000-($F132/1000)),0)</f>
        <v>0</v>
      </c>
      <c r="AM132" s="69" t="n">
        <f aca="false">IF(AND($F132&lt;AM$2,$G132&lt;AM$4,(DATE(YEAR($G132)+1,MONTH($G132)+1,1))&gt;AM$4),$D132*24*AM$3*(AM$2/1000-($F132/1000)),0)</f>
        <v>0</v>
      </c>
      <c r="AN132" s="69" t="n">
        <f aca="false">IF(AND($F132&lt;AN$2,$G132&lt;AN$4,(DATE(YEAR($G132)+1,MONTH($G132)+1,1))&gt;AN$4),$D132*24*AN$3*(AN$2/1000-($F132/1000)),0)</f>
        <v>0</v>
      </c>
      <c r="AO132" s="69" t="n">
        <f aca="false">IF(AND($F132&lt;AO$2,$G132&lt;AO$4,(DATE(YEAR($G132)+1,MONTH($G132)+1,1))&gt;AO$4),$D132*24*AO$3*(AO$2/1000-($F132/1000)),0)</f>
        <v>19080</v>
      </c>
      <c r="AP132" s="69" t="n">
        <f aca="false">IF(AND($F132&lt;AP$2,$G132&lt;AP$4,(DATE(YEAR($G132)+1,MONTH($G132)+1,1))&gt;AP$4),$D132*24*AP$3*(AP$2/1000-($F132/1000)),0)</f>
        <v>19080</v>
      </c>
      <c r="AQ132" s="69" t="n">
        <f aca="false">IF(AND($F132&lt;AQ$2,$G132&lt;AQ$4,(DATE(YEAR($G132)+1,MONTH($G132)+1,1))&gt;AQ$4),$D132*24*AQ$3*(AQ$2/1000-($F132/1000)),0)</f>
        <v>19080</v>
      </c>
      <c r="AR132" s="69" t="n">
        <f aca="false">IF(AND($F132&lt;AR$2,$G132&lt;AR$4,(DATE(YEAR($G132)+1,MONTH($G132)+1,1))&gt;AR$4),$D132*24*AR$3*(AR$2/1000-($F132/1000)),0)</f>
        <v>19080</v>
      </c>
      <c r="AS132" s="69" t="n">
        <f aca="false">IF(AND($F132&lt;AS$2,$G132&lt;AS$4,(DATE(YEAR($G132)+1,MONTH($G132)+1,1))&gt;AS$4),$D132*24*AS$3*(AS$2/1000-($F132/1000)),0)</f>
        <v>19080</v>
      </c>
      <c r="AT132" s="69" t="n">
        <f aca="false">IF(AND($F132&lt;AT$2,$G132&lt;AT$4,(DATE(YEAR($G132)+1,MONTH($G132)+1,1))&gt;AT$4),$D132*24*AT$3*(AT$2/1000-($F132/1000)),0)</f>
        <v>19080</v>
      </c>
      <c r="AU132" s="69" t="n">
        <f aca="false">IF(AND($F132&lt;AU$2,$G132&lt;AU$4,(DATE(YEAR($G132)+1,MONTH($G132)+1,1))&gt;AU$4),$D132*24*AU$3*(AU$2/1000-($F132/1000)),0)</f>
        <v>19080</v>
      </c>
      <c r="AV132" s="69" t="n">
        <f aca="false">IF(AND($F132&lt;AV$2,$G132&lt;AV$4,(DATE(YEAR($G132)+1,MONTH($G132)+1,1))&gt;AV$4),$D132*24*AV$3*(AV$2/1000-($F132/1000)),0)</f>
        <v>19080</v>
      </c>
      <c r="AW132" s="69" t="n">
        <f aca="false">IF(AND($F132&lt;AW$2,$G132&lt;AW$4,(DATE(YEAR($G132)+1,MONTH($G132)+1,1))&gt;AW$4),$D132*24*AW$3*(AW$2/1000-($F132/1000)),0)</f>
        <v>19080</v>
      </c>
      <c r="AX132" s="69" t="n">
        <f aca="false">IF(AND($F132&lt;AX$2,$G132&lt;AX$4,(DATE(YEAR($G132)+1,MONTH($G132)+1,1))&gt;AX$4),$D132*24*AX$3*(AX$2/1000-($F132/1000)),0)</f>
        <v>19080</v>
      </c>
      <c r="AY132" s="69" t="n">
        <f aca="false">IF(AND($F132&lt;AY$2,$G132&lt;AY$4,(DATE(YEAR($G132)+1,MONTH($G132)+1,1))&gt;AY$4),$D132*24*AY$3*(AY$2/1000-($F132/1000)),0)</f>
        <v>19080</v>
      </c>
      <c r="AZ132" s="69" t="n">
        <f aca="false">IF(AND($F132&lt;AZ$2,$G132&lt;AZ$4,(DATE(YEAR($G132)+1,MONTH($G132)+1,1))&gt;AZ$4),$D132*24*AZ$3*(AZ$2/1000-($F132/1000)),0)</f>
        <v>19080</v>
      </c>
      <c r="BA132" s="69" t="n">
        <f aca="false">IF(AND($F132&lt;BA$2,$G132&lt;BA$4,(DATE(YEAR($G132)+1,MONTH($G132)+1,1))&gt;BA$4),$D132*24*BA$3*(BA$2/1000-($F132/1000)),0)</f>
        <v>0</v>
      </c>
      <c r="BB132" s="69" t="n">
        <f aca="false">IF(AND($F132&lt;BB$2,$G132&lt;BB$4,(DATE(YEAR($G132)+1,MONTH($G132)+1,1))&gt;BB$4),$D132*24*BB$3*(BB$2/1000-($F132/1000)),0)</f>
        <v>0</v>
      </c>
      <c r="BC132" s="69" t="n">
        <f aca="false">IF(AND($F132&lt;BC$2,$G132&lt;BC$4,(DATE(YEAR($G132)+1,MONTH($G132)+1,1))&gt;BC$4),$D132*24*BC$3*(BC$2/1000-($F132/1000)),0)</f>
        <v>0</v>
      </c>
      <c r="BD132" s="83" t="n">
        <f aca="false">IF(AND($F132&lt;BD$2,$G132&lt;BD$4,(DATE(YEAR($G132)+1,MONTH($G132)+1,1))&gt;BD$4),$D132*24*BD$3*(BD$2/1000-($F132/1000)),0)</f>
        <v>0</v>
      </c>
      <c r="BF132" s="69" t="n">
        <f aca="false">AVERAGE(I132:K132)</f>
        <v>0</v>
      </c>
      <c r="BG132" s="69" t="n">
        <f aca="false">AVERAGE(L132:N132)</f>
        <v>0</v>
      </c>
      <c r="BH132" s="69" t="n">
        <f aca="false">AVERAGE(O132:Q132)</f>
        <v>0</v>
      </c>
      <c r="BI132" s="69" t="n">
        <f aca="false">AVERAGE(R132:T132)</f>
        <v>0</v>
      </c>
      <c r="BJ132" s="69" t="n">
        <f aca="false">AVERAGE(U132:W132)</f>
        <v>0</v>
      </c>
      <c r="BK132" s="69" t="n">
        <f aca="false">AVERAGE(X132:Z132)</f>
        <v>0</v>
      </c>
      <c r="BL132" s="69" t="n">
        <f aca="false">AVERAGE(AA132:AC132)</f>
        <v>0</v>
      </c>
      <c r="BM132" s="69" t="n">
        <f aca="false">AVERAGE(AD132:AF132)</f>
        <v>0</v>
      </c>
      <c r="BN132" s="69" t="n">
        <f aca="false">AVERAGE(AG132:AI132)</f>
        <v>0</v>
      </c>
      <c r="BO132" s="69" t="n">
        <f aca="false">AVERAGE(AJ132:AL132)</f>
        <v>0</v>
      </c>
      <c r="BP132" s="69" t="n">
        <f aca="false">AVERAGE(AM132:AO132)</f>
        <v>6360</v>
      </c>
      <c r="BQ132" s="69" t="n">
        <f aca="false">AVERAGE(AP132:AR132)</f>
        <v>19080</v>
      </c>
      <c r="BR132" s="69" t="n">
        <f aca="false">AVERAGE(AS132:AU132)</f>
        <v>19080</v>
      </c>
      <c r="BS132" s="69" t="n">
        <f aca="false">AVERAGE(AV132:AX132)</f>
        <v>19080</v>
      </c>
      <c r="BT132" s="69" t="n">
        <f aca="false">AVERAGE(AY132:BA132)</f>
        <v>12720</v>
      </c>
      <c r="BU132" s="69" t="n">
        <f aca="false">AVERAGE(BB132:BD132)</f>
        <v>0</v>
      </c>
    </row>
    <row r="133" customFormat="false" ht="12.75" hidden="false" customHeight="false" outlineLevel="0" collapsed="false">
      <c r="A133" s="71" t="s">
        <v>1856</v>
      </c>
      <c r="B133" s="3" t="s">
        <v>1328</v>
      </c>
      <c r="C133" s="3" t="s">
        <v>1273</v>
      </c>
      <c r="D133" s="72" t="n">
        <v>524</v>
      </c>
      <c r="E133" s="66" t="s">
        <v>1268</v>
      </c>
      <c r="F133" s="2" t="n">
        <v>7100</v>
      </c>
      <c r="G133" s="70" t="n">
        <v>37438</v>
      </c>
      <c r="H133" s="64" t="s">
        <v>1260</v>
      </c>
      <c r="I133" s="69" t="n">
        <f aca="false">IF(AND($F133&lt;I$2,$G133&lt;I$4,(DATE(YEAR($G133)+1,MONTH($G133)+1,1))&gt;I$4),$D133*24*I$3*(I$2/1000-($F133/1000)),0)</f>
        <v>0</v>
      </c>
      <c r="J133" s="69" t="n">
        <f aca="false">IF(AND($F133&lt;J$2,$G133&lt;J$4,(DATE(YEAR($G133)+1,MONTH($G133)+1,1))&gt;J$4),$D133*24*J$3*(J$2/1000-($F133/1000)),0)</f>
        <v>0</v>
      </c>
      <c r="K133" s="69" t="n">
        <f aca="false">IF(AND($F133&lt;K$2,$G133&lt;K$4,(DATE(YEAR($G133)+1,MONTH($G133)+1,1))&gt;K$4),$D133*24*K$3*(K$2/1000-($F133/1000)),0)</f>
        <v>0</v>
      </c>
      <c r="L133" s="69" t="n">
        <f aca="false">IF(AND($F133&lt;L$2,$G133&lt;L$4,(DATE(YEAR($G133)+1,MONTH($G133)+1,1))&gt;L$4),$D133*24*L$3*(L$2/1000-($F133/1000)),0)</f>
        <v>0</v>
      </c>
      <c r="M133" s="69" t="n">
        <f aca="false">IF(AND($F133&lt;M$2,$G133&lt;M$4,(DATE(YEAR($G133)+1,MONTH($G133)+1,1))&gt;M$4),$D133*24*M$3*(M$2/1000-($F133/1000)),0)</f>
        <v>0</v>
      </c>
      <c r="N133" s="69" t="n">
        <f aca="false">IF(AND($F133&lt;N$2,$G133&lt;N$4,(DATE(YEAR($G133)+1,MONTH($G133)+1,1))&gt;N$4),$D133*24*N$3*(N$2/1000-($F133/1000)),0)</f>
        <v>0</v>
      </c>
      <c r="O133" s="69" t="n">
        <f aca="false">IF(AND($F133&lt;O$2,$G133&lt;O$4,(DATE(YEAR($G133)+1,MONTH($G133)+1,1))&gt;O$4),$D133*24*O$3*(O$2/1000-($F133/1000)),0)</f>
        <v>0</v>
      </c>
      <c r="P133" s="69" t="n">
        <f aca="false">IF(AND($F133&lt;P$2,$G133&lt;P$4,(DATE(YEAR($G133)+1,MONTH($G133)+1,1))&gt;P$4),$D133*24*P$3*(P$2/1000-($F133/1000)),0)</f>
        <v>0</v>
      </c>
      <c r="Q133" s="69" t="n">
        <f aca="false">IF(AND($F133&lt;Q$2,$G133&lt;Q$4,(DATE(YEAR($G133)+1,MONTH($G133)+1,1))&gt;Q$4),$D133*24*Q$3*(Q$2/1000-($F133/1000)),0)</f>
        <v>0</v>
      </c>
      <c r="R133" s="69" t="n">
        <f aca="false">IF(AND($F133&lt;R$2,$G133&lt;R$4,(DATE(YEAR($G133)+1,MONTH($G133)+1,1))&gt;R$4),$D133*24*R$3*(R$2/1000-($F133/1000)),0)</f>
        <v>0</v>
      </c>
      <c r="S133" s="69" t="n">
        <f aca="false">IF(AND($F133&lt;S$2,$G133&lt;S$4,(DATE(YEAR($G133)+1,MONTH($G133)+1,1))&gt;S$4),$D133*24*S$3*(S$2/1000-($F133/1000)),0)</f>
        <v>0</v>
      </c>
      <c r="T133" s="69" t="n">
        <f aca="false">IF(AND($F133&lt;T$2,$G133&lt;T$4,(DATE(YEAR($G133)+1,MONTH($G133)+1,1))&gt;T$4),$D133*24*T$3*(T$2/1000-($F133/1000)),0)</f>
        <v>0</v>
      </c>
      <c r="U133" s="69" t="n">
        <f aca="false">IF(AND($F133&lt;U$2,$G133&lt;U$4,(DATE(YEAR($G133)+1,MONTH($G133)+1,1))&gt;U$4),$D133*24*U$3*(U$2/1000-($F133/1000)),0)</f>
        <v>0</v>
      </c>
      <c r="V133" s="69" t="n">
        <f aca="false">IF(AND($F133&lt;V$2,$G133&lt;V$4,(DATE(YEAR($G133)+1,MONTH($G133)+1,1))&gt;V$4),$D133*24*V$3*(V$2/1000-($F133/1000)),0)</f>
        <v>0</v>
      </c>
      <c r="W133" s="69" t="n">
        <f aca="false">IF(AND($F133&lt;W$2,$G133&lt;W$4,(DATE(YEAR($G133)+1,MONTH($G133)+1,1))&gt;W$4),$D133*24*W$3*(W$2/1000-($F133/1000)),0)</f>
        <v>0</v>
      </c>
      <c r="X133" s="69" t="n">
        <f aca="false">IF(AND($F133&lt;X$2,$G133&lt;X$4,(DATE(YEAR($G133)+1,MONTH($G133)+1,1))&gt;X$4),$D133*24*X$3*(X$2/1000-($F133/1000)),0)</f>
        <v>0</v>
      </c>
      <c r="Y133" s="69" t="n">
        <f aca="false">IF(AND($F133&lt;Y$2,$G133&lt;Y$4,(DATE(YEAR($G133)+1,MONTH($G133)+1,1))&gt;Y$4),$D133*24*Y$3*(Y$2/1000-($F133/1000)),0)</f>
        <v>0</v>
      </c>
      <c r="Z133" s="69" t="n">
        <f aca="false">IF(AND($F133&lt;Z$2,$G133&lt;Z$4,(DATE(YEAR($G133)+1,MONTH($G133)+1,1))&gt;Z$4),$D133*24*Z$3*(Z$2/1000-($F133/1000)),0)</f>
        <v>0</v>
      </c>
      <c r="AA133" s="69" t="n">
        <f aca="false">IF(AND($F133&lt;AA$2,$G133&lt;AA$4,(DATE(YEAR($G133)+1,MONTH($G133)+1,1))&gt;AA$4),$D133*24*AA$3*(AA$2/1000-($F133/1000)),0)</f>
        <v>0</v>
      </c>
      <c r="AB133" s="69" t="n">
        <f aca="false">IF(AND($F133&lt;AB$2,$G133&lt;AB$4,(DATE(YEAR($G133)+1,MONTH($G133)+1,1))&gt;AB$4),$D133*24*AB$3*(AB$2/1000-($F133/1000)),0)</f>
        <v>36470.4</v>
      </c>
      <c r="AC133" s="69" t="n">
        <f aca="false">IF(AND($F133&lt;AC$2,$G133&lt;AC$4,(DATE(YEAR($G133)+1,MONTH($G133)+1,1))&gt;AC$4),$D133*24*AC$3*(AC$2/1000-($F133/1000)),0)</f>
        <v>36470.4</v>
      </c>
      <c r="AD133" s="69" t="n">
        <f aca="false">IF(AND($F133&lt;AD$2,$G133&lt;AD$4,(DATE(YEAR($G133)+1,MONTH($G133)+1,1))&gt;AD$4),$D133*24*AD$3*(AD$2/1000-($F133/1000)),0)</f>
        <v>36470.4</v>
      </c>
      <c r="AE133" s="69" t="n">
        <f aca="false">IF(AND($F133&lt;AE$2,$G133&lt;AE$4,(DATE(YEAR($G133)+1,MONTH($G133)+1,1))&gt;AE$4),$D133*24*AE$3*(AE$2/1000-($F133/1000)),0)</f>
        <v>36470.4</v>
      </c>
      <c r="AF133" s="69" t="n">
        <f aca="false">IF(AND($F133&lt;AF$2,$G133&lt;AF$4,(DATE(YEAR($G133)+1,MONTH($G133)+1,1))&gt;AF$4),$D133*24*AF$3*(AF$2/1000-($F133/1000)),0)</f>
        <v>36470.4</v>
      </c>
      <c r="AG133" s="69" t="n">
        <f aca="false">IF(AND($F133&lt;AG$2,$G133&lt;AG$4,(DATE(YEAR($G133)+1,MONTH($G133)+1,1))&gt;AG$4),$D133*24*AG$3*(AG$2/1000-($F133/1000)),0)</f>
        <v>36470.4</v>
      </c>
      <c r="AH133" s="69" t="n">
        <f aca="false">IF(AND($F133&lt;AH$2,$G133&lt;AH$4,(DATE(YEAR($G133)+1,MONTH($G133)+1,1))&gt;AH$4),$D133*24*AH$3*(AH$2/1000-($F133/1000)),0)</f>
        <v>36470.4</v>
      </c>
      <c r="AI133" s="69" t="n">
        <f aca="false">IF(AND($F133&lt;AI$2,$G133&lt;AI$4,(DATE(YEAR($G133)+1,MONTH($G133)+1,1))&gt;AI$4),$D133*24*AI$3*(AI$2/1000-($F133/1000)),0)</f>
        <v>36470.4</v>
      </c>
      <c r="AJ133" s="69" t="n">
        <f aca="false">IF(AND($F133&lt;AJ$2,$G133&lt;AJ$4,(DATE(YEAR($G133)+1,MONTH($G133)+1,1))&gt;AJ$4),$D133*24*AJ$3*(AJ$2/1000-($F133/1000)),0)</f>
        <v>36470.4</v>
      </c>
      <c r="AK133" s="69" t="n">
        <f aca="false">IF(AND($F133&lt;AK$2,$G133&lt;AK$4,(DATE(YEAR($G133)+1,MONTH($G133)+1,1))&gt;AK$4),$D133*24*AK$3*(AK$2/1000-($F133/1000)),0)</f>
        <v>36470.4</v>
      </c>
      <c r="AL133" s="69" t="n">
        <f aca="false">IF(AND($F133&lt;AL$2,$G133&lt;AL$4,(DATE(YEAR($G133)+1,MONTH($G133)+1,1))&gt;AL$4),$D133*24*AL$3*(AL$2/1000-($F133/1000)),0)</f>
        <v>36470.4</v>
      </c>
      <c r="AM133" s="69" t="n">
        <f aca="false">IF(AND($F133&lt;AM$2,$G133&lt;AM$4,(DATE(YEAR($G133)+1,MONTH($G133)+1,1))&gt;AM$4),$D133*24*AM$3*(AM$2/1000-($F133/1000)),0)</f>
        <v>36470.4</v>
      </c>
      <c r="AN133" s="69" t="n">
        <f aca="false">IF(AND($F133&lt;AN$2,$G133&lt;AN$4,(DATE(YEAR($G133)+1,MONTH($G133)+1,1))&gt;AN$4),$D133*24*AN$3*(AN$2/1000-($F133/1000)),0)</f>
        <v>0</v>
      </c>
      <c r="AO133" s="69" t="n">
        <f aca="false">IF(AND($F133&lt;AO$2,$G133&lt;AO$4,(DATE(YEAR($G133)+1,MONTH($G133)+1,1))&gt;AO$4),$D133*24*AO$3*(AO$2/1000-($F133/1000)),0)</f>
        <v>0</v>
      </c>
      <c r="AP133" s="69" t="n">
        <f aca="false">IF(AND($F133&lt;AP$2,$G133&lt;AP$4,(DATE(YEAR($G133)+1,MONTH($G133)+1,1))&gt;AP$4),$D133*24*AP$3*(AP$2/1000-($F133/1000)),0)</f>
        <v>0</v>
      </c>
      <c r="AQ133" s="69" t="n">
        <f aca="false">IF(AND($F133&lt;AQ$2,$G133&lt;AQ$4,(DATE(YEAR($G133)+1,MONTH($G133)+1,1))&gt;AQ$4),$D133*24*AQ$3*(AQ$2/1000-($F133/1000)),0)</f>
        <v>0</v>
      </c>
      <c r="AR133" s="69" t="n">
        <f aca="false">IF(AND($F133&lt;AR$2,$G133&lt;AR$4,(DATE(YEAR($G133)+1,MONTH($G133)+1,1))&gt;AR$4),$D133*24*AR$3*(AR$2/1000-($F133/1000)),0)</f>
        <v>0</v>
      </c>
      <c r="AS133" s="69" t="n">
        <f aca="false">IF(AND($F133&lt;AS$2,$G133&lt;AS$4,(DATE(YEAR($G133)+1,MONTH($G133)+1,1))&gt;AS$4),$D133*24*AS$3*(AS$2/1000-($F133/1000)),0)</f>
        <v>0</v>
      </c>
      <c r="AT133" s="69" t="n">
        <f aca="false">IF(AND($F133&lt;AT$2,$G133&lt;AT$4,(DATE(YEAR($G133)+1,MONTH($G133)+1,1))&gt;AT$4),$D133*24*AT$3*(AT$2/1000-($F133/1000)),0)</f>
        <v>0</v>
      </c>
      <c r="AU133" s="69" t="n">
        <f aca="false">IF(AND($F133&lt;AU$2,$G133&lt;AU$4,(DATE(YEAR($G133)+1,MONTH($G133)+1,1))&gt;AU$4),$D133*24*AU$3*(AU$2/1000-($F133/1000)),0)</f>
        <v>0</v>
      </c>
      <c r="AV133" s="69" t="n">
        <f aca="false">IF(AND($F133&lt;AV$2,$G133&lt;AV$4,(DATE(YEAR($G133)+1,MONTH($G133)+1,1))&gt;AV$4),$D133*24*AV$3*(AV$2/1000-($F133/1000)),0)</f>
        <v>0</v>
      </c>
      <c r="AW133" s="69" t="n">
        <f aca="false">IF(AND($F133&lt;AW$2,$G133&lt;AW$4,(DATE(YEAR($G133)+1,MONTH($G133)+1,1))&gt;AW$4),$D133*24*AW$3*(AW$2/1000-($F133/1000)),0)</f>
        <v>0</v>
      </c>
      <c r="AX133" s="69" t="n">
        <f aca="false">IF(AND($F133&lt;AX$2,$G133&lt;AX$4,(DATE(YEAR($G133)+1,MONTH($G133)+1,1))&gt;AX$4),$D133*24*AX$3*(AX$2/1000-($F133/1000)),0)</f>
        <v>0</v>
      </c>
      <c r="AY133" s="69" t="n">
        <f aca="false">IF(AND($F133&lt;AY$2,$G133&lt;AY$4,(DATE(YEAR($G133)+1,MONTH($G133)+1,1))&gt;AY$4),$D133*24*AY$3*(AY$2/1000-($F133/1000)),0)</f>
        <v>0</v>
      </c>
      <c r="AZ133" s="69" t="n">
        <f aca="false">IF(AND($F133&lt;AZ$2,$G133&lt;AZ$4,(DATE(YEAR($G133)+1,MONTH($G133)+1,1))&gt;AZ$4),$D133*24*AZ$3*(AZ$2/1000-($F133/1000)),0)</f>
        <v>0</v>
      </c>
      <c r="BA133" s="69" t="n">
        <f aca="false">IF(AND($F133&lt;BA$2,$G133&lt;BA$4,(DATE(YEAR($G133)+1,MONTH($G133)+1,1))&gt;BA$4),$D133*24*BA$3*(BA$2/1000-($F133/1000)),0)</f>
        <v>0</v>
      </c>
      <c r="BB133" s="69" t="n">
        <f aca="false">IF(AND($F133&lt;BB$2,$G133&lt;BB$4,(DATE(YEAR($G133)+1,MONTH($G133)+1,1))&gt;BB$4),$D133*24*BB$3*(BB$2/1000-($F133/1000)),0)</f>
        <v>0</v>
      </c>
      <c r="BC133" s="69" t="n">
        <f aca="false">IF(AND($F133&lt;BC$2,$G133&lt;BC$4,(DATE(YEAR($G133)+1,MONTH($G133)+1,1))&gt;BC$4),$D133*24*BC$3*(BC$2/1000-($F133/1000)),0)</f>
        <v>0</v>
      </c>
      <c r="BD133" s="83" t="n">
        <f aca="false">IF(AND($F133&lt;BD$2,$G133&lt;BD$4,(DATE(YEAR($G133)+1,MONTH($G133)+1,1))&gt;BD$4),$D133*24*BD$3*(BD$2/1000-($F133/1000)),0)</f>
        <v>0</v>
      </c>
      <c r="BF133" s="69" t="n">
        <f aca="false">AVERAGE(I133:K133)</f>
        <v>0</v>
      </c>
      <c r="BG133" s="69" t="n">
        <f aca="false">AVERAGE(L133:N133)</f>
        <v>0</v>
      </c>
      <c r="BH133" s="69" t="n">
        <f aca="false">AVERAGE(O133:Q133)</f>
        <v>0</v>
      </c>
      <c r="BI133" s="69" t="n">
        <f aca="false">AVERAGE(R133:T133)</f>
        <v>0</v>
      </c>
      <c r="BJ133" s="69" t="n">
        <f aca="false">AVERAGE(U133:W133)</f>
        <v>0</v>
      </c>
      <c r="BK133" s="69" t="n">
        <f aca="false">AVERAGE(X133:Z133)</f>
        <v>0</v>
      </c>
      <c r="BL133" s="69" t="n">
        <f aca="false">AVERAGE(AA133:AC133)</f>
        <v>24313.6</v>
      </c>
      <c r="BM133" s="69" t="n">
        <f aca="false">AVERAGE(AD133:AF133)</f>
        <v>36470.4</v>
      </c>
      <c r="BN133" s="69" t="n">
        <f aca="false">AVERAGE(AG133:AI133)</f>
        <v>36470.4</v>
      </c>
      <c r="BO133" s="69" t="n">
        <f aca="false">AVERAGE(AJ133:AL133)</f>
        <v>36470.4</v>
      </c>
      <c r="BP133" s="69" t="n">
        <f aca="false">AVERAGE(AM133:AO133)</f>
        <v>12156.8</v>
      </c>
      <c r="BQ133" s="69" t="n">
        <f aca="false">AVERAGE(AP133:AR133)</f>
        <v>0</v>
      </c>
      <c r="BR133" s="69" t="n">
        <f aca="false">AVERAGE(AS133:AU133)</f>
        <v>0</v>
      </c>
      <c r="BS133" s="69" t="n">
        <f aca="false">AVERAGE(AV133:AX133)</f>
        <v>0</v>
      </c>
      <c r="BT133" s="69" t="n">
        <f aca="false">AVERAGE(AY133:BA133)</f>
        <v>0</v>
      </c>
      <c r="BU133" s="69" t="n">
        <f aca="false">AVERAGE(BB133:BD133)</f>
        <v>0</v>
      </c>
    </row>
    <row r="134" customFormat="false" ht="12.75" hidden="false" customHeight="false" outlineLevel="0" collapsed="false">
      <c r="A134" s="71" t="s">
        <v>1857</v>
      </c>
      <c r="B134" s="71" t="s">
        <v>1328</v>
      </c>
      <c r="C134" s="71" t="s">
        <v>1273</v>
      </c>
      <c r="D134" s="72" t="n">
        <v>524</v>
      </c>
      <c r="E134" s="66" t="s">
        <v>1268</v>
      </c>
      <c r="F134" s="72" t="n">
        <v>7100</v>
      </c>
      <c r="G134" s="73" t="n">
        <v>37530</v>
      </c>
      <c r="H134" s="64" t="s">
        <v>1260</v>
      </c>
      <c r="I134" s="69" t="n">
        <f aca="false">IF(AND($F134&lt;I$2,$G134&lt;I$4,(DATE(YEAR($G134)+1,MONTH($G134)+1,1))&gt;I$4),$D134*24*I$3*(I$2/1000-($F134/1000)),0)</f>
        <v>0</v>
      </c>
      <c r="J134" s="69" t="n">
        <f aca="false">IF(AND($F134&lt;J$2,$G134&lt;J$4,(DATE(YEAR($G134)+1,MONTH($G134)+1,1))&gt;J$4),$D134*24*J$3*(J$2/1000-($F134/1000)),0)</f>
        <v>0</v>
      </c>
      <c r="K134" s="69" t="n">
        <f aca="false">IF(AND($F134&lt;K$2,$G134&lt;K$4,(DATE(YEAR($G134)+1,MONTH($G134)+1,1))&gt;K$4),$D134*24*K$3*(K$2/1000-($F134/1000)),0)</f>
        <v>0</v>
      </c>
      <c r="L134" s="69" t="n">
        <f aca="false">IF(AND($F134&lt;L$2,$G134&lt;L$4,(DATE(YEAR($G134)+1,MONTH($G134)+1,1))&gt;L$4),$D134*24*L$3*(L$2/1000-($F134/1000)),0)</f>
        <v>0</v>
      </c>
      <c r="M134" s="69" t="n">
        <f aca="false">IF(AND($F134&lt;M$2,$G134&lt;M$4,(DATE(YEAR($G134)+1,MONTH($G134)+1,1))&gt;M$4),$D134*24*M$3*(M$2/1000-($F134/1000)),0)</f>
        <v>0</v>
      </c>
      <c r="N134" s="69" t="n">
        <f aca="false">IF(AND($F134&lt;N$2,$G134&lt;N$4,(DATE(YEAR($G134)+1,MONTH($G134)+1,1))&gt;N$4),$D134*24*N$3*(N$2/1000-($F134/1000)),0)</f>
        <v>0</v>
      </c>
      <c r="O134" s="69" t="n">
        <f aca="false">IF(AND($F134&lt;O$2,$G134&lt;O$4,(DATE(YEAR($G134)+1,MONTH($G134)+1,1))&gt;O$4),$D134*24*O$3*(O$2/1000-($F134/1000)),0)</f>
        <v>0</v>
      </c>
      <c r="P134" s="69" t="n">
        <f aca="false">IF(AND($F134&lt;P$2,$G134&lt;P$4,(DATE(YEAR($G134)+1,MONTH($G134)+1,1))&gt;P$4),$D134*24*P$3*(P$2/1000-($F134/1000)),0)</f>
        <v>0</v>
      </c>
      <c r="Q134" s="69" t="n">
        <f aca="false">IF(AND($F134&lt;Q$2,$G134&lt;Q$4,(DATE(YEAR($G134)+1,MONTH($G134)+1,1))&gt;Q$4),$D134*24*Q$3*(Q$2/1000-($F134/1000)),0)</f>
        <v>0</v>
      </c>
      <c r="R134" s="69" t="n">
        <f aca="false">IF(AND($F134&lt;R$2,$G134&lt;R$4,(DATE(YEAR($G134)+1,MONTH($G134)+1,1))&gt;R$4),$D134*24*R$3*(R$2/1000-($F134/1000)),0)</f>
        <v>0</v>
      </c>
      <c r="S134" s="69" t="n">
        <f aca="false">IF(AND($F134&lt;S$2,$G134&lt;S$4,(DATE(YEAR($G134)+1,MONTH($G134)+1,1))&gt;S$4),$D134*24*S$3*(S$2/1000-($F134/1000)),0)</f>
        <v>0</v>
      </c>
      <c r="T134" s="69" t="n">
        <f aca="false">IF(AND($F134&lt;T$2,$G134&lt;T$4,(DATE(YEAR($G134)+1,MONTH($G134)+1,1))&gt;T$4),$D134*24*T$3*(T$2/1000-($F134/1000)),0)</f>
        <v>0</v>
      </c>
      <c r="U134" s="69" t="n">
        <f aca="false">IF(AND($F134&lt;U$2,$G134&lt;U$4,(DATE(YEAR($G134)+1,MONTH($G134)+1,1))&gt;U$4),$D134*24*U$3*(U$2/1000-($F134/1000)),0)</f>
        <v>0</v>
      </c>
      <c r="V134" s="69" t="n">
        <f aca="false">IF(AND($F134&lt;V$2,$G134&lt;V$4,(DATE(YEAR($G134)+1,MONTH($G134)+1,1))&gt;V$4),$D134*24*V$3*(V$2/1000-($F134/1000)),0)</f>
        <v>0</v>
      </c>
      <c r="W134" s="69" t="n">
        <f aca="false">IF(AND($F134&lt;W$2,$G134&lt;W$4,(DATE(YEAR($G134)+1,MONTH($G134)+1,1))&gt;W$4),$D134*24*W$3*(W$2/1000-($F134/1000)),0)</f>
        <v>0</v>
      </c>
      <c r="X134" s="69" t="n">
        <f aca="false">IF(AND($F134&lt;X$2,$G134&lt;X$4,(DATE(YEAR($G134)+1,MONTH($G134)+1,1))&gt;X$4),$D134*24*X$3*(X$2/1000-($F134/1000)),0)</f>
        <v>0</v>
      </c>
      <c r="Y134" s="69" t="n">
        <f aca="false">IF(AND($F134&lt;Y$2,$G134&lt;Y$4,(DATE(YEAR($G134)+1,MONTH($G134)+1,1))&gt;Y$4),$D134*24*Y$3*(Y$2/1000-($F134/1000)),0)</f>
        <v>0</v>
      </c>
      <c r="Z134" s="69" t="n">
        <f aca="false">IF(AND($F134&lt;Z$2,$G134&lt;Z$4,(DATE(YEAR($G134)+1,MONTH($G134)+1,1))&gt;Z$4),$D134*24*Z$3*(Z$2/1000-($F134/1000)),0)</f>
        <v>0</v>
      </c>
      <c r="AA134" s="69" t="n">
        <f aca="false">IF(AND($F134&lt;AA$2,$G134&lt;AA$4,(DATE(YEAR($G134)+1,MONTH($G134)+1,1))&gt;AA$4),$D134*24*AA$3*(AA$2/1000-($F134/1000)),0)</f>
        <v>0</v>
      </c>
      <c r="AB134" s="69" t="n">
        <f aca="false">IF(AND($F134&lt;AB$2,$G134&lt;AB$4,(DATE(YEAR($G134)+1,MONTH($G134)+1,1))&gt;AB$4),$D134*24*AB$3*(AB$2/1000-($F134/1000)),0)</f>
        <v>0</v>
      </c>
      <c r="AC134" s="69" t="n">
        <f aca="false">IF(AND($F134&lt;AC$2,$G134&lt;AC$4,(DATE(YEAR($G134)+1,MONTH($G134)+1,1))&gt;AC$4),$D134*24*AC$3*(AC$2/1000-($F134/1000)),0)</f>
        <v>0</v>
      </c>
      <c r="AD134" s="69" t="n">
        <f aca="false">IF(AND($F134&lt;AD$2,$G134&lt;AD$4,(DATE(YEAR($G134)+1,MONTH($G134)+1,1))&gt;AD$4),$D134*24*AD$3*(AD$2/1000-($F134/1000)),0)</f>
        <v>0</v>
      </c>
      <c r="AE134" s="69" t="n">
        <f aca="false">IF(AND($F134&lt;AE$2,$G134&lt;AE$4,(DATE(YEAR($G134)+1,MONTH($G134)+1,1))&gt;AE$4),$D134*24*AE$3*(AE$2/1000-($F134/1000)),0)</f>
        <v>36470.4</v>
      </c>
      <c r="AF134" s="69" t="n">
        <f aca="false">IF(AND($F134&lt;AF$2,$G134&lt;AF$4,(DATE(YEAR($G134)+1,MONTH($G134)+1,1))&gt;AF$4),$D134*24*AF$3*(AF$2/1000-($F134/1000)),0)</f>
        <v>36470.4</v>
      </c>
      <c r="AG134" s="69" t="n">
        <f aca="false">IF(AND($F134&lt;AG$2,$G134&lt;AG$4,(DATE(YEAR($G134)+1,MONTH($G134)+1,1))&gt;AG$4),$D134*24*AG$3*(AG$2/1000-($F134/1000)),0)</f>
        <v>36470.4</v>
      </c>
      <c r="AH134" s="69" t="n">
        <f aca="false">IF(AND($F134&lt;AH$2,$G134&lt;AH$4,(DATE(YEAR($G134)+1,MONTH($G134)+1,1))&gt;AH$4),$D134*24*AH$3*(AH$2/1000-($F134/1000)),0)</f>
        <v>36470.4</v>
      </c>
      <c r="AI134" s="69" t="n">
        <f aca="false">IF(AND($F134&lt;AI$2,$G134&lt;AI$4,(DATE(YEAR($G134)+1,MONTH($G134)+1,1))&gt;AI$4),$D134*24*AI$3*(AI$2/1000-($F134/1000)),0)</f>
        <v>36470.4</v>
      </c>
      <c r="AJ134" s="69" t="n">
        <f aca="false">IF(AND($F134&lt;AJ$2,$G134&lt;AJ$4,(DATE(YEAR($G134)+1,MONTH($G134)+1,1))&gt;AJ$4),$D134*24*AJ$3*(AJ$2/1000-($F134/1000)),0)</f>
        <v>36470.4</v>
      </c>
      <c r="AK134" s="69" t="n">
        <f aca="false">IF(AND($F134&lt;AK$2,$G134&lt;AK$4,(DATE(YEAR($G134)+1,MONTH($G134)+1,1))&gt;AK$4),$D134*24*AK$3*(AK$2/1000-($F134/1000)),0)</f>
        <v>36470.4</v>
      </c>
      <c r="AL134" s="69" t="n">
        <f aca="false">IF(AND($F134&lt;AL$2,$G134&lt;AL$4,(DATE(YEAR($G134)+1,MONTH($G134)+1,1))&gt;AL$4),$D134*24*AL$3*(AL$2/1000-($F134/1000)),0)</f>
        <v>36470.4</v>
      </c>
      <c r="AM134" s="69" t="n">
        <f aca="false">IF(AND($F134&lt;AM$2,$G134&lt;AM$4,(DATE(YEAR($G134)+1,MONTH($G134)+1,1))&gt;AM$4),$D134*24*AM$3*(AM$2/1000-($F134/1000)),0)</f>
        <v>36470.4</v>
      </c>
      <c r="AN134" s="69" t="n">
        <f aca="false">IF(AND($F134&lt;AN$2,$G134&lt;AN$4,(DATE(YEAR($G134)+1,MONTH($G134)+1,1))&gt;AN$4),$D134*24*AN$3*(AN$2/1000-($F134/1000)),0)</f>
        <v>36470.4</v>
      </c>
      <c r="AO134" s="69" t="n">
        <f aca="false">IF(AND($F134&lt;AO$2,$G134&lt;AO$4,(DATE(YEAR($G134)+1,MONTH($G134)+1,1))&gt;AO$4),$D134*24*AO$3*(AO$2/1000-($F134/1000)),0)</f>
        <v>36470.4</v>
      </c>
      <c r="AP134" s="69" t="n">
        <f aca="false">IF(AND($F134&lt;AP$2,$G134&lt;AP$4,(DATE(YEAR($G134)+1,MONTH($G134)+1,1))&gt;AP$4),$D134*24*AP$3*(AP$2/1000-($F134/1000)),0)</f>
        <v>36470.4</v>
      </c>
      <c r="AQ134" s="69" t="n">
        <f aca="false">IF(AND($F134&lt;AQ$2,$G134&lt;AQ$4,(DATE(YEAR($G134)+1,MONTH($G134)+1,1))&gt;AQ$4),$D134*24*AQ$3*(AQ$2/1000-($F134/1000)),0)</f>
        <v>0</v>
      </c>
      <c r="AR134" s="69" t="n">
        <f aca="false">IF(AND($F134&lt;AR$2,$G134&lt;AR$4,(DATE(YEAR($G134)+1,MONTH($G134)+1,1))&gt;AR$4),$D134*24*AR$3*(AR$2/1000-($F134/1000)),0)</f>
        <v>0</v>
      </c>
      <c r="AS134" s="69" t="n">
        <f aca="false">IF(AND($F134&lt;AS$2,$G134&lt;AS$4,(DATE(YEAR($G134)+1,MONTH($G134)+1,1))&gt;AS$4),$D134*24*AS$3*(AS$2/1000-($F134/1000)),0)</f>
        <v>0</v>
      </c>
      <c r="AT134" s="69" t="n">
        <f aca="false">IF(AND($F134&lt;AT$2,$G134&lt;AT$4,(DATE(YEAR($G134)+1,MONTH($G134)+1,1))&gt;AT$4),$D134*24*AT$3*(AT$2/1000-($F134/1000)),0)</f>
        <v>0</v>
      </c>
      <c r="AU134" s="69" t="n">
        <f aca="false">IF(AND($F134&lt;AU$2,$G134&lt;AU$4,(DATE(YEAR($G134)+1,MONTH($G134)+1,1))&gt;AU$4),$D134*24*AU$3*(AU$2/1000-($F134/1000)),0)</f>
        <v>0</v>
      </c>
      <c r="AV134" s="69" t="n">
        <f aca="false">IF(AND($F134&lt;AV$2,$G134&lt;AV$4,(DATE(YEAR($G134)+1,MONTH($G134)+1,1))&gt;AV$4),$D134*24*AV$3*(AV$2/1000-($F134/1000)),0)</f>
        <v>0</v>
      </c>
      <c r="AW134" s="69" t="n">
        <f aca="false">IF(AND($F134&lt;AW$2,$G134&lt;AW$4,(DATE(YEAR($G134)+1,MONTH($G134)+1,1))&gt;AW$4),$D134*24*AW$3*(AW$2/1000-($F134/1000)),0)</f>
        <v>0</v>
      </c>
      <c r="AX134" s="69" t="n">
        <f aca="false">IF(AND($F134&lt;AX$2,$G134&lt;AX$4,(DATE(YEAR($G134)+1,MONTH($G134)+1,1))&gt;AX$4),$D134*24*AX$3*(AX$2/1000-($F134/1000)),0)</f>
        <v>0</v>
      </c>
      <c r="AY134" s="69" t="n">
        <f aca="false">IF(AND($F134&lt;AY$2,$G134&lt;AY$4,(DATE(YEAR($G134)+1,MONTH($G134)+1,1))&gt;AY$4),$D134*24*AY$3*(AY$2/1000-($F134/1000)),0)</f>
        <v>0</v>
      </c>
      <c r="AZ134" s="69" t="n">
        <f aca="false">IF(AND($F134&lt;AZ$2,$G134&lt;AZ$4,(DATE(YEAR($G134)+1,MONTH($G134)+1,1))&gt;AZ$4),$D134*24*AZ$3*(AZ$2/1000-($F134/1000)),0)</f>
        <v>0</v>
      </c>
      <c r="BA134" s="69" t="n">
        <f aca="false">IF(AND($F134&lt;BA$2,$G134&lt;BA$4,(DATE(YEAR($G134)+1,MONTH($G134)+1,1))&gt;BA$4),$D134*24*BA$3*(BA$2/1000-($F134/1000)),0)</f>
        <v>0</v>
      </c>
      <c r="BB134" s="69" t="n">
        <f aca="false">IF(AND($F134&lt;BB$2,$G134&lt;BB$4,(DATE(YEAR($G134)+1,MONTH($G134)+1,1))&gt;BB$4),$D134*24*BB$3*(BB$2/1000-($F134/1000)),0)</f>
        <v>0</v>
      </c>
      <c r="BC134" s="69" t="n">
        <f aca="false">IF(AND($F134&lt;BC$2,$G134&lt;BC$4,(DATE(YEAR($G134)+1,MONTH($G134)+1,1))&gt;BC$4),$D134*24*BC$3*(BC$2/1000-($F134/1000)),0)</f>
        <v>0</v>
      </c>
      <c r="BD134" s="83" t="n">
        <f aca="false">IF(AND($F134&lt;BD$2,$G134&lt;BD$4,(DATE(YEAR($G134)+1,MONTH($G134)+1,1))&gt;BD$4),$D134*24*BD$3*(BD$2/1000-($F134/1000)),0)</f>
        <v>0</v>
      </c>
      <c r="BF134" s="69" t="n">
        <f aca="false">AVERAGE(I134:K134)</f>
        <v>0</v>
      </c>
      <c r="BG134" s="69" t="n">
        <f aca="false">AVERAGE(L134:N134)</f>
        <v>0</v>
      </c>
      <c r="BH134" s="69" t="n">
        <f aca="false">AVERAGE(O134:Q134)</f>
        <v>0</v>
      </c>
      <c r="BI134" s="69" t="n">
        <f aca="false">AVERAGE(R134:T134)</f>
        <v>0</v>
      </c>
      <c r="BJ134" s="69" t="n">
        <f aca="false">AVERAGE(U134:W134)</f>
        <v>0</v>
      </c>
      <c r="BK134" s="69" t="n">
        <f aca="false">AVERAGE(X134:Z134)</f>
        <v>0</v>
      </c>
      <c r="BL134" s="69" t="n">
        <f aca="false">AVERAGE(AA134:AC134)</f>
        <v>0</v>
      </c>
      <c r="BM134" s="69" t="n">
        <f aca="false">AVERAGE(AD134:AF134)</f>
        <v>24313.6</v>
      </c>
      <c r="BN134" s="69" t="n">
        <f aca="false">AVERAGE(AG134:AI134)</f>
        <v>36470.4</v>
      </c>
      <c r="BO134" s="69" t="n">
        <f aca="false">AVERAGE(AJ134:AL134)</f>
        <v>36470.4</v>
      </c>
      <c r="BP134" s="69" t="n">
        <f aca="false">AVERAGE(AM134:AO134)</f>
        <v>36470.4</v>
      </c>
      <c r="BQ134" s="69" t="n">
        <f aca="false">AVERAGE(AP134:AR134)</f>
        <v>12156.8</v>
      </c>
      <c r="BR134" s="69" t="n">
        <f aca="false">AVERAGE(AS134:AU134)</f>
        <v>0</v>
      </c>
      <c r="BS134" s="69" t="n">
        <f aca="false">AVERAGE(AV134:AX134)</f>
        <v>0</v>
      </c>
      <c r="BT134" s="69" t="n">
        <f aca="false">AVERAGE(AY134:BA134)</f>
        <v>0</v>
      </c>
      <c r="BU134" s="69" t="n">
        <f aca="false">AVERAGE(BB134:BD134)</f>
        <v>0</v>
      </c>
    </row>
    <row r="135" customFormat="false" ht="12.75" hidden="false" customHeight="false" outlineLevel="0" collapsed="false">
      <c r="A135" s="71" t="s">
        <v>1234</v>
      </c>
      <c r="B135" s="3" t="s">
        <v>1328</v>
      </c>
      <c r="C135" s="3" t="s">
        <v>1273</v>
      </c>
      <c r="D135" s="72" t="n">
        <v>550</v>
      </c>
      <c r="E135" s="66" t="s">
        <v>1268</v>
      </c>
      <c r="F135" s="2" t="n">
        <v>7100</v>
      </c>
      <c r="G135" s="70" t="n">
        <v>37681</v>
      </c>
      <c r="H135" s="64" t="s">
        <v>1260</v>
      </c>
      <c r="I135" s="69" t="n">
        <f aca="false">IF(AND($F135&lt;I$2,$G135&lt;I$4,(DATE(YEAR($G135)+1,MONTH($G135)+1,1))&gt;I$4),$D135*24*I$3*(I$2/1000-($F135/1000)),0)</f>
        <v>0</v>
      </c>
      <c r="J135" s="69" t="n">
        <f aca="false">IF(AND($F135&lt;J$2,$G135&lt;J$4,(DATE(YEAR($G135)+1,MONTH($G135)+1,1))&gt;J$4),$D135*24*J$3*(J$2/1000-($F135/1000)),0)</f>
        <v>0</v>
      </c>
      <c r="K135" s="69" t="n">
        <f aca="false">IF(AND($F135&lt;K$2,$G135&lt;K$4,(DATE(YEAR($G135)+1,MONTH($G135)+1,1))&gt;K$4),$D135*24*K$3*(K$2/1000-($F135/1000)),0)</f>
        <v>0</v>
      </c>
      <c r="L135" s="69" t="n">
        <f aca="false">IF(AND($F135&lt;L$2,$G135&lt;L$4,(DATE(YEAR($G135)+1,MONTH($G135)+1,1))&gt;L$4),$D135*24*L$3*(L$2/1000-($F135/1000)),0)</f>
        <v>0</v>
      </c>
      <c r="M135" s="69" t="n">
        <f aca="false">IF(AND($F135&lt;M$2,$G135&lt;M$4,(DATE(YEAR($G135)+1,MONTH($G135)+1,1))&gt;M$4),$D135*24*M$3*(M$2/1000-($F135/1000)),0)</f>
        <v>0</v>
      </c>
      <c r="N135" s="69" t="n">
        <f aca="false">IF(AND($F135&lt;N$2,$G135&lt;N$4,(DATE(YEAR($G135)+1,MONTH($G135)+1,1))&gt;N$4),$D135*24*N$3*(N$2/1000-($F135/1000)),0)</f>
        <v>0</v>
      </c>
      <c r="O135" s="69" t="n">
        <f aca="false">IF(AND($F135&lt;O$2,$G135&lt;O$4,(DATE(YEAR($G135)+1,MONTH($G135)+1,1))&gt;O$4),$D135*24*O$3*(O$2/1000-($F135/1000)),0)</f>
        <v>0</v>
      </c>
      <c r="P135" s="69" t="n">
        <f aca="false">IF(AND($F135&lt;P$2,$G135&lt;P$4,(DATE(YEAR($G135)+1,MONTH($G135)+1,1))&gt;P$4),$D135*24*P$3*(P$2/1000-($F135/1000)),0)</f>
        <v>0</v>
      </c>
      <c r="Q135" s="69" t="n">
        <f aca="false">IF(AND($F135&lt;Q$2,$G135&lt;Q$4,(DATE(YEAR($G135)+1,MONTH($G135)+1,1))&gt;Q$4),$D135*24*Q$3*(Q$2/1000-($F135/1000)),0)</f>
        <v>0</v>
      </c>
      <c r="R135" s="69" t="n">
        <f aca="false">IF(AND($F135&lt;R$2,$G135&lt;R$4,(DATE(YEAR($G135)+1,MONTH($G135)+1,1))&gt;R$4),$D135*24*R$3*(R$2/1000-($F135/1000)),0)</f>
        <v>0</v>
      </c>
      <c r="S135" s="69" t="n">
        <f aca="false">IF(AND($F135&lt;S$2,$G135&lt;S$4,(DATE(YEAR($G135)+1,MONTH($G135)+1,1))&gt;S$4),$D135*24*S$3*(S$2/1000-($F135/1000)),0)</f>
        <v>0</v>
      </c>
      <c r="T135" s="69" t="n">
        <f aca="false">IF(AND($F135&lt;T$2,$G135&lt;T$4,(DATE(YEAR($G135)+1,MONTH($G135)+1,1))&gt;T$4),$D135*24*T$3*(T$2/1000-($F135/1000)),0)</f>
        <v>0</v>
      </c>
      <c r="U135" s="69" t="n">
        <f aca="false">IF(AND($F135&lt;U$2,$G135&lt;U$4,(DATE(YEAR($G135)+1,MONTH($G135)+1,1))&gt;U$4),$D135*24*U$3*(U$2/1000-($F135/1000)),0)</f>
        <v>0</v>
      </c>
      <c r="V135" s="69" t="n">
        <f aca="false">IF(AND($F135&lt;V$2,$G135&lt;V$4,(DATE(YEAR($G135)+1,MONTH($G135)+1,1))&gt;V$4),$D135*24*V$3*(V$2/1000-($F135/1000)),0)</f>
        <v>0</v>
      </c>
      <c r="W135" s="69" t="n">
        <f aca="false">IF(AND($F135&lt;W$2,$G135&lt;W$4,(DATE(YEAR($G135)+1,MONTH($G135)+1,1))&gt;W$4),$D135*24*W$3*(W$2/1000-($F135/1000)),0)</f>
        <v>0</v>
      </c>
      <c r="X135" s="69" t="n">
        <f aca="false">IF(AND($F135&lt;X$2,$G135&lt;X$4,(DATE(YEAR($G135)+1,MONTH($G135)+1,1))&gt;X$4),$D135*24*X$3*(X$2/1000-($F135/1000)),0)</f>
        <v>0</v>
      </c>
      <c r="Y135" s="69" t="n">
        <f aca="false">IF(AND($F135&lt;Y$2,$G135&lt;Y$4,(DATE(YEAR($G135)+1,MONTH($G135)+1,1))&gt;Y$4),$D135*24*Y$3*(Y$2/1000-($F135/1000)),0)</f>
        <v>0</v>
      </c>
      <c r="Z135" s="69" t="n">
        <f aca="false">IF(AND($F135&lt;Z$2,$G135&lt;Z$4,(DATE(YEAR($G135)+1,MONTH($G135)+1,1))&gt;Z$4),$D135*24*Z$3*(Z$2/1000-($F135/1000)),0)</f>
        <v>0</v>
      </c>
      <c r="AA135" s="69" t="n">
        <f aca="false">IF(AND($F135&lt;AA$2,$G135&lt;AA$4,(DATE(YEAR($G135)+1,MONTH($G135)+1,1))&gt;AA$4),$D135*24*AA$3*(AA$2/1000-($F135/1000)),0)</f>
        <v>0</v>
      </c>
      <c r="AB135" s="69" t="n">
        <f aca="false">IF(AND($F135&lt;AB$2,$G135&lt;AB$4,(DATE(YEAR($G135)+1,MONTH($G135)+1,1))&gt;AB$4),$D135*24*AB$3*(AB$2/1000-($F135/1000)),0)</f>
        <v>0</v>
      </c>
      <c r="AC135" s="69" t="n">
        <f aca="false">IF(AND($F135&lt;AC$2,$G135&lt;AC$4,(DATE(YEAR($G135)+1,MONTH($G135)+1,1))&gt;AC$4),$D135*24*AC$3*(AC$2/1000-($F135/1000)),0)</f>
        <v>0</v>
      </c>
      <c r="AD135" s="69" t="n">
        <f aca="false">IF(AND($F135&lt;AD$2,$G135&lt;AD$4,(DATE(YEAR($G135)+1,MONTH($G135)+1,1))&gt;AD$4),$D135*24*AD$3*(AD$2/1000-($F135/1000)),0)</f>
        <v>0</v>
      </c>
      <c r="AE135" s="69" t="n">
        <f aca="false">IF(AND($F135&lt;AE$2,$G135&lt;AE$4,(DATE(YEAR($G135)+1,MONTH($G135)+1,1))&gt;AE$4),$D135*24*AE$3*(AE$2/1000-($F135/1000)),0)</f>
        <v>0</v>
      </c>
      <c r="AF135" s="69" t="n">
        <f aca="false">IF(AND($F135&lt;AF$2,$G135&lt;AF$4,(DATE(YEAR($G135)+1,MONTH($G135)+1,1))&gt;AF$4),$D135*24*AF$3*(AF$2/1000-($F135/1000)),0)</f>
        <v>0</v>
      </c>
      <c r="AG135" s="69" t="n">
        <f aca="false">IF(AND($F135&lt;AG$2,$G135&lt;AG$4,(DATE(YEAR($G135)+1,MONTH($G135)+1,1))&gt;AG$4),$D135*24*AG$3*(AG$2/1000-($F135/1000)),0)</f>
        <v>0</v>
      </c>
      <c r="AH135" s="69" t="n">
        <f aca="false">IF(AND($F135&lt;AH$2,$G135&lt;AH$4,(DATE(YEAR($G135)+1,MONTH($G135)+1,1))&gt;AH$4),$D135*24*AH$3*(AH$2/1000-($F135/1000)),0)</f>
        <v>0</v>
      </c>
      <c r="AI135" s="69" t="n">
        <f aca="false">IF(AND($F135&lt;AI$2,$G135&lt;AI$4,(DATE(YEAR($G135)+1,MONTH($G135)+1,1))&gt;AI$4),$D135*24*AI$3*(AI$2/1000-($F135/1000)),0)</f>
        <v>0</v>
      </c>
      <c r="AJ135" s="69" t="n">
        <f aca="false">IF(AND($F135&lt;AJ$2,$G135&lt;AJ$4,(DATE(YEAR($G135)+1,MONTH($G135)+1,1))&gt;AJ$4),$D135*24*AJ$3*(AJ$2/1000-($F135/1000)),0)</f>
        <v>38280</v>
      </c>
      <c r="AK135" s="69" t="n">
        <f aca="false">IF(AND($F135&lt;AK$2,$G135&lt;AK$4,(DATE(YEAR($G135)+1,MONTH($G135)+1,1))&gt;AK$4),$D135*24*AK$3*(AK$2/1000-($F135/1000)),0)</f>
        <v>38280</v>
      </c>
      <c r="AL135" s="69" t="n">
        <f aca="false">IF(AND($F135&lt;AL$2,$G135&lt;AL$4,(DATE(YEAR($G135)+1,MONTH($G135)+1,1))&gt;AL$4),$D135*24*AL$3*(AL$2/1000-($F135/1000)),0)</f>
        <v>38280</v>
      </c>
      <c r="AM135" s="69" t="n">
        <f aca="false">IF(AND($F135&lt;AM$2,$G135&lt;AM$4,(DATE(YEAR($G135)+1,MONTH($G135)+1,1))&gt;AM$4),$D135*24*AM$3*(AM$2/1000-($F135/1000)),0)</f>
        <v>38280</v>
      </c>
      <c r="AN135" s="69" t="n">
        <f aca="false">IF(AND($F135&lt;AN$2,$G135&lt;AN$4,(DATE(YEAR($G135)+1,MONTH($G135)+1,1))&gt;AN$4),$D135*24*AN$3*(AN$2/1000-($F135/1000)),0)</f>
        <v>38280</v>
      </c>
      <c r="AO135" s="69" t="n">
        <f aca="false">IF(AND($F135&lt;AO$2,$G135&lt;AO$4,(DATE(YEAR($G135)+1,MONTH($G135)+1,1))&gt;AO$4),$D135*24*AO$3*(AO$2/1000-($F135/1000)),0)</f>
        <v>38280</v>
      </c>
      <c r="AP135" s="69" t="n">
        <f aca="false">IF(AND($F135&lt;AP$2,$G135&lt;AP$4,(DATE(YEAR($G135)+1,MONTH($G135)+1,1))&gt;AP$4),$D135*24*AP$3*(AP$2/1000-($F135/1000)),0)</f>
        <v>38280</v>
      </c>
      <c r="AQ135" s="69" t="n">
        <f aca="false">IF(AND($F135&lt;AQ$2,$G135&lt;AQ$4,(DATE(YEAR($G135)+1,MONTH($G135)+1,1))&gt;AQ$4),$D135*24*AQ$3*(AQ$2/1000-($F135/1000)),0)</f>
        <v>38280</v>
      </c>
      <c r="AR135" s="69" t="n">
        <f aca="false">IF(AND($F135&lt;AR$2,$G135&lt;AR$4,(DATE(YEAR($G135)+1,MONTH($G135)+1,1))&gt;AR$4),$D135*24*AR$3*(AR$2/1000-($F135/1000)),0)</f>
        <v>38280</v>
      </c>
      <c r="AS135" s="69" t="n">
        <f aca="false">IF(AND($F135&lt;AS$2,$G135&lt;AS$4,(DATE(YEAR($G135)+1,MONTH($G135)+1,1))&gt;AS$4),$D135*24*AS$3*(AS$2/1000-($F135/1000)),0)</f>
        <v>38280</v>
      </c>
      <c r="AT135" s="69" t="n">
        <f aca="false">IF(AND($F135&lt;AT$2,$G135&lt;AT$4,(DATE(YEAR($G135)+1,MONTH($G135)+1,1))&gt;AT$4),$D135*24*AT$3*(AT$2/1000-($F135/1000)),0)</f>
        <v>38280</v>
      </c>
      <c r="AU135" s="69" t="n">
        <f aca="false">IF(AND($F135&lt;AU$2,$G135&lt;AU$4,(DATE(YEAR($G135)+1,MONTH($G135)+1,1))&gt;AU$4),$D135*24*AU$3*(AU$2/1000-($F135/1000)),0)</f>
        <v>38280</v>
      </c>
      <c r="AV135" s="69" t="n">
        <f aca="false">IF(AND($F135&lt;AV$2,$G135&lt;AV$4,(DATE(YEAR($G135)+1,MONTH($G135)+1,1))&gt;AV$4),$D135*24*AV$3*(AV$2/1000-($F135/1000)),0)</f>
        <v>0</v>
      </c>
      <c r="AW135" s="69" t="n">
        <f aca="false">IF(AND($F135&lt;AW$2,$G135&lt;AW$4,(DATE(YEAR($G135)+1,MONTH($G135)+1,1))&gt;AW$4),$D135*24*AW$3*(AW$2/1000-($F135/1000)),0)</f>
        <v>0</v>
      </c>
      <c r="AX135" s="69" t="n">
        <f aca="false">IF(AND($F135&lt;AX$2,$G135&lt;AX$4,(DATE(YEAR($G135)+1,MONTH($G135)+1,1))&gt;AX$4),$D135*24*AX$3*(AX$2/1000-($F135/1000)),0)</f>
        <v>0</v>
      </c>
      <c r="AY135" s="69" t="n">
        <f aca="false">IF(AND($F135&lt;AY$2,$G135&lt;AY$4,(DATE(YEAR($G135)+1,MONTH($G135)+1,1))&gt;AY$4),$D135*24*AY$3*(AY$2/1000-($F135/1000)),0)</f>
        <v>0</v>
      </c>
      <c r="AZ135" s="69" t="n">
        <f aca="false">IF(AND($F135&lt;AZ$2,$G135&lt;AZ$4,(DATE(YEAR($G135)+1,MONTH($G135)+1,1))&gt;AZ$4),$D135*24*AZ$3*(AZ$2/1000-($F135/1000)),0)</f>
        <v>0</v>
      </c>
      <c r="BA135" s="69" t="n">
        <f aca="false">IF(AND($F135&lt;BA$2,$G135&lt;BA$4,(DATE(YEAR($G135)+1,MONTH($G135)+1,1))&gt;BA$4),$D135*24*BA$3*(BA$2/1000-($F135/1000)),0)</f>
        <v>0</v>
      </c>
      <c r="BB135" s="69" t="n">
        <f aca="false">IF(AND($F135&lt;BB$2,$G135&lt;BB$4,(DATE(YEAR($G135)+1,MONTH($G135)+1,1))&gt;BB$4),$D135*24*BB$3*(BB$2/1000-($F135/1000)),0)</f>
        <v>0</v>
      </c>
      <c r="BC135" s="69" t="n">
        <f aca="false">IF(AND($F135&lt;BC$2,$G135&lt;BC$4,(DATE(YEAR($G135)+1,MONTH($G135)+1,1))&gt;BC$4),$D135*24*BC$3*(BC$2/1000-($F135/1000)),0)</f>
        <v>0</v>
      </c>
      <c r="BD135" s="83" t="n">
        <f aca="false">IF(AND($F135&lt;BD$2,$G135&lt;BD$4,(DATE(YEAR($G135)+1,MONTH($G135)+1,1))&gt;BD$4),$D135*24*BD$3*(BD$2/1000-($F135/1000)),0)</f>
        <v>0</v>
      </c>
      <c r="BF135" s="69" t="n">
        <f aca="false">AVERAGE(I135:K135)</f>
        <v>0</v>
      </c>
      <c r="BG135" s="69" t="n">
        <f aca="false">AVERAGE(L135:N135)</f>
        <v>0</v>
      </c>
      <c r="BH135" s="69" t="n">
        <f aca="false">AVERAGE(O135:Q135)</f>
        <v>0</v>
      </c>
      <c r="BI135" s="69" t="n">
        <f aca="false">AVERAGE(R135:T135)</f>
        <v>0</v>
      </c>
      <c r="BJ135" s="69" t="n">
        <f aca="false">AVERAGE(U135:W135)</f>
        <v>0</v>
      </c>
      <c r="BK135" s="69" t="n">
        <f aca="false">AVERAGE(X135:Z135)</f>
        <v>0</v>
      </c>
      <c r="BL135" s="69" t="n">
        <f aca="false">AVERAGE(AA135:AC135)</f>
        <v>0</v>
      </c>
      <c r="BM135" s="69" t="n">
        <f aca="false">AVERAGE(AD135:AF135)</f>
        <v>0</v>
      </c>
      <c r="BN135" s="69" t="n">
        <f aca="false">AVERAGE(AG135:AI135)</f>
        <v>0</v>
      </c>
      <c r="BO135" s="69" t="n">
        <f aca="false">AVERAGE(AJ135:AL135)</f>
        <v>38280</v>
      </c>
      <c r="BP135" s="69" t="n">
        <f aca="false">AVERAGE(AM135:AO135)</f>
        <v>38280</v>
      </c>
      <c r="BQ135" s="69" t="n">
        <f aca="false">AVERAGE(AP135:AR135)</f>
        <v>38280</v>
      </c>
      <c r="BR135" s="69" t="n">
        <f aca="false">AVERAGE(AS135:AU135)</f>
        <v>38280</v>
      </c>
      <c r="BS135" s="69" t="n">
        <f aca="false">AVERAGE(AV135:AX135)</f>
        <v>0</v>
      </c>
      <c r="BT135" s="69" t="n">
        <f aca="false">AVERAGE(AY135:BA135)</f>
        <v>0</v>
      </c>
      <c r="BU135" s="69" t="n">
        <f aca="false">AVERAGE(BB135:BD135)</f>
        <v>0</v>
      </c>
    </row>
    <row r="136" customFormat="false" ht="12.75" hidden="false" customHeight="false" outlineLevel="0" collapsed="false">
      <c r="A136" s="0" t="s">
        <v>1426</v>
      </c>
      <c r="B136" s="3" t="s">
        <v>1328</v>
      </c>
      <c r="C136" s="3" t="s">
        <v>1273</v>
      </c>
      <c r="D136" s="2" t="n">
        <v>49</v>
      </c>
      <c r="E136" s="3" t="s">
        <v>1268</v>
      </c>
      <c r="F136" s="2" t="n">
        <v>9700</v>
      </c>
      <c r="G136" s="70" t="n">
        <v>37056</v>
      </c>
      <c r="H136" s="64" t="s">
        <v>1260</v>
      </c>
      <c r="I136" s="69" t="n">
        <f aca="false">IF(AND($F136&lt;I$2,$G136&lt;I$4,(DATE(YEAR($G136)+1,MONTH($G136)+1,1))&gt;I$4),$D136*24*I$3*(I$2/1000-($F136/1000)),0)</f>
        <v>0</v>
      </c>
      <c r="J136" s="69" t="n">
        <f aca="false">IF(AND($F136&lt;J$2,$G136&lt;J$4,(DATE(YEAR($G136)+1,MONTH($G136)+1,1))&gt;J$4),$D136*24*J$3*(J$2/1000-($F136/1000)),0)</f>
        <v>0</v>
      </c>
      <c r="K136" s="69" t="n">
        <f aca="false">IF(AND($F136&lt;K$2,$G136&lt;K$4,(DATE(YEAR($G136)+1,MONTH($G136)+1,1))&gt;K$4),$D136*24*K$3*(K$2/1000-($F136/1000)),0)</f>
        <v>0</v>
      </c>
      <c r="L136" s="69" t="n">
        <f aca="false">IF(AND($F136&lt;L$2,$G136&lt;L$4,(DATE(YEAR($G136)+1,MONTH($G136)+1,1))&gt;L$4),$D136*24*L$3*(L$2/1000-($F136/1000)),0)</f>
        <v>0</v>
      </c>
      <c r="M136" s="69" t="n">
        <f aca="false">IF(AND($F136&lt;M$2,$G136&lt;M$4,(DATE(YEAR($G136)+1,MONTH($G136)+1,1))&gt;M$4),$D136*24*M$3*(M$2/1000-($F136/1000)),0)</f>
        <v>0</v>
      </c>
      <c r="N136" s="69" t="n">
        <f aca="false">IF(AND($F136&lt;N$2,$G136&lt;N$4,(DATE(YEAR($G136)+1,MONTH($G136)+1,1))&gt;N$4),$D136*24*N$3*(N$2/1000-($F136/1000)),0)</f>
        <v>0</v>
      </c>
      <c r="O136" s="69" t="n">
        <f aca="false">IF(AND($F136&lt;O$2,$G136&lt;O$4,(DATE(YEAR($G136)+1,MONTH($G136)+1,1))&gt;O$4),$D136*24*O$3*(O$2/1000-($F136/1000)),0)</f>
        <v>352.800000000001</v>
      </c>
      <c r="P136" s="69" t="n">
        <f aca="false">IF(AND($F136&lt;P$2,$G136&lt;P$4,(DATE(YEAR($G136)+1,MONTH($G136)+1,1))&gt;P$4),$D136*24*P$3*(P$2/1000-($F136/1000)),0)</f>
        <v>352.800000000001</v>
      </c>
      <c r="Q136" s="69" t="n">
        <f aca="false">IF(AND($F136&lt;Q$2,$G136&lt;Q$4,(DATE(YEAR($G136)+1,MONTH($G136)+1,1))&gt;Q$4),$D136*24*Q$3*(Q$2/1000-($F136/1000)),0)</f>
        <v>352.800000000001</v>
      </c>
      <c r="R136" s="69" t="n">
        <f aca="false">IF(AND($F136&lt;R$2,$G136&lt;R$4,(DATE(YEAR($G136)+1,MONTH($G136)+1,1))&gt;R$4),$D136*24*R$3*(R$2/1000-($F136/1000)),0)</f>
        <v>282.240000000001</v>
      </c>
      <c r="S136" s="69" t="n">
        <f aca="false">IF(AND($F136&lt;S$2,$G136&lt;S$4,(DATE(YEAR($G136)+1,MONTH($G136)+1,1))&gt;S$4),$D136*24*S$3*(S$2/1000-($F136/1000)),0)</f>
        <v>317.520000000001</v>
      </c>
      <c r="T136" s="69" t="n">
        <f aca="false">IF(AND($F136&lt;T$2,$G136&lt;T$4,(DATE(YEAR($G136)+1,MONTH($G136)+1,1))&gt;T$4),$D136*24*T$3*(T$2/1000-($F136/1000)),0)</f>
        <v>352.800000000001</v>
      </c>
      <c r="U136" s="69" t="n">
        <f aca="false">IF(AND($F136&lt;U$2,$G136&lt;U$4,(DATE(YEAR($G136)+1,MONTH($G136)+1,1))&gt;U$4),$D136*24*U$3*(U$2/1000-($F136/1000)),0)</f>
        <v>352.800000000001</v>
      </c>
      <c r="V136" s="69" t="n">
        <f aca="false">IF(AND($F136&lt;V$2,$G136&lt;V$4,(DATE(YEAR($G136)+1,MONTH($G136)+1,1))&gt;V$4),$D136*24*V$3*(V$2/1000-($F136/1000)),0)</f>
        <v>352.800000000001</v>
      </c>
      <c r="W136" s="69" t="n">
        <f aca="false">IF(AND($F136&lt;W$2,$G136&lt;W$4,(DATE(YEAR($G136)+1,MONTH($G136)+1,1))&gt;W$4),$D136*24*W$3*(W$2/1000-($F136/1000)),0)</f>
        <v>352.800000000001</v>
      </c>
      <c r="X136" s="69" t="n">
        <f aca="false">IF(AND($F136&lt;X$2,$G136&lt;X$4,(DATE(YEAR($G136)+1,MONTH($G136)+1,1))&gt;X$4),$D136*24*X$3*(X$2/1000-($F136/1000)),0)</f>
        <v>352.800000000001</v>
      </c>
      <c r="Y136" s="69" t="n">
        <f aca="false">IF(AND($F136&lt;Y$2,$G136&lt;Y$4,(DATE(YEAR($G136)+1,MONTH($G136)+1,1))&gt;Y$4),$D136*24*Y$3*(Y$2/1000-($F136/1000)),0)</f>
        <v>352.800000000001</v>
      </c>
      <c r="Z136" s="69" t="n">
        <f aca="false">IF(AND($F136&lt;Z$2,$G136&lt;Z$4,(DATE(YEAR($G136)+1,MONTH($G136)+1,1))&gt;Z$4),$D136*24*Z$3*(Z$2/1000-($F136/1000)),0)</f>
        <v>352.800000000001</v>
      </c>
      <c r="AA136" s="69" t="n">
        <f aca="false">IF(AND($F136&lt;AA$2,$G136&lt;AA$4,(DATE(YEAR($G136)+1,MONTH($G136)+1,1))&gt;AA$4),$D136*24*AA$3*(AA$2/1000-($F136/1000)),0)</f>
        <v>0</v>
      </c>
      <c r="AB136" s="69" t="n">
        <f aca="false">IF(AND($F136&lt;AB$2,$G136&lt;AB$4,(DATE(YEAR($G136)+1,MONTH($G136)+1,1))&gt;AB$4),$D136*24*AB$3*(AB$2/1000-($F136/1000)),0)</f>
        <v>0</v>
      </c>
      <c r="AC136" s="69" t="n">
        <f aca="false">IF(AND($F136&lt;AC$2,$G136&lt;AC$4,(DATE(YEAR($G136)+1,MONTH($G136)+1,1))&gt;AC$4),$D136*24*AC$3*(AC$2/1000-($F136/1000)),0)</f>
        <v>0</v>
      </c>
      <c r="AD136" s="69" t="n">
        <f aca="false">IF(AND($F136&lt;AD$2,$G136&lt;AD$4,(DATE(YEAR($G136)+1,MONTH($G136)+1,1))&gt;AD$4),$D136*24*AD$3*(AD$2/1000-($F136/1000)),0)</f>
        <v>0</v>
      </c>
      <c r="AE136" s="69" t="n">
        <f aca="false">IF(AND($F136&lt;AE$2,$G136&lt;AE$4,(DATE(YEAR($G136)+1,MONTH($G136)+1,1))&gt;AE$4),$D136*24*AE$3*(AE$2/1000-($F136/1000)),0)</f>
        <v>0</v>
      </c>
      <c r="AF136" s="69" t="n">
        <f aca="false">IF(AND($F136&lt;AF$2,$G136&lt;AF$4,(DATE(YEAR($G136)+1,MONTH($G136)+1,1))&gt;AF$4),$D136*24*AF$3*(AF$2/1000-($F136/1000)),0)</f>
        <v>0</v>
      </c>
      <c r="AG136" s="69" t="n">
        <f aca="false">IF(AND($F136&lt;AG$2,$G136&lt;AG$4,(DATE(YEAR($G136)+1,MONTH($G136)+1,1))&gt;AG$4),$D136*24*AG$3*(AG$2/1000-($F136/1000)),0)</f>
        <v>0</v>
      </c>
      <c r="AH136" s="69" t="n">
        <f aca="false">IF(AND($F136&lt;AH$2,$G136&lt;AH$4,(DATE(YEAR($G136)+1,MONTH($G136)+1,1))&gt;AH$4),$D136*24*AH$3*(AH$2/1000-($F136/1000)),0)</f>
        <v>0</v>
      </c>
      <c r="AI136" s="69" t="n">
        <f aca="false">IF(AND($F136&lt;AI$2,$G136&lt;AI$4,(DATE(YEAR($G136)+1,MONTH($G136)+1,1))&gt;AI$4),$D136*24*AI$3*(AI$2/1000-($F136/1000)),0)</f>
        <v>0</v>
      </c>
      <c r="AJ136" s="69" t="n">
        <f aca="false">IF(AND($F136&lt;AJ$2,$G136&lt;AJ$4,(DATE(YEAR($G136)+1,MONTH($G136)+1,1))&gt;AJ$4),$D136*24*AJ$3*(AJ$2/1000-($F136/1000)),0)</f>
        <v>0</v>
      </c>
      <c r="AK136" s="69" t="n">
        <f aca="false">IF(AND($F136&lt;AK$2,$G136&lt;AK$4,(DATE(YEAR($G136)+1,MONTH($G136)+1,1))&gt;AK$4),$D136*24*AK$3*(AK$2/1000-($F136/1000)),0)</f>
        <v>0</v>
      </c>
      <c r="AL136" s="69" t="n">
        <f aca="false">IF(AND($F136&lt;AL$2,$G136&lt;AL$4,(DATE(YEAR($G136)+1,MONTH($G136)+1,1))&gt;AL$4),$D136*24*AL$3*(AL$2/1000-($F136/1000)),0)</f>
        <v>0</v>
      </c>
      <c r="AM136" s="69" t="n">
        <f aca="false">IF(AND($F136&lt;AM$2,$G136&lt;AM$4,(DATE(YEAR($G136)+1,MONTH($G136)+1,1))&gt;AM$4),$D136*24*AM$3*(AM$2/1000-($F136/1000)),0)</f>
        <v>0</v>
      </c>
      <c r="AN136" s="69" t="n">
        <f aca="false">IF(AND($F136&lt;AN$2,$G136&lt;AN$4,(DATE(YEAR($G136)+1,MONTH($G136)+1,1))&gt;AN$4),$D136*24*AN$3*(AN$2/1000-($F136/1000)),0)</f>
        <v>0</v>
      </c>
      <c r="AO136" s="69" t="n">
        <f aca="false">IF(AND($F136&lt;AO$2,$G136&lt;AO$4,(DATE(YEAR($G136)+1,MONTH($G136)+1,1))&gt;AO$4),$D136*24*AO$3*(AO$2/1000-($F136/1000)),0)</f>
        <v>0</v>
      </c>
      <c r="AP136" s="69" t="n">
        <f aca="false">IF(AND($F136&lt;AP$2,$G136&lt;AP$4,(DATE(YEAR($G136)+1,MONTH($G136)+1,1))&gt;AP$4),$D136*24*AP$3*(AP$2/1000-($F136/1000)),0)</f>
        <v>0</v>
      </c>
      <c r="AQ136" s="69" t="n">
        <f aca="false">IF(AND($F136&lt;AQ$2,$G136&lt;AQ$4,(DATE(YEAR($G136)+1,MONTH($G136)+1,1))&gt;AQ$4),$D136*24*AQ$3*(AQ$2/1000-($F136/1000)),0)</f>
        <v>0</v>
      </c>
      <c r="AR136" s="69" t="n">
        <f aca="false">IF(AND($F136&lt;AR$2,$G136&lt;AR$4,(DATE(YEAR($G136)+1,MONTH($G136)+1,1))&gt;AR$4),$D136*24*AR$3*(AR$2/1000-($F136/1000)),0)</f>
        <v>0</v>
      </c>
      <c r="AS136" s="69" t="n">
        <f aca="false">IF(AND($F136&lt;AS$2,$G136&lt;AS$4,(DATE(YEAR($G136)+1,MONTH($G136)+1,1))&gt;AS$4),$D136*24*AS$3*(AS$2/1000-($F136/1000)),0)</f>
        <v>0</v>
      </c>
      <c r="AT136" s="69" t="n">
        <f aca="false">IF(AND($F136&lt;AT$2,$G136&lt;AT$4,(DATE(YEAR($G136)+1,MONTH($G136)+1,1))&gt;AT$4),$D136*24*AT$3*(AT$2/1000-($F136/1000)),0)</f>
        <v>0</v>
      </c>
      <c r="AU136" s="69" t="n">
        <f aca="false">IF(AND($F136&lt;AU$2,$G136&lt;AU$4,(DATE(YEAR($G136)+1,MONTH($G136)+1,1))&gt;AU$4),$D136*24*AU$3*(AU$2/1000-($F136/1000)),0)</f>
        <v>0</v>
      </c>
      <c r="AV136" s="69" t="n">
        <f aca="false">IF(AND($F136&lt;AV$2,$G136&lt;AV$4,(DATE(YEAR($G136)+1,MONTH($G136)+1,1))&gt;AV$4),$D136*24*AV$3*(AV$2/1000-($F136/1000)),0)</f>
        <v>0</v>
      </c>
      <c r="AW136" s="69" t="n">
        <f aca="false">IF(AND($F136&lt;AW$2,$G136&lt;AW$4,(DATE(YEAR($G136)+1,MONTH($G136)+1,1))&gt;AW$4),$D136*24*AW$3*(AW$2/1000-($F136/1000)),0)</f>
        <v>0</v>
      </c>
      <c r="AX136" s="69" t="n">
        <f aca="false">IF(AND($F136&lt;AX$2,$G136&lt;AX$4,(DATE(YEAR($G136)+1,MONTH($G136)+1,1))&gt;AX$4),$D136*24*AX$3*(AX$2/1000-($F136/1000)),0)</f>
        <v>0</v>
      </c>
      <c r="AY136" s="69" t="n">
        <f aca="false">IF(AND($F136&lt;AY$2,$G136&lt;AY$4,(DATE(YEAR($G136)+1,MONTH($G136)+1,1))&gt;AY$4),$D136*24*AY$3*(AY$2/1000-($F136/1000)),0)</f>
        <v>0</v>
      </c>
      <c r="AZ136" s="69" t="n">
        <f aca="false">IF(AND($F136&lt;AZ$2,$G136&lt;AZ$4,(DATE(YEAR($G136)+1,MONTH($G136)+1,1))&gt;AZ$4),$D136*24*AZ$3*(AZ$2/1000-($F136/1000)),0)</f>
        <v>0</v>
      </c>
      <c r="BA136" s="69" t="n">
        <f aca="false">IF(AND($F136&lt;BA$2,$G136&lt;BA$4,(DATE(YEAR($G136)+1,MONTH($G136)+1,1))&gt;BA$4),$D136*24*BA$3*(BA$2/1000-($F136/1000)),0)</f>
        <v>0</v>
      </c>
      <c r="BB136" s="69" t="n">
        <f aca="false">IF(AND($F136&lt;BB$2,$G136&lt;BB$4,(DATE(YEAR($G136)+1,MONTH($G136)+1,1))&gt;BB$4),$D136*24*BB$3*(BB$2/1000-($F136/1000)),0)</f>
        <v>0</v>
      </c>
      <c r="BC136" s="69" t="n">
        <f aca="false">IF(AND($F136&lt;BC$2,$G136&lt;BC$4,(DATE(YEAR($G136)+1,MONTH($G136)+1,1))&gt;BC$4),$D136*24*BC$3*(BC$2/1000-($F136/1000)),0)</f>
        <v>0</v>
      </c>
      <c r="BD136" s="83" t="n">
        <f aca="false">IF(AND($F136&lt;BD$2,$G136&lt;BD$4,(DATE(YEAR($G136)+1,MONTH($G136)+1,1))&gt;BD$4),$D136*24*BD$3*(BD$2/1000-($F136/1000)),0)</f>
        <v>0</v>
      </c>
      <c r="BF136" s="69" t="n">
        <f aca="false">AVERAGE(I136:K136)</f>
        <v>0</v>
      </c>
      <c r="BG136" s="69" t="n">
        <f aca="false">AVERAGE(L136:N136)</f>
        <v>0</v>
      </c>
      <c r="BH136" s="69" t="n">
        <f aca="false">AVERAGE(O136:Q136)</f>
        <v>352.800000000001</v>
      </c>
      <c r="BI136" s="69" t="n">
        <f aca="false">AVERAGE(R136:T136)</f>
        <v>317.520000000001</v>
      </c>
      <c r="BJ136" s="69" t="n">
        <f aca="false">AVERAGE(U136:W136)</f>
        <v>352.800000000001</v>
      </c>
      <c r="BK136" s="69" t="n">
        <f aca="false">AVERAGE(X136:Z136)</f>
        <v>352.800000000001</v>
      </c>
      <c r="BL136" s="69" t="n">
        <f aca="false">AVERAGE(AA136:AC136)</f>
        <v>0</v>
      </c>
      <c r="BM136" s="69" t="n">
        <f aca="false">AVERAGE(AD136:AF136)</f>
        <v>0</v>
      </c>
      <c r="BN136" s="69" t="n">
        <f aca="false">AVERAGE(AG136:AI136)</f>
        <v>0</v>
      </c>
      <c r="BO136" s="69" t="n">
        <f aca="false">AVERAGE(AJ136:AL136)</f>
        <v>0</v>
      </c>
      <c r="BP136" s="69" t="n">
        <f aca="false">AVERAGE(AM136:AO136)</f>
        <v>0</v>
      </c>
      <c r="BQ136" s="69" t="n">
        <f aca="false">AVERAGE(AP136:AR136)</f>
        <v>0</v>
      </c>
      <c r="BR136" s="69" t="n">
        <f aca="false">AVERAGE(AS136:AU136)</f>
        <v>0</v>
      </c>
      <c r="BS136" s="69" t="n">
        <f aca="false">AVERAGE(AV136:AX136)</f>
        <v>0</v>
      </c>
      <c r="BT136" s="69" t="n">
        <f aca="false">AVERAGE(AY136:BA136)</f>
        <v>0</v>
      </c>
      <c r="BU136" s="69" t="n">
        <f aca="false">AVERAGE(BB136:BD136)</f>
        <v>0</v>
      </c>
    </row>
    <row r="137" customFormat="false" ht="12.75" hidden="false" customHeight="false" outlineLevel="0" collapsed="false">
      <c r="A137" s="66" t="s">
        <v>1427</v>
      </c>
      <c r="B137" s="3" t="s">
        <v>1328</v>
      </c>
      <c r="C137" s="3" t="s">
        <v>1273</v>
      </c>
      <c r="D137" s="66" t="n">
        <v>95</v>
      </c>
      <c r="E137" s="3" t="s">
        <v>1268</v>
      </c>
      <c r="F137" s="2" t="n">
        <v>9700</v>
      </c>
      <c r="G137" s="70" t="n">
        <v>37137</v>
      </c>
      <c r="H137" s="64" t="s">
        <v>1260</v>
      </c>
      <c r="I137" s="69" t="n">
        <f aca="false">IF(AND($F137&lt;I$2,$G137&lt;I$4,(DATE(YEAR($G137)+1,MONTH($G137)+1,1))&gt;I$4),$D137*24*I$3*(I$2/1000-($F137/1000)),0)</f>
        <v>0</v>
      </c>
      <c r="J137" s="69" t="n">
        <f aca="false">IF(AND($F137&lt;J$2,$G137&lt;J$4,(DATE(YEAR($G137)+1,MONTH($G137)+1,1))&gt;J$4),$D137*24*J$3*(J$2/1000-($F137/1000)),0)</f>
        <v>0</v>
      </c>
      <c r="K137" s="69" t="n">
        <f aca="false">IF(AND($F137&lt;K$2,$G137&lt;K$4,(DATE(YEAR($G137)+1,MONTH($G137)+1,1))&gt;K$4),$D137*24*K$3*(K$2/1000-($F137/1000)),0)</f>
        <v>0</v>
      </c>
      <c r="L137" s="69" t="n">
        <f aca="false">IF(AND($F137&lt;L$2,$G137&lt;L$4,(DATE(YEAR($G137)+1,MONTH($G137)+1,1))&gt;L$4),$D137*24*L$3*(L$2/1000-($F137/1000)),0)</f>
        <v>0</v>
      </c>
      <c r="M137" s="69" t="n">
        <f aca="false">IF(AND($F137&lt;M$2,$G137&lt;M$4,(DATE(YEAR($G137)+1,MONTH($G137)+1,1))&gt;M$4),$D137*24*M$3*(M$2/1000-($F137/1000)),0)</f>
        <v>0</v>
      </c>
      <c r="N137" s="69" t="n">
        <f aca="false">IF(AND($F137&lt;N$2,$G137&lt;N$4,(DATE(YEAR($G137)+1,MONTH($G137)+1,1))&gt;N$4),$D137*24*N$3*(N$2/1000-($F137/1000)),0)</f>
        <v>0</v>
      </c>
      <c r="O137" s="69" t="n">
        <f aca="false">IF(AND($F137&lt;O$2,$G137&lt;O$4,(DATE(YEAR($G137)+1,MONTH($G137)+1,1))&gt;O$4),$D137*24*O$3*(O$2/1000-($F137/1000)),0)</f>
        <v>0</v>
      </c>
      <c r="P137" s="69" t="n">
        <f aca="false">IF(AND($F137&lt;P$2,$G137&lt;P$4,(DATE(YEAR($G137)+1,MONTH($G137)+1,1))&gt;P$4),$D137*24*P$3*(P$2/1000-($F137/1000)),0)</f>
        <v>0</v>
      </c>
      <c r="Q137" s="69" t="n">
        <f aca="false">IF(AND($F137&lt;Q$2,$G137&lt;Q$4,(DATE(YEAR($G137)+1,MONTH($G137)+1,1))&gt;Q$4),$D137*24*Q$3*(Q$2/1000-($F137/1000)),0)</f>
        <v>0</v>
      </c>
      <c r="R137" s="69" t="n">
        <f aca="false">IF(AND($F137&lt;R$2,$G137&lt;R$4,(DATE(YEAR($G137)+1,MONTH($G137)+1,1))&gt;R$4),$D137*24*R$3*(R$2/1000-($F137/1000)),0)</f>
        <v>547.200000000001</v>
      </c>
      <c r="S137" s="69" t="n">
        <f aca="false">IF(AND($F137&lt;S$2,$G137&lt;S$4,(DATE(YEAR($G137)+1,MONTH($G137)+1,1))&gt;S$4),$D137*24*S$3*(S$2/1000-($F137/1000)),0)</f>
        <v>615.600000000002</v>
      </c>
      <c r="T137" s="69" t="n">
        <f aca="false">IF(AND($F137&lt;T$2,$G137&lt;T$4,(DATE(YEAR($G137)+1,MONTH($G137)+1,1))&gt;T$4),$D137*24*T$3*(T$2/1000-($F137/1000)),0)</f>
        <v>684.000000000002</v>
      </c>
      <c r="U137" s="69" t="n">
        <f aca="false">IF(AND($F137&lt;U$2,$G137&lt;U$4,(DATE(YEAR($G137)+1,MONTH($G137)+1,1))&gt;U$4),$D137*24*U$3*(U$2/1000-($F137/1000)),0)</f>
        <v>684.000000000002</v>
      </c>
      <c r="V137" s="69" t="n">
        <f aca="false">IF(AND($F137&lt;V$2,$G137&lt;V$4,(DATE(YEAR($G137)+1,MONTH($G137)+1,1))&gt;V$4),$D137*24*V$3*(V$2/1000-($F137/1000)),0)</f>
        <v>684.000000000002</v>
      </c>
      <c r="W137" s="69" t="n">
        <f aca="false">IF(AND($F137&lt;W$2,$G137&lt;W$4,(DATE(YEAR($G137)+1,MONTH($G137)+1,1))&gt;W$4),$D137*24*W$3*(W$2/1000-($F137/1000)),0)</f>
        <v>684.000000000002</v>
      </c>
      <c r="X137" s="69" t="n">
        <f aca="false">IF(AND($F137&lt;X$2,$G137&lt;X$4,(DATE(YEAR($G137)+1,MONTH($G137)+1,1))&gt;X$4),$D137*24*X$3*(X$2/1000-($F137/1000)),0)</f>
        <v>684.000000000002</v>
      </c>
      <c r="Y137" s="69" t="n">
        <f aca="false">IF(AND($F137&lt;Y$2,$G137&lt;Y$4,(DATE(YEAR($G137)+1,MONTH($G137)+1,1))&gt;Y$4),$D137*24*Y$3*(Y$2/1000-($F137/1000)),0)</f>
        <v>684.000000000002</v>
      </c>
      <c r="Z137" s="69" t="n">
        <f aca="false">IF(AND($F137&lt;Z$2,$G137&lt;Z$4,(DATE(YEAR($G137)+1,MONTH($G137)+1,1))&gt;Z$4),$D137*24*Z$3*(Z$2/1000-($F137/1000)),0)</f>
        <v>684.000000000002</v>
      </c>
      <c r="AA137" s="69" t="n">
        <f aca="false">IF(AND($F137&lt;AA$2,$G137&lt;AA$4,(DATE(YEAR($G137)+1,MONTH($G137)+1,1))&gt;AA$4),$D137*24*AA$3*(AA$2/1000-($F137/1000)),0)</f>
        <v>684.000000000002</v>
      </c>
      <c r="AB137" s="69" t="n">
        <f aca="false">IF(AND($F137&lt;AB$2,$G137&lt;AB$4,(DATE(YEAR($G137)+1,MONTH($G137)+1,1))&gt;AB$4),$D137*24*AB$3*(AB$2/1000-($F137/1000)),0)</f>
        <v>684.000000000002</v>
      </c>
      <c r="AC137" s="69" t="n">
        <f aca="false">IF(AND($F137&lt;AC$2,$G137&lt;AC$4,(DATE(YEAR($G137)+1,MONTH($G137)+1,1))&gt;AC$4),$D137*24*AC$3*(AC$2/1000-($F137/1000)),0)</f>
        <v>684.000000000002</v>
      </c>
      <c r="AD137" s="69" t="n">
        <f aca="false">IF(AND($F137&lt;AD$2,$G137&lt;AD$4,(DATE(YEAR($G137)+1,MONTH($G137)+1,1))&gt;AD$4),$D137*24*AD$3*(AD$2/1000-($F137/1000)),0)</f>
        <v>0</v>
      </c>
      <c r="AE137" s="69" t="n">
        <f aca="false">IF(AND($F137&lt;AE$2,$G137&lt;AE$4,(DATE(YEAR($G137)+1,MONTH($G137)+1,1))&gt;AE$4),$D137*24*AE$3*(AE$2/1000-($F137/1000)),0)</f>
        <v>0</v>
      </c>
      <c r="AF137" s="69" t="n">
        <f aca="false">IF(AND($F137&lt;AF$2,$G137&lt;AF$4,(DATE(YEAR($G137)+1,MONTH($G137)+1,1))&gt;AF$4),$D137*24*AF$3*(AF$2/1000-($F137/1000)),0)</f>
        <v>0</v>
      </c>
      <c r="AG137" s="69" t="n">
        <f aca="false">IF(AND($F137&lt;AG$2,$G137&lt;AG$4,(DATE(YEAR($G137)+1,MONTH($G137)+1,1))&gt;AG$4),$D137*24*AG$3*(AG$2/1000-($F137/1000)),0)</f>
        <v>0</v>
      </c>
      <c r="AH137" s="69" t="n">
        <f aca="false">IF(AND($F137&lt;AH$2,$G137&lt;AH$4,(DATE(YEAR($G137)+1,MONTH($G137)+1,1))&gt;AH$4),$D137*24*AH$3*(AH$2/1000-($F137/1000)),0)</f>
        <v>0</v>
      </c>
      <c r="AI137" s="69" t="n">
        <f aca="false">IF(AND($F137&lt;AI$2,$G137&lt;AI$4,(DATE(YEAR($G137)+1,MONTH($G137)+1,1))&gt;AI$4),$D137*24*AI$3*(AI$2/1000-($F137/1000)),0)</f>
        <v>0</v>
      </c>
      <c r="AJ137" s="69" t="n">
        <f aca="false">IF(AND($F137&lt;AJ$2,$G137&lt;AJ$4,(DATE(YEAR($G137)+1,MONTH($G137)+1,1))&gt;AJ$4),$D137*24*AJ$3*(AJ$2/1000-($F137/1000)),0)</f>
        <v>0</v>
      </c>
      <c r="AK137" s="69" t="n">
        <f aca="false">IF(AND($F137&lt;AK$2,$G137&lt;AK$4,(DATE(YEAR($G137)+1,MONTH($G137)+1,1))&gt;AK$4),$D137*24*AK$3*(AK$2/1000-($F137/1000)),0)</f>
        <v>0</v>
      </c>
      <c r="AL137" s="69" t="n">
        <f aca="false">IF(AND($F137&lt;AL$2,$G137&lt;AL$4,(DATE(YEAR($G137)+1,MONTH($G137)+1,1))&gt;AL$4),$D137*24*AL$3*(AL$2/1000-($F137/1000)),0)</f>
        <v>0</v>
      </c>
      <c r="AM137" s="69" t="n">
        <f aca="false">IF(AND($F137&lt;AM$2,$G137&lt;AM$4,(DATE(YEAR($G137)+1,MONTH($G137)+1,1))&gt;AM$4),$D137*24*AM$3*(AM$2/1000-($F137/1000)),0)</f>
        <v>0</v>
      </c>
      <c r="AN137" s="69" t="n">
        <f aca="false">IF(AND($F137&lt;AN$2,$G137&lt;AN$4,(DATE(YEAR($G137)+1,MONTH($G137)+1,1))&gt;AN$4),$D137*24*AN$3*(AN$2/1000-($F137/1000)),0)</f>
        <v>0</v>
      </c>
      <c r="AO137" s="69" t="n">
        <f aca="false">IF(AND($F137&lt;AO$2,$G137&lt;AO$4,(DATE(YEAR($G137)+1,MONTH($G137)+1,1))&gt;AO$4),$D137*24*AO$3*(AO$2/1000-($F137/1000)),0)</f>
        <v>0</v>
      </c>
      <c r="AP137" s="69" t="n">
        <f aca="false">IF(AND($F137&lt;AP$2,$G137&lt;AP$4,(DATE(YEAR($G137)+1,MONTH($G137)+1,1))&gt;AP$4),$D137*24*AP$3*(AP$2/1000-($F137/1000)),0)</f>
        <v>0</v>
      </c>
      <c r="AQ137" s="69" t="n">
        <f aca="false">IF(AND($F137&lt;AQ$2,$G137&lt;AQ$4,(DATE(YEAR($G137)+1,MONTH($G137)+1,1))&gt;AQ$4),$D137*24*AQ$3*(AQ$2/1000-($F137/1000)),0)</f>
        <v>0</v>
      </c>
      <c r="AR137" s="69" t="n">
        <f aca="false">IF(AND($F137&lt;AR$2,$G137&lt;AR$4,(DATE(YEAR($G137)+1,MONTH($G137)+1,1))&gt;AR$4),$D137*24*AR$3*(AR$2/1000-($F137/1000)),0)</f>
        <v>0</v>
      </c>
      <c r="AS137" s="69" t="n">
        <f aca="false">IF(AND($F137&lt;AS$2,$G137&lt;AS$4,(DATE(YEAR($G137)+1,MONTH($G137)+1,1))&gt;AS$4),$D137*24*AS$3*(AS$2/1000-($F137/1000)),0)</f>
        <v>0</v>
      </c>
      <c r="AT137" s="69" t="n">
        <f aca="false">IF(AND($F137&lt;AT$2,$G137&lt;AT$4,(DATE(YEAR($G137)+1,MONTH($G137)+1,1))&gt;AT$4),$D137*24*AT$3*(AT$2/1000-($F137/1000)),0)</f>
        <v>0</v>
      </c>
      <c r="AU137" s="69" t="n">
        <f aca="false">IF(AND($F137&lt;AU$2,$G137&lt;AU$4,(DATE(YEAR($G137)+1,MONTH($G137)+1,1))&gt;AU$4),$D137*24*AU$3*(AU$2/1000-($F137/1000)),0)</f>
        <v>0</v>
      </c>
      <c r="AV137" s="69" t="n">
        <f aca="false">IF(AND($F137&lt;AV$2,$G137&lt;AV$4,(DATE(YEAR($G137)+1,MONTH($G137)+1,1))&gt;AV$4),$D137*24*AV$3*(AV$2/1000-($F137/1000)),0)</f>
        <v>0</v>
      </c>
      <c r="AW137" s="69" t="n">
        <f aca="false">IF(AND($F137&lt;AW$2,$G137&lt;AW$4,(DATE(YEAR($G137)+1,MONTH($G137)+1,1))&gt;AW$4),$D137*24*AW$3*(AW$2/1000-($F137/1000)),0)</f>
        <v>0</v>
      </c>
      <c r="AX137" s="69" t="n">
        <f aca="false">IF(AND($F137&lt;AX$2,$G137&lt;AX$4,(DATE(YEAR($G137)+1,MONTH($G137)+1,1))&gt;AX$4),$D137*24*AX$3*(AX$2/1000-($F137/1000)),0)</f>
        <v>0</v>
      </c>
      <c r="AY137" s="69" t="n">
        <f aca="false">IF(AND($F137&lt;AY$2,$G137&lt;AY$4,(DATE(YEAR($G137)+1,MONTH($G137)+1,1))&gt;AY$4),$D137*24*AY$3*(AY$2/1000-($F137/1000)),0)</f>
        <v>0</v>
      </c>
      <c r="AZ137" s="69" t="n">
        <f aca="false">IF(AND($F137&lt;AZ$2,$G137&lt;AZ$4,(DATE(YEAR($G137)+1,MONTH($G137)+1,1))&gt;AZ$4),$D137*24*AZ$3*(AZ$2/1000-($F137/1000)),0)</f>
        <v>0</v>
      </c>
      <c r="BA137" s="69" t="n">
        <f aca="false">IF(AND($F137&lt;BA$2,$G137&lt;BA$4,(DATE(YEAR($G137)+1,MONTH($G137)+1,1))&gt;BA$4),$D137*24*BA$3*(BA$2/1000-($F137/1000)),0)</f>
        <v>0</v>
      </c>
      <c r="BB137" s="69" t="n">
        <f aca="false">IF(AND($F137&lt;BB$2,$G137&lt;BB$4,(DATE(YEAR($G137)+1,MONTH($G137)+1,1))&gt;BB$4),$D137*24*BB$3*(BB$2/1000-($F137/1000)),0)</f>
        <v>0</v>
      </c>
      <c r="BC137" s="69" t="n">
        <f aca="false">IF(AND($F137&lt;BC$2,$G137&lt;BC$4,(DATE(YEAR($G137)+1,MONTH($G137)+1,1))&gt;BC$4),$D137*24*BC$3*(BC$2/1000-($F137/1000)),0)</f>
        <v>0</v>
      </c>
      <c r="BD137" s="83" t="n">
        <f aca="false">IF(AND($F137&lt;BD$2,$G137&lt;BD$4,(DATE(YEAR($G137)+1,MONTH($G137)+1,1))&gt;BD$4),$D137*24*BD$3*(BD$2/1000-($F137/1000)),0)</f>
        <v>0</v>
      </c>
      <c r="BF137" s="69" t="n">
        <f aca="false">AVERAGE(I137:K137)</f>
        <v>0</v>
      </c>
      <c r="BG137" s="69" t="n">
        <f aca="false">AVERAGE(L137:N137)</f>
        <v>0</v>
      </c>
      <c r="BH137" s="69" t="n">
        <f aca="false">AVERAGE(O137:Q137)</f>
        <v>0</v>
      </c>
      <c r="BI137" s="69" t="n">
        <f aca="false">AVERAGE(R137:T137)</f>
        <v>615.600000000001</v>
      </c>
      <c r="BJ137" s="69" t="n">
        <f aca="false">AVERAGE(U137:W137)</f>
        <v>684.000000000002</v>
      </c>
      <c r="BK137" s="69" t="n">
        <f aca="false">AVERAGE(X137:Z137)</f>
        <v>684.000000000002</v>
      </c>
      <c r="BL137" s="69" t="n">
        <f aca="false">AVERAGE(AA137:AC137)</f>
        <v>684.000000000002</v>
      </c>
      <c r="BM137" s="69" t="n">
        <f aca="false">AVERAGE(AD137:AF137)</f>
        <v>0</v>
      </c>
      <c r="BN137" s="69" t="n">
        <f aca="false">AVERAGE(AG137:AI137)</f>
        <v>0</v>
      </c>
      <c r="BO137" s="69" t="n">
        <f aca="false">AVERAGE(AJ137:AL137)</f>
        <v>0</v>
      </c>
      <c r="BP137" s="69" t="n">
        <f aca="false">AVERAGE(AM137:AO137)</f>
        <v>0</v>
      </c>
      <c r="BQ137" s="69" t="n">
        <f aca="false">AVERAGE(AP137:AR137)</f>
        <v>0</v>
      </c>
      <c r="BR137" s="69" t="n">
        <f aca="false">AVERAGE(AS137:AU137)</f>
        <v>0</v>
      </c>
      <c r="BS137" s="69" t="n">
        <f aca="false">AVERAGE(AV137:AX137)</f>
        <v>0</v>
      </c>
      <c r="BT137" s="69" t="n">
        <f aca="false">AVERAGE(AY137:BA137)</f>
        <v>0</v>
      </c>
      <c r="BU137" s="69" t="n">
        <f aca="false">AVERAGE(BB137:BD137)</f>
        <v>0</v>
      </c>
    </row>
    <row r="138" customFormat="false" ht="12.75" hidden="false" customHeight="false" outlineLevel="0" collapsed="false">
      <c r="A138" s="66" t="s">
        <v>1428</v>
      </c>
      <c r="B138" s="3" t="s">
        <v>1328</v>
      </c>
      <c r="C138" s="3" t="s">
        <v>1273</v>
      </c>
      <c r="D138" s="66" t="n">
        <v>50</v>
      </c>
      <c r="E138" s="3" t="s">
        <v>1268</v>
      </c>
      <c r="F138" s="2" t="n">
        <v>9700</v>
      </c>
      <c r="G138" s="70" t="n">
        <v>37270</v>
      </c>
      <c r="H138" s="64" t="s">
        <v>1260</v>
      </c>
      <c r="I138" s="69" t="n">
        <f aca="false">IF(AND($F138&lt;I$2,$G138&lt;I$4,(DATE(YEAR($G138)+1,MONTH($G138)+1,1))&gt;I$4),$D138*24*I$3*(I$2/1000-($F138/1000)),0)</f>
        <v>0</v>
      </c>
      <c r="J138" s="69" t="n">
        <f aca="false">IF(AND($F138&lt;J$2,$G138&lt;J$4,(DATE(YEAR($G138)+1,MONTH($G138)+1,1))&gt;J$4),$D138*24*J$3*(J$2/1000-($F138/1000)),0)</f>
        <v>0</v>
      </c>
      <c r="K138" s="69" t="n">
        <f aca="false">IF(AND($F138&lt;K$2,$G138&lt;K$4,(DATE(YEAR($G138)+1,MONTH($G138)+1,1))&gt;K$4),$D138*24*K$3*(K$2/1000-($F138/1000)),0)</f>
        <v>0</v>
      </c>
      <c r="L138" s="69" t="n">
        <f aca="false">IF(AND($F138&lt;L$2,$G138&lt;L$4,(DATE(YEAR($G138)+1,MONTH($G138)+1,1))&gt;L$4),$D138*24*L$3*(L$2/1000-($F138/1000)),0)</f>
        <v>0</v>
      </c>
      <c r="M138" s="69" t="n">
        <f aca="false">IF(AND($F138&lt;M$2,$G138&lt;M$4,(DATE(YEAR($G138)+1,MONTH($G138)+1,1))&gt;M$4),$D138*24*M$3*(M$2/1000-($F138/1000)),0)</f>
        <v>0</v>
      </c>
      <c r="N138" s="69" t="n">
        <f aca="false">IF(AND($F138&lt;N$2,$G138&lt;N$4,(DATE(YEAR($G138)+1,MONTH($G138)+1,1))&gt;N$4),$D138*24*N$3*(N$2/1000-($F138/1000)),0)</f>
        <v>0</v>
      </c>
      <c r="O138" s="69" t="n">
        <f aca="false">IF(AND($F138&lt;O$2,$G138&lt;O$4,(DATE(YEAR($G138)+1,MONTH($G138)+1,1))&gt;O$4),$D138*24*O$3*(O$2/1000-($F138/1000)),0)</f>
        <v>0</v>
      </c>
      <c r="P138" s="69" t="n">
        <f aca="false">IF(AND($F138&lt;P$2,$G138&lt;P$4,(DATE(YEAR($G138)+1,MONTH($G138)+1,1))&gt;P$4),$D138*24*P$3*(P$2/1000-($F138/1000)),0)</f>
        <v>0</v>
      </c>
      <c r="Q138" s="69" t="n">
        <f aca="false">IF(AND($F138&lt;Q$2,$G138&lt;Q$4,(DATE(YEAR($G138)+1,MONTH($G138)+1,1))&gt;Q$4),$D138*24*Q$3*(Q$2/1000-($F138/1000)),0)</f>
        <v>0</v>
      </c>
      <c r="R138" s="69" t="n">
        <f aca="false">IF(AND($F138&lt;R$2,$G138&lt;R$4,(DATE(YEAR($G138)+1,MONTH($G138)+1,1))&gt;R$4),$D138*24*R$3*(R$2/1000-($F138/1000)),0)</f>
        <v>0</v>
      </c>
      <c r="S138" s="69" t="n">
        <f aca="false">IF(AND($F138&lt;S$2,$G138&lt;S$4,(DATE(YEAR($G138)+1,MONTH($G138)+1,1))&gt;S$4),$D138*24*S$3*(S$2/1000-($F138/1000)),0)</f>
        <v>0</v>
      </c>
      <c r="T138" s="69" t="n">
        <f aca="false">IF(AND($F138&lt;T$2,$G138&lt;T$4,(DATE(YEAR($G138)+1,MONTH($G138)+1,1))&gt;T$4),$D138*24*T$3*(T$2/1000-($F138/1000)),0)</f>
        <v>0</v>
      </c>
      <c r="U138" s="69" t="n">
        <f aca="false">IF(AND($F138&lt;U$2,$G138&lt;U$4,(DATE(YEAR($G138)+1,MONTH($G138)+1,1))&gt;U$4),$D138*24*U$3*(U$2/1000-($F138/1000)),0)</f>
        <v>0</v>
      </c>
      <c r="V138" s="69" t="n">
        <f aca="false">IF(AND($F138&lt;V$2,$G138&lt;V$4,(DATE(YEAR($G138)+1,MONTH($G138)+1,1))&gt;V$4),$D138*24*V$3*(V$2/1000-($F138/1000)),0)</f>
        <v>360.000000000001</v>
      </c>
      <c r="W138" s="69" t="n">
        <f aca="false">IF(AND($F138&lt;W$2,$G138&lt;W$4,(DATE(YEAR($G138)+1,MONTH($G138)+1,1))&gt;W$4),$D138*24*W$3*(W$2/1000-($F138/1000)),0)</f>
        <v>360.000000000001</v>
      </c>
      <c r="X138" s="69" t="n">
        <f aca="false">IF(AND($F138&lt;X$2,$G138&lt;X$4,(DATE(YEAR($G138)+1,MONTH($G138)+1,1))&gt;X$4),$D138*24*X$3*(X$2/1000-($F138/1000)),0)</f>
        <v>360.000000000001</v>
      </c>
      <c r="Y138" s="69" t="n">
        <f aca="false">IF(AND($F138&lt;Y$2,$G138&lt;Y$4,(DATE(YEAR($G138)+1,MONTH($G138)+1,1))&gt;Y$4),$D138*24*Y$3*(Y$2/1000-($F138/1000)),0)</f>
        <v>360.000000000001</v>
      </c>
      <c r="Z138" s="69" t="n">
        <f aca="false">IF(AND($F138&lt;Z$2,$G138&lt;Z$4,(DATE(YEAR($G138)+1,MONTH($G138)+1,1))&gt;Z$4),$D138*24*Z$3*(Z$2/1000-($F138/1000)),0)</f>
        <v>360.000000000001</v>
      </c>
      <c r="AA138" s="69" t="n">
        <f aca="false">IF(AND($F138&lt;AA$2,$G138&lt;AA$4,(DATE(YEAR($G138)+1,MONTH($G138)+1,1))&gt;AA$4),$D138*24*AA$3*(AA$2/1000-($F138/1000)),0)</f>
        <v>360.000000000001</v>
      </c>
      <c r="AB138" s="69" t="n">
        <f aca="false">IF(AND($F138&lt;AB$2,$G138&lt;AB$4,(DATE(YEAR($G138)+1,MONTH($G138)+1,1))&gt;AB$4),$D138*24*AB$3*(AB$2/1000-($F138/1000)),0)</f>
        <v>360.000000000001</v>
      </c>
      <c r="AC138" s="69" t="n">
        <f aca="false">IF(AND($F138&lt;AC$2,$G138&lt;AC$4,(DATE(YEAR($G138)+1,MONTH($G138)+1,1))&gt;AC$4),$D138*24*AC$3*(AC$2/1000-($F138/1000)),0)</f>
        <v>360.000000000001</v>
      </c>
      <c r="AD138" s="69" t="n">
        <f aca="false">IF(AND($F138&lt;AD$2,$G138&lt;AD$4,(DATE(YEAR($G138)+1,MONTH($G138)+1,1))&gt;AD$4),$D138*24*AD$3*(AD$2/1000-($F138/1000)),0)</f>
        <v>360.000000000001</v>
      </c>
      <c r="AE138" s="69" t="n">
        <f aca="false">IF(AND($F138&lt;AE$2,$G138&lt;AE$4,(DATE(YEAR($G138)+1,MONTH($G138)+1,1))&gt;AE$4),$D138*24*AE$3*(AE$2/1000-($F138/1000)),0)</f>
        <v>360.000000000001</v>
      </c>
      <c r="AF138" s="69" t="n">
        <f aca="false">IF(AND($F138&lt;AF$2,$G138&lt;AF$4,(DATE(YEAR($G138)+1,MONTH($G138)+1,1))&gt;AF$4),$D138*24*AF$3*(AF$2/1000-($F138/1000)),0)</f>
        <v>360.000000000001</v>
      </c>
      <c r="AG138" s="69" t="n">
        <f aca="false">IF(AND($F138&lt;AG$2,$G138&lt;AG$4,(DATE(YEAR($G138)+1,MONTH($G138)+1,1))&gt;AG$4),$D138*24*AG$3*(AG$2/1000-($F138/1000)),0)</f>
        <v>360.000000000001</v>
      </c>
      <c r="AH138" s="69" t="n">
        <f aca="false">IF(AND($F138&lt;AH$2,$G138&lt;AH$4,(DATE(YEAR($G138)+1,MONTH($G138)+1,1))&gt;AH$4),$D138*24*AH$3*(AH$2/1000-($F138/1000)),0)</f>
        <v>0</v>
      </c>
      <c r="AI138" s="69" t="n">
        <f aca="false">IF(AND($F138&lt;AI$2,$G138&lt;AI$4,(DATE(YEAR($G138)+1,MONTH($G138)+1,1))&gt;AI$4),$D138*24*AI$3*(AI$2/1000-($F138/1000)),0)</f>
        <v>0</v>
      </c>
      <c r="AJ138" s="69" t="n">
        <f aca="false">IF(AND($F138&lt;AJ$2,$G138&lt;AJ$4,(DATE(YEAR($G138)+1,MONTH($G138)+1,1))&gt;AJ$4),$D138*24*AJ$3*(AJ$2/1000-($F138/1000)),0)</f>
        <v>0</v>
      </c>
      <c r="AK138" s="69" t="n">
        <f aca="false">IF(AND($F138&lt;AK$2,$G138&lt;AK$4,(DATE(YEAR($G138)+1,MONTH($G138)+1,1))&gt;AK$4),$D138*24*AK$3*(AK$2/1000-($F138/1000)),0)</f>
        <v>0</v>
      </c>
      <c r="AL138" s="69" t="n">
        <f aca="false">IF(AND($F138&lt;AL$2,$G138&lt;AL$4,(DATE(YEAR($G138)+1,MONTH($G138)+1,1))&gt;AL$4),$D138*24*AL$3*(AL$2/1000-($F138/1000)),0)</f>
        <v>0</v>
      </c>
      <c r="AM138" s="69" t="n">
        <f aca="false">IF(AND($F138&lt;AM$2,$G138&lt;AM$4,(DATE(YEAR($G138)+1,MONTH($G138)+1,1))&gt;AM$4),$D138*24*AM$3*(AM$2/1000-($F138/1000)),0)</f>
        <v>0</v>
      </c>
      <c r="AN138" s="69" t="n">
        <f aca="false">IF(AND($F138&lt;AN$2,$G138&lt;AN$4,(DATE(YEAR($G138)+1,MONTH($G138)+1,1))&gt;AN$4),$D138*24*AN$3*(AN$2/1000-($F138/1000)),0)</f>
        <v>0</v>
      </c>
      <c r="AO138" s="69" t="n">
        <f aca="false">IF(AND($F138&lt;AO$2,$G138&lt;AO$4,(DATE(YEAR($G138)+1,MONTH($G138)+1,1))&gt;AO$4),$D138*24*AO$3*(AO$2/1000-($F138/1000)),0)</f>
        <v>0</v>
      </c>
      <c r="AP138" s="69" t="n">
        <f aca="false">IF(AND($F138&lt;AP$2,$G138&lt;AP$4,(DATE(YEAR($G138)+1,MONTH($G138)+1,1))&gt;AP$4),$D138*24*AP$3*(AP$2/1000-($F138/1000)),0)</f>
        <v>0</v>
      </c>
      <c r="AQ138" s="69" t="n">
        <f aca="false">IF(AND($F138&lt;AQ$2,$G138&lt;AQ$4,(DATE(YEAR($G138)+1,MONTH($G138)+1,1))&gt;AQ$4),$D138*24*AQ$3*(AQ$2/1000-($F138/1000)),0)</f>
        <v>0</v>
      </c>
      <c r="AR138" s="69" t="n">
        <f aca="false">IF(AND($F138&lt;AR$2,$G138&lt;AR$4,(DATE(YEAR($G138)+1,MONTH($G138)+1,1))&gt;AR$4),$D138*24*AR$3*(AR$2/1000-($F138/1000)),0)</f>
        <v>0</v>
      </c>
      <c r="AS138" s="69" t="n">
        <f aca="false">IF(AND($F138&lt;AS$2,$G138&lt;AS$4,(DATE(YEAR($G138)+1,MONTH($G138)+1,1))&gt;AS$4),$D138*24*AS$3*(AS$2/1000-($F138/1000)),0)</f>
        <v>0</v>
      </c>
      <c r="AT138" s="69" t="n">
        <f aca="false">IF(AND($F138&lt;AT$2,$G138&lt;AT$4,(DATE(YEAR($G138)+1,MONTH($G138)+1,1))&gt;AT$4),$D138*24*AT$3*(AT$2/1000-($F138/1000)),0)</f>
        <v>0</v>
      </c>
      <c r="AU138" s="69" t="n">
        <f aca="false">IF(AND($F138&lt;AU$2,$G138&lt;AU$4,(DATE(YEAR($G138)+1,MONTH($G138)+1,1))&gt;AU$4),$D138*24*AU$3*(AU$2/1000-($F138/1000)),0)</f>
        <v>0</v>
      </c>
      <c r="AV138" s="69" t="n">
        <f aca="false">IF(AND($F138&lt;AV$2,$G138&lt;AV$4,(DATE(YEAR($G138)+1,MONTH($G138)+1,1))&gt;AV$4),$D138*24*AV$3*(AV$2/1000-($F138/1000)),0)</f>
        <v>0</v>
      </c>
      <c r="AW138" s="69" t="n">
        <f aca="false">IF(AND($F138&lt;AW$2,$G138&lt;AW$4,(DATE(YEAR($G138)+1,MONTH($G138)+1,1))&gt;AW$4),$D138*24*AW$3*(AW$2/1000-($F138/1000)),0)</f>
        <v>0</v>
      </c>
      <c r="AX138" s="69" t="n">
        <f aca="false">IF(AND($F138&lt;AX$2,$G138&lt;AX$4,(DATE(YEAR($G138)+1,MONTH($G138)+1,1))&gt;AX$4),$D138*24*AX$3*(AX$2/1000-($F138/1000)),0)</f>
        <v>0</v>
      </c>
      <c r="AY138" s="69" t="n">
        <f aca="false">IF(AND($F138&lt;AY$2,$G138&lt;AY$4,(DATE(YEAR($G138)+1,MONTH($G138)+1,1))&gt;AY$4),$D138*24*AY$3*(AY$2/1000-($F138/1000)),0)</f>
        <v>0</v>
      </c>
      <c r="AZ138" s="69" t="n">
        <f aca="false">IF(AND($F138&lt;AZ$2,$G138&lt;AZ$4,(DATE(YEAR($G138)+1,MONTH($G138)+1,1))&gt;AZ$4),$D138*24*AZ$3*(AZ$2/1000-($F138/1000)),0)</f>
        <v>0</v>
      </c>
      <c r="BA138" s="69" t="n">
        <f aca="false">IF(AND($F138&lt;BA$2,$G138&lt;BA$4,(DATE(YEAR($G138)+1,MONTH($G138)+1,1))&gt;BA$4),$D138*24*BA$3*(BA$2/1000-($F138/1000)),0)</f>
        <v>0</v>
      </c>
      <c r="BB138" s="69" t="n">
        <f aca="false">IF(AND($F138&lt;BB$2,$G138&lt;BB$4,(DATE(YEAR($G138)+1,MONTH($G138)+1,1))&gt;BB$4),$D138*24*BB$3*(BB$2/1000-($F138/1000)),0)</f>
        <v>0</v>
      </c>
      <c r="BC138" s="69" t="n">
        <f aca="false">IF(AND($F138&lt;BC$2,$G138&lt;BC$4,(DATE(YEAR($G138)+1,MONTH($G138)+1,1))&gt;BC$4),$D138*24*BC$3*(BC$2/1000-($F138/1000)),0)</f>
        <v>0</v>
      </c>
      <c r="BD138" s="83" t="n">
        <f aca="false">IF(AND($F138&lt;BD$2,$G138&lt;BD$4,(DATE(YEAR($G138)+1,MONTH($G138)+1,1))&gt;BD$4),$D138*24*BD$3*(BD$2/1000-($F138/1000)),0)</f>
        <v>0</v>
      </c>
      <c r="BF138" s="69" t="n">
        <f aca="false">AVERAGE(I138:K138)</f>
        <v>0</v>
      </c>
      <c r="BG138" s="69" t="n">
        <f aca="false">AVERAGE(L138:N138)</f>
        <v>0</v>
      </c>
      <c r="BH138" s="69" t="n">
        <f aca="false">AVERAGE(O138:Q138)</f>
        <v>0</v>
      </c>
      <c r="BI138" s="69" t="n">
        <f aca="false">AVERAGE(R138:T138)</f>
        <v>0</v>
      </c>
      <c r="BJ138" s="69" t="n">
        <f aca="false">AVERAGE(U138:W138)</f>
        <v>240.000000000001</v>
      </c>
      <c r="BK138" s="69" t="n">
        <f aca="false">AVERAGE(X138:Z138)</f>
        <v>360.000000000001</v>
      </c>
      <c r="BL138" s="69" t="n">
        <f aca="false">AVERAGE(AA138:AC138)</f>
        <v>360.000000000001</v>
      </c>
      <c r="BM138" s="69" t="n">
        <f aca="false">AVERAGE(AD138:AF138)</f>
        <v>360.000000000001</v>
      </c>
      <c r="BN138" s="69" t="n">
        <f aca="false">AVERAGE(AG138:AI138)</f>
        <v>120</v>
      </c>
      <c r="BO138" s="69" t="n">
        <f aca="false">AVERAGE(AJ138:AL138)</f>
        <v>0</v>
      </c>
      <c r="BP138" s="69" t="n">
        <f aca="false">AVERAGE(AM138:AO138)</f>
        <v>0</v>
      </c>
      <c r="BQ138" s="69" t="n">
        <f aca="false">AVERAGE(AP138:AR138)</f>
        <v>0</v>
      </c>
      <c r="BR138" s="69" t="n">
        <f aca="false">AVERAGE(AS138:AU138)</f>
        <v>0</v>
      </c>
      <c r="BS138" s="69" t="n">
        <f aca="false">AVERAGE(AV138:AX138)</f>
        <v>0</v>
      </c>
      <c r="BT138" s="69" t="n">
        <f aca="false">AVERAGE(AY138:BA138)</f>
        <v>0</v>
      </c>
      <c r="BU138" s="69" t="n">
        <f aca="false">AVERAGE(BB138:BD138)</f>
        <v>0</v>
      </c>
    </row>
    <row r="139" customFormat="false" ht="13.5" hidden="false" customHeight="false" outlineLevel="0" collapsed="false">
      <c r="A139" s="45" t="s">
        <v>1858</v>
      </c>
      <c r="D139" s="74" t="n">
        <f aca="false">SUM(D5:D138)</f>
        <v>30164.9</v>
      </c>
      <c r="H139" s="45" t="s">
        <v>1858</v>
      </c>
      <c r="I139" s="74" t="n">
        <f aca="false">SUM(I5:I138)</f>
        <v>0</v>
      </c>
      <c r="J139" s="74" t="n">
        <f aca="false">SUM(J5:J138)</f>
        <v>12180</v>
      </c>
      <c r="K139" s="74" t="n">
        <f aca="false">SUM(K5:K138)</f>
        <v>9744</v>
      </c>
      <c r="L139" s="74" t="n">
        <f aca="false">SUM(L5:L138)</f>
        <v>9854.88</v>
      </c>
      <c r="M139" s="74" t="n">
        <f aca="false">SUM(M5:M138)</f>
        <v>8837.09568</v>
      </c>
      <c r="N139" s="74" t="n">
        <f aca="false">SUM(N5:N138)</f>
        <v>12520.07424</v>
      </c>
      <c r="O139" s="74" t="n">
        <f aca="false">SUM(O5:O138)</f>
        <v>122555.3328</v>
      </c>
      <c r="P139" s="74" t="n">
        <f aca="false">SUM(P5:P138)</f>
        <v>234030.5328</v>
      </c>
      <c r="Q139" s="74" t="n">
        <f aca="false">SUM(Q5:Q138)</f>
        <v>278886.2928</v>
      </c>
      <c r="R139" s="74" t="n">
        <f aca="false">SUM(R5:R138)</f>
        <v>251519.91168</v>
      </c>
      <c r="S139" s="74" t="n">
        <f aca="false">SUM(S5:S138)</f>
        <v>286848.98064</v>
      </c>
      <c r="T139" s="74" t="n">
        <f aca="false">SUM(T5:T138)</f>
        <v>343517.8464</v>
      </c>
      <c r="U139" s="74" t="n">
        <f aca="false">SUM(U5:U138)</f>
        <v>376051.8624</v>
      </c>
      <c r="V139" s="74" t="n">
        <f aca="false">SUM(V5:V138)</f>
        <v>367815.0624</v>
      </c>
      <c r="W139" s="74" t="n">
        <f aca="false">SUM(W5:W138)</f>
        <v>368009.4624</v>
      </c>
      <c r="X139" s="74" t="n">
        <f aca="false">SUM(X5:X138)</f>
        <v>366111.0624</v>
      </c>
      <c r="Y139" s="74" t="n">
        <f aca="false">SUM(Y5:Y138)</f>
        <v>425370.9696</v>
      </c>
      <c r="Z139" s="74" t="n">
        <f aca="false">SUM(Z5:Z138)</f>
        <v>424518.9696</v>
      </c>
      <c r="AA139" s="74" t="n">
        <f aca="false">SUM(AA5:AA138)</f>
        <v>484908.7176</v>
      </c>
      <c r="AB139" s="74" t="n">
        <f aca="false">SUM(AB5:AB138)</f>
        <v>567392.0136</v>
      </c>
      <c r="AC139" s="74" t="n">
        <f aca="false">SUM(AC5:AC138)</f>
        <v>583410.8136</v>
      </c>
      <c r="AD139" s="74" t="n">
        <f aca="false">SUM(AD5:AD138)</f>
        <v>563626.8168</v>
      </c>
      <c r="AE139" s="74" t="n">
        <f aca="false">SUM(AE5:AE138)</f>
        <v>602712.0168</v>
      </c>
      <c r="AF139" s="74" t="n">
        <f aca="false">SUM(AF5:AF138)</f>
        <v>584179.26</v>
      </c>
      <c r="AG139" s="74" t="n">
        <f aca="false">SUM(AG5:AG138)</f>
        <v>551645.244</v>
      </c>
      <c r="AH139" s="74" t="n">
        <f aca="false">SUM(AH5:AH138)</f>
        <v>621336.444</v>
      </c>
      <c r="AI139" s="74" t="n">
        <f aca="false">SUM(AI5:AI138)</f>
        <v>621142.044</v>
      </c>
      <c r="AJ139" s="74" t="n">
        <f aca="false">SUM(AJ5:AJ138)</f>
        <v>740422.044</v>
      </c>
      <c r="AK139" s="74" t="n">
        <f aca="false">SUM(AK5:AK138)</f>
        <v>761152.044</v>
      </c>
      <c r="AL139" s="74" t="n">
        <f aca="false">SUM(AL5:AL138)</f>
        <v>845194.644</v>
      </c>
      <c r="AM139" s="74" t="n">
        <f aca="false">SUM(AM5:AM138)</f>
        <v>1024241.808</v>
      </c>
      <c r="AN139" s="74" t="n">
        <f aca="false">SUM(AN5:AN138)</f>
        <v>931299.312</v>
      </c>
      <c r="AO139" s="74" t="n">
        <f aca="false">SUM(AO5:AO138)</f>
        <v>934948.152</v>
      </c>
      <c r="AP139" s="74" t="n">
        <f aca="false">SUM(AP5:AP138)</f>
        <v>923394.552</v>
      </c>
      <c r="AQ139" s="74" t="n">
        <f aca="false">SUM(AQ5:AQ138)</f>
        <v>965031.552</v>
      </c>
      <c r="AR139" s="74" t="n">
        <f aca="false">SUM(AR5:AR138)</f>
        <v>996207.552</v>
      </c>
      <c r="AS139" s="74" t="n">
        <f aca="false">SUM(AS5:AS138)</f>
        <v>996207.552</v>
      </c>
      <c r="AT139" s="74" t="n">
        <f aca="false">SUM(AT5:AT138)</f>
        <v>969073.152</v>
      </c>
      <c r="AU139" s="74" t="n">
        <f aca="false">SUM(AU5:AU138)</f>
        <v>969073.152</v>
      </c>
      <c r="AV139" s="74" t="n">
        <f aca="false">SUM(AV5:AV138)</f>
        <v>849793.152</v>
      </c>
      <c r="AW139" s="74" t="n">
        <f aca="false">SUM(AW5:AW138)</f>
        <v>769153.152</v>
      </c>
      <c r="AX139" s="74" t="n">
        <f aca="false">SUM(AX5:AX138)</f>
        <v>685040.952</v>
      </c>
      <c r="AY139" s="74" t="n">
        <f aca="false">SUM(AY5:AY138)</f>
        <v>338698.8</v>
      </c>
      <c r="AZ139" s="74" t="n">
        <f aca="false">SUM(AZ5:AZ138)</f>
        <v>237682.8</v>
      </c>
      <c r="BA139" s="74" t="n">
        <f aca="false">SUM(BA5:BA138)</f>
        <v>173159.4</v>
      </c>
      <c r="BB139" s="74" t="n">
        <f aca="false">SUM(BB5:BB138)</f>
        <v>168983.4</v>
      </c>
      <c r="BC139" s="74" t="n">
        <f aca="false">SUM(BC5:BC138)</f>
        <v>83940</v>
      </c>
      <c r="BD139" s="84" t="n">
        <f aca="false">SUM(BD5:BD138)</f>
        <v>46500</v>
      </c>
    </row>
    <row r="140" customFormat="false" ht="13.5" hidden="false" customHeight="false" outlineLevel="0" collapsed="false">
      <c r="A140" s="45"/>
      <c r="H140" s="45"/>
      <c r="U140" s="6"/>
      <c r="V140" s="6"/>
      <c r="W140" s="6"/>
      <c r="X140" s="6"/>
      <c r="Y140" s="6"/>
      <c r="Z140" s="6"/>
      <c r="AA140" s="6"/>
      <c r="AB140" s="6"/>
      <c r="AC140" s="6"/>
    </row>
    <row r="141" customFormat="false" ht="12.75" hidden="false" customHeight="false" outlineLevel="0" collapsed="false">
      <c r="A141" s="75" t="s">
        <v>1292</v>
      </c>
      <c r="D141" s="69" t="n">
        <f aca="false">SUMIF($B$5:$B$138,$H141,D$5:D$138)</f>
        <v>1426.9</v>
      </c>
      <c r="H141" s="75" t="s">
        <v>1292</v>
      </c>
      <c r="I141" s="69" t="n">
        <f aca="false">SUMIF($B$5:$B$138,$H141,I$5:I$138)</f>
        <v>0</v>
      </c>
      <c r="J141" s="69" t="n">
        <f aca="false">SUMIF($B$5:$B$138,$H141,J$5:J$138)</f>
        <v>12180</v>
      </c>
      <c r="K141" s="69" t="n">
        <f aca="false">SUMIF($B$5:$B$138,$H141,K$5:K$138)</f>
        <v>9744</v>
      </c>
      <c r="L141" s="69" t="n">
        <f aca="false">SUMIF($B$5:$B$138,$H141,L$5:L$138)</f>
        <v>9744</v>
      </c>
      <c r="M141" s="69" t="n">
        <f aca="false">SUMIF($B$5:$B$138,$H141,M$5:M$138)</f>
        <v>8553.6</v>
      </c>
      <c r="N141" s="69" t="n">
        <f aca="false">SUMIF($B$5:$B$138,$H141,N$5:N$138)</f>
        <v>11404.8</v>
      </c>
      <c r="O141" s="69" t="n">
        <f aca="false">SUMIF($B$5:$B$138,$H141,O$5:O$138)</f>
        <v>30960</v>
      </c>
      <c r="P141" s="69" t="n">
        <f aca="false">SUMIF($B$5:$B$138,$H141,P$5:P$138)</f>
        <v>30960</v>
      </c>
      <c r="Q141" s="69" t="n">
        <f aca="false">SUMIF($B$5:$B$138,$H141,Q$5:Q$138)</f>
        <v>32400</v>
      </c>
      <c r="R141" s="69" t="n">
        <f aca="false">SUMIF($B$5:$B$138,$H141,R$5:R$138)</f>
        <v>30374.4</v>
      </c>
      <c r="S141" s="69" t="n">
        <f aca="false">SUMIF($B$5:$B$138,$H141,S$5:S$138)</f>
        <v>34819.2</v>
      </c>
      <c r="T141" s="69" t="n">
        <f aca="false">SUMIF($B$5:$B$138,$H141,T$5:T$138)</f>
        <v>42821.76</v>
      </c>
      <c r="U141" s="69" t="n">
        <f aca="false">SUMIF($B$5:$B$138,$H141,U$5:U$138)</f>
        <v>51946.896</v>
      </c>
      <c r="V141" s="69" t="n">
        <f aca="false">SUMIF($B$5:$B$138,$H141,V$5:V$138)</f>
        <v>39766.896</v>
      </c>
      <c r="W141" s="69" t="n">
        <f aca="false">SUMIF($B$5:$B$138,$H141,W$5:W$138)</f>
        <v>39766.896</v>
      </c>
      <c r="X141" s="69" t="n">
        <f aca="false">SUMIF($B$5:$B$138,$H141,X$5:X$138)</f>
        <v>38026.896</v>
      </c>
      <c r="Y141" s="69" t="n">
        <f aca="false">SUMIF($B$5:$B$138,$H141,Y$5:Y$138)</f>
        <v>37690.896</v>
      </c>
      <c r="Z141" s="69" t="n">
        <f aca="false">SUMIF($B$5:$B$138,$H141,Z$5:Z$138)</f>
        <v>37690.896</v>
      </c>
      <c r="AA141" s="69" t="n">
        <f aca="false">SUMIF($B$5:$B$138,$H141,AA$5:AA$138)</f>
        <v>20986.896</v>
      </c>
      <c r="AB141" s="69" t="n">
        <f aca="false">SUMIF($B$5:$B$138,$H141,AB$5:AB$138)</f>
        <v>20986.896</v>
      </c>
      <c r="AC141" s="69" t="n">
        <f aca="false">SUMIF($B$5:$B$138,$H141,AC$5:AC$138)</f>
        <v>34366.896</v>
      </c>
      <c r="AD141" s="69" t="n">
        <f aca="false">SUMIF($B$5:$B$138,$H141,AD$5:AD$138)</f>
        <v>28798.896</v>
      </c>
      <c r="AE141" s="69" t="n">
        <f aca="false">SUMIF($B$5:$B$138,$H141,AE$5:AE$138)</f>
        <v>31558.896</v>
      </c>
      <c r="AF141" s="69" t="n">
        <f aca="false">SUMIF($B$5:$B$138,$H141,AF$5:AF$138)</f>
        <v>27425.136</v>
      </c>
      <c r="AG141" s="69" t="n">
        <f aca="false">SUMIF($B$5:$B$138,$H141,AG$5:AG$138)</f>
        <v>18300</v>
      </c>
      <c r="AH141" s="69" t="n">
        <f aca="false">SUMIF($B$5:$B$138,$H141,AH$5:AH$138)</f>
        <v>37934.4</v>
      </c>
      <c r="AI141" s="69" t="n">
        <f aca="false">SUMIF($B$5:$B$138,$H141,AI$5:AI$138)</f>
        <v>37934.4</v>
      </c>
      <c r="AJ141" s="69" t="n">
        <f aca="false">SUMIF($B$5:$B$138,$H141,AJ$5:AJ$138)</f>
        <v>37934.4</v>
      </c>
      <c r="AK141" s="69" t="n">
        <f aca="false">SUMIF($B$5:$B$138,$H141,AK$5:AK$138)</f>
        <v>37934.4</v>
      </c>
      <c r="AL141" s="69" t="n">
        <f aca="false">SUMIF($B$5:$B$138,$H141,AL$5:AL$138)</f>
        <v>37934.4</v>
      </c>
      <c r="AM141" s="69" t="n">
        <f aca="false">SUMIF($B$5:$B$138,$H141,AM$5:AM$138)</f>
        <v>37934.4</v>
      </c>
      <c r="AN141" s="69" t="n">
        <f aca="false">SUMIF($B$5:$B$138,$H141,AN$5:AN$138)</f>
        <v>37934.4</v>
      </c>
      <c r="AO141" s="69" t="n">
        <f aca="false">SUMIF($B$5:$B$138,$H141,AO$5:AO$138)</f>
        <v>23114.4</v>
      </c>
      <c r="AP141" s="69" t="n">
        <f aca="false">SUMIF($B$5:$B$138,$H141,AP$5:AP$138)</f>
        <v>27290.4</v>
      </c>
      <c r="AQ141" s="69" t="n">
        <f aca="false">SUMIF($B$5:$B$138,$H141,AQ$5:AQ$138)</f>
        <v>23810.4</v>
      </c>
      <c r="AR141" s="69" t="n">
        <f aca="false">SUMIF($B$5:$B$138,$H141,AR$5:AR$138)</f>
        <v>23810.4</v>
      </c>
      <c r="AS141" s="69" t="n">
        <f aca="false">SUMIF($B$5:$B$138,$H141,AS$5:AS$138)</f>
        <v>23810.4</v>
      </c>
      <c r="AT141" s="69" t="n">
        <f aca="false">SUMIF($B$5:$B$138,$H141,AT$5:AT$138)</f>
        <v>4176</v>
      </c>
      <c r="AU141" s="69" t="n">
        <f aca="false">SUMIF($B$5:$B$138,$H141,AU$5:AU$138)</f>
        <v>4176</v>
      </c>
      <c r="AV141" s="69" t="n">
        <f aca="false">SUMIF($B$5:$B$138,$H141,AV$5:AV$138)</f>
        <v>4176</v>
      </c>
      <c r="AW141" s="69" t="n">
        <f aca="false">SUMIF($B$5:$B$138,$H141,AW$5:AW$138)</f>
        <v>4176</v>
      </c>
      <c r="AX141" s="69" t="n">
        <f aca="false">SUMIF($B$5:$B$138,$H141,AX$5:AX$138)</f>
        <v>4176</v>
      </c>
      <c r="AY141" s="69" t="n">
        <f aca="false">SUMIF($B$5:$B$138,$H141,AY$5:AY$138)</f>
        <v>4176</v>
      </c>
      <c r="AZ141" s="69" t="n">
        <f aca="false">SUMIF($B$5:$B$138,$H141,AZ$5:AZ$138)</f>
        <v>4176</v>
      </c>
      <c r="BA141" s="69" t="n">
        <f aca="false">SUMIF($B$5:$B$138,$H141,BA$5:BA$138)</f>
        <v>4176</v>
      </c>
      <c r="BB141" s="69" t="n">
        <f aca="false">SUMIF($B$5:$B$138,$H141,BB$5:BB$138)</f>
        <v>0</v>
      </c>
      <c r="BC141" s="69" t="n">
        <f aca="false">SUMIF($B$5:$B$138,$H141,BC$5:BC$138)</f>
        <v>0</v>
      </c>
      <c r="BD141" s="83" t="n">
        <f aca="false">SUMIF($B$5:$B$138,$H141,BD$5:BD$138)</f>
        <v>0</v>
      </c>
    </row>
    <row r="142" customFormat="false" ht="12.75" hidden="false" customHeight="false" outlineLevel="0" collapsed="false">
      <c r="A142" s="75" t="s">
        <v>61</v>
      </c>
      <c r="D142" s="69" t="n">
        <f aca="false">SUMIF($B$5:$B$138,$H142,D$5:D$138)</f>
        <v>11956</v>
      </c>
      <c r="H142" s="75" t="s">
        <v>61</v>
      </c>
      <c r="I142" s="69" t="n">
        <f aca="false">SUMIF($B$5:$B$138,$H142,I$5:I$138)</f>
        <v>0</v>
      </c>
      <c r="J142" s="69" t="n">
        <f aca="false">SUMIF($B$5:$B$138,$H142,J$5:J$138)</f>
        <v>0</v>
      </c>
      <c r="K142" s="69" t="n">
        <f aca="false">SUMIF($B$5:$B$138,$H142,K$5:K$138)</f>
        <v>0</v>
      </c>
      <c r="L142" s="69" t="n">
        <f aca="false">SUMIF($B$5:$B$138,$H142,L$5:L$138)</f>
        <v>0</v>
      </c>
      <c r="M142" s="69" t="n">
        <f aca="false">SUMIF($B$5:$B$138,$H142,M$5:M$138)</f>
        <v>0</v>
      </c>
      <c r="N142" s="69" t="n">
        <f aca="false">SUMIF($B$5:$B$138,$H142,N$5:N$138)</f>
        <v>0</v>
      </c>
      <c r="O142" s="69" t="n">
        <f aca="false">SUMIF($B$5:$B$138,$H142,O$5:O$138)</f>
        <v>80886.84</v>
      </c>
      <c r="P142" s="69" t="n">
        <f aca="false">SUMIF($B$5:$B$138,$H142,P$5:P$138)</f>
        <v>80886.84</v>
      </c>
      <c r="Q142" s="69" t="n">
        <f aca="false">SUMIF($B$5:$B$138,$H142,Q$5:Q$138)</f>
        <v>121596.84</v>
      </c>
      <c r="R142" s="69" t="n">
        <f aca="false">SUMIF($B$5:$B$138,$H142,R$5:R$138)</f>
        <v>97277.472</v>
      </c>
      <c r="S142" s="69" t="n">
        <f aca="false">SUMIF($B$5:$B$138,$H142,S$5:S$138)</f>
        <v>109437.156</v>
      </c>
      <c r="T142" s="69" t="n">
        <f aca="false">SUMIF($B$5:$B$138,$H142,T$5:T$138)</f>
        <v>121596.84</v>
      </c>
      <c r="U142" s="69" t="n">
        <f aca="false">SUMIF($B$5:$B$138,$H142,U$5:U$138)</f>
        <v>121596.84</v>
      </c>
      <c r="V142" s="69" t="n">
        <f aca="false">SUMIF($B$5:$B$138,$H142,V$5:V$138)</f>
        <v>121596.84</v>
      </c>
      <c r="W142" s="69" t="n">
        <f aca="false">SUMIF($B$5:$B$138,$H142,W$5:W$138)</f>
        <v>121596.84</v>
      </c>
      <c r="X142" s="69" t="n">
        <f aca="false">SUMIF($B$5:$B$138,$H142,X$5:X$138)</f>
        <v>121596.84</v>
      </c>
      <c r="Y142" s="69" t="n">
        <f aca="false">SUMIF($B$5:$B$138,$H142,Y$5:Y$138)</f>
        <v>121596.84</v>
      </c>
      <c r="Z142" s="69" t="n">
        <f aca="false">SUMIF($B$5:$B$138,$H142,Z$5:Z$138)</f>
        <v>121596.84</v>
      </c>
      <c r="AA142" s="69" t="n">
        <f aca="false">SUMIF($B$5:$B$138,$H142,AA$5:AA$138)</f>
        <v>107550</v>
      </c>
      <c r="AB142" s="69" t="n">
        <f aca="false">SUMIF($B$5:$B$138,$H142,AB$5:AB$138)</f>
        <v>148664.88</v>
      </c>
      <c r="AC142" s="69" t="n">
        <f aca="false">SUMIF($B$5:$B$138,$H142,AC$5:AC$138)</f>
        <v>153793.44</v>
      </c>
      <c r="AD142" s="69" t="n">
        <f aca="false">SUMIF($B$5:$B$138,$H142,AD$5:AD$138)</f>
        <v>169523.04</v>
      </c>
      <c r="AE142" s="69" t="n">
        <f aca="false">SUMIF($B$5:$B$138,$H142,AE$5:AE$138)</f>
        <v>169523.04</v>
      </c>
      <c r="AF142" s="69" t="n">
        <f aca="false">SUMIF($B$5:$B$138,$H142,AF$5:AF$138)</f>
        <v>175787.04</v>
      </c>
      <c r="AG142" s="69" t="n">
        <f aca="false">SUMIF($B$5:$B$138,$H142,AG$5:AG$138)</f>
        <v>175787.04</v>
      </c>
      <c r="AH142" s="69" t="n">
        <f aca="false">SUMIF($B$5:$B$138,$H142,AH$5:AH$138)</f>
        <v>175787.04</v>
      </c>
      <c r="AI142" s="69" t="n">
        <f aca="false">SUMIF($B$5:$B$138,$H142,AI$5:AI$138)</f>
        <v>175787.04</v>
      </c>
      <c r="AJ142" s="69" t="n">
        <f aca="false">SUMIF($B$5:$B$138,$H142,AJ$5:AJ$138)</f>
        <v>256787.04</v>
      </c>
      <c r="AK142" s="69" t="n">
        <f aca="false">SUMIF($B$5:$B$138,$H142,AK$5:AK$138)</f>
        <v>299987.04</v>
      </c>
      <c r="AL142" s="69" t="n">
        <f aca="false">SUMIF($B$5:$B$138,$H142,AL$5:AL$138)</f>
        <v>345430.44</v>
      </c>
      <c r="AM142" s="69" t="n">
        <f aca="false">SUMIF($B$5:$B$138,$H142,AM$5:AM$138)</f>
        <v>487733.04</v>
      </c>
      <c r="AN142" s="69" t="n">
        <f aca="false">SUMIF($B$5:$B$138,$H142,AN$5:AN$138)</f>
        <v>446618.16</v>
      </c>
      <c r="AO142" s="69" t="n">
        <f aca="false">SUMIF($B$5:$B$138,$H142,AO$5:AO$138)</f>
        <v>446223</v>
      </c>
      <c r="AP142" s="69" t="n">
        <f aca="false">SUMIF($B$5:$B$138,$H142,AP$5:AP$138)</f>
        <v>430493.4</v>
      </c>
      <c r="AQ142" s="69" t="n">
        <f aca="false">SUMIF($B$5:$B$138,$H142,AQ$5:AQ$138)</f>
        <v>515536.8</v>
      </c>
      <c r="AR142" s="69" t="n">
        <f aca="false">SUMIF($B$5:$B$138,$H142,AR$5:AR$138)</f>
        <v>509272.8</v>
      </c>
      <c r="AS142" s="69" t="n">
        <f aca="false">SUMIF($B$5:$B$138,$H142,AS$5:AS$138)</f>
        <v>509272.8</v>
      </c>
      <c r="AT142" s="69" t="n">
        <f aca="false">SUMIF($B$5:$B$138,$H142,AT$5:AT$138)</f>
        <v>555772.8</v>
      </c>
      <c r="AU142" s="69" t="n">
        <f aca="false">SUMIF($B$5:$B$138,$H142,AU$5:AU$138)</f>
        <v>555772.8</v>
      </c>
      <c r="AV142" s="69" t="n">
        <f aca="false">SUMIF($B$5:$B$138,$H142,AV$5:AV$138)</f>
        <v>474772.8</v>
      </c>
      <c r="AW142" s="69" t="n">
        <f aca="false">SUMIF($B$5:$B$138,$H142,AW$5:AW$138)</f>
        <v>431572.8</v>
      </c>
      <c r="AX142" s="69" t="n">
        <f aca="false">SUMIF($B$5:$B$138,$H142,AX$5:AX$138)</f>
        <v>386129.4</v>
      </c>
      <c r="AY142" s="69" t="n">
        <f aca="false">SUMIF($B$5:$B$138,$H142,AY$5:AY$138)</f>
        <v>176986.8</v>
      </c>
      <c r="AZ142" s="69" t="n">
        <f aca="false">SUMIF($B$5:$B$138,$H142,AZ$5:AZ$138)</f>
        <v>176986.8</v>
      </c>
      <c r="BA142" s="69" t="n">
        <f aca="false">SUMIF($B$5:$B$138,$H142,BA$5:BA$138)</f>
        <v>131543.4</v>
      </c>
      <c r="BB142" s="69" t="n">
        <f aca="false">SUMIF($B$5:$B$138,$H142,BB$5:BB$138)</f>
        <v>131543.4</v>
      </c>
      <c r="BC142" s="69" t="n">
        <f aca="false">SUMIF($B$5:$B$138,$H142,BC$5:BC$138)</f>
        <v>46500</v>
      </c>
      <c r="BD142" s="83" t="n">
        <f aca="false">SUMIF($B$5:$B$138,$H142,BD$5:BD$138)</f>
        <v>46500</v>
      </c>
    </row>
    <row r="143" customFormat="false" ht="12.75" hidden="false" customHeight="false" outlineLevel="0" collapsed="false">
      <c r="A143" s="75" t="s">
        <v>20</v>
      </c>
      <c r="D143" s="69" t="n">
        <f aca="false">SUMIF($B$5:$B$138,$H143,D$5:D$138)</f>
        <v>4044.9</v>
      </c>
      <c r="H143" s="75" t="s">
        <v>20</v>
      </c>
      <c r="I143" s="69" t="n">
        <f aca="false">SUMIF($B$5:$B$138,$H143,I$5:I$138)</f>
        <v>0</v>
      </c>
      <c r="J143" s="69" t="n">
        <f aca="false">SUMIF($B$5:$B$138,$H143,J$5:J$138)</f>
        <v>0</v>
      </c>
      <c r="K143" s="69" t="n">
        <f aca="false">SUMIF($B$5:$B$138,$H143,K$5:K$138)</f>
        <v>0</v>
      </c>
      <c r="L143" s="69" t="n">
        <f aca="false">SUMIF($B$5:$B$138,$H143,L$5:L$138)</f>
        <v>110.88</v>
      </c>
      <c r="M143" s="69" t="n">
        <f aca="false">SUMIF($B$5:$B$138,$H143,M$5:M$138)</f>
        <v>95.0400000000002</v>
      </c>
      <c r="N143" s="69" t="n">
        <f aca="false">SUMIF($B$5:$B$138,$H143,N$5:N$138)</f>
        <v>380.160000000001</v>
      </c>
      <c r="O143" s="69" t="n">
        <f aca="false">SUMIF($B$5:$B$138,$H143,O$5:O$138)</f>
        <v>475.200000000001</v>
      </c>
      <c r="P143" s="69" t="n">
        <f aca="false">SUMIF($B$5:$B$138,$H143,P$5:P$138)</f>
        <v>72998.4</v>
      </c>
      <c r="Q143" s="69" t="n">
        <f aca="false">SUMIF($B$5:$B$138,$H143,Q$5:Q$138)</f>
        <v>73151.76</v>
      </c>
      <c r="R143" s="69" t="n">
        <f aca="false">SUMIF($B$5:$B$138,$H143,R$5:R$138)</f>
        <v>59011.6992</v>
      </c>
      <c r="S143" s="69" t="n">
        <f aca="false">SUMIF($B$5:$B$138,$H143,S$5:S$138)</f>
        <v>66388.1616</v>
      </c>
      <c r="T143" s="69" t="n">
        <f aca="false">SUMIF($B$5:$B$138,$H143,T$5:T$138)</f>
        <v>73764.624</v>
      </c>
      <c r="U143" s="69" t="n">
        <f aca="false">SUMIF($B$5:$B$138,$H143,U$5:U$138)</f>
        <v>74829.504</v>
      </c>
      <c r="V143" s="69" t="n">
        <f aca="false">SUMIF($B$5:$B$138,$H143,V$5:V$138)</f>
        <v>74829.504</v>
      </c>
      <c r="W143" s="69" t="n">
        <f aca="false">SUMIF($B$5:$B$138,$H143,W$5:W$138)</f>
        <v>74829.504</v>
      </c>
      <c r="X143" s="69" t="n">
        <f aca="false">SUMIF($B$5:$B$138,$H143,X$5:X$138)</f>
        <v>74671.104</v>
      </c>
      <c r="Y143" s="69" t="n">
        <f aca="false">SUMIF($B$5:$B$138,$H143,Y$5:Y$138)</f>
        <v>134527.104</v>
      </c>
      <c r="Z143" s="69" t="n">
        <f aca="false">SUMIF($B$5:$B$138,$H143,Z$5:Z$138)</f>
        <v>134210.304</v>
      </c>
      <c r="AA143" s="69" t="n">
        <f aca="false">SUMIF($B$5:$B$138,$H143,AA$5:AA$138)</f>
        <v>137013.744</v>
      </c>
      <c r="AB143" s="69" t="n">
        <f aca="false">SUMIF($B$5:$B$138,$H143,AB$5:AB$138)</f>
        <v>140841.744</v>
      </c>
      <c r="AC143" s="69" t="n">
        <f aca="false">SUMIF($B$5:$B$138,$H143,AC$5:AC$138)</f>
        <v>140688.384</v>
      </c>
      <c r="AD143" s="69" t="n">
        <f aca="false">SUMIF($B$5:$B$138,$H143,AD$5:AD$138)</f>
        <v>140075.52</v>
      </c>
      <c r="AE143" s="69" t="n">
        <f aca="false">SUMIF($B$5:$B$138,$H143,AE$5:AE$138)</f>
        <v>140075.52</v>
      </c>
      <c r="AF143" s="69" t="n">
        <f aca="false">SUMIF($B$5:$B$138,$H143,AF$5:AF$138)</f>
        <v>140075.52</v>
      </c>
      <c r="AG143" s="69" t="n">
        <f aca="false">SUMIF($B$5:$B$138,$H143,AG$5:AG$138)</f>
        <v>139010.64</v>
      </c>
      <c r="AH143" s="69" t="n">
        <f aca="false">SUMIF($B$5:$B$138,$H143,AH$5:AH$138)</f>
        <v>139010.64</v>
      </c>
      <c r="AI143" s="69" t="n">
        <f aca="false">SUMIF($B$5:$B$138,$H143,AI$5:AI$138)</f>
        <v>139010.64</v>
      </c>
      <c r="AJ143" s="69" t="n">
        <f aca="false">SUMIF($B$5:$B$138,$H143,AJ$5:AJ$138)</f>
        <v>139010.64</v>
      </c>
      <c r="AK143" s="69" t="n">
        <f aca="false">SUMIF($B$5:$B$138,$H143,AK$5:AK$138)</f>
        <v>79154.64</v>
      </c>
      <c r="AL143" s="69" t="n">
        <f aca="false">SUMIF($B$5:$B$138,$H143,AL$5:AL$138)</f>
        <v>79154.64</v>
      </c>
      <c r="AM143" s="69" t="n">
        <f aca="false">SUMIF($B$5:$B$138,$H143,AM$5:AM$138)</f>
        <v>76351.2</v>
      </c>
      <c r="AN143" s="69" t="n">
        <f aca="false">SUMIF($B$5:$B$138,$H143,AN$5:AN$138)</f>
        <v>0</v>
      </c>
      <c r="AO143" s="69" t="n">
        <f aca="false">SUMIF($B$5:$B$138,$H143,AO$5:AO$138)</f>
        <v>0</v>
      </c>
      <c r="AP143" s="69" t="n">
        <f aca="false">SUMIF($B$5:$B$138,$H143,AP$5:AP$138)</f>
        <v>0</v>
      </c>
      <c r="AQ143" s="69" t="n">
        <f aca="false">SUMIF($B$5:$B$138,$H143,AQ$5:AQ$138)</f>
        <v>0</v>
      </c>
      <c r="AR143" s="69" t="n">
        <f aca="false">SUMIF($B$5:$B$138,$H143,AR$5:AR$138)</f>
        <v>0</v>
      </c>
      <c r="AS143" s="69" t="n">
        <f aca="false">SUMIF($B$5:$B$138,$H143,AS$5:AS$138)</f>
        <v>0</v>
      </c>
      <c r="AT143" s="69" t="n">
        <f aca="false">SUMIF($B$5:$B$138,$H143,AT$5:AT$138)</f>
        <v>0</v>
      </c>
      <c r="AU143" s="69" t="n">
        <f aca="false">SUMIF($B$5:$B$138,$H143,AU$5:AU$138)</f>
        <v>0</v>
      </c>
      <c r="AV143" s="69" t="n">
        <f aca="false">SUMIF($B$5:$B$138,$H143,AV$5:AV$138)</f>
        <v>0</v>
      </c>
      <c r="AW143" s="69" t="n">
        <f aca="false">SUMIF($B$5:$B$138,$H143,AW$5:AW$138)</f>
        <v>0</v>
      </c>
      <c r="AX143" s="69" t="n">
        <f aca="false">SUMIF($B$5:$B$138,$H143,AX$5:AX$138)</f>
        <v>0</v>
      </c>
      <c r="AY143" s="69" t="n">
        <f aca="false">SUMIF($B$5:$B$138,$H143,AY$5:AY$138)</f>
        <v>0</v>
      </c>
      <c r="AZ143" s="69" t="n">
        <f aca="false">SUMIF($B$5:$B$138,$H143,AZ$5:AZ$138)</f>
        <v>0</v>
      </c>
      <c r="BA143" s="69" t="n">
        <f aca="false">SUMIF($B$5:$B$138,$H143,BA$5:BA$138)</f>
        <v>0</v>
      </c>
      <c r="BB143" s="69" t="n">
        <f aca="false">SUMIF($B$5:$B$138,$H143,BB$5:BB$138)</f>
        <v>0</v>
      </c>
      <c r="BC143" s="69" t="n">
        <f aca="false">SUMIF($B$5:$B$138,$H143,BC$5:BC$138)</f>
        <v>0</v>
      </c>
      <c r="BD143" s="83" t="n">
        <f aca="false">SUMIF($B$5:$B$138,$H143,BD$5:BD$138)</f>
        <v>0</v>
      </c>
    </row>
    <row r="144" customFormat="false" ht="12.75" hidden="false" customHeight="false" outlineLevel="0" collapsed="false">
      <c r="A144" s="75" t="s">
        <v>27</v>
      </c>
      <c r="D144" s="69" t="n">
        <f aca="false">SUMIF($B$5:$B$138,$H144,D$5:D$138)</f>
        <v>5107.5</v>
      </c>
      <c r="H144" s="75" t="s">
        <v>27</v>
      </c>
      <c r="I144" s="69" t="n">
        <f aca="false">SUMIF($B$5:$B$138,$H144,I$5:I$138)</f>
        <v>0</v>
      </c>
      <c r="J144" s="69" t="n">
        <f aca="false">SUMIF($B$5:$B$138,$H144,J$5:J$138)</f>
        <v>0</v>
      </c>
      <c r="K144" s="69" t="n">
        <f aca="false">SUMIF($B$5:$B$138,$H144,K$5:K$138)</f>
        <v>0</v>
      </c>
      <c r="L144" s="69" t="n">
        <f aca="false">SUMIF($B$5:$B$138,$H144,L$5:L$138)</f>
        <v>0</v>
      </c>
      <c r="M144" s="69" t="n">
        <f aca="false">SUMIF($B$5:$B$138,$H144,M$5:M$138)</f>
        <v>188.45568</v>
      </c>
      <c r="N144" s="69" t="n">
        <f aca="false">SUMIF($B$5:$B$138,$H144,N$5:N$138)</f>
        <v>481.674240000001</v>
      </c>
      <c r="O144" s="69" t="n">
        <f aca="false">SUMIF($B$5:$B$138,$H144,O$5:O$138)</f>
        <v>674.092800000001</v>
      </c>
      <c r="P144" s="69" t="n">
        <f aca="false">SUMIF($B$5:$B$138,$H144,P$5:P$138)</f>
        <v>36242.0928</v>
      </c>
      <c r="Q144" s="69" t="n">
        <f aca="false">SUMIF($B$5:$B$138,$H144,Q$5:Q$138)</f>
        <v>36422.0928</v>
      </c>
      <c r="R144" s="69" t="n">
        <f aca="false">SUMIF($B$5:$B$138,$H144,R$5:R$138)</f>
        <v>47362.83648</v>
      </c>
      <c r="S144" s="69" t="n">
        <f aca="false">SUMIF($B$5:$B$138,$H144,S$5:S$138)</f>
        <v>54281.11104</v>
      </c>
      <c r="T144" s="69" t="n">
        <f aca="false">SUMIF($B$5:$B$138,$H144,T$5:T$138)</f>
        <v>63312.3456</v>
      </c>
      <c r="U144" s="69" t="n">
        <f aca="false">SUMIF($B$5:$B$138,$H144,U$5:U$138)</f>
        <v>85656.3456</v>
      </c>
      <c r="V144" s="69" t="n">
        <f aca="false">SUMIF($B$5:$B$138,$H144,V$5:V$138)</f>
        <v>89239.5456</v>
      </c>
      <c r="W144" s="69" t="n">
        <f aca="false">SUMIF($B$5:$B$138,$H144,W$5:W$138)</f>
        <v>89433.9456</v>
      </c>
      <c r="X144" s="69" t="n">
        <f aca="false">SUMIF($B$5:$B$138,$H144,X$5:X$138)</f>
        <v>89433.9456</v>
      </c>
      <c r="Y144" s="69" t="n">
        <f aca="false">SUMIF($B$5:$B$138,$H144,Y$5:Y$138)</f>
        <v>89173.8528</v>
      </c>
      <c r="Z144" s="69" t="n">
        <f aca="false">SUMIF($B$5:$B$138,$H144,Z$5:Z$138)</f>
        <v>88885.8528</v>
      </c>
      <c r="AA144" s="69" t="n">
        <f aca="false">SUMIF($B$5:$B$138,$H144,AA$5:AA$138)</f>
        <v>176990.2008</v>
      </c>
      <c r="AB144" s="69" t="n">
        <f aca="false">SUMIF($B$5:$B$138,$H144,AB$5:AB$138)</f>
        <v>181444.2168</v>
      </c>
      <c r="AC144" s="69" t="n">
        <f aca="false">SUMIF($B$5:$B$138,$H144,AC$5:AC$138)</f>
        <v>181480.2168</v>
      </c>
      <c r="AD144" s="69" t="n">
        <f aca="false">SUMIF($B$5:$B$138,$H144,AD$5:AD$138)</f>
        <v>158698.764</v>
      </c>
      <c r="AE144" s="69" t="n">
        <f aca="false">SUMIF($B$5:$B$138,$H144,AE$5:AE$138)</f>
        <v>161045.964</v>
      </c>
      <c r="AF144" s="69" t="n">
        <f aca="false">SUMIF($B$5:$B$138,$H144,AF$5:AF$138)</f>
        <v>158045.964</v>
      </c>
      <c r="AG144" s="69" t="n">
        <f aca="false">SUMIF($B$5:$B$138,$H144,AG$5:AG$138)</f>
        <v>135701.964</v>
      </c>
      <c r="AH144" s="69" t="n">
        <f aca="false">SUMIF($B$5:$B$138,$H144,AH$5:AH$138)</f>
        <v>132118.764</v>
      </c>
      <c r="AI144" s="69" t="n">
        <f aca="false">SUMIF($B$5:$B$138,$H144,AI$5:AI$138)</f>
        <v>131924.364</v>
      </c>
      <c r="AJ144" s="69" t="n">
        <f aca="false">SUMIF($B$5:$B$138,$H144,AJ$5:AJ$138)</f>
        <v>131924.364</v>
      </c>
      <c r="AK144" s="69" t="n">
        <f aca="false">SUMIF($B$5:$B$138,$H144,AK$5:AK$138)</f>
        <v>131870.364</v>
      </c>
      <c r="AL144" s="69" t="n">
        <f aca="false">SUMIF($B$5:$B$138,$H144,AL$5:AL$138)</f>
        <v>131870.364</v>
      </c>
      <c r="AM144" s="69" t="n">
        <f aca="false">SUMIF($B$5:$B$138,$H144,AM$5:AM$138)</f>
        <v>101861.568</v>
      </c>
      <c r="AN144" s="69" t="n">
        <f aca="false">SUMIF($B$5:$B$138,$H144,AN$5:AN$138)</f>
        <v>67407.552</v>
      </c>
      <c r="AO144" s="69" t="n">
        <f aca="false">SUMIF($B$5:$B$138,$H144,AO$5:AO$138)</f>
        <v>67191.552</v>
      </c>
      <c r="AP144" s="69" t="n">
        <f aca="false">SUMIF($B$5:$B$138,$H144,AP$5:AP$138)</f>
        <v>67191.552</v>
      </c>
      <c r="AQ144" s="69" t="n">
        <f aca="false">SUMIF($B$5:$B$138,$H144,AQ$5:AQ$138)</f>
        <v>63735.552</v>
      </c>
      <c r="AR144" s="69" t="n">
        <f aca="false">SUMIF($B$5:$B$138,$H144,AR$5:AR$138)</f>
        <v>101175.552</v>
      </c>
      <c r="AS144" s="69" t="n">
        <f aca="false">SUMIF($B$5:$B$138,$H144,AS$5:AS$138)</f>
        <v>101175.552</v>
      </c>
      <c r="AT144" s="69" t="n">
        <f aca="false">SUMIF($B$5:$B$138,$H144,AT$5:AT$138)</f>
        <v>101175.552</v>
      </c>
      <c r="AU144" s="69" t="n">
        <f aca="false">SUMIF($B$5:$B$138,$H144,AU$5:AU$138)</f>
        <v>101175.552</v>
      </c>
      <c r="AV144" s="69" t="n">
        <f aca="false">SUMIF($B$5:$B$138,$H144,AV$5:AV$138)</f>
        <v>101175.552</v>
      </c>
      <c r="AW144" s="69" t="n">
        <f aca="false">SUMIF($B$5:$B$138,$H144,AW$5:AW$138)</f>
        <v>101175.552</v>
      </c>
      <c r="AX144" s="69" t="n">
        <f aca="false">SUMIF($B$5:$B$138,$H144,AX$5:AX$138)</f>
        <v>101175.552</v>
      </c>
      <c r="AY144" s="69" t="n">
        <f aca="false">SUMIF($B$5:$B$138,$H144,AY$5:AY$138)</f>
        <v>43008</v>
      </c>
      <c r="AZ144" s="69" t="n">
        <f aca="false">SUMIF($B$5:$B$138,$H144,AZ$5:AZ$138)</f>
        <v>37440</v>
      </c>
      <c r="BA144" s="69" t="n">
        <f aca="false">SUMIF($B$5:$B$138,$H144,BA$5:BA$138)</f>
        <v>37440</v>
      </c>
      <c r="BB144" s="69" t="n">
        <f aca="false">SUMIF($B$5:$B$138,$H144,BB$5:BB$138)</f>
        <v>37440</v>
      </c>
      <c r="BC144" s="69" t="n">
        <f aca="false">SUMIF($B$5:$B$138,$H144,BC$5:BC$138)</f>
        <v>37440</v>
      </c>
      <c r="BD144" s="83" t="n">
        <f aca="false">SUMIF($B$5:$B$138,$H144,BD$5:BD$138)</f>
        <v>0</v>
      </c>
    </row>
    <row r="145" customFormat="false" ht="12.75" hidden="false" customHeight="false" outlineLevel="0" collapsed="false">
      <c r="A145" s="75" t="s">
        <v>38</v>
      </c>
      <c r="D145" s="69" t="n">
        <f aca="false">SUMIF($B$5:$B$138,$H145,D$5:D$138)</f>
        <v>1000.9</v>
      </c>
      <c r="H145" s="75" t="s">
        <v>38</v>
      </c>
      <c r="I145" s="69" t="n">
        <f aca="false">SUMIF($B$5:$B$138,$H145,I$5:I$138)</f>
        <v>0</v>
      </c>
      <c r="J145" s="69" t="n">
        <f aca="false">SUMIF($B$5:$B$138,$H145,J$5:J$138)</f>
        <v>0</v>
      </c>
      <c r="K145" s="69" t="n">
        <f aca="false">SUMIF($B$5:$B$138,$H145,K$5:K$138)</f>
        <v>0</v>
      </c>
      <c r="L145" s="69" t="n">
        <f aca="false">SUMIF($B$5:$B$138,$H145,L$5:L$138)</f>
        <v>0</v>
      </c>
      <c r="M145" s="69" t="n">
        <f aca="false">SUMIF($B$5:$B$138,$H145,M$5:M$138)</f>
        <v>0</v>
      </c>
      <c r="N145" s="69" t="n">
        <f aca="false">SUMIF($B$5:$B$138,$H145,N$5:N$138)</f>
        <v>0</v>
      </c>
      <c r="O145" s="69" t="n">
        <f aca="false">SUMIF($B$5:$B$138,$H145,O$5:O$138)</f>
        <v>8889.6</v>
      </c>
      <c r="P145" s="69" t="n">
        <f aca="false">SUMIF($B$5:$B$138,$H145,P$5:P$138)</f>
        <v>8889.6</v>
      </c>
      <c r="Q145" s="69" t="n">
        <f aca="false">SUMIF($B$5:$B$138,$H145,Q$5:Q$138)</f>
        <v>10617.6</v>
      </c>
      <c r="R145" s="69" t="n">
        <f aca="false">SUMIF($B$5:$B$138,$H145,R$5:R$138)</f>
        <v>8494.08</v>
      </c>
      <c r="S145" s="69" t="n">
        <f aca="false">SUMIF($B$5:$B$138,$H145,S$5:S$138)</f>
        <v>11478.24</v>
      </c>
      <c r="T145" s="69" t="n">
        <f aca="false">SUMIF($B$5:$B$138,$H145,T$5:T$138)</f>
        <v>12753.6</v>
      </c>
      <c r="U145" s="69" t="n">
        <f aca="false">SUMIF($B$5:$B$138,$H145,U$5:U$138)</f>
        <v>12753.6</v>
      </c>
      <c r="V145" s="69" t="n">
        <f aca="false">SUMIF($B$5:$B$138,$H145,V$5:V$138)</f>
        <v>12753.6</v>
      </c>
      <c r="W145" s="69" t="n">
        <f aca="false">SUMIF($B$5:$B$138,$H145,W$5:W$138)</f>
        <v>12753.6</v>
      </c>
      <c r="X145" s="69" t="n">
        <f aca="false">SUMIF($B$5:$B$138,$H145,X$5:X$138)</f>
        <v>12753.6</v>
      </c>
      <c r="Y145" s="69" t="n">
        <f aca="false">SUMIF($B$5:$B$138,$H145,Y$5:Y$138)</f>
        <v>12753.6</v>
      </c>
      <c r="Z145" s="69" t="n">
        <f aca="false">SUMIF($B$5:$B$138,$H145,Z$5:Z$138)</f>
        <v>12753.6</v>
      </c>
      <c r="AA145" s="69" t="n">
        <f aca="false">SUMIF($B$5:$B$138,$H145,AA$5:AA$138)</f>
        <v>13051.2</v>
      </c>
      <c r="AB145" s="69" t="n">
        <f aca="false">SUMIF($B$5:$B$138,$H145,AB$5:AB$138)</f>
        <v>13051.2</v>
      </c>
      <c r="AC145" s="69" t="n">
        <f aca="false">SUMIF($B$5:$B$138,$H145,AC$5:AC$138)</f>
        <v>11323.2</v>
      </c>
      <c r="AD145" s="69" t="n">
        <f aca="false">SUMIF($B$5:$B$138,$H145,AD$5:AD$138)</f>
        <v>11323.2</v>
      </c>
      <c r="AE145" s="69" t="n">
        <f aca="false">SUMIF($B$5:$B$138,$H145,AE$5:AE$138)</f>
        <v>9187.2</v>
      </c>
      <c r="AF145" s="69" t="n">
        <f aca="false">SUMIF($B$5:$B$138,$H145,AF$5:AF$138)</f>
        <v>9187.2</v>
      </c>
      <c r="AG145" s="69" t="n">
        <f aca="false">SUMIF($B$5:$B$138,$H145,AG$5:AG$138)</f>
        <v>9187.2</v>
      </c>
      <c r="AH145" s="69" t="n">
        <f aca="false">SUMIF($B$5:$B$138,$H145,AH$5:AH$138)</f>
        <v>9187.2</v>
      </c>
      <c r="AI145" s="69" t="n">
        <f aca="false">SUMIF($B$5:$B$138,$H145,AI$5:AI$138)</f>
        <v>9187.2</v>
      </c>
      <c r="AJ145" s="69" t="n">
        <f aca="false">SUMIF($B$5:$B$138,$H145,AJ$5:AJ$138)</f>
        <v>9187.2</v>
      </c>
      <c r="AK145" s="69" t="n">
        <f aca="false">SUMIF($B$5:$B$138,$H145,AK$5:AK$138)</f>
        <v>9187.2</v>
      </c>
      <c r="AL145" s="69" t="n">
        <f aca="false">SUMIF($B$5:$B$138,$H145,AL$5:AL$138)</f>
        <v>43747.2</v>
      </c>
      <c r="AM145" s="69" t="n">
        <f aca="false">SUMIF($B$5:$B$138,$H145,AM$5:AM$138)</f>
        <v>34560</v>
      </c>
      <c r="AN145" s="69" t="n">
        <f aca="false">SUMIF($B$5:$B$138,$H145,AN$5:AN$138)</f>
        <v>34560</v>
      </c>
      <c r="AO145" s="69" t="n">
        <f aca="false">SUMIF($B$5:$B$138,$H145,AO$5:AO$138)</f>
        <v>34560</v>
      </c>
      <c r="AP145" s="69" t="n">
        <f aca="false">SUMIF($B$5:$B$138,$H145,AP$5:AP$138)</f>
        <v>34560</v>
      </c>
      <c r="AQ145" s="69" t="n">
        <f aca="false">SUMIF($B$5:$B$138,$H145,AQ$5:AQ$138)</f>
        <v>34560</v>
      </c>
      <c r="AR145" s="69" t="n">
        <f aca="false">SUMIF($B$5:$B$138,$H145,AR$5:AR$138)</f>
        <v>34560</v>
      </c>
      <c r="AS145" s="69" t="n">
        <f aca="false">SUMIF($B$5:$B$138,$H145,AS$5:AS$138)</f>
        <v>34560</v>
      </c>
      <c r="AT145" s="69" t="n">
        <f aca="false">SUMIF($B$5:$B$138,$H145,AT$5:AT$138)</f>
        <v>34560</v>
      </c>
      <c r="AU145" s="69" t="n">
        <f aca="false">SUMIF($B$5:$B$138,$H145,AU$5:AU$138)</f>
        <v>34560</v>
      </c>
      <c r="AV145" s="69" t="n">
        <f aca="false">SUMIF($B$5:$B$138,$H145,AV$5:AV$138)</f>
        <v>34560</v>
      </c>
      <c r="AW145" s="69" t="n">
        <f aca="false">SUMIF($B$5:$B$138,$H145,AW$5:AW$138)</f>
        <v>34560</v>
      </c>
      <c r="AX145" s="69" t="n">
        <f aca="false">SUMIF($B$5:$B$138,$H145,AX$5:AX$138)</f>
        <v>0</v>
      </c>
      <c r="AY145" s="69" t="n">
        <f aca="false">SUMIF($B$5:$B$138,$H145,AY$5:AY$138)</f>
        <v>0</v>
      </c>
      <c r="AZ145" s="69" t="n">
        <f aca="false">SUMIF($B$5:$B$138,$H145,AZ$5:AZ$138)</f>
        <v>0</v>
      </c>
      <c r="BA145" s="69" t="n">
        <f aca="false">SUMIF($B$5:$B$138,$H145,BA$5:BA$138)</f>
        <v>0</v>
      </c>
      <c r="BB145" s="69" t="n">
        <f aca="false">SUMIF($B$5:$B$138,$H145,BB$5:BB$138)</f>
        <v>0</v>
      </c>
      <c r="BC145" s="69" t="n">
        <f aca="false">SUMIF($B$5:$B$138,$H145,BC$5:BC$138)</f>
        <v>0</v>
      </c>
      <c r="BD145" s="83" t="n">
        <f aca="false">SUMIF($B$5:$B$138,$H145,BD$5:BD$138)</f>
        <v>0</v>
      </c>
    </row>
    <row r="146" customFormat="false" ht="12.75" hidden="false" customHeight="false" outlineLevel="0" collapsed="false">
      <c r="A146" s="75" t="s">
        <v>31</v>
      </c>
      <c r="D146" s="69" t="n">
        <f aca="false">SUMIF($B$5:$B$138,$H146,D$5:D$138)</f>
        <v>4571.7</v>
      </c>
      <c r="H146" s="75" t="s">
        <v>31</v>
      </c>
      <c r="I146" s="69" t="n">
        <f aca="false">SUMIF($B$5:$B$138,$H146,I$5:I$138)</f>
        <v>0</v>
      </c>
      <c r="J146" s="69" t="n">
        <f aca="false">SUMIF($B$5:$B$138,$H146,J$5:J$138)</f>
        <v>0</v>
      </c>
      <c r="K146" s="69" t="n">
        <f aca="false">SUMIF($B$5:$B$138,$H146,K$5:K$138)</f>
        <v>0</v>
      </c>
      <c r="L146" s="69" t="n">
        <f aca="false">SUMIF($B$5:$B$138,$H146,L$5:L$138)</f>
        <v>0</v>
      </c>
      <c r="M146" s="69" t="n">
        <f aca="false">SUMIF($B$5:$B$138,$H146,M$5:M$138)</f>
        <v>0</v>
      </c>
      <c r="N146" s="69" t="n">
        <f aca="false">SUMIF($B$5:$B$138,$H146,N$5:N$138)</f>
        <v>253.440000000001</v>
      </c>
      <c r="O146" s="69" t="n">
        <f aca="false">SUMIF($B$5:$B$138,$H146,O$5:O$138)</f>
        <v>316.800000000001</v>
      </c>
      <c r="P146" s="69" t="n">
        <f aca="false">SUMIF($B$5:$B$138,$H146,P$5:P$138)</f>
        <v>3700.8</v>
      </c>
      <c r="Q146" s="69" t="n">
        <f aca="false">SUMIF($B$5:$B$138,$H146,Q$5:Q$138)</f>
        <v>4345.20000000001</v>
      </c>
      <c r="R146" s="69" t="n">
        <f aca="false">SUMIF($B$5:$B$138,$H146,R$5:R$138)</f>
        <v>8169.98400000001</v>
      </c>
      <c r="S146" s="69" t="n">
        <f aca="false">SUMIF($B$5:$B$138,$H146,S$5:S$138)</f>
        <v>9511.99200000001</v>
      </c>
      <c r="T146" s="69" t="n">
        <f aca="false">SUMIF($B$5:$B$138,$H146,T$5:T$138)</f>
        <v>28231.8768</v>
      </c>
      <c r="U146" s="69" t="n">
        <f aca="false">SUMIF($B$5:$B$138,$H146,U$5:U$138)</f>
        <v>28231.8768</v>
      </c>
      <c r="V146" s="69" t="n">
        <f aca="false">SUMIF($B$5:$B$138,$H146,V$5:V$138)</f>
        <v>28231.8768</v>
      </c>
      <c r="W146" s="69" t="n">
        <f aca="false">SUMIF($B$5:$B$138,$H146,W$5:W$138)</f>
        <v>28231.8768</v>
      </c>
      <c r="X146" s="69" t="n">
        <f aca="false">SUMIF($B$5:$B$138,$H146,X$5:X$138)</f>
        <v>28231.8768</v>
      </c>
      <c r="Y146" s="69" t="n">
        <f aca="false">SUMIF($B$5:$B$138,$H146,Y$5:Y$138)</f>
        <v>28231.8768</v>
      </c>
      <c r="Z146" s="69" t="n">
        <f aca="false">SUMIF($B$5:$B$138,$H146,Z$5:Z$138)</f>
        <v>27984.6768</v>
      </c>
      <c r="AA146" s="69" t="n">
        <f aca="false">SUMIF($B$5:$B$138,$H146,AA$5:AA$138)</f>
        <v>28272.6768</v>
      </c>
      <c r="AB146" s="69" t="n">
        <f aca="false">SUMIF($B$5:$B$138,$H146,AB$5:AB$138)</f>
        <v>24888.6768</v>
      </c>
      <c r="AC146" s="69" t="n">
        <f aca="false">SUMIF($B$5:$B$138,$H146,AC$5:AC$138)</f>
        <v>24244.2768</v>
      </c>
      <c r="AD146" s="69" t="n">
        <f aca="false">SUMIF($B$5:$B$138,$H146,AD$5:AD$138)</f>
        <v>18376.9968</v>
      </c>
      <c r="AE146" s="69" t="n">
        <f aca="false">SUMIF($B$5:$B$138,$H146,AE$5:AE$138)</f>
        <v>18020.5968</v>
      </c>
      <c r="AF146" s="69" t="n">
        <f aca="false">SUMIF($B$5:$B$138,$H146,AF$5:AF$138)</f>
        <v>357.600000000001</v>
      </c>
      <c r="AG146" s="69" t="n">
        <f aca="false">SUMIF($B$5:$B$138,$H146,AG$5:AG$138)</f>
        <v>357.600000000001</v>
      </c>
      <c r="AH146" s="69" t="n">
        <f aca="false">SUMIF($B$5:$B$138,$H146,AH$5:AH$138)</f>
        <v>54357.6</v>
      </c>
      <c r="AI146" s="69" t="n">
        <f aca="false">SUMIF($B$5:$B$138,$H146,AI$5:AI$138)</f>
        <v>54357.6</v>
      </c>
      <c r="AJ146" s="69" t="n">
        <f aca="false">SUMIF($B$5:$B$138,$H146,AJ$5:AJ$138)</f>
        <v>54357.6</v>
      </c>
      <c r="AK146" s="69" t="n">
        <f aca="false">SUMIF($B$5:$B$138,$H146,AK$5:AK$138)</f>
        <v>91797.6</v>
      </c>
      <c r="AL146" s="69" t="n">
        <f aca="false">SUMIF($B$5:$B$138,$H146,AL$5:AL$138)</f>
        <v>95836.8</v>
      </c>
      <c r="AM146" s="69" t="n">
        <f aca="false">SUMIF($B$5:$B$138,$H146,AM$5:AM$138)</f>
        <v>174580.8</v>
      </c>
      <c r="AN146" s="69" t="n">
        <f aca="false">SUMIF($B$5:$B$138,$H146,AN$5:AN$138)</f>
        <v>270028.8</v>
      </c>
      <c r="AO146" s="69" t="n">
        <f aca="false">SUMIF($B$5:$B$138,$H146,AO$5:AO$138)</f>
        <v>270028.8</v>
      </c>
      <c r="AP146" s="69" t="n">
        <f aca="false">SUMIF($B$5:$B$138,$H146,AP$5:AP$138)</f>
        <v>270028.8</v>
      </c>
      <c r="AQ146" s="69" t="n">
        <f aca="false">SUMIF($B$5:$B$138,$H146,AQ$5:AQ$138)</f>
        <v>270028.8</v>
      </c>
      <c r="AR146" s="69" t="n">
        <f aca="false">SUMIF($B$5:$B$138,$H146,AR$5:AR$138)</f>
        <v>270028.8</v>
      </c>
      <c r="AS146" s="69" t="n">
        <f aca="false">SUMIF($B$5:$B$138,$H146,AS$5:AS$138)</f>
        <v>270028.8</v>
      </c>
      <c r="AT146" s="69" t="n">
        <f aca="false">SUMIF($B$5:$B$138,$H146,AT$5:AT$138)</f>
        <v>216028.8</v>
      </c>
      <c r="AU146" s="69" t="n">
        <f aca="false">SUMIF($B$5:$B$138,$H146,AU$5:AU$138)</f>
        <v>216028.8</v>
      </c>
      <c r="AV146" s="69" t="n">
        <f aca="false">SUMIF($B$5:$B$138,$H146,AV$5:AV$138)</f>
        <v>216028.8</v>
      </c>
      <c r="AW146" s="69" t="n">
        <f aca="false">SUMIF($B$5:$B$138,$H146,AW$5:AW$138)</f>
        <v>178588.8</v>
      </c>
      <c r="AX146" s="69" t="n">
        <f aca="false">SUMIF($B$5:$B$138,$H146,AX$5:AX$138)</f>
        <v>174480</v>
      </c>
      <c r="AY146" s="69" t="n">
        <f aca="false">SUMIF($B$5:$B$138,$H146,AY$5:AY$138)</f>
        <v>95448</v>
      </c>
      <c r="AZ146" s="69" t="n">
        <f aca="false">SUMIF($B$5:$B$138,$H146,AZ$5:AZ$138)</f>
        <v>0</v>
      </c>
      <c r="BA146" s="69" t="n">
        <f aca="false">SUMIF($B$5:$B$138,$H146,BA$5:BA$138)</f>
        <v>0</v>
      </c>
      <c r="BB146" s="69" t="n">
        <f aca="false">SUMIF($B$5:$B$138,$H146,BB$5:BB$138)</f>
        <v>0</v>
      </c>
      <c r="BC146" s="69" t="n">
        <f aca="false">SUMIF($B$5:$B$138,$H146,BC$5:BC$138)</f>
        <v>0</v>
      </c>
      <c r="BD146" s="83" t="n">
        <f aca="false">SUMIF($B$5:$B$138,$H146,BD$5:BD$138)</f>
        <v>0</v>
      </c>
    </row>
    <row r="147" customFormat="false" ht="12.75" hidden="false" customHeight="false" outlineLevel="0" collapsed="false">
      <c r="A147" s="75" t="s">
        <v>117</v>
      </c>
      <c r="D147" s="69" t="n">
        <f aca="false">SUMIF($B$5:$B$138,$H147,D$5:D$138)</f>
        <v>2057</v>
      </c>
      <c r="H147" s="75" t="s">
        <v>117</v>
      </c>
      <c r="I147" s="69" t="n">
        <f aca="false">SUMIF($B$5:$B$138,$H147,I$5:I$138)</f>
        <v>0</v>
      </c>
      <c r="J147" s="69" t="n">
        <f aca="false">SUMIF($B$5:$B$138,$H147,J$5:J$138)</f>
        <v>0</v>
      </c>
      <c r="K147" s="69" t="n">
        <f aca="false">SUMIF($B$5:$B$138,$H147,K$5:K$138)</f>
        <v>0</v>
      </c>
      <c r="L147" s="69" t="n">
        <f aca="false">SUMIF($B$5:$B$138,$H147,L$5:L$138)</f>
        <v>0</v>
      </c>
      <c r="M147" s="69" t="n">
        <f aca="false">SUMIF($B$5:$B$138,$H147,M$5:M$138)</f>
        <v>0</v>
      </c>
      <c r="N147" s="69" t="n">
        <f aca="false">SUMIF($B$5:$B$138,$H147,N$5:N$138)</f>
        <v>0</v>
      </c>
      <c r="O147" s="69" t="n">
        <f aca="false">SUMIF($B$5:$B$138,$H147,O$5:O$138)</f>
        <v>352.800000000001</v>
      </c>
      <c r="P147" s="69" t="n">
        <f aca="false">SUMIF($B$5:$B$138,$H147,P$5:P$138)</f>
        <v>352.800000000001</v>
      </c>
      <c r="Q147" s="69" t="n">
        <f aca="false">SUMIF($B$5:$B$138,$H147,Q$5:Q$138)</f>
        <v>352.800000000001</v>
      </c>
      <c r="R147" s="69" t="n">
        <f aca="false">SUMIF($B$5:$B$138,$H147,R$5:R$138)</f>
        <v>829.440000000002</v>
      </c>
      <c r="S147" s="69" t="n">
        <f aca="false">SUMIF($B$5:$B$138,$H147,S$5:S$138)</f>
        <v>933.120000000002</v>
      </c>
      <c r="T147" s="69" t="n">
        <f aca="false">SUMIF($B$5:$B$138,$H147,T$5:T$138)</f>
        <v>1036.8</v>
      </c>
      <c r="U147" s="69" t="n">
        <f aca="false">SUMIF($B$5:$B$138,$H147,U$5:U$138)</f>
        <v>1036.8</v>
      </c>
      <c r="V147" s="69" t="n">
        <f aca="false">SUMIF($B$5:$B$138,$H147,V$5:V$138)</f>
        <v>1396.8</v>
      </c>
      <c r="W147" s="69" t="n">
        <f aca="false">SUMIF($B$5:$B$138,$H147,W$5:W$138)</f>
        <v>1396.8</v>
      </c>
      <c r="X147" s="69" t="n">
        <f aca="false">SUMIF($B$5:$B$138,$H147,X$5:X$138)</f>
        <v>1396.8</v>
      </c>
      <c r="Y147" s="69" t="n">
        <f aca="false">SUMIF($B$5:$B$138,$H147,Y$5:Y$138)</f>
        <v>1396.8</v>
      </c>
      <c r="Z147" s="69" t="n">
        <f aca="false">SUMIF($B$5:$B$138,$H147,Z$5:Z$138)</f>
        <v>1396.8</v>
      </c>
      <c r="AA147" s="69" t="n">
        <f aca="false">SUMIF($B$5:$B$138,$H147,AA$5:AA$138)</f>
        <v>1044</v>
      </c>
      <c r="AB147" s="69" t="n">
        <f aca="false">SUMIF($B$5:$B$138,$H147,AB$5:AB$138)</f>
        <v>37514.4</v>
      </c>
      <c r="AC147" s="69" t="n">
        <f aca="false">SUMIF($B$5:$B$138,$H147,AC$5:AC$138)</f>
        <v>37514.4</v>
      </c>
      <c r="AD147" s="69" t="n">
        <f aca="false">SUMIF($B$5:$B$138,$H147,AD$5:AD$138)</f>
        <v>36830.4</v>
      </c>
      <c r="AE147" s="69" t="n">
        <f aca="false">SUMIF($B$5:$B$138,$H147,AE$5:AE$138)</f>
        <v>73300.8</v>
      </c>
      <c r="AF147" s="69" t="n">
        <f aca="false">SUMIF($B$5:$B$138,$H147,AF$5:AF$138)</f>
        <v>73300.8</v>
      </c>
      <c r="AG147" s="69" t="n">
        <f aca="false">SUMIF($B$5:$B$138,$H147,AG$5:AG$138)</f>
        <v>73300.8</v>
      </c>
      <c r="AH147" s="69" t="n">
        <f aca="false">SUMIF($B$5:$B$138,$H147,AH$5:AH$138)</f>
        <v>72940.8</v>
      </c>
      <c r="AI147" s="69" t="n">
        <f aca="false">SUMIF($B$5:$B$138,$H147,AI$5:AI$138)</f>
        <v>72940.8</v>
      </c>
      <c r="AJ147" s="69" t="n">
        <f aca="false">SUMIF($B$5:$B$138,$H147,AJ$5:AJ$138)</f>
        <v>111220.8</v>
      </c>
      <c r="AK147" s="69" t="n">
        <f aca="false">SUMIF($B$5:$B$138,$H147,AK$5:AK$138)</f>
        <v>111220.8</v>
      </c>
      <c r="AL147" s="69" t="n">
        <f aca="false">SUMIF($B$5:$B$138,$H147,AL$5:AL$138)</f>
        <v>111220.8</v>
      </c>
      <c r="AM147" s="69" t="n">
        <f aca="false">SUMIF($B$5:$B$138,$H147,AM$5:AM$138)</f>
        <v>111220.8</v>
      </c>
      <c r="AN147" s="69" t="n">
        <f aca="false">SUMIF($B$5:$B$138,$H147,AN$5:AN$138)</f>
        <v>74750.4</v>
      </c>
      <c r="AO147" s="69" t="n">
        <f aca="false">SUMIF($B$5:$B$138,$H147,AO$5:AO$138)</f>
        <v>93830.4</v>
      </c>
      <c r="AP147" s="69" t="n">
        <f aca="false">SUMIF($B$5:$B$138,$H147,AP$5:AP$138)</f>
        <v>93830.4</v>
      </c>
      <c r="AQ147" s="69" t="n">
        <f aca="false">SUMIF($B$5:$B$138,$H147,AQ$5:AQ$138)</f>
        <v>57360</v>
      </c>
      <c r="AR147" s="69" t="n">
        <f aca="false">SUMIF($B$5:$B$138,$H147,AR$5:AR$138)</f>
        <v>57360</v>
      </c>
      <c r="AS147" s="69" t="n">
        <f aca="false">SUMIF($B$5:$B$138,$H147,AS$5:AS$138)</f>
        <v>57360</v>
      </c>
      <c r="AT147" s="69" t="n">
        <f aca="false">SUMIF($B$5:$B$138,$H147,AT$5:AT$138)</f>
        <v>57360</v>
      </c>
      <c r="AU147" s="69" t="n">
        <f aca="false">SUMIF($B$5:$B$138,$H147,AU$5:AU$138)</f>
        <v>57360</v>
      </c>
      <c r="AV147" s="69" t="n">
        <f aca="false">SUMIF($B$5:$B$138,$H147,AV$5:AV$138)</f>
        <v>19080</v>
      </c>
      <c r="AW147" s="69" t="n">
        <f aca="false">SUMIF($B$5:$B$138,$H147,AW$5:AW$138)</f>
        <v>19080</v>
      </c>
      <c r="AX147" s="69" t="n">
        <f aca="false">SUMIF($B$5:$B$138,$H147,AX$5:AX$138)</f>
        <v>19080</v>
      </c>
      <c r="AY147" s="69" t="n">
        <f aca="false">SUMIF($B$5:$B$138,$H147,AY$5:AY$138)</f>
        <v>19080</v>
      </c>
      <c r="AZ147" s="69" t="n">
        <f aca="false">SUMIF($B$5:$B$138,$H147,AZ$5:AZ$138)</f>
        <v>19080</v>
      </c>
      <c r="BA147" s="69" t="n">
        <f aca="false">SUMIF($B$5:$B$138,$H147,BA$5:BA$138)</f>
        <v>0</v>
      </c>
      <c r="BB147" s="69" t="n">
        <f aca="false">SUMIF($B$5:$B$138,$H147,BB$5:BB$138)</f>
        <v>0</v>
      </c>
      <c r="BC147" s="69" t="n">
        <f aca="false">SUMIF($B$5:$B$138,$H147,BC$5:BC$138)</f>
        <v>0</v>
      </c>
      <c r="BD147" s="83" t="n">
        <f aca="false">SUMIF($B$5:$B$138,$H147,BD$5:BD$138)</f>
        <v>0</v>
      </c>
    </row>
    <row r="148" customFormat="false" ht="13.5" hidden="false" customHeight="false" outlineLevel="0" collapsed="false">
      <c r="A148" s="75" t="s">
        <v>1318</v>
      </c>
      <c r="D148" s="76" t="n">
        <f aca="false">SUM(D141:D147)</f>
        <v>30164.9</v>
      </c>
      <c r="H148" s="75" t="s">
        <v>1318</v>
      </c>
      <c r="I148" s="77" t="n">
        <f aca="false">SUM(I141:I147)</f>
        <v>0</v>
      </c>
      <c r="J148" s="77" t="n">
        <f aca="false">SUM(J141:J147)</f>
        <v>12180</v>
      </c>
      <c r="K148" s="77" t="n">
        <f aca="false">SUM(K141:K147)</f>
        <v>9744</v>
      </c>
      <c r="L148" s="77" t="n">
        <f aca="false">SUM(L141:L147)</f>
        <v>9854.88</v>
      </c>
      <c r="M148" s="77" t="n">
        <f aca="false">SUM(M141:M147)</f>
        <v>8837.09568</v>
      </c>
      <c r="N148" s="77" t="n">
        <f aca="false">SUM(N141:N147)</f>
        <v>12520.07424</v>
      </c>
      <c r="O148" s="77" t="n">
        <f aca="false">SUM(O141:O147)</f>
        <v>122555.3328</v>
      </c>
      <c r="P148" s="77" t="n">
        <f aca="false">SUM(P141:P147)</f>
        <v>234030.5328</v>
      </c>
      <c r="Q148" s="77" t="n">
        <f aca="false">SUM(Q141:Q147)</f>
        <v>278886.2928</v>
      </c>
      <c r="R148" s="77" t="n">
        <f aca="false">SUM(R141:R147)</f>
        <v>251519.91168</v>
      </c>
      <c r="S148" s="77" t="n">
        <f aca="false">SUM(S141:S147)</f>
        <v>286848.98064</v>
      </c>
      <c r="T148" s="77" t="n">
        <f aca="false">SUM(T141:T147)</f>
        <v>343517.8464</v>
      </c>
      <c r="U148" s="77" t="n">
        <f aca="false">SUM(U141:U147)</f>
        <v>376051.8624</v>
      </c>
      <c r="V148" s="77" t="n">
        <f aca="false">SUM(V141:V147)</f>
        <v>367815.0624</v>
      </c>
      <c r="W148" s="77" t="n">
        <f aca="false">SUM(W141:W147)</f>
        <v>368009.4624</v>
      </c>
      <c r="X148" s="77" t="n">
        <f aca="false">SUM(X141:X147)</f>
        <v>366111.0624</v>
      </c>
      <c r="Y148" s="77" t="n">
        <f aca="false">SUM(Y141:Y147)</f>
        <v>425370.9696</v>
      </c>
      <c r="Z148" s="77" t="n">
        <f aca="false">SUM(Z141:Z147)</f>
        <v>424518.9696</v>
      </c>
      <c r="AA148" s="77" t="n">
        <f aca="false">SUM(AA141:AA147)</f>
        <v>484908.7176</v>
      </c>
      <c r="AB148" s="77" t="n">
        <f aca="false">SUM(AB141:AB147)</f>
        <v>567392.0136</v>
      </c>
      <c r="AC148" s="77" t="n">
        <f aca="false">SUM(AC141:AC147)</f>
        <v>583410.8136</v>
      </c>
      <c r="AD148" s="77" t="n">
        <f aca="false">SUM(AD141:AD147)</f>
        <v>563626.8168</v>
      </c>
      <c r="AE148" s="77" t="n">
        <f aca="false">SUM(AE141:AE147)</f>
        <v>602712.0168</v>
      </c>
      <c r="AF148" s="77" t="n">
        <f aca="false">SUM(AF141:AF147)</f>
        <v>584179.26</v>
      </c>
      <c r="AG148" s="77" t="n">
        <f aca="false">SUM(AG141:AG147)</f>
        <v>551645.244</v>
      </c>
      <c r="AH148" s="77" t="n">
        <f aca="false">SUM(AH141:AH147)</f>
        <v>621336.444</v>
      </c>
      <c r="AI148" s="77" t="n">
        <f aca="false">SUM(AI141:AI147)</f>
        <v>621142.044</v>
      </c>
      <c r="AJ148" s="77" t="n">
        <f aca="false">SUM(AJ141:AJ147)</f>
        <v>740422.044</v>
      </c>
      <c r="AK148" s="77" t="n">
        <f aca="false">SUM(AK141:AK147)</f>
        <v>761152.044</v>
      </c>
      <c r="AL148" s="77" t="n">
        <f aca="false">SUM(AL141:AL147)</f>
        <v>845194.644</v>
      </c>
      <c r="AM148" s="77" t="n">
        <f aca="false">SUM(AM141:AM147)</f>
        <v>1024241.808</v>
      </c>
      <c r="AN148" s="77" t="n">
        <f aca="false">SUM(AN141:AN147)</f>
        <v>931299.312</v>
      </c>
      <c r="AO148" s="77" t="n">
        <f aca="false">SUM(AO141:AO147)</f>
        <v>934948.152</v>
      </c>
      <c r="AP148" s="77" t="n">
        <f aca="false">SUM(AP141:AP147)</f>
        <v>923394.552</v>
      </c>
      <c r="AQ148" s="77" t="n">
        <f aca="false">SUM(AQ141:AQ147)</f>
        <v>965031.552</v>
      </c>
      <c r="AR148" s="77" t="n">
        <f aca="false">SUM(AR141:AR147)</f>
        <v>996207.552</v>
      </c>
      <c r="AS148" s="77" t="n">
        <f aca="false">SUM(AS141:AS147)</f>
        <v>996207.552</v>
      </c>
      <c r="AT148" s="77" t="n">
        <f aca="false">SUM(AT141:AT147)</f>
        <v>969073.152</v>
      </c>
      <c r="AU148" s="77" t="n">
        <f aca="false">SUM(AU141:AU147)</f>
        <v>969073.152</v>
      </c>
      <c r="AV148" s="77" t="n">
        <f aca="false">SUM(AV141:AV147)</f>
        <v>849793.152</v>
      </c>
      <c r="AW148" s="77" t="n">
        <f aca="false">SUM(AW141:AW147)</f>
        <v>769153.152</v>
      </c>
      <c r="AX148" s="77" t="n">
        <f aca="false">SUM(AX141:AX147)</f>
        <v>685040.952</v>
      </c>
      <c r="AY148" s="77" t="n">
        <f aca="false">SUM(AY141:AY147)</f>
        <v>338698.8</v>
      </c>
      <c r="AZ148" s="77" t="n">
        <f aca="false">SUM(AZ141:AZ147)</f>
        <v>237682.8</v>
      </c>
      <c r="BA148" s="77" t="n">
        <f aca="false">SUM(BA141:BA147)</f>
        <v>173159.4</v>
      </c>
      <c r="BB148" s="77" t="n">
        <f aca="false">SUM(BB141:BB147)</f>
        <v>168983.4</v>
      </c>
      <c r="BC148" s="77" t="n">
        <f aca="false">SUM(BC141:BC147)</f>
        <v>83940</v>
      </c>
      <c r="BD148" s="85" t="n">
        <f aca="false">SUM(BD141:BD147)</f>
        <v>46500</v>
      </c>
    </row>
    <row r="149" customFormat="false" ht="13.5" hidden="false" customHeight="false" outlineLevel="0" collapsed="false">
      <c r="H149" s="78"/>
      <c r="I149" s="71"/>
      <c r="J149" s="71"/>
      <c r="K149" s="71"/>
      <c r="L149" s="71"/>
      <c r="M149" s="71"/>
      <c r="N149" s="71"/>
      <c r="O149" s="71"/>
      <c r="P149" s="71"/>
    </row>
    <row r="150" customFormat="false" ht="12.75" hidden="false" customHeight="false" outlineLevel="0" collapsed="false">
      <c r="H150" s="45"/>
    </row>
    <row r="151" customFormat="false" ht="12.75" hidden="false" customHeight="false" outlineLevel="0" collapsed="false">
      <c r="H151" s="45"/>
    </row>
    <row r="152" customFormat="false" ht="12.75" hidden="false" customHeight="false" outlineLevel="0" collapsed="false">
      <c r="H152" s="45"/>
    </row>
    <row r="153" customFormat="false" ht="12.75" hidden="false" customHeight="false" outlineLevel="0" collapsed="false">
      <c r="H153" s="45"/>
    </row>
    <row r="154" customFormat="false" ht="12.75" hidden="false" customHeight="false" outlineLevel="0" collapsed="false">
      <c r="H154" s="45"/>
    </row>
    <row r="155" customFormat="false" ht="12.75" hidden="false" customHeight="false" outlineLevel="0" collapsed="false">
      <c r="H155" s="45"/>
    </row>
    <row r="156" customFormat="false" ht="12.75" hidden="false" customHeight="false" outlineLevel="0" collapsed="false">
      <c r="H156" s="45"/>
    </row>
    <row r="157" customFormat="false" ht="12.75" hidden="false" customHeight="false" outlineLevel="0" collapsed="false">
      <c r="H157" s="45"/>
    </row>
    <row r="158" customFormat="false" ht="12.75" hidden="false" customHeight="false" outlineLevel="0" collapsed="false">
      <c r="H158" s="45"/>
    </row>
    <row r="159" customFormat="false" ht="12.75" hidden="false" customHeight="false" outlineLevel="0" collapsed="false">
      <c r="H159" s="45"/>
    </row>
    <row r="160" customFormat="false" ht="12.75" hidden="false" customHeight="false" outlineLevel="0" collapsed="false">
      <c r="H160" s="45"/>
    </row>
    <row r="161" customFormat="false" ht="12.75" hidden="false" customHeight="false" outlineLevel="0" collapsed="false">
      <c r="H161" s="45"/>
    </row>
    <row r="162" customFormat="false" ht="12.75" hidden="false" customHeight="false" outlineLevel="0" collapsed="false">
      <c r="H162" s="45"/>
    </row>
    <row r="163" customFormat="false" ht="12.75" hidden="false" customHeight="false" outlineLevel="0" collapsed="false">
      <c r="H163" s="45"/>
    </row>
    <row r="164" customFormat="false" ht="12.75" hidden="false" customHeight="false" outlineLevel="0" collapsed="false">
      <c r="H164" s="45"/>
    </row>
    <row r="165" customFormat="false" ht="12.75" hidden="false" customHeight="false" outlineLevel="0" collapsed="false">
      <c r="H165" s="45"/>
    </row>
    <row r="166" customFormat="false" ht="12.75" hidden="false" customHeight="false" outlineLevel="0" collapsed="false">
      <c r="H166" s="45"/>
    </row>
    <row r="167" customFormat="false" ht="12.75" hidden="false" customHeight="false" outlineLevel="0" collapsed="false">
      <c r="H167" s="45"/>
    </row>
    <row r="168" customFormat="false" ht="12.75" hidden="false" customHeight="false" outlineLevel="0" collapsed="false">
      <c r="H168" s="45"/>
    </row>
    <row r="169" customFormat="false" ht="12.75" hidden="false" customHeight="false" outlineLevel="0" collapsed="false">
      <c r="H169" s="45"/>
    </row>
    <row r="170" customFormat="false" ht="12.75" hidden="false" customHeight="false" outlineLevel="0" collapsed="false">
      <c r="H170" s="45"/>
    </row>
    <row r="171" customFormat="false" ht="12.75" hidden="false" customHeight="false" outlineLevel="0" collapsed="false">
      <c r="H171" s="45"/>
    </row>
    <row r="172" customFormat="false" ht="12.75" hidden="false" customHeight="false" outlineLevel="0" collapsed="false">
      <c r="H172" s="45"/>
    </row>
    <row r="173" customFormat="false" ht="12.75" hidden="false" customHeight="false" outlineLevel="0" collapsed="false">
      <c r="H173" s="45"/>
    </row>
    <row r="174" customFormat="false" ht="12.75" hidden="false" customHeight="false" outlineLevel="0" collapsed="false">
      <c r="H174" s="45"/>
    </row>
    <row r="175" customFormat="false" ht="12.75" hidden="false" customHeight="false" outlineLevel="0" collapsed="false">
      <c r="H175" s="45"/>
    </row>
    <row r="176" customFormat="false" ht="12.75" hidden="false" customHeight="false" outlineLevel="0" collapsed="false">
      <c r="H176" s="45"/>
    </row>
    <row r="177" customFormat="false" ht="12.75" hidden="false" customHeight="false" outlineLevel="0" collapsed="false">
      <c r="H177" s="45"/>
    </row>
    <row r="178" customFormat="false" ht="12.75" hidden="false" customHeight="false" outlineLevel="0" collapsed="false">
      <c r="H178" s="45"/>
    </row>
    <row r="179" customFormat="false" ht="12.75" hidden="false" customHeight="false" outlineLevel="0" collapsed="false">
      <c r="H179" s="45"/>
    </row>
    <row r="180" customFormat="false" ht="12.75" hidden="false" customHeight="false" outlineLevel="0" collapsed="false">
      <c r="H180" s="45"/>
    </row>
    <row r="181" customFormat="false" ht="12.75" hidden="false" customHeight="false" outlineLevel="0" collapsed="false">
      <c r="H181" s="45"/>
    </row>
    <row r="182" customFormat="false" ht="12.75" hidden="false" customHeight="false" outlineLevel="0" collapsed="false">
      <c r="H182" s="45"/>
    </row>
    <row r="183" customFormat="false" ht="12.75" hidden="false" customHeight="false" outlineLevel="0" collapsed="false">
      <c r="H183" s="45"/>
    </row>
    <row r="184" customFormat="false" ht="12.75" hidden="false" customHeight="false" outlineLevel="0" collapsed="false">
      <c r="H184" s="45"/>
    </row>
    <row r="185" customFormat="false" ht="12.75" hidden="false" customHeight="false" outlineLevel="0" collapsed="false">
      <c r="H185" s="45"/>
    </row>
    <row r="186" customFormat="false" ht="12.75" hidden="false" customHeight="false" outlineLevel="0" collapsed="false">
      <c r="H186" s="45"/>
    </row>
    <row r="187" customFormat="false" ht="12.75" hidden="false" customHeight="false" outlineLevel="0" collapsed="false">
      <c r="H187" s="45"/>
    </row>
    <row r="188" customFormat="false" ht="12.75" hidden="false" customHeight="false" outlineLevel="0" collapsed="false">
      <c r="H188" s="45"/>
    </row>
    <row r="189" customFormat="false" ht="12.75" hidden="false" customHeight="false" outlineLevel="0" collapsed="false">
      <c r="H189" s="45"/>
    </row>
    <row r="190" customFormat="false" ht="12.75" hidden="false" customHeight="false" outlineLevel="0" collapsed="false">
      <c r="H190" s="45"/>
    </row>
    <row r="191" customFormat="false" ht="12.75" hidden="false" customHeight="false" outlineLevel="0" collapsed="false">
      <c r="H191" s="45"/>
    </row>
    <row r="192" customFormat="false" ht="12.75" hidden="false" customHeight="false" outlineLevel="0" collapsed="false">
      <c r="H192" s="45"/>
    </row>
    <row r="193" customFormat="false" ht="12.75" hidden="false" customHeight="false" outlineLevel="0" collapsed="false">
      <c r="H193" s="45"/>
    </row>
    <row r="194" customFormat="false" ht="12.75" hidden="false" customHeight="false" outlineLevel="0" collapsed="false">
      <c r="H194" s="45"/>
    </row>
    <row r="195" customFormat="false" ht="12.75" hidden="false" customHeight="false" outlineLevel="0" collapsed="false">
      <c r="H195" s="45"/>
    </row>
    <row r="196" customFormat="false" ht="12.75" hidden="false" customHeight="false" outlineLevel="0" collapsed="false">
      <c r="H196" s="45"/>
    </row>
    <row r="197" customFormat="false" ht="12.75" hidden="false" customHeight="false" outlineLevel="0" collapsed="false">
      <c r="H197" s="45"/>
    </row>
    <row r="198" customFormat="false" ht="12.75" hidden="false" customHeight="false" outlineLevel="0" collapsed="false">
      <c r="H198" s="45"/>
    </row>
    <row r="199" customFormat="false" ht="12.75" hidden="false" customHeight="false" outlineLevel="0" collapsed="false">
      <c r="H199" s="45"/>
    </row>
    <row r="200" customFormat="false" ht="12.75" hidden="false" customHeight="false" outlineLevel="0" collapsed="false">
      <c r="H200" s="45"/>
    </row>
    <row r="201" customFormat="false" ht="12.75" hidden="false" customHeight="false" outlineLevel="0" collapsed="false">
      <c r="H201" s="45"/>
    </row>
    <row r="202" customFormat="false" ht="12.75" hidden="false" customHeight="false" outlineLevel="0" collapsed="false">
      <c r="H202" s="45"/>
    </row>
    <row r="203" customFormat="false" ht="12.75" hidden="false" customHeight="false" outlineLevel="0" collapsed="false">
      <c r="H203" s="45"/>
    </row>
    <row r="204" customFormat="false" ht="12.75" hidden="false" customHeight="false" outlineLevel="0" collapsed="false">
      <c r="H204" s="45"/>
    </row>
    <row r="205" customFormat="false" ht="12.75" hidden="false" customHeight="false" outlineLevel="0" collapsed="false">
      <c r="H205" s="45"/>
    </row>
    <row r="206" customFormat="false" ht="12.75" hidden="false" customHeight="false" outlineLevel="0" collapsed="false">
      <c r="H206" s="45"/>
    </row>
    <row r="207" customFormat="false" ht="12.75" hidden="false" customHeight="false" outlineLevel="0" collapsed="false">
      <c r="H207" s="45"/>
    </row>
    <row r="208" customFormat="false" ht="12.75" hidden="false" customHeight="false" outlineLevel="0" collapsed="false">
      <c r="H208" s="45"/>
    </row>
    <row r="209" customFormat="false" ht="12.75" hidden="false" customHeight="false" outlineLevel="0" collapsed="false">
      <c r="H209" s="45"/>
    </row>
    <row r="210" customFormat="false" ht="12.75" hidden="false" customHeight="false" outlineLevel="0" collapsed="false">
      <c r="H210" s="45"/>
    </row>
    <row r="211" customFormat="false" ht="12.75" hidden="false" customHeight="false" outlineLevel="0" collapsed="false">
      <c r="H211" s="45"/>
    </row>
    <row r="212" customFormat="false" ht="12.75" hidden="false" customHeight="false" outlineLevel="0" collapsed="false">
      <c r="H212" s="45"/>
    </row>
    <row r="213" customFormat="false" ht="12.75" hidden="false" customHeight="false" outlineLevel="0" collapsed="false">
      <c r="H213" s="45"/>
    </row>
    <row r="214" customFormat="false" ht="12.75" hidden="false" customHeight="false" outlineLevel="0" collapsed="false">
      <c r="H214" s="45"/>
    </row>
    <row r="215" customFormat="false" ht="12.75" hidden="false" customHeight="false" outlineLevel="0" collapsed="false">
      <c r="H215" s="45"/>
    </row>
    <row r="216" customFormat="false" ht="12.75" hidden="false" customHeight="false" outlineLevel="0" collapsed="false">
      <c r="H216" s="45"/>
    </row>
    <row r="217" customFormat="false" ht="12.75" hidden="false" customHeight="false" outlineLevel="0" collapsed="false">
      <c r="H217" s="45"/>
    </row>
    <row r="218" customFormat="false" ht="12.75" hidden="false" customHeight="false" outlineLevel="0" collapsed="false">
      <c r="H218" s="45"/>
    </row>
    <row r="219" customFormat="false" ht="12.75" hidden="false" customHeight="false" outlineLevel="0" collapsed="false">
      <c r="H219" s="45"/>
    </row>
    <row r="220" customFormat="false" ht="12.75" hidden="false" customHeight="false" outlineLevel="0" collapsed="false">
      <c r="H220" s="45"/>
    </row>
    <row r="221" customFormat="false" ht="12.75" hidden="false" customHeight="false" outlineLevel="0" collapsed="false">
      <c r="H221" s="45"/>
    </row>
    <row r="222" customFormat="false" ht="12.75" hidden="false" customHeight="false" outlineLevel="0" collapsed="false">
      <c r="H222" s="45"/>
    </row>
    <row r="223" customFormat="false" ht="12.75" hidden="false" customHeight="false" outlineLevel="0" collapsed="false">
      <c r="H223" s="45"/>
    </row>
    <row r="224" customFormat="false" ht="12.75" hidden="false" customHeight="false" outlineLevel="0" collapsed="false">
      <c r="H224" s="45"/>
    </row>
    <row r="225" customFormat="false" ht="12.75" hidden="false" customHeight="false" outlineLevel="0" collapsed="false">
      <c r="H225" s="45"/>
    </row>
    <row r="226" customFormat="false" ht="12.75" hidden="false" customHeight="false" outlineLevel="0" collapsed="false">
      <c r="H226" s="45"/>
    </row>
    <row r="227" customFormat="false" ht="12.75" hidden="false" customHeight="false" outlineLevel="0" collapsed="false">
      <c r="H227" s="45"/>
    </row>
    <row r="228" customFormat="false" ht="12.75" hidden="false" customHeight="false" outlineLevel="0" collapsed="false">
      <c r="H228" s="45"/>
    </row>
    <row r="229" customFormat="false" ht="12.75" hidden="false" customHeight="false" outlineLevel="0" collapsed="false">
      <c r="H229" s="45"/>
    </row>
    <row r="230" customFormat="false" ht="12.75" hidden="false" customHeight="false" outlineLevel="0" collapsed="false">
      <c r="H230" s="45"/>
    </row>
    <row r="231" customFormat="false" ht="12.75" hidden="false" customHeight="false" outlineLevel="0" collapsed="false">
      <c r="H231" s="45"/>
    </row>
    <row r="232" customFormat="false" ht="12.75" hidden="false" customHeight="false" outlineLevel="0" collapsed="false">
      <c r="H232" s="45"/>
    </row>
    <row r="233" customFormat="false" ht="12.75" hidden="false" customHeight="false" outlineLevel="0" collapsed="false">
      <c r="H233" s="45"/>
    </row>
    <row r="234" customFormat="false" ht="12.75" hidden="false" customHeight="false" outlineLevel="0" collapsed="false">
      <c r="H234" s="45"/>
    </row>
    <row r="235" customFormat="false" ht="12.75" hidden="false" customHeight="false" outlineLevel="0" collapsed="false">
      <c r="H235" s="45"/>
    </row>
    <row r="236" customFormat="false" ht="12.75" hidden="false" customHeight="false" outlineLevel="0" collapsed="false">
      <c r="H236" s="45"/>
    </row>
    <row r="237" customFormat="false" ht="12.75" hidden="false" customHeight="false" outlineLevel="0" collapsed="false">
      <c r="H237" s="45"/>
    </row>
    <row r="238" customFormat="false" ht="12.75" hidden="false" customHeight="false" outlineLevel="0" collapsed="false">
      <c r="H238" s="45"/>
    </row>
    <row r="239" customFormat="false" ht="12.75" hidden="false" customHeight="false" outlineLevel="0" collapsed="false">
      <c r="H239" s="45"/>
    </row>
    <row r="240" customFormat="false" ht="12.75" hidden="false" customHeight="false" outlineLevel="0" collapsed="false">
      <c r="H240" s="45"/>
    </row>
    <row r="241" customFormat="false" ht="12.75" hidden="false" customHeight="false" outlineLevel="0" collapsed="false">
      <c r="H241" s="45"/>
    </row>
    <row r="242" customFormat="false" ht="12.75" hidden="false" customHeight="false" outlineLevel="0" collapsed="false">
      <c r="H242" s="45"/>
    </row>
    <row r="243" customFormat="false" ht="12.75" hidden="false" customHeight="false" outlineLevel="0" collapsed="false">
      <c r="H243" s="45"/>
    </row>
    <row r="244" customFormat="false" ht="12.75" hidden="false" customHeight="false" outlineLevel="0" collapsed="false">
      <c r="H244" s="45"/>
    </row>
    <row r="245" customFormat="false" ht="12.75" hidden="false" customHeight="false" outlineLevel="0" collapsed="false">
      <c r="H245" s="45"/>
    </row>
    <row r="246" customFormat="false" ht="12.75" hidden="false" customHeight="false" outlineLevel="0" collapsed="false">
      <c r="H246" s="45"/>
    </row>
    <row r="247" customFormat="false" ht="12.75" hidden="false" customHeight="false" outlineLevel="0" collapsed="false">
      <c r="H247" s="45"/>
    </row>
    <row r="248" customFormat="false" ht="12.75" hidden="false" customHeight="false" outlineLevel="0" collapsed="false">
      <c r="H248" s="45"/>
    </row>
    <row r="249" customFormat="false" ht="12.75" hidden="false" customHeight="false" outlineLevel="0" collapsed="false">
      <c r="H249" s="45"/>
    </row>
    <row r="250" customFormat="false" ht="12.75" hidden="false" customHeight="false" outlineLevel="0" collapsed="false">
      <c r="H250" s="45"/>
    </row>
    <row r="251" customFormat="false" ht="12.75" hidden="false" customHeight="false" outlineLevel="0" collapsed="false">
      <c r="H251" s="45"/>
    </row>
    <row r="252" customFormat="false" ht="12.75" hidden="false" customHeight="false" outlineLevel="0" collapsed="false">
      <c r="H252" s="45"/>
    </row>
    <row r="253" customFormat="false" ht="12.75" hidden="false" customHeight="false" outlineLevel="0" collapsed="false">
      <c r="H253" s="45"/>
    </row>
    <row r="254" customFormat="false" ht="12.75" hidden="false" customHeight="false" outlineLevel="0" collapsed="false">
      <c r="H254" s="45"/>
    </row>
    <row r="255" customFormat="false" ht="12.75" hidden="false" customHeight="false" outlineLevel="0" collapsed="false">
      <c r="H255" s="45"/>
    </row>
    <row r="256" customFormat="false" ht="12.75" hidden="false" customHeight="false" outlineLevel="0" collapsed="false">
      <c r="H256" s="45"/>
    </row>
    <row r="257" customFormat="false" ht="12.75" hidden="false" customHeight="false" outlineLevel="0" collapsed="false">
      <c r="H257" s="45"/>
    </row>
    <row r="258" customFormat="false" ht="12.75" hidden="false" customHeight="false" outlineLevel="0" collapsed="false">
      <c r="H258" s="45"/>
    </row>
    <row r="259" customFormat="false" ht="12.75" hidden="false" customHeight="false" outlineLevel="0" collapsed="false">
      <c r="H259" s="45"/>
    </row>
    <row r="260" customFormat="false" ht="12.75" hidden="false" customHeight="false" outlineLevel="0" collapsed="false">
      <c r="H260" s="45"/>
    </row>
    <row r="261" customFormat="false" ht="12.75" hidden="false" customHeight="false" outlineLevel="0" collapsed="false">
      <c r="H261" s="45"/>
    </row>
    <row r="262" customFormat="false" ht="12.75" hidden="false" customHeight="false" outlineLevel="0" collapsed="false">
      <c r="H262" s="45"/>
    </row>
    <row r="263" customFormat="false" ht="12.75" hidden="false" customHeight="false" outlineLevel="0" collapsed="false">
      <c r="H263" s="45"/>
    </row>
    <row r="264" customFormat="false" ht="12.75" hidden="false" customHeight="false" outlineLevel="0" collapsed="false">
      <c r="H264" s="45"/>
    </row>
    <row r="265" customFormat="false" ht="12.75" hidden="false" customHeight="false" outlineLevel="0" collapsed="false">
      <c r="H265" s="45"/>
    </row>
    <row r="266" customFormat="false" ht="12.75" hidden="false" customHeight="false" outlineLevel="0" collapsed="false">
      <c r="H266" s="45"/>
    </row>
    <row r="267" customFormat="false" ht="12.75" hidden="false" customHeight="false" outlineLevel="0" collapsed="false">
      <c r="H267" s="45"/>
    </row>
    <row r="268" customFormat="false" ht="12.75" hidden="false" customHeight="false" outlineLevel="0" collapsed="false">
      <c r="H268" s="45"/>
    </row>
    <row r="269" customFormat="false" ht="12.75" hidden="false" customHeight="false" outlineLevel="0" collapsed="false">
      <c r="H269" s="45"/>
    </row>
    <row r="270" customFormat="false" ht="12.75" hidden="false" customHeight="false" outlineLevel="0" collapsed="false">
      <c r="H270" s="45"/>
    </row>
    <row r="271" customFormat="false" ht="12.75" hidden="false" customHeight="false" outlineLevel="0" collapsed="false">
      <c r="H271" s="45"/>
    </row>
    <row r="272" customFormat="false" ht="12.75" hidden="false" customHeight="false" outlineLevel="0" collapsed="false">
      <c r="H272" s="45"/>
    </row>
    <row r="273" customFormat="false" ht="12.75" hidden="false" customHeight="false" outlineLevel="0" collapsed="false">
      <c r="H273" s="45"/>
    </row>
    <row r="274" customFormat="false" ht="12.75" hidden="false" customHeight="false" outlineLevel="0" collapsed="false">
      <c r="H274" s="45"/>
    </row>
    <row r="275" customFormat="false" ht="12.75" hidden="false" customHeight="false" outlineLevel="0" collapsed="false">
      <c r="H275" s="45"/>
    </row>
    <row r="276" customFormat="false" ht="12.75" hidden="false" customHeight="false" outlineLevel="0" collapsed="false">
      <c r="H276" s="45"/>
    </row>
    <row r="277" customFormat="false" ht="12.75" hidden="false" customHeight="false" outlineLevel="0" collapsed="false">
      <c r="H277" s="45"/>
    </row>
    <row r="278" customFormat="false" ht="12.75" hidden="false" customHeight="false" outlineLevel="0" collapsed="false">
      <c r="H278" s="45"/>
    </row>
    <row r="279" customFormat="false" ht="12.75" hidden="false" customHeight="false" outlineLevel="0" collapsed="false">
      <c r="H279" s="45"/>
    </row>
    <row r="280" customFormat="false" ht="12.75" hidden="false" customHeight="false" outlineLevel="0" collapsed="false">
      <c r="H280" s="45"/>
    </row>
    <row r="281" customFormat="false" ht="12.75" hidden="false" customHeight="false" outlineLevel="0" collapsed="false">
      <c r="H281" s="45"/>
    </row>
    <row r="282" customFormat="false" ht="12.75" hidden="false" customHeight="false" outlineLevel="0" collapsed="false">
      <c r="H282" s="45"/>
    </row>
    <row r="283" customFormat="false" ht="12.75" hidden="false" customHeight="false" outlineLevel="0" collapsed="false">
      <c r="H283" s="45"/>
    </row>
    <row r="284" customFormat="false" ht="12.75" hidden="false" customHeight="false" outlineLevel="0" collapsed="false">
      <c r="H284" s="45"/>
    </row>
    <row r="285" customFormat="false" ht="12.75" hidden="false" customHeight="false" outlineLevel="0" collapsed="false">
      <c r="H285" s="45"/>
    </row>
    <row r="286" customFormat="false" ht="12.75" hidden="false" customHeight="false" outlineLevel="0" collapsed="false">
      <c r="H286" s="45"/>
    </row>
    <row r="287" customFormat="false" ht="12.75" hidden="false" customHeight="false" outlineLevel="0" collapsed="false">
      <c r="H287" s="45"/>
    </row>
    <row r="288" customFormat="false" ht="12.75" hidden="false" customHeight="false" outlineLevel="0" collapsed="false">
      <c r="H288" s="45"/>
    </row>
    <row r="289" customFormat="false" ht="12.75" hidden="false" customHeight="false" outlineLevel="0" collapsed="false">
      <c r="H289" s="45"/>
    </row>
    <row r="290" customFormat="false" ht="12.75" hidden="false" customHeight="false" outlineLevel="0" collapsed="false">
      <c r="H290" s="45"/>
    </row>
    <row r="291" customFormat="false" ht="12.75" hidden="false" customHeight="false" outlineLevel="0" collapsed="false">
      <c r="H291" s="45"/>
    </row>
    <row r="292" customFormat="false" ht="12.75" hidden="false" customHeight="false" outlineLevel="0" collapsed="false">
      <c r="H292" s="45"/>
    </row>
    <row r="293" customFormat="false" ht="12.75" hidden="false" customHeight="false" outlineLevel="0" collapsed="false">
      <c r="H293" s="45"/>
    </row>
    <row r="294" customFormat="false" ht="12.75" hidden="false" customHeight="false" outlineLevel="0" collapsed="false">
      <c r="H294" s="45"/>
    </row>
    <row r="295" customFormat="false" ht="12.75" hidden="false" customHeight="false" outlineLevel="0" collapsed="false">
      <c r="H295" s="45"/>
    </row>
    <row r="296" customFormat="false" ht="12.75" hidden="false" customHeight="false" outlineLevel="0" collapsed="false">
      <c r="H296" s="45"/>
    </row>
    <row r="297" customFormat="false" ht="12.75" hidden="false" customHeight="false" outlineLevel="0" collapsed="false">
      <c r="H297" s="45"/>
    </row>
    <row r="298" customFormat="false" ht="12.75" hidden="false" customHeight="false" outlineLevel="0" collapsed="false">
      <c r="H298" s="45"/>
    </row>
    <row r="299" customFormat="false" ht="12.75" hidden="false" customHeight="false" outlineLevel="0" collapsed="false">
      <c r="H299" s="45"/>
    </row>
    <row r="300" customFormat="false" ht="12.75" hidden="false" customHeight="false" outlineLevel="0" collapsed="false">
      <c r="H300" s="45"/>
    </row>
    <row r="301" customFormat="false" ht="12.75" hidden="false" customHeight="false" outlineLevel="0" collapsed="false">
      <c r="H301" s="45"/>
    </row>
    <row r="302" customFormat="false" ht="12.75" hidden="false" customHeight="false" outlineLevel="0" collapsed="false">
      <c r="H302" s="45"/>
    </row>
    <row r="303" customFormat="false" ht="12.75" hidden="false" customHeight="false" outlineLevel="0" collapsed="false">
      <c r="H303" s="45"/>
    </row>
    <row r="304" customFormat="false" ht="12.75" hidden="false" customHeight="false" outlineLevel="0" collapsed="false">
      <c r="H304" s="45"/>
    </row>
    <row r="305" customFormat="false" ht="12.75" hidden="false" customHeight="false" outlineLevel="0" collapsed="false">
      <c r="H305" s="45"/>
    </row>
    <row r="306" customFormat="false" ht="12.75" hidden="false" customHeight="false" outlineLevel="0" collapsed="false">
      <c r="H306" s="45"/>
    </row>
    <row r="307" customFormat="false" ht="12.75" hidden="false" customHeight="false" outlineLevel="0" collapsed="false">
      <c r="H307" s="45"/>
    </row>
    <row r="308" customFormat="false" ht="12.75" hidden="false" customHeight="false" outlineLevel="0" collapsed="false">
      <c r="H308" s="45"/>
    </row>
    <row r="309" customFormat="false" ht="12.75" hidden="false" customHeight="false" outlineLevel="0" collapsed="false">
      <c r="H309" s="45"/>
    </row>
    <row r="310" customFormat="false" ht="12.75" hidden="false" customHeight="false" outlineLevel="0" collapsed="false">
      <c r="H310" s="45"/>
    </row>
    <row r="311" customFormat="false" ht="12.75" hidden="false" customHeight="false" outlineLevel="0" collapsed="false">
      <c r="H311" s="45"/>
    </row>
    <row r="312" customFormat="false" ht="12.75" hidden="false" customHeight="false" outlineLevel="0" collapsed="false">
      <c r="H312" s="45"/>
    </row>
    <row r="313" customFormat="false" ht="12.75" hidden="false" customHeight="false" outlineLevel="0" collapsed="false">
      <c r="H313" s="45"/>
    </row>
    <row r="314" customFormat="false" ht="12.75" hidden="false" customHeight="false" outlineLevel="0" collapsed="false">
      <c r="H314" s="45"/>
    </row>
    <row r="315" customFormat="false" ht="12.75" hidden="false" customHeight="false" outlineLevel="0" collapsed="false">
      <c r="H315" s="45"/>
    </row>
    <row r="316" customFormat="false" ht="12.75" hidden="false" customHeight="false" outlineLevel="0" collapsed="false">
      <c r="H316" s="45"/>
    </row>
    <row r="317" customFormat="false" ht="12.75" hidden="false" customHeight="false" outlineLevel="0" collapsed="false">
      <c r="H317" s="45"/>
    </row>
    <row r="318" customFormat="false" ht="12.75" hidden="false" customHeight="false" outlineLevel="0" collapsed="false">
      <c r="H318" s="45"/>
    </row>
    <row r="319" customFormat="false" ht="12.75" hidden="false" customHeight="false" outlineLevel="0" collapsed="false">
      <c r="H319" s="45"/>
    </row>
    <row r="320" customFormat="false" ht="12.75" hidden="false" customHeight="false" outlineLevel="0" collapsed="false">
      <c r="H320" s="45"/>
    </row>
    <row r="321" customFormat="false" ht="12.75" hidden="false" customHeight="false" outlineLevel="0" collapsed="false">
      <c r="H321" s="45"/>
    </row>
    <row r="322" customFormat="false" ht="12.75" hidden="false" customHeight="false" outlineLevel="0" collapsed="false">
      <c r="H322" s="45"/>
    </row>
    <row r="323" customFormat="false" ht="12.75" hidden="false" customHeight="false" outlineLevel="0" collapsed="false">
      <c r="H323" s="45"/>
    </row>
    <row r="324" customFormat="false" ht="12.75" hidden="false" customHeight="false" outlineLevel="0" collapsed="false">
      <c r="H324" s="45"/>
    </row>
    <row r="325" customFormat="false" ht="12.75" hidden="false" customHeight="false" outlineLevel="0" collapsed="false">
      <c r="H325" s="45"/>
    </row>
    <row r="326" customFormat="false" ht="12.75" hidden="false" customHeight="false" outlineLevel="0" collapsed="false">
      <c r="H326" s="45"/>
    </row>
    <row r="327" customFormat="false" ht="12.75" hidden="false" customHeight="false" outlineLevel="0" collapsed="false">
      <c r="H327" s="45"/>
    </row>
    <row r="328" customFormat="false" ht="12.75" hidden="false" customHeight="false" outlineLevel="0" collapsed="false">
      <c r="H328" s="45"/>
    </row>
    <row r="329" customFormat="false" ht="12.75" hidden="false" customHeight="false" outlineLevel="0" collapsed="false">
      <c r="H329" s="45"/>
    </row>
    <row r="330" customFormat="false" ht="12.75" hidden="false" customHeight="false" outlineLevel="0" collapsed="false">
      <c r="H330" s="45"/>
    </row>
    <row r="331" customFormat="false" ht="12.75" hidden="false" customHeight="false" outlineLevel="0" collapsed="false">
      <c r="H331" s="45"/>
    </row>
    <row r="332" customFormat="false" ht="12.75" hidden="false" customHeight="false" outlineLevel="0" collapsed="false">
      <c r="H332" s="45"/>
    </row>
    <row r="333" customFormat="false" ht="12.75" hidden="false" customHeight="false" outlineLevel="0" collapsed="false">
      <c r="H333" s="45"/>
    </row>
    <row r="334" customFormat="false" ht="12.75" hidden="false" customHeight="false" outlineLevel="0" collapsed="false">
      <c r="H334" s="45"/>
    </row>
    <row r="335" customFormat="false" ht="12.75" hidden="false" customHeight="false" outlineLevel="0" collapsed="false">
      <c r="H335" s="45"/>
    </row>
    <row r="336" customFormat="false" ht="12.75" hidden="false" customHeight="false" outlineLevel="0" collapsed="false">
      <c r="H336" s="45"/>
    </row>
    <row r="337" customFormat="false" ht="12.75" hidden="false" customHeight="false" outlineLevel="0" collapsed="false">
      <c r="H337" s="45"/>
    </row>
    <row r="338" customFormat="false" ht="12.75" hidden="false" customHeight="false" outlineLevel="0" collapsed="false">
      <c r="H338" s="45"/>
    </row>
    <row r="339" customFormat="false" ht="12.75" hidden="false" customHeight="false" outlineLevel="0" collapsed="false">
      <c r="H339" s="45"/>
    </row>
    <row r="340" customFormat="false" ht="12.75" hidden="false" customHeight="false" outlineLevel="0" collapsed="false">
      <c r="H340" s="45"/>
    </row>
    <row r="341" customFormat="false" ht="12.75" hidden="false" customHeight="false" outlineLevel="0" collapsed="false">
      <c r="H341" s="45"/>
    </row>
    <row r="342" customFormat="false" ht="12.75" hidden="false" customHeight="false" outlineLevel="0" collapsed="false">
      <c r="H342" s="45"/>
    </row>
    <row r="343" customFormat="false" ht="12.75" hidden="false" customHeight="false" outlineLevel="0" collapsed="false">
      <c r="H343" s="45"/>
    </row>
    <row r="344" customFormat="false" ht="12.75" hidden="false" customHeight="false" outlineLevel="0" collapsed="false">
      <c r="H344" s="45"/>
    </row>
    <row r="345" customFormat="false" ht="12.75" hidden="false" customHeight="false" outlineLevel="0" collapsed="false">
      <c r="H345" s="45"/>
    </row>
    <row r="346" customFormat="false" ht="12.75" hidden="false" customHeight="false" outlineLevel="0" collapsed="false">
      <c r="H346" s="45"/>
    </row>
    <row r="347" customFormat="false" ht="12.75" hidden="false" customHeight="false" outlineLevel="0" collapsed="false">
      <c r="H347" s="45"/>
    </row>
    <row r="348" customFormat="false" ht="12.75" hidden="false" customHeight="false" outlineLevel="0" collapsed="false">
      <c r="H348" s="45"/>
    </row>
    <row r="349" customFormat="false" ht="12.75" hidden="false" customHeight="false" outlineLevel="0" collapsed="false">
      <c r="H349" s="45"/>
    </row>
    <row r="350" customFormat="false" ht="12.75" hidden="false" customHeight="false" outlineLevel="0" collapsed="false">
      <c r="H350" s="45"/>
    </row>
    <row r="351" customFormat="false" ht="12.75" hidden="false" customHeight="false" outlineLevel="0" collapsed="false">
      <c r="H351" s="45"/>
    </row>
    <row r="352" customFormat="false" ht="12.75" hidden="false" customHeight="false" outlineLevel="0" collapsed="false">
      <c r="H352" s="45"/>
    </row>
    <row r="353" customFormat="false" ht="12.75" hidden="false" customHeight="false" outlineLevel="0" collapsed="false">
      <c r="H353" s="45"/>
    </row>
    <row r="354" customFormat="false" ht="12.75" hidden="false" customHeight="false" outlineLevel="0" collapsed="false">
      <c r="H354" s="45"/>
    </row>
    <row r="355" customFormat="false" ht="12.75" hidden="false" customHeight="false" outlineLevel="0" collapsed="false">
      <c r="H355" s="45"/>
    </row>
    <row r="356" customFormat="false" ht="12.75" hidden="false" customHeight="false" outlineLevel="0" collapsed="false">
      <c r="H356" s="45"/>
    </row>
    <row r="357" customFormat="false" ht="12.75" hidden="false" customHeight="false" outlineLevel="0" collapsed="false">
      <c r="H357" s="45"/>
    </row>
    <row r="358" customFormat="false" ht="12.75" hidden="false" customHeight="false" outlineLevel="0" collapsed="false">
      <c r="H358" s="45"/>
    </row>
    <row r="359" customFormat="false" ht="12.75" hidden="false" customHeight="false" outlineLevel="0" collapsed="false">
      <c r="H359" s="45"/>
    </row>
    <row r="360" customFormat="false" ht="12.75" hidden="false" customHeight="false" outlineLevel="0" collapsed="false">
      <c r="H360" s="45"/>
    </row>
    <row r="361" customFormat="false" ht="12.75" hidden="false" customHeight="false" outlineLevel="0" collapsed="false">
      <c r="H361" s="45"/>
    </row>
    <row r="362" customFormat="false" ht="12.75" hidden="false" customHeight="false" outlineLevel="0" collapsed="false">
      <c r="H362" s="45"/>
    </row>
    <row r="363" customFormat="false" ht="12.75" hidden="false" customHeight="false" outlineLevel="0" collapsed="false">
      <c r="H363" s="45"/>
    </row>
    <row r="364" customFormat="false" ht="12.75" hidden="false" customHeight="false" outlineLevel="0" collapsed="false">
      <c r="H364" s="45"/>
    </row>
    <row r="365" customFormat="false" ht="12.75" hidden="false" customHeight="false" outlineLevel="0" collapsed="false">
      <c r="H365" s="45"/>
    </row>
    <row r="366" customFormat="false" ht="12.75" hidden="false" customHeight="false" outlineLevel="0" collapsed="false">
      <c r="H366" s="45"/>
    </row>
    <row r="367" customFormat="false" ht="12.75" hidden="false" customHeight="false" outlineLevel="0" collapsed="false">
      <c r="H367" s="45"/>
    </row>
    <row r="368" customFormat="false" ht="12.75" hidden="false" customHeight="false" outlineLevel="0" collapsed="false">
      <c r="H368" s="45"/>
    </row>
    <row r="369" customFormat="false" ht="12.75" hidden="false" customHeight="false" outlineLevel="0" collapsed="false">
      <c r="H369" s="45"/>
    </row>
    <row r="370" customFormat="false" ht="12.75" hidden="false" customHeight="false" outlineLevel="0" collapsed="false">
      <c r="H370" s="45"/>
    </row>
    <row r="371" customFormat="false" ht="12.75" hidden="false" customHeight="false" outlineLevel="0" collapsed="false">
      <c r="H371" s="45"/>
    </row>
    <row r="372" customFormat="false" ht="12.75" hidden="false" customHeight="false" outlineLevel="0" collapsed="false">
      <c r="H372" s="45"/>
    </row>
    <row r="373" customFormat="false" ht="12.75" hidden="false" customHeight="false" outlineLevel="0" collapsed="false">
      <c r="H373" s="45"/>
    </row>
    <row r="374" customFormat="false" ht="12.75" hidden="false" customHeight="false" outlineLevel="0" collapsed="false">
      <c r="H374" s="45"/>
    </row>
    <row r="375" customFormat="false" ht="12.75" hidden="false" customHeight="false" outlineLevel="0" collapsed="false">
      <c r="H375" s="45"/>
    </row>
    <row r="376" customFormat="false" ht="12.75" hidden="false" customHeight="false" outlineLevel="0" collapsed="false">
      <c r="H376" s="45"/>
    </row>
    <row r="377" customFormat="false" ht="12.75" hidden="false" customHeight="false" outlineLevel="0" collapsed="false">
      <c r="H377" s="45"/>
    </row>
    <row r="378" customFormat="false" ht="12.75" hidden="false" customHeight="false" outlineLevel="0" collapsed="false">
      <c r="H378" s="45"/>
    </row>
    <row r="379" customFormat="false" ht="12.75" hidden="false" customHeight="false" outlineLevel="0" collapsed="false">
      <c r="H379" s="45"/>
    </row>
    <row r="380" customFormat="false" ht="12.75" hidden="false" customHeight="false" outlineLevel="0" collapsed="false">
      <c r="H380" s="45"/>
    </row>
    <row r="381" customFormat="false" ht="12.75" hidden="false" customHeight="false" outlineLevel="0" collapsed="false">
      <c r="H381" s="45"/>
    </row>
    <row r="382" customFormat="false" ht="12.75" hidden="false" customHeight="false" outlineLevel="0" collapsed="false">
      <c r="H382" s="45"/>
    </row>
    <row r="383" customFormat="false" ht="12.75" hidden="false" customHeight="false" outlineLevel="0" collapsed="false">
      <c r="H383" s="45"/>
    </row>
    <row r="384" customFormat="false" ht="12.75" hidden="false" customHeight="false" outlineLevel="0" collapsed="false">
      <c r="H384" s="45"/>
    </row>
    <row r="385" customFormat="false" ht="12.75" hidden="false" customHeight="false" outlineLevel="0" collapsed="false">
      <c r="H385" s="45"/>
    </row>
    <row r="386" customFormat="false" ht="12.75" hidden="false" customHeight="false" outlineLevel="0" collapsed="false">
      <c r="H386" s="45"/>
    </row>
    <row r="387" customFormat="false" ht="12.75" hidden="false" customHeight="false" outlineLevel="0" collapsed="false">
      <c r="H387" s="45"/>
    </row>
    <row r="388" customFormat="false" ht="12.75" hidden="false" customHeight="false" outlineLevel="0" collapsed="false">
      <c r="H388" s="45"/>
    </row>
    <row r="389" customFormat="false" ht="12.75" hidden="false" customHeight="false" outlineLevel="0" collapsed="false">
      <c r="H389" s="45"/>
    </row>
    <row r="390" customFormat="false" ht="12.75" hidden="false" customHeight="false" outlineLevel="0" collapsed="false">
      <c r="H390" s="45"/>
    </row>
    <row r="391" customFormat="false" ht="12.75" hidden="false" customHeight="false" outlineLevel="0" collapsed="false">
      <c r="H391" s="45"/>
    </row>
    <row r="392" customFormat="false" ht="12.75" hidden="false" customHeight="false" outlineLevel="0" collapsed="false">
      <c r="H392" s="45"/>
    </row>
    <row r="393" customFormat="false" ht="12.75" hidden="false" customHeight="false" outlineLevel="0" collapsed="false">
      <c r="H393" s="45"/>
    </row>
    <row r="394" customFormat="false" ht="12.75" hidden="false" customHeight="false" outlineLevel="0" collapsed="false">
      <c r="H394" s="45"/>
    </row>
    <row r="395" customFormat="false" ht="12.75" hidden="false" customHeight="false" outlineLevel="0" collapsed="false">
      <c r="H395" s="45"/>
    </row>
    <row r="396" customFormat="false" ht="12.75" hidden="false" customHeight="false" outlineLevel="0" collapsed="false">
      <c r="H396" s="45"/>
    </row>
    <row r="397" customFormat="false" ht="12.75" hidden="false" customHeight="false" outlineLevel="0" collapsed="false">
      <c r="H397" s="45"/>
    </row>
    <row r="398" customFormat="false" ht="12.75" hidden="false" customHeight="false" outlineLevel="0" collapsed="false">
      <c r="H398" s="45"/>
    </row>
    <row r="399" customFormat="false" ht="12.75" hidden="false" customHeight="false" outlineLevel="0" collapsed="false">
      <c r="H399" s="45"/>
    </row>
    <row r="400" customFormat="false" ht="12.75" hidden="false" customHeight="false" outlineLevel="0" collapsed="false">
      <c r="H400" s="45"/>
    </row>
    <row r="401" customFormat="false" ht="12.75" hidden="false" customHeight="false" outlineLevel="0" collapsed="false">
      <c r="H401" s="45"/>
    </row>
    <row r="402" customFormat="false" ht="12.75" hidden="false" customHeight="false" outlineLevel="0" collapsed="false">
      <c r="H402" s="45"/>
    </row>
    <row r="403" customFormat="false" ht="12.75" hidden="false" customHeight="false" outlineLevel="0" collapsed="false">
      <c r="H403" s="45"/>
    </row>
    <row r="404" customFormat="false" ht="12.75" hidden="false" customHeight="false" outlineLevel="0" collapsed="false">
      <c r="H404" s="45"/>
    </row>
    <row r="405" customFormat="false" ht="12.75" hidden="false" customHeight="false" outlineLevel="0" collapsed="false">
      <c r="H405" s="45"/>
    </row>
    <row r="406" customFormat="false" ht="12.75" hidden="false" customHeight="false" outlineLevel="0" collapsed="false">
      <c r="H406" s="45"/>
    </row>
    <row r="407" customFormat="false" ht="12.75" hidden="false" customHeight="false" outlineLevel="0" collapsed="false">
      <c r="H407" s="45"/>
    </row>
    <row r="408" customFormat="false" ht="12.75" hidden="false" customHeight="false" outlineLevel="0" collapsed="false">
      <c r="H408" s="45"/>
    </row>
    <row r="409" customFormat="false" ht="12.75" hidden="false" customHeight="false" outlineLevel="0" collapsed="false">
      <c r="H409" s="45"/>
    </row>
    <row r="410" customFormat="false" ht="12.75" hidden="false" customHeight="false" outlineLevel="0" collapsed="false">
      <c r="H410" s="45"/>
    </row>
    <row r="411" customFormat="false" ht="12.75" hidden="false" customHeight="false" outlineLevel="0" collapsed="false">
      <c r="H411" s="45"/>
    </row>
    <row r="412" customFormat="false" ht="12.75" hidden="false" customHeight="false" outlineLevel="0" collapsed="false">
      <c r="H412" s="45"/>
    </row>
    <row r="413" customFormat="false" ht="12.75" hidden="false" customHeight="false" outlineLevel="0" collapsed="false">
      <c r="H413" s="45"/>
    </row>
    <row r="414" customFormat="false" ht="12.75" hidden="false" customHeight="false" outlineLevel="0" collapsed="false">
      <c r="H414" s="45"/>
    </row>
    <row r="415" customFormat="false" ht="12.75" hidden="false" customHeight="false" outlineLevel="0" collapsed="false">
      <c r="H415" s="45"/>
    </row>
    <row r="416" customFormat="false" ht="12.75" hidden="false" customHeight="false" outlineLevel="0" collapsed="false">
      <c r="H416" s="45"/>
    </row>
    <row r="417" customFormat="false" ht="12.75" hidden="false" customHeight="false" outlineLevel="0" collapsed="false">
      <c r="H417" s="45"/>
    </row>
    <row r="418" customFormat="false" ht="12.75" hidden="false" customHeight="false" outlineLevel="0" collapsed="false">
      <c r="H418" s="45"/>
    </row>
    <row r="419" customFormat="false" ht="12.75" hidden="false" customHeight="false" outlineLevel="0" collapsed="false">
      <c r="H419" s="45"/>
    </row>
    <row r="420" customFormat="false" ht="12.75" hidden="false" customHeight="false" outlineLevel="0" collapsed="false">
      <c r="H420" s="45"/>
    </row>
    <row r="421" customFormat="false" ht="12.75" hidden="false" customHeight="false" outlineLevel="0" collapsed="false">
      <c r="H421" s="45"/>
    </row>
    <row r="422" customFormat="false" ht="12.75" hidden="false" customHeight="false" outlineLevel="0" collapsed="false">
      <c r="H422" s="45"/>
    </row>
    <row r="423" customFormat="false" ht="12.75" hidden="false" customHeight="false" outlineLevel="0" collapsed="false">
      <c r="H423" s="45"/>
    </row>
    <row r="424" customFormat="false" ht="12.75" hidden="false" customHeight="false" outlineLevel="0" collapsed="false">
      <c r="H424" s="45"/>
    </row>
    <row r="425" customFormat="false" ht="12.75" hidden="false" customHeight="false" outlineLevel="0" collapsed="false">
      <c r="H425" s="45"/>
    </row>
    <row r="426" customFormat="false" ht="12.75" hidden="false" customHeight="false" outlineLevel="0" collapsed="false">
      <c r="H426" s="45"/>
    </row>
    <row r="427" customFormat="false" ht="12.75" hidden="false" customHeight="false" outlineLevel="0" collapsed="false">
      <c r="H427" s="45"/>
    </row>
    <row r="428" customFormat="false" ht="12.75" hidden="false" customHeight="false" outlineLevel="0" collapsed="false">
      <c r="H428" s="45"/>
    </row>
    <row r="429" customFormat="false" ht="12.75" hidden="false" customHeight="false" outlineLevel="0" collapsed="false">
      <c r="H429" s="45"/>
    </row>
    <row r="430" customFormat="false" ht="12.75" hidden="false" customHeight="false" outlineLevel="0" collapsed="false">
      <c r="H430" s="45"/>
    </row>
    <row r="431" customFormat="false" ht="12.75" hidden="false" customHeight="false" outlineLevel="0" collapsed="false">
      <c r="H431" s="45"/>
    </row>
    <row r="432" customFormat="false" ht="12.75" hidden="false" customHeight="false" outlineLevel="0" collapsed="false">
      <c r="H432" s="45"/>
    </row>
    <row r="433" customFormat="false" ht="12.75" hidden="false" customHeight="false" outlineLevel="0" collapsed="false">
      <c r="H433" s="45"/>
    </row>
    <row r="434" customFormat="false" ht="12.75" hidden="false" customHeight="false" outlineLevel="0" collapsed="false">
      <c r="H434" s="45"/>
    </row>
    <row r="435" customFormat="false" ht="12.75" hidden="false" customHeight="false" outlineLevel="0" collapsed="false">
      <c r="H435" s="45"/>
    </row>
    <row r="436" customFormat="false" ht="12.75" hidden="false" customHeight="false" outlineLevel="0" collapsed="false">
      <c r="H436" s="45"/>
    </row>
    <row r="437" customFormat="false" ht="12.75" hidden="false" customHeight="false" outlineLevel="0" collapsed="false">
      <c r="H437" s="45"/>
    </row>
    <row r="438" customFormat="false" ht="12.75" hidden="false" customHeight="false" outlineLevel="0" collapsed="false">
      <c r="H438" s="45"/>
    </row>
    <row r="439" customFormat="false" ht="12.75" hidden="false" customHeight="false" outlineLevel="0" collapsed="false">
      <c r="H439" s="45"/>
    </row>
    <row r="440" customFormat="false" ht="12.75" hidden="false" customHeight="false" outlineLevel="0" collapsed="false">
      <c r="H440" s="45"/>
    </row>
    <row r="441" customFormat="false" ht="12.75" hidden="false" customHeight="false" outlineLevel="0" collapsed="false">
      <c r="H441" s="45"/>
    </row>
    <row r="442" customFormat="false" ht="12.75" hidden="false" customHeight="false" outlineLevel="0" collapsed="false">
      <c r="H442" s="45"/>
    </row>
    <row r="443" customFormat="false" ht="12.75" hidden="false" customHeight="false" outlineLevel="0" collapsed="false">
      <c r="H443" s="45"/>
    </row>
    <row r="444" customFormat="false" ht="12.75" hidden="false" customHeight="false" outlineLevel="0" collapsed="false">
      <c r="H444" s="45"/>
    </row>
    <row r="445" customFormat="false" ht="12.75" hidden="false" customHeight="false" outlineLevel="0" collapsed="false">
      <c r="H445" s="45"/>
    </row>
    <row r="446" customFormat="false" ht="12.75" hidden="false" customHeight="false" outlineLevel="0" collapsed="false">
      <c r="H446" s="45"/>
    </row>
    <row r="447" customFormat="false" ht="12.75" hidden="false" customHeight="false" outlineLevel="0" collapsed="false">
      <c r="H447" s="45"/>
    </row>
    <row r="448" customFormat="false" ht="12.75" hidden="false" customHeight="false" outlineLevel="0" collapsed="false">
      <c r="H448" s="45"/>
    </row>
    <row r="449" customFormat="false" ht="12.75" hidden="false" customHeight="false" outlineLevel="0" collapsed="false">
      <c r="H449" s="45"/>
    </row>
    <row r="450" customFormat="false" ht="12.75" hidden="false" customHeight="false" outlineLevel="0" collapsed="false">
      <c r="H450" s="45"/>
    </row>
    <row r="451" customFormat="false" ht="12.75" hidden="false" customHeight="false" outlineLevel="0" collapsed="false">
      <c r="H451" s="45"/>
    </row>
    <row r="452" customFormat="false" ht="12.75" hidden="false" customHeight="false" outlineLevel="0" collapsed="false">
      <c r="H452" s="45"/>
    </row>
    <row r="453" customFormat="false" ht="12.75" hidden="false" customHeight="false" outlineLevel="0" collapsed="false">
      <c r="H453" s="45"/>
    </row>
    <row r="454" customFormat="false" ht="12.75" hidden="false" customHeight="false" outlineLevel="0" collapsed="false">
      <c r="H454" s="45"/>
    </row>
    <row r="455" customFormat="false" ht="12.75" hidden="false" customHeight="false" outlineLevel="0" collapsed="false">
      <c r="H455" s="45"/>
    </row>
    <row r="456" customFormat="false" ht="12.75" hidden="false" customHeight="false" outlineLevel="0" collapsed="false">
      <c r="H456" s="45"/>
    </row>
    <row r="457" customFormat="false" ht="12.75" hidden="false" customHeight="false" outlineLevel="0" collapsed="false">
      <c r="H457" s="45"/>
    </row>
    <row r="458" customFormat="false" ht="12.75" hidden="false" customHeight="false" outlineLevel="0" collapsed="false">
      <c r="H458" s="45"/>
    </row>
    <row r="459" customFormat="false" ht="12.75" hidden="false" customHeight="false" outlineLevel="0" collapsed="false">
      <c r="H459" s="45"/>
    </row>
    <row r="460" customFormat="false" ht="12.75" hidden="false" customHeight="false" outlineLevel="0" collapsed="false">
      <c r="H460" s="45"/>
    </row>
    <row r="461" customFormat="false" ht="12.75" hidden="false" customHeight="false" outlineLevel="0" collapsed="false">
      <c r="H461" s="45"/>
    </row>
    <row r="462" customFormat="false" ht="12.75" hidden="false" customHeight="false" outlineLevel="0" collapsed="false">
      <c r="H462" s="45"/>
    </row>
    <row r="463" customFormat="false" ht="12.75" hidden="false" customHeight="false" outlineLevel="0" collapsed="false">
      <c r="H463" s="45"/>
    </row>
    <row r="464" customFormat="false" ht="12.75" hidden="false" customHeight="false" outlineLevel="0" collapsed="false">
      <c r="H464" s="45"/>
    </row>
    <row r="465" customFormat="false" ht="12.75" hidden="false" customHeight="false" outlineLevel="0" collapsed="false">
      <c r="H465" s="45"/>
    </row>
    <row r="466" customFormat="false" ht="12.75" hidden="false" customHeight="false" outlineLevel="0" collapsed="false">
      <c r="H466" s="45"/>
    </row>
    <row r="467" customFormat="false" ht="12.75" hidden="false" customHeight="false" outlineLevel="0" collapsed="false">
      <c r="H467" s="45"/>
    </row>
    <row r="468" customFormat="false" ht="12.75" hidden="false" customHeight="false" outlineLevel="0" collapsed="false">
      <c r="H468" s="45"/>
    </row>
    <row r="469" customFormat="false" ht="12.75" hidden="false" customHeight="false" outlineLevel="0" collapsed="false">
      <c r="H469" s="45"/>
    </row>
    <row r="470" customFormat="false" ht="12.75" hidden="false" customHeight="false" outlineLevel="0" collapsed="false">
      <c r="H470" s="45"/>
    </row>
    <row r="471" customFormat="false" ht="12.75" hidden="false" customHeight="false" outlineLevel="0" collapsed="false">
      <c r="H471" s="45"/>
    </row>
    <row r="472" customFormat="false" ht="12.75" hidden="false" customHeight="false" outlineLevel="0" collapsed="false">
      <c r="H472" s="45"/>
    </row>
    <row r="473" customFormat="false" ht="12.75" hidden="false" customHeight="false" outlineLevel="0" collapsed="false">
      <c r="H473" s="45"/>
    </row>
    <row r="474" customFormat="false" ht="12.75" hidden="false" customHeight="false" outlineLevel="0" collapsed="false">
      <c r="H474" s="45"/>
    </row>
    <row r="475" customFormat="false" ht="12.75" hidden="false" customHeight="false" outlineLevel="0" collapsed="false">
      <c r="H475" s="45"/>
    </row>
    <row r="476" customFormat="false" ht="12.75" hidden="false" customHeight="false" outlineLevel="0" collapsed="false">
      <c r="H476" s="45"/>
    </row>
    <row r="477" customFormat="false" ht="12.75" hidden="false" customHeight="false" outlineLevel="0" collapsed="false">
      <c r="H477" s="45"/>
    </row>
    <row r="478" customFormat="false" ht="12.75" hidden="false" customHeight="false" outlineLevel="0" collapsed="false">
      <c r="H478" s="45"/>
    </row>
    <row r="479" customFormat="false" ht="12.75" hidden="false" customHeight="false" outlineLevel="0" collapsed="false">
      <c r="H479" s="45"/>
    </row>
    <row r="480" customFormat="false" ht="12.75" hidden="false" customHeight="false" outlineLevel="0" collapsed="false">
      <c r="H480" s="45"/>
    </row>
    <row r="481" customFormat="false" ht="12.75" hidden="false" customHeight="false" outlineLevel="0" collapsed="false">
      <c r="H481" s="45"/>
    </row>
    <row r="482" customFormat="false" ht="12.75" hidden="false" customHeight="false" outlineLevel="0" collapsed="false">
      <c r="H482" s="45"/>
    </row>
    <row r="483" customFormat="false" ht="12.75" hidden="false" customHeight="false" outlineLevel="0" collapsed="false">
      <c r="H483" s="45"/>
    </row>
    <row r="484" customFormat="false" ht="12.75" hidden="false" customHeight="false" outlineLevel="0" collapsed="false">
      <c r="H484" s="45"/>
    </row>
    <row r="485" customFormat="false" ht="12.75" hidden="false" customHeight="false" outlineLevel="0" collapsed="false">
      <c r="H485" s="45"/>
    </row>
    <row r="486" customFormat="false" ht="12.75" hidden="false" customHeight="false" outlineLevel="0" collapsed="false">
      <c r="H486" s="45"/>
    </row>
    <row r="487" customFormat="false" ht="12.75" hidden="false" customHeight="false" outlineLevel="0" collapsed="false">
      <c r="H487" s="45"/>
    </row>
    <row r="488" customFormat="false" ht="12.75" hidden="false" customHeight="false" outlineLevel="0" collapsed="false">
      <c r="H488" s="45"/>
    </row>
    <row r="489" customFormat="false" ht="12.75" hidden="false" customHeight="false" outlineLevel="0" collapsed="false">
      <c r="H489" s="45"/>
    </row>
    <row r="490" customFormat="false" ht="12.75" hidden="false" customHeight="false" outlineLevel="0" collapsed="false">
      <c r="H490" s="45"/>
    </row>
    <row r="491" customFormat="false" ht="12.75" hidden="false" customHeight="false" outlineLevel="0" collapsed="false">
      <c r="H491" s="45"/>
    </row>
    <row r="492" customFormat="false" ht="12.75" hidden="false" customHeight="false" outlineLevel="0" collapsed="false">
      <c r="H492" s="45"/>
    </row>
    <row r="493" customFormat="false" ht="12.75" hidden="false" customHeight="false" outlineLevel="0" collapsed="false">
      <c r="H493" s="45"/>
    </row>
    <row r="494" customFormat="false" ht="12.75" hidden="false" customHeight="false" outlineLevel="0" collapsed="false">
      <c r="H494" s="45"/>
    </row>
    <row r="495" customFormat="false" ht="12.75" hidden="false" customHeight="false" outlineLevel="0" collapsed="false">
      <c r="H495" s="45"/>
    </row>
    <row r="496" customFormat="false" ht="12.75" hidden="false" customHeight="false" outlineLevel="0" collapsed="false">
      <c r="H496" s="45"/>
    </row>
    <row r="497" customFormat="false" ht="12.75" hidden="false" customHeight="false" outlineLevel="0" collapsed="false">
      <c r="H497" s="45"/>
    </row>
    <row r="498" customFormat="false" ht="12.75" hidden="false" customHeight="false" outlineLevel="0" collapsed="false">
      <c r="H498" s="45"/>
    </row>
    <row r="499" customFormat="false" ht="12.75" hidden="false" customHeight="false" outlineLevel="0" collapsed="false">
      <c r="H499" s="45"/>
    </row>
    <row r="500" customFormat="false" ht="12.75" hidden="false" customHeight="false" outlineLevel="0" collapsed="false">
      <c r="H500" s="45"/>
    </row>
    <row r="501" customFormat="false" ht="12.75" hidden="false" customHeight="false" outlineLevel="0" collapsed="false">
      <c r="H501" s="45"/>
    </row>
    <row r="502" customFormat="false" ht="12.75" hidden="false" customHeight="false" outlineLevel="0" collapsed="false">
      <c r="H502" s="45"/>
    </row>
    <row r="503" customFormat="false" ht="12.75" hidden="false" customHeight="false" outlineLevel="0" collapsed="false">
      <c r="H503" s="45"/>
    </row>
    <row r="504" customFormat="false" ht="12.75" hidden="false" customHeight="false" outlineLevel="0" collapsed="false">
      <c r="H504" s="45"/>
    </row>
    <row r="505" customFormat="false" ht="12.75" hidden="false" customHeight="false" outlineLevel="0" collapsed="false">
      <c r="H505" s="45"/>
    </row>
    <row r="506" customFormat="false" ht="12.75" hidden="false" customHeight="false" outlineLevel="0" collapsed="false">
      <c r="H506" s="45"/>
    </row>
    <row r="507" customFormat="false" ht="12.75" hidden="false" customHeight="false" outlineLevel="0" collapsed="false">
      <c r="H507" s="45"/>
    </row>
    <row r="508" customFormat="false" ht="12.75" hidden="false" customHeight="false" outlineLevel="0" collapsed="false">
      <c r="H508" s="45"/>
    </row>
    <row r="509" customFormat="false" ht="12.75" hidden="false" customHeight="false" outlineLevel="0" collapsed="false">
      <c r="H509" s="45"/>
    </row>
    <row r="510" customFormat="false" ht="12.75" hidden="false" customHeight="false" outlineLevel="0" collapsed="false">
      <c r="H510" s="45"/>
    </row>
    <row r="511" customFormat="false" ht="12.75" hidden="false" customHeight="false" outlineLevel="0" collapsed="false">
      <c r="H511" s="45"/>
    </row>
    <row r="512" customFormat="false" ht="12.75" hidden="false" customHeight="false" outlineLevel="0" collapsed="false">
      <c r="H512" s="45"/>
    </row>
    <row r="513" customFormat="false" ht="12.75" hidden="false" customHeight="false" outlineLevel="0" collapsed="false">
      <c r="H513" s="45"/>
    </row>
    <row r="514" customFormat="false" ht="12.75" hidden="false" customHeight="false" outlineLevel="0" collapsed="false">
      <c r="H514" s="45"/>
    </row>
    <row r="515" customFormat="false" ht="12.75" hidden="false" customHeight="false" outlineLevel="0" collapsed="false">
      <c r="H515" s="45"/>
    </row>
    <row r="516" customFormat="false" ht="12.75" hidden="false" customHeight="false" outlineLevel="0" collapsed="false">
      <c r="H516" s="45"/>
    </row>
    <row r="517" customFormat="false" ht="12.75" hidden="false" customHeight="false" outlineLevel="0" collapsed="false">
      <c r="H517" s="45"/>
    </row>
    <row r="518" customFormat="false" ht="12.75" hidden="false" customHeight="false" outlineLevel="0" collapsed="false">
      <c r="H518" s="45"/>
    </row>
    <row r="519" customFormat="false" ht="12.75" hidden="false" customHeight="false" outlineLevel="0" collapsed="false">
      <c r="H519" s="45"/>
    </row>
    <row r="520" customFormat="false" ht="12.75" hidden="false" customHeight="false" outlineLevel="0" collapsed="false">
      <c r="H520" s="45"/>
    </row>
    <row r="521" customFormat="false" ht="12.75" hidden="false" customHeight="false" outlineLevel="0" collapsed="false">
      <c r="H521" s="45"/>
    </row>
    <row r="522" customFormat="false" ht="12.75" hidden="false" customHeight="false" outlineLevel="0" collapsed="false">
      <c r="H522" s="45"/>
    </row>
    <row r="523" customFormat="false" ht="12.75" hidden="false" customHeight="false" outlineLevel="0" collapsed="false">
      <c r="H523" s="45"/>
    </row>
    <row r="524" customFormat="false" ht="12.75" hidden="false" customHeight="false" outlineLevel="0" collapsed="false">
      <c r="H524" s="45"/>
    </row>
    <row r="525" customFormat="false" ht="12.75" hidden="false" customHeight="false" outlineLevel="0" collapsed="false">
      <c r="H525" s="45"/>
    </row>
    <row r="526" customFormat="false" ht="12.75" hidden="false" customHeight="false" outlineLevel="0" collapsed="false">
      <c r="H526" s="45"/>
    </row>
    <row r="527" customFormat="false" ht="12.75" hidden="false" customHeight="false" outlineLevel="0" collapsed="false">
      <c r="H527" s="45"/>
    </row>
    <row r="528" customFormat="false" ht="12.75" hidden="false" customHeight="false" outlineLevel="0" collapsed="false">
      <c r="H528" s="45"/>
    </row>
    <row r="529" customFormat="false" ht="12.75" hidden="false" customHeight="false" outlineLevel="0" collapsed="false">
      <c r="H529" s="45"/>
    </row>
    <row r="530" customFormat="false" ht="12.75" hidden="false" customHeight="false" outlineLevel="0" collapsed="false">
      <c r="H530" s="45"/>
    </row>
    <row r="531" customFormat="false" ht="12.75" hidden="false" customHeight="false" outlineLevel="0" collapsed="false">
      <c r="H531" s="45"/>
    </row>
    <row r="532" customFormat="false" ht="12.75" hidden="false" customHeight="false" outlineLevel="0" collapsed="false">
      <c r="H532" s="45"/>
    </row>
    <row r="533" customFormat="false" ht="12.75" hidden="false" customHeight="false" outlineLevel="0" collapsed="false">
      <c r="H533" s="45"/>
    </row>
    <row r="534" customFormat="false" ht="12.75" hidden="false" customHeight="false" outlineLevel="0" collapsed="false">
      <c r="H534" s="45"/>
    </row>
    <row r="535" customFormat="false" ht="12.75" hidden="false" customHeight="false" outlineLevel="0" collapsed="false">
      <c r="H535" s="45"/>
    </row>
    <row r="536" customFormat="false" ht="12.75" hidden="false" customHeight="false" outlineLevel="0" collapsed="false">
      <c r="H536" s="45"/>
    </row>
    <row r="537" customFormat="false" ht="12.75" hidden="false" customHeight="false" outlineLevel="0" collapsed="false">
      <c r="H537" s="45"/>
    </row>
    <row r="538" customFormat="false" ht="12.75" hidden="false" customHeight="false" outlineLevel="0" collapsed="false">
      <c r="H538" s="45"/>
    </row>
    <row r="539" customFormat="false" ht="12.75" hidden="false" customHeight="false" outlineLevel="0" collapsed="false">
      <c r="H539" s="45"/>
    </row>
    <row r="540" customFormat="false" ht="12.75" hidden="false" customHeight="false" outlineLevel="0" collapsed="false">
      <c r="H540" s="45"/>
    </row>
    <row r="541" customFormat="false" ht="12.75" hidden="false" customHeight="false" outlineLevel="0" collapsed="false">
      <c r="H541" s="45"/>
    </row>
    <row r="542" customFormat="false" ht="12.75" hidden="false" customHeight="false" outlineLevel="0" collapsed="false">
      <c r="H542" s="45"/>
    </row>
    <row r="543" customFormat="false" ht="12.75" hidden="false" customHeight="false" outlineLevel="0" collapsed="false">
      <c r="H543" s="45"/>
    </row>
    <row r="544" customFormat="false" ht="12.75" hidden="false" customHeight="false" outlineLevel="0" collapsed="false">
      <c r="H544" s="45"/>
    </row>
    <row r="545" customFormat="false" ht="12.75" hidden="false" customHeight="false" outlineLevel="0" collapsed="false">
      <c r="H545" s="45"/>
    </row>
    <row r="546" customFormat="false" ht="12.75" hidden="false" customHeight="false" outlineLevel="0" collapsed="false">
      <c r="H546" s="45"/>
    </row>
    <row r="547" customFormat="false" ht="12.75" hidden="false" customHeight="false" outlineLevel="0" collapsed="false">
      <c r="H547" s="45"/>
    </row>
    <row r="548" customFormat="false" ht="12.75" hidden="false" customHeight="false" outlineLevel="0" collapsed="false">
      <c r="H548" s="45"/>
    </row>
    <row r="549" customFormat="false" ht="12.75" hidden="false" customHeight="false" outlineLevel="0" collapsed="false">
      <c r="H549" s="45"/>
    </row>
    <row r="550" customFormat="false" ht="12.75" hidden="false" customHeight="false" outlineLevel="0" collapsed="false">
      <c r="H550" s="45"/>
    </row>
    <row r="551" customFormat="false" ht="12.75" hidden="false" customHeight="false" outlineLevel="0" collapsed="false">
      <c r="H551" s="45"/>
    </row>
    <row r="552" customFormat="false" ht="12.75" hidden="false" customHeight="false" outlineLevel="0" collapsed="false">
      <c r="H552" s="45"/>
    </row>
    <row r="553" customFormat="false" ht="12.75" hidden="false" customHeight="false" outlineLevel="0" collapsed="false">
      <c r="H553" s="45"/>
    </row>
    <row r="554" customFormat="false" ht="12.75" hidden="false" customHeight="false" outlineLevel="0" collapsed="false">
      <c r="H554" s="45"/>
    </row>
    <row r="555" customFormat="false" ht="12.75" hidden="false" customHeight="false" outlineLevel="0" collapsed="false">
      <c r="H555" s="45"/>
    </row>
    <row r="556" customFormat="false" ht="12.75" hidden="false" customHeight="false" outlineLevel="0" collapsed="false">
      <c r="H556" s="45"/>
    </row>
    <row r="557" customFormat="false" ht="12.75" hidden="false" customHeight="false" outlineLevel="0" collapsed="false">
      <c r="H557" s="45"/>
    </row>
    <row r="558" customFormat="false" ht="12.75" hidden="false" customHeight="false" outlineLevel="0" collapsed="false">
      <c r="H558" s="45"/>
    </row>
    <row r="559" customFormat="false" ht="12.75" hidden="false" customHeight="false" outlineLevel="0" collapsed="false">
      <c r="H559" s="45"/>
    </row>
    <row r="560" customFormat="false" ht="12.75" hidden="false" customHeight="false" outlineLevel="0" collapsed="false">
      <c r="H560" s="45"/>
    </row>
    <row r="561" customFormat="false" ht="12.75" hidden="false" customHeight="false" outlineLevel="0" collapsed="false">
      <c r="H561" s="45"/>
    </row>
    <row r="562" customFormat="false" ht="12.75" hidden="false" customHeight="false" outlineLevel="0" collapsed="false">
      <c r="H562" s="45"/>
    </row>
    <row r="563" customFormat="false" ht="12.75" hidden="false" customHeight="false" outlineLevel="0" collapsed="false">
      <c r="H563" s="45"/>
    </row>
    <row r="564" customFormat="false" ht="12.75" hidden="false" customHeight="false" outlineLevel="0" collapsed="false">
      <c r="H564" s="45"/>
    </row>
    <row r="565" customFormat="false" ht="12.75" hidden="false" customHeight="false" outlineLevel="0" collapsed="false">
      <c r="H565" s="45"/>
    </row>
    <row r="566" customFormat="false" ht="12.75" hidden="false" customHeight="false" outlineLevel="0" collapsed="false">
      <c r="H566" s="45"/>
    </row>
    <row r="567" customFormat="false" ht="12.75" hidden="false" customHeight="false" outlineLevel="0" collapsed="false">
      <c r="H567" s="45"/>
    </row>
    <row r="568" customFormat="false" ht="12.75" hidden="false" customHeight="false" outlineLevel="0" collapsed="false">
      <c r="H568" s="45"/>
    </row>
    <row r="569" customFormat="false" ht="12.75" hidden="false" customHeight="false" outlineLevel="0" collapsed="false">
      <c r="H569" s="45"/>
    </row>
    <row r="570" customFormat="false" ht="12.75" hidden="false" customHeight="false" outlineLevel="0" collapsed="false">
      <c r="H570" s="45"/>
    </row>
    <row r="571" customFormat="false" ht="12.75" hidden="false" customHeight="false" outlineLevel="0" collapsed="false">
      <c r="H571" s="45"/>
    </row>
    <row r="572" customFormat="false" ht="12.75" hidden="false" customHeight="false" outlineLevel="0" collapsed="false">
      <c r="H572" s="45"/>
    </row>
    <row r="573" customFormat="false" ht="12.75" hidden="false" customHeight="false" outlineLevel="0" collapsed="false">
      <c r="H573" s="45"/>
    </row>
    <row r="574" customFormat="false" ht="12.75" hidden="false" customHeight="false" outlineLevel="0" collapsed="false">
      <c r="H574" s="45"/>
    </row>
    <row r="575" customFormat="false" ht="12.75" hidden="false" customHeight="false" outlineLevel="0" collapsed="false">
      <c r="H575" s="45"/>
    </row>
    <row r="576" customFormat="false" ht="12.75" hidden="false" customHeight="false" outlineLevel="0" collapsed="false">
      <c r="H576" s="45"/>
    </row>
    <row r="577" customFormat="false" ht="12.75" hidden="false" customHeight="false" outlineLevel="0" collapsed="false">
      <c r="H577" s="45"/>
    </row>
    <row r="578" customFormat="false" ht="12.75" hidden="false" customHeight="false" outlineLevel="0" collapsed="false">
      <c r="H578" s="45"/>
    </row>
    <row r="579" customFormat="false" ht="12.75" hidden="false" customHeight="false" outlineLevel="0" collapsed="false">
      <c r="H579" s="45"/>
    </row>
    <row r="580" customFormat="false" ht="12.75" hidden="false" customHeight="false" outlineLevel="0" collapsed="false">
      <c r="H580" s="45"/>
    </row>
    <row r="581" customFormat="false" ht="12.75" hidden="false" customHeight="false" outlineLevel="0" collapsed="false">
      <c r="H581" s="45"/>
    </row>
    <row r="582" customFormat="false" ht="12.75" hidden="false" customHeight="false" outlineLevel="0" collapsed="false">
      <c r="H582" s="45"/>
    </row>
    <row r="583" customFormat="false" ht="12.75" hidden="false" customHeight="false" outlineLevel="0" collapsed="false">
      <c r="H583" s="45"/>
    </row>
    <row r="584" customFormat="false" ht="12.75" hidden="false" customHeight="false" outlineLevel="0" collapsed="false">
      <c r="H584" s="45"/>
    </row>
    <row r="585" customFormat="false" ht="12.75" hidden="false" customHeight="false" outlineLevel="0" collapsed="false">
      <c r="H585" s="45"/>
    </row>
    <row r="586" customFormat="false" ht="12.75" hidden="false" customHeight="false" outlineLevel="0" collapsed="false">
      <c r="H586" s="45"/>
    </row>
    <row r="587" customFormat="false" ht="12.75" hidden="false" customHeight="false" outlineLevel="0" collapsed="false">
      <c r="H587" s="45"/>
    </row>
    <row r="588" customFormat="false" ht="12.75" hidden="false" customHeight="false" outlineLevel="0" collapsed="false">
      <c r="H588" s="45"/>
    </row>
    <row r="589" customFormat="false" ht="12.75" hidden="false" customHeight="false" outlineLevel="0" collapsed="false">
      <c r="H589" s="45"/>
    </row>
    <row r="590" customFormat="false" ht="12.75" hidden="false" customHeight="false" outlineLevel="0" collapsed="false">
      <c r="H590" s="45"/>
    </row>
    <row r="591" customFormat="false" ht="12.75" hidden="false" customHeight="false" outlineLevel="0" collapsed="false">
      <c r="H591" s="45"/>
    </row>
    <row r="592" customFormat="false" ht="12.75" hidden="false" customHeight="false" outlineLevel="0" collapsed="false">
      <c r="H592" s="45"/>
    </row>
    <row r="593" customFormat="false" ht="12.75" hidden="false" customHeight="false" outlineLevel="0" collapsed="false">
      <c r="H593" s="45"/>
    </row>
    <row r="594" customFormat="false" ht="12.75" hidden="false" customHeight="false" outlineLevel="0" collapsed="false">
      <c r="H594" s="45"/>
    </row>
    <row r="595" customFormat="false" ht="12.75" hidden="false" customHeight="false" outlineLevel="0" collapsed="false">
      <c r="H595" s="45"/>
    </row>
    <row r="596" customFormat="false" ht="12.75" hidden="false" customHeight="false" outlineLevel="0" collapsed="false">
      <c r="H596" s="45"/>
    </row>
    <row r="597" customFormat="false" ht="12.75" hidden="false" customHeight="false" outlineLevel="0" collapsed="false">
      <c r="H597" s="45"/>
    </row>
    <row r="598" customFormat="false" ht="12.75" hidden="false" customHeight="false" outlineLevel="0" collapsed="false">
      <c r="H598" s="45"/>
    </row>
    <row r="599" customFormat="false" ht="12.75" hidden="false" customHeight="false" outlineLevel="0" collapsed="false">
      <c r="H599" s="45"/>
    </row>
    <row r="600" customFormat="false" ht="12.75" hidden="false" customHeight="false" outlineLevel="0" collapsed="false">
      <c r="H600" s="45"/>
    </row>
    <row r="601" customFormat="false" ht="12.75" hidden="false" customHeight="false" outlineLevel="0" collapsed="false">
      <c r="H601" s="45"/>
    </row>
  </sheetData>
  <printOptions headings="false" gridLines="false" gridLinesSet="true" horizontalCentered="false" verticalCentered="false"/>
  <pageMargins left="0.170138888888889" right="0.179861111111111" top="0.490277777777778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2002-02-19T12:35:21Z</dcterms:created>
  <dc:creator>Mathew D. Smith</dc:creator>
  <dc:description/>
  <dc:language>en-US</dc:language>
  <cp:lastModifiedBy>rbadeer</cp:lastModifiedBy>
  <cp:lastPrinted>2002-02-20T17:25:00Z</cp:lastPrinted>
  <dcterms:modified xsi:type="dcterms:W3CDTF">2002-03-21T15:16:53Z</dcterms:modified>
  <cp:revision>0</cp:revision>
  <dc:subject/>
  <dc:title/>
</cp:coreProperties>
</file>