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AK" sheetId="1" state="visible" r:id="rId3"/>
    <sheet name="OFF PEAK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<sst xmlns="http://schemas.openxmlformats.org/spreadsheetml/2006/main" count="116" uniqueCount="31">
  <si>
    <t xml:space="preserve">PEAK</t>
  </si>
  <si>
    <t xml:space="preserve">LT Cali</t>
  </si>
  <si>
    <t xml:space="preserve">NP</t>
  </si>
  <si>
    <t xml:space="preserve">SP</t>
  </si>
  <si>
    <t xml:space="preserve">LT NW</t>
  </si>
  <si>
    <t xml:space="preserve">LT SW</t>
  </si>
  <si>
    <t xml:space="preserve">LT West Mgt</t>
  </si>
  <si>
    <t xml:space="preserve">ST Cali</t>
  </si>
  <si>
    <t xml:space="preserve">ST NW</t>
  </si>
  <si>
    <t xml:space="preserve">ST SW</t>
  </si>
  <si>
    <t xml:space="preserve">WEST TOTAL</t>
  </si>
  <si>
    <t xml:space="preserve">mw</t>
  </si>
  <si>
    <t xml:space="preserve">mwhrs</t>
  </si>
  <si>
    <t xml:space="preserve">curve shift</t>
  </si>
  <si>
    <t xml:space="preserve">1/22 Curve</t>
  </si>
  <si>
    <t xml:space="preserve">Last Trade</t>
  </si>
  <si>
    <t xml:space="preserve">Offer</t>
  </si>
  <si>
    <t xml:space="preserve">Note</t>
  </si>
  <si>
    <t xml:space="preserve">hours</t>
  </si>
  <si>
    <t xml:space="preserve">Current Pos.</t>
  </si>
  <si>
    <t xml:space="preserve">new nw</t>
  </si>
  <si>
    <t xml:space="preserve">new sw</t>
  </si>
  <si>
    <t xml:space="preserve">1. Last trade done today.  EOL bid hit at $258 earlier today.</t>
  </si>
  <si>
    <t xml:space="preserve">2. Maintain consistent spread to February and Q2</t>
  </si>
  <si>
    <t xml:space="preserve">3.  Last trade done on Bloomberg today.  Kept shape from previous curve file.</t>
  </si>
  <si>
    <t xml:space="preserve">4.  Last trade done today.  Kept shape from previous curve file.</t>
  </si>
  <si>
    <t xml:space="preserve">5.  Current market is 163/178</t>
  </si>
  <si>
    <t xml:space="preserve">6.  We would be happy to keep the position at this price.</t>
  </si>
  <si>
    <t xml:space="preserve">7.  Last trade was in NP15 Q2.  Keeping the spread consistent.</t>
  </si>
  <si>
    <t xml:space="preserve">8.  Last trade was $260.</t>
  </si>
  <si>
    <t xml:space="preserve">OFF PEAK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</si>
</sst>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_);_(\$* \(#,##0\);_(\$* \-??_);_(@_)"/>
    <numFmt numFmtId="170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"SPoffer"</c:f>
              <c:strCache>
                <c:ptCount val="1"/>
                <c:pt idx="0">
                  <c:v>SPoffer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PEAK!$C$2:$N$2</c:f>
              <c:multiLvlStrCache>
                <c:ptCount val="1"/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</c:multiLvlStrCache>
            </c:multiLvlStrRef>
          </c:cat>
          <c:val>
            <c:numRef>
              <c:f>PEAK!$C$20:$N$20</c:f>
              <c:numCache>
                <c:formatCode>General</c:formatCode>
                <c:ptCount val="12"/>
                <c:pt idx="0">
                  <c:v>0</c:v>
                </c:pt>
                <c:pt idx="1">
                  <c:v>325</c:v>
                </c:pt>
                <c:pt idx="2">
                  <c:v>125</c:v>
                </c:pt>
                <c:pt idx="3">
                  <c:v>315</c:v>
                </c:pt>
                <c:pt idx="4">
                  <c:v>315</c:v>
                </c:pt>
                <c:pt idx="5">
                  <c:v>340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325</c:v>
                </c:pt>
                <c:pt idx="10">
                  <c:v>325</c:v>
                </c:pt>
                <c:pt idx="11">
                  <c:v>325</c:v>
                </c:pt>
              </c:numCache>
            </c:numRef>
          </c:val>
        </c:ser>
        <c:ser>
          <c:idx val="1"/>
          <c:order val="1"/>
          <c:tx>
            <c:strRef>
              <c:f>"SPEnron"</c:f>
              <c:strCache>
                <c:ptCount val="1"/>
                <c:pt idx="0">
                  <c:v>SPEnron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PEAK!$C$2:$N$2</c:f>
              <c:multiLvlStrCache>
                <c:ptCount val="1"/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</c:multiLvlStrCache>
            </c:multiLvlStrRef>
          </c:cat>
          <c:val>
            <c:numRef>
              <c:f>PEAK!$C$45:$N$45</c:f>
              <c:numCache>
                <c:formatCode>0</c:formatCode>
                <c:ptCount val="12"/>
                <c:pt idx="1">
                  <c:v>238.130445789581</c:v>
                </c:pt>
                <c:pt idx="2">
                  <c:v>39.9478984733984</c:v>
                </c:pt>
                <c:pt idx="3">
                  <c:v>427.736999062012</c:v>
                </c:pt>
                <c:pt idx="4">
                  <c:v>421.321776206866</c:v>
                </c:pt>
                <c:pt idx="5">
                  <c:v>390.633607328325</c:v>
                </c:pt>
                <c:pt idx="6">
                  <c:v>79.4961512789565</c:v>
                </c:pt>
                <c:pt idx="7">
                  <c:v>74.9525492439976</c:v>
                </c:pt>
                <c:pt idx="8">
                  <c:v>82.6743664436307</c:v>
                </c:pt>
                <c:pt idx="9">
                  <c:v>251.995664133785</c:v>
                </c:pt>
                <c:pt idx="10">
                  <c:v>259.206286268126</c:v>
                </c:pt>
                <c:pt idx="11">
                  <c:v>269.276018166754</c:v>
                </c:pt>
              </c:numCache>
            </c:numRef>
          </c:val>
        </c:ser>
        <c:gapWidth val="150"/>
        <c:overlap val="0"/>
        <c:axId val="90892188"/>
        <c:axId val="56178347"/>
      </c:barChart>
      <c:catAx>
        <c:axId val="9089218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178347"/>
        <c:crossesAt val="0"/>
        <c:auto val="1"/>
        <c:lblAlgn val="ctr"/>
        <c:lblOffset val="100"/>
        <c:noMultiLvlLbl val="0"/>
      </c:catAx>
      <c:valAx>
        <c:axId val="56178347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89218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"NPoffer"</c:f>
              <c:strCache>
                <c:ptCount val="1"/>
                <c:pt idx="0">
                  <c:v>NPoffer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PEAK!$C$2:$N$2</c:f>
              <c:multiLvlStrCache>
                <c:ptCount val="1"/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</c:multiLvlStrCache>
            </c:multiLvlStrRef>
          </c:cat>
          <c:val>
            <c:numRef>
              <c:f>PEAK!$C$19:$N$19</c:f>
              <c:numCache>
                <c:formatCode>General</c:formatCode>
                <c:ptCount val="12"/>
                <c:pt idx="0">
                  <c:v>0</c:v>
                </c:pt>
                <c:pt idx="1">
                  <c:v>142</c:v>
                </c:pt>
                <c:pt idx="2">
                  <c:v>62</c:v>
                </c:pt>
                <c:pt idx="3">
                  <c:v>225</c:v>
                </c:pt>
                <c:pt idx="4">
                  <c:v>208</c:v>
                </c:pt>
                <c:pt idx="5">
                  <c:v>354</c:v>
                </c:pt>
                <c:pt idx="6">
                  <c:v>89</c:v>
                </c:pt>
                <c:pt idx="7">
                  <c:v>89</c:v>
                </c:pt>
                <c:pt idx="8">
                  <c:v>189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</c:numCache>
            </c:numRef>
          </c:val>
        </c:ser>
        <c:ser>
          <c:idx val="1"/>
          <c:order val="1"/>
          <c:tx>
            <c:strRef>
              <c:f>"NPEnron"</c:f>
              <c:strCache>
                <c:ptCount val="1"/>
                <c:pt idx="0">
                  <c:v>NPEnron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PEAK!$C$2:$N$2</c:f>
              <c:multiLvlStrCache>
                <c:ptCount val="1"/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</c:multiLvlStrCache>
            </c:multiLvlStrRef>
          </c:cat>
          <c:val>
            <c:numRef>
              <c:f>PEAK!$C$46:$N$46</c:f>
              <c:numCache>
                <c:formatCode>0</c:formatCode>
                <c:ptCount val="12"/>
                <c:pt idx="1">
                  <c:v>170.304491954884</c:v>
                </c:pt>
                <c:pt idx="2">
                  <c:v>283.941227010056</c:v>
                </c:pt>
                <c:pt idx="3">
                  <c:v>312.720989783932</c:v>
                </c:pt>
                <c:pt idx="4">
                  <c:v>280.386635121514</c:v>
                </c:pt>
                <c:pt idx="5">
                  <c:v>375.96383178633</c:v>
                </c:pt>
                <c:pt idx="6">
                  <c:v>89.2333502782911</c:v>
                </c:pt>
                <c:pt idx="7">
                  <c:v>86.9220624817999</c:v>
                </c:pt>
                <c:pt idx="8">
                  <c:v>136.582586357635</c:v>
                </c:pt>
                <c:pt idx="9">
                  <c:v>162.816671830088</c:v>
                </c:pt>
                <c:pt idx="10">
                  <c:v>201.251638930869</c:v>
                </c:pt>
                <c:pt idx="11">
                  <c:v>218.417852721935</c:v>
                </c:pt>
              </c:numCache>
            </c:numRef>
          </c:val>
        </c:ser>
        <c:gapWidth val="150"/>
        <c:overlap val="0"/>
        <c:axId val="54912294"/>
        <c:axId val="59262679"/>
      </c:barChart>
      <c:catAx>
        <c:axId val="54912294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262679"/>
        <c:crossesAt val="0"/>
        <c:auto val="1"/>
        <c:lblAlgn val="ctr"/>
        <c:lblOffset val="100"/>
        <c:noMultiLvlLbl val="0"/>
      </c:catAx>
      <c:valAx>
        <c:axId val="59262679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91229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"SPoffer"</c:f>
              <c:strCache>
                <c:ptCount val="1"/>
                <c:pt idx="0">
                  <c:v>SPoffer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PEAK!$C$2:$N$2</c:f>
              <c:multiLvlStrCache>
                <c:ptCount val="1"/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</c:multiLvlStrCache>
            </c:multiLvlStrRef>
          </c:cat>
          <c:val>
            <c:numRef>
              <c:f>'OFF PEAK'!$C$20:$N$20</c:f>
              <c:numCache>
                <c:formatCode>General</c:formatCode>
                <c:ptCount val="12"/>
                <c:pt idx="0">
                  <c:v>0</c:v>
                </c:pt>
                <c:pt idx="1">
                  <c:v>25</c:v>
                </c:pt>
                <c:pt idx="2">
                  <c:v>0</c:v>
                </c:pt>
                <c:pt idx="3">
                  <c:v>75</c:v>
                </c:pt>
                <c:pt idx="4">
                  <c:v>125</c:v>
                </c:pt>
                <c:pt idx="5">
                  <c:v>75</c:v>
                </c:pt>
                <c:pt idx="6">
                  <c:v>225</c:v>
                </c:pt>
                <c:pt idx="7">
                  <c:v>225</c:v>
                </c:pt>
                <c:pt idx="8">
                  <c:v>225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</c:numCache>
            </c:numRef>
          </c:val>
        </c:ser>
        <c:ser>
          <c:idx val="1"/>
          <c:order val="1"/>
          <c:tx>
            <c:strRef>
              <c:f>"SPEnron"</c:f>
              <c:strCache>
                <c:ptCount val="1"/>
                <c:pt idx="0">
                  <c:v>SPEnron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PEAK!$C$2:$N$2</c:f>
              <c:multiLvlStrCache>
                <c:ptCount val="1"/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</c:multiLvlStrCache>
            </c:multiLvlStrRef>
          </c:cat>
          <c:val>
            <c:numRef>
              <c:f>'OFF PEAK'!$C$41:$N$41</c:f>
              <c:numCache>
                <c:formatCode>0</c:formatCode>
                <c:ptCount val="12"/>
                <c:pt idx="1">
                  <c:v>28.8207058801549</c:v>
                </c:pt>
                <c:pt idx="2">
                  <c:v>10.6056386879915</c:v>
                </c:pt>
                <c:pt idx="3">
                  <c:v>172.633060613371</c:v>
                </c:pt>
                <c:pt idx="4">
                  <c:v>168.948597372419</c:v>
                </c:pt>
                <c:pt idx="5">
                  <c:v>170.979073727414</c:v>
                </c:pt>
                <c:pt idx="6">
                  <c:v>271.91554115676</c:v>
                </c:pt>
                <c:pt idx="7">
                  <c:v>280.018248080454</c:v>
                </c:pt>
                <c:pt idx="8">
                  <c:v>271.992075743312</c:v>
                </c:pt>
                <c:pt idx="9">
                  <c:v>210.866583070889</c:v>
                </c:pt>
                <c:pt idx="10">
                  <c:v>203.635390675813</c:v>
                </c:pt>
                <c:pt idx="11">
                  <c:v>202.491130893008</c:v>
                </c:pt>
              </c:numCache>
            </c:numRef>
          </c:val>
        </c:ser>
        <c:gapWidth val="150"/>
        <c:overlap val="0"/>
        <c:axId val="28919759"/>
        <c:axId val="75666943"/>
      </c:barChart>
      <c:catAx>
        <c:axId val="28919759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666943"/>
        <c:crossesAt val="0"/>
        <c:auto val="1"/>
        <c:lblAlgn val="ctr"/>
        <c:lblOffset val="100"/>
        <c:noMultiLvlLbl val="0"/>
      </c:catAx>
      <c:valAx>
        <c:axId val="75666943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91975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"NPoffer"</c:f>
              <c:strCache>
                <c:ptCount val="1"/>
                <c:pt idx="0">
                  <c:v>NPoffer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PEAK!$C$2:$N$2</c:f>
              <c:multiLvlStrCache>
                <c:ptCount val="1"/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</c:multiLvlStrCache>
            </c:multiLvlStrRef>
          </c:cat>
          <c:val>
            <c:numRef>
              <c:f>'OFF PEAK'!$C$19:$N$19</c:f>
              <c:numCache>
                <c:formatCode>General</c:formatCode>
                <c:ptCount val="12"/>
                <c:pt idx="0">
                  <c:v>0</c:v>
                </c:pt>
                <c:pt idx="1">
                  <c:v>25</c:v>
                </c:pt>
                <c:pt idx="2">
                  <c:v>0</c:v>
                </c:pt>
                <c:pt idx="3">
                  <c:v>52</c:v>
                </c:pt>
                <c:pt idx="4">
                  <c:v>32</c:v>
                </c:pt>
                <c:pt idx="5">
                  <c:v>25</c:v>
                </c:pt>
                <c:pt idx="6">
                  <c:v>81</c:v>
                </c:pt>
                <c:pt idx="7">
                  <c:v>6</c:v>
                </c:pt>
                <c:pt idx="8">
                  <c:v>41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"NPEnron"</c:f>
              <c:strCache>
                <c:ptCount val="1"/>
                <c:pt idx="0">
                  <c:v>NPEnron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PEAK!$C$2:$N$2</c:f>
              <c:multiLvlStrCache>
                <c:ptCount val="1"/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</c:multiLvlStrCache>
            </c:multiLvlStrRef>
          </c:cat>
          <c:val>
            <c:numRef>
              <c:f>'OFF PEAK'!$C$42:$N$42</c:f>
              <c:numCache>
                <c:formatCode>0</c:formatCode>
                <c:ptCount val="12"/>
                <c:pt idx="1">
                  <c:v>-26.9885085226842</c:v>
                </c:pt>
                <c:pt idx="2">
                  <c:v>-3.14629116772887</c:v>
                </c:pt>
                <c:pt idx="3">
                  <c:v>41.9325944206458</c:v>
                </c:pt>
                <c:pt idx="4">
                  <c:v>22.1693369242765</c:v>
                </c:pt>
                <c:pt idx="5">
                  <c:v>7.67730607415895</c:v>
                </c:pt>
                <c:pt idx="6">
                  <c:v>50.3187538018785</c:v>
                </c:pt>
                <c:pt idx="7">
                  <c:v>15.3390662694283</c:v>
                </c:pt>
                <c:pt idx="8">
                  <c:v>39.1374647565997</c:v>
                </c:pt>
                <c:pt idx="9">
                  <c:v>-15.2508139102986</c:v>
                </c:pt>
                <c:pt idx="10">
                  <c:v>-2.87515369444357</c:v>
                </c:pt>
                <c:pt idx="11">
                  <c:v>10.2554497057025</c:v>
                </c:pt>
              </c:numCache>
            </c:numRef>
          </c:val>
        </c:ser>
        <c:gapWidth val="150"/>
        <c:overlap val="0"/>
        <c:axId val="7979193"/>
        <c:axId val="13959887"/>
      </c:barChart>
      <c:catAx>
        <c:axId val="797919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959887"/>
        <c:crossesAt val="0"/>
        <c:auto val="1"/>
        <c:lblAlgn val="ctr"/>
        <c:lblOffset val="100"/>
        <c:noMultiLvlLbl val="0"/>
      </c:catAx>
      <c:valAx>
        <c:axId val="13959887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7919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29880</xdr:colOff>
      <xdr:row>47</xdr:row>
      <xdr:rowOff>28440</xdr:rowOff>
    </xdr:from>
    <xdr:to>
      <xdr:col>14</xdr:col>
      <xdr:colOff>1080</xdr:colOff>
      <xdr:row>62</xdr:row>
      <xdr:rowOff>142920</xdr:rowOff>
    </xdr:to>
    <xdr:graphicFrame>
      <xdr:nvGraphicFramePr>
        <xdr:cNvPr id="0" name="Chart 2"/>
        <xdr:cNvGraphicFramePr/>
      </xdr:nvGraphicFramePr>
      <xdr:xfrm>
        <a:off x="955800" y="7734240"/>
        <a:ext cx="807048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29880</xdr:colOff>
      <xdr:row>63</xdr:row>
      <xdr:rowOff>57240</xdr:rowOff>
    </xdr:from>
    <xdr:to>
      <xdr:col>14</xdr:col>
      <xdr:colOff>20880</xdr:colOff>
      <xdr:row>79</xdr:row>
      <xdr:rowOff>19080</xdr:rowOff>
    </xdr:to>
    <xdr:graphicFrame>
      <xdr:nvGraphicFramePr>
        <xdr:cNvPr id="1" name="Chart 3"/>
        <xdr:cNvGraphicFramePr/>
      </xdr:nvGraphicFramePr>
      <xdr:xfrm>
        <a:off x="955800" y="10353600"/>
        <a:ext cx="809028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42</xdr:row>
      <xdr:rowOff>75960</xdr:rowOff>
    </xdr:from>
    <xdr:to>
      <xdr:col>14</xdr:col>
      <xdr:colOff>1080</xdr:colOff>
      <xdr:row>55</xdr:row>
      <xdr:rowOff>75960</xdr:rowOff>
    </xdr:to>
    <xdr:graphicFrame>
      <xdr:nvGraphicFramePr>
        <xdr:cNvPr id="2" name="Chart 2"/>
        <xdr:cNvGraphicFramePr/>
      </xdr:nvGraphicFramePr>
      <xdr:xfrm>
        <a:off x="1176480" y="7010280"/>
        <a:ext cx="7659360" cy="2104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56</xdr:row>
      <xdr:rowOff>28440</xdr:rowOff>
    </xdr:from>
    <xdr:to>
      <xdr:col>14</xdr:col>
      <xdr:colOff>1080</xdr:colOff>
      <xdr:row>69</xdr:row>
      <xdr:rowOff>37800</xdr:rowOff>
    </xdr:to>
    <xdr:graphicFrame>
      <xdr:nvGraphicFramePr>
        <xdr:cNvPr id="3" name="Chart 3"/>
        <xdr:cNvGraphicFramePr/>
      </xdr:nvGraphicFramePr>
      <xdr:xfrm>
        <a:off x="1176480" y="9229680"/>
        <a:ext cx="7659360" cy="2114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3.56"/>
    <col collapsed="false" customWidth="true" hidden="false" outlineLevel="0" max="14" min="3" style="0" width="9.28"/>
    <col collapsed="false" customWidth="true" hidden="false" outlineLevel="0" max="15" min="15" style="0" width="13.85"/>
  </cols>
  <sheetData>
    <row r="1" customFormat="false" ht="15.75" hidden="false" customHeight="false" outlineLevel="0" collapsed="false">
      <c r="A1" s="1" t="s">
        <v>0</v>
      </c>
      <c r="B1" s="2"/>
    </row>
    <row r="2" customFormat="false" ht="12.75" hidden="false" customHeight="false" outlineLevel="0" collapsed="false">
      <c r="C2" s="3" t="n">
        <v>36892</v>
      </c>
      <c r="D2" s="3" t="n">
        <v>36923</v>
      </c>
      <c r="E2" s="3" t="n">
        <v>36951</v>
      </c>
      <c r="F2" s="3" t="n">
        <v>36982</v>
      </c>
      <c r="G2" s="3" t="n">
        <v>37012</v>
      </c>
      <c r="H2" s="3" t="n">
        <v>37043</v>
      </c>
      <c r="I2" s="3" t="n">
        <v>37073</v>
      </c>
      <c r="J2" s="3" t="n">
        <v>37104</v>
      </c>
      <c r="K2" s="3" t="n">
        <v>37135</v>
      </c>
      <c r="L2" s="3" t="n">
        <v>37165</v>
      </c>
      <c r="M2" s="3" t="n">
        <v>37196</v>
      </c>
      <c r="N2" s="3" t="n">
        <v>37226</v>
      </c>
    </row>
    <row r="3" customFormat="false" ht="12.75" hidden="false" customHeight="false" outlineLevel="0" collapsed="false">
      <c r="A3" s="4" t="s">
        <v>1</v>
      </c>
      <c r="B3" s="5" t="s">
        <v>2</v>
      </c>
      <c r="C3" s="6"/>
      <c r="D3" s="6" t="n">
        <v>92</v>
      </c>
      <c r="E3" s="6" t="n">
        <v>12</v>
      </c>
      <c r="F3" s="6"/>
      <c r="G3" s="6"/>
      <c r="H3" s="6"/>
      <c r="I3" s="6" t="n">
        <v>14</v>
      </c>
      <c r="J3" s="6" t="n">
        <v>14</v>
      </c>
      <c r="K3" s="6" t="n">
        <v>39</v>
      </c>
      <c r="L3" s="6" t="n">
        <v>10</v>
      </c>
      <c r="M3" s="6" t="n">
        <v>10</v>
      </c>
      <c r="N3" s="7" t="n">
        <v>10</v>
      </c>
    </row>
    <row r="4" customFormat="false" ht="12.75" hidden="false" customHeight="false" outlineLevel="0" collapsed="false">
      <c r="A4" s="8"/>
      <c r="B4" s="9" t="s">
        <v>3</v>
      </c>
      <c r="C4" s="10"/>
      <c r="D4" s="10"/>
      <c r="E4" s="10"/>
      <c r="F4" s="10" t="n">
        <v>15</v>
      </c>
      <c r="G4" s="10" t="n">
        <v>15</v>
      </c>
      <c r="H4" s="10" t="n">
        <v>15</v>
      </c>
      <c r="I4" s="10"/>
      <c r="J4" s="10"/>
      <c r="K4" s="10"/>
      <c r="L4" s="10" t="n">
        <v>50</v>
      </c>
      <c r="M4" s="10" t="n">
        <v>50</v>
      </c>
      <c r="N4" s="11" t="n">
        <v>50</v>
      </c>
    </row>
    <row r="5" customFormat="false" ht="12.75" hidden="false" customHeight="false" outlineLevel="0" collapsed="false">
      <c r="A5" s="4" t="s">
        <v>4</v>
      </c>
      <c r="B5" s="5" t="s">
        <v>2</v>
      </c>
      <c r="C5" s="6"/>
      <c r="D5" s="6"/>
      <c r="E5" s="6" t="n">
        <v>50</v>
      </c>
      <c r="F5" s="6" t="n">
        <v>150</v>
      </c>
      <c r="G5" s="6" t="n">
        <v>133</v>
      </c>
      <c r="H5" s="6" t="n">
        <v>204</v>
      </c>
      <c r="I5" s="6" t="n">
        <v>25</v>
      </c>
      <c r="J5" s="6" t="n">
        <v>25</v>
      </c>
      <c r="K5" s="6" t="n">
        <v>25</v>
      </c>
      <c r="L5" s="6"/>
      <c r="M5" s="6"/>
      <c r="N5" s="7"/>
    </row>
    <row r="6" customFormat="false" ht="12.75" hidden="false" customHeight="false" outlineLevel="0" collapsed="false">
      <c r="A6" s="8"/>
      <c r="B6" s="9" t="s">
        <v>3</v>
      </c>
      <c r="C6" s="10"/>
      <c r="D6" s="10" t="n">
        <v>25</v>
      </c>
      <c r="E6" s="10" t="n">
        <v>25</v>
      </c>
      <c r="F6" s="10" t="n">
        <v>100</v>
      </c>
      <c r="G6" s="10" t="n">
        <v>100</v>
      </c>
      <c r="H6" s="10" t="n">
        <v>100</v>
      </c>
      <c r="I6" s="10" t="n">
        <v>50</v>
      </c>
      <c r="J6" s="10" t="n">
        <v>50</v>
      </c>
      <c r="K6" s="10" t="n">
        <v>50</v>
      </c>
      <c r="L6" s="10" t="n">
        <v>100</v>
      </c>
      <c r="M6" s="10" t="n">
        <v>100</v>
      </c>
      <c r="N6" s="11" t="n">
        <v>100</v>
      </c>
    </row>
    <row r="7" customFormat="false" ht="12.75" hidden="false" customHeight="false" outlineLevel="0" collapsed="false">
      <c r="A7" s="4" t="s">
        <v>5</v>
      </c>
      <c r="B7" s="5" t="s">
        <v>2</v>
      </c>
      <c r="C7" s="6"/>
      <c r="D7" s="6"/>
      <c r="E7" s="6"/>
      <c r="F7" s="6" t="n">
        <v>25</v>
      </c>
      <c r="G7" s="6" t="n">
        <v>25</v>
      </c>
      <c r="H7" s="6" t="n">
        <v>100</v>
      </c>
      <c r="I7" s="6" t="n">
        <v>50</v>
      </c>
      <c r="J7" s="6" t="n">
        <v>50</v>
      </c>
      <c r="K7" s="6" t="n">
        <v>125</v>
      </c>
      <c r="L7" s="6" t="n">
        <v>50</v>
      </c>
      <c r="M7" s="6" t="n">
        <v>50</v>
      </c>
      <c r="N7" s="7" t="n">
        <v>50</v>
      </c>
    </row>
    <row r="8" customFormat="false" ht="12.75" hidden="false" customHeight="false" outlineLevel="0" collapsed="false">
      <c r="A8" s="8"/>
      <c r="B8" s="9" t="s">
        <v>3</v>
      </c>
      <c r="C8" s="10"/>
      <c r="D8" s="10" t="n">
        <v>175</v>
      </c>
      <c r="E8" s="10" t="n">
        <v>75</v>
      </c>
      <c r="F8" s="10" t="n">
        <v>200</v>
      </c>
      <c r="G8" s="10" t="n">
        <v>200</v>
      </c>
      <c r="H8" s="10" t="n">
        <v>225</v>
      </c>
      <c r="I8" s="10"/>
      <c r="J8" s="10"/>
      <c r="K8" s="10"/>
      <c r="L8" s="10" t="n">
        <v>150</v>
      </c>
      <c r="M8" s="10" t="n">
        <v>150</v>
      </c>
      <c r="N8" s="11" t="n">
        <v>150</v>
      </c>
    </row>
    <row r="9" customFormat="false" ht="12.75" hidden="false" customHeight="false" outlineLevel="0" collapsed="false">
      <c r="A9" s="12" t="s">
        <v>6</v>
      </c>
      <c r="B9" s="5" t="s">
        <v>2</v>
      </c>
      <c r="C9" s="6"/>
      <c r="D9" s="6"/>
      <c r="E9" s="6"/>
      <c r="F9" s="6"/>
      <c r="G9" s="6"/>
      <c r="H9" s="6"/>
      <c r="I9" s="6"/>
      <c r="J9" s="6"/>
      <c r="K9" s="6"/>
      <c r="L9" s="6" t="n">
        <v>25</v>
      </c>
      <c r="M9" s="6" t="n">
        <v>25</v>
      </c>
      <c r="N9" s="7" t="n">
        <v>25</v>
      </c>
    </row>
    <row r="10" customFormat="false" ht="12.75" hidden="false" customHeight="false" outlineLevel="0" collapsed="false">
      <c r="A10" s="4"/>
      <c r="B10" s="13" t="s">
        <v>3</v>
      </c>
      <c r="C10" s="10"/>
      <c r="D10" s="10"/>
      <c r="E10" s="10"/>
      <c r="F10" s="10"/>
      <c r="G10" s="10"/>
      <c r="H10" s="10"/>
      <c r="I10" s="10"/>
      <c r="J10" s="10"/>
      <c r="K10" s="10"/>
      <c r="L10" s="10" t="n">
        <v>25</v>
      </c>
      <c r="M10" s="10" t="n">
        <v>25</v>
      </c>
      <c r="N10" s="11" t="n">
        <v>25</v>
      </c>
    </row>
    <row r="11" customFormat="false" ht="12.75" hidden="false" customHeight="false" outlineLevel="0" collapsed="false">
      <c r="A11" s="8"/>
      <c r="B11" s="8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customFormat="false" ht="12.75" hidden="false" customHeight="false" outlineLevel="0" collapsed="false">
      <c r="A12" s="4" t="s">
        <v>7</v>
      </c>
      <c r="B12" s="5" t="s">
        <v>2</v>
      </c>
      <c r="C12" s="6"/>
      <c r="D12" s="6" t="n">
        <v>50</v>
      </c>
      <c r="E12" s="6"/>
      <c r="F12" s="6" t="n">
        <v>25</v>
      </c>
      <c r="G12" s="6" t="n">
        <v>25</v>
      </c>
      <c r="H12" s="6" t="n">
        <v>25</v>
      </c>
      <c r="I12" s="6"/>
      <c r="J12" s="6"/>
      <c r="K12" s="6"/>
      <c r="L12" s="6"/>
      <c r="M12" s="6"/>
      <c r="N12" s="7"/>
    </row>
    <row r="13" customFormat="false" ht="12.75" hidden="false" customHeight="false" outlineLevel="0" collapsed="false">
      <c r="A13" s="8"/>
      <c r="B13" s="9" t="s">
        <v>3</v>
      </c>
      <c r="C13" s="10"/>
      <c r="D13" s="10" t="n">
        <v>75</v>
      </c>
      <c r="E13" s="10" t="n">
        <v>25</v>
      </c>
      <c r="F13" s="10"/>
      <c r="G13" s="10"/>
      <c r="H13" s="10"/>
      <c r="I13" s="10"/>
      <c r="J13" s="10"/>
      <c r="K13" s="10"/>
      <c r="L13" s="10"/>
      <c r="M13" s="10"/>
      <c r="N13" s="11"/>
    </row>
    <row r="14" customFormat="false" ht="12.75" hidden="false" customHeight="false" outlineLevel="0" collapsed="false">
      <c r="A14" s="4" t="s">
        <v>8</v>
      </c>
      <c r="B14" s="5" t="s">
        <v>2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</row>
    <row r="15" customFormat="false" ht="12.75" hidden="false" customHeight="false" outlineLevel="0" collapsed="false">
      <c r="A15" s="8"/>
      <c r="B15" s="9" t="s">
        <v>3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customFormat="false" ht="12.75" hidden="false" customHeight="false" outlineLevel="0" collapsed="false">
      <c r="A16" s="12" t="s">
        <v>9</v>
      </c>
      <c r="B16" s="5" t="s">
        <v>2</v>
      </c>
      <c r="C16" s="6"/>
      <c r="D16" s="6"/>
      <c r="E16" s="6"/>
      <c r="F16" s="6" t="n">
        <v>25</v>
      </c>
      <c r="G16" s="6" t="n">
        <v>25</v>
      </c>
      <c r="H16" s="6" t="n">
        <v>25</v>
      </c>
      <c r="I16" s="6"/>
      <c r="J16" s="6"/>
      <c r="K16" s="6"/>
      <c r="L16" s="6"/>
      <c r="M16" s="6"/>
      <c r="N16" s="7"/>
    </row>
    <row r="17" customFormat="false" ht="12.75" hidden="false" customHeight="false" outlineLevel="0" collapsed="false">
      <c r="A17" s="15"/>
      <c r="B17" s="9" t="s">
        <v>3</v>
      </c>
      <c r="C17" s="10"/>
      <c r="D17" s="10" t="n">
        <v>50</v>
      </c>
      <c r="E17" s="10"/>
      <c r="F17" s="10"/>
      <c r="G17" s="10"/>
      <c r="H17" s="10"/>
      <c r="I17" s="10"/>
      <c r="J17" s="10"/>
      <c r="K17" s="10"/>
      <c r="L17" s="10"/>
      <c r="M17" s="10"/>
      <c r="N17" s="11"/>
    </row>
    <row r="18" customFormat="false" ht="13.5" hidden="false" customHeight="false" outlineLevel="0" collapsed="false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customFormat="false" ht="12.75" hidden="false" customHeight="false" outlineLevel="0" collapsed="false">
      <c r="A19" s="4" t="s">
        <v>10</v>
      </c>
      <c r="B19" s="2" t="s">
        <v>2</v>
      </c>
      <c r="C19" s="16" t="n">
        <f aca="false">C3+C5+C7+C9+C12+C14+C16</f>
        <v>0</v>
      </c>
      <c r="D19" s="17" t="n">
        <f aca="false">D3+D5+D7+D9+D12+D14+D16</f>
        <v>142</v>
      </c>
      <c r="E19" s="17" t="n">
        <f aca="false">E3+E5+E7+E9+E12+E14+E16</f>
        <v>62</v>
      </c>
      <c r="F19" s="17" t="n">
        <f aca="false">F3+F5+F7+F9+F12+F14+F16</f>
        <v>225</v>
      </c>
      <c r="G19" s="17" t="n">
        <f aca="false">G3+G5+G7+G9+G12+G14+G16</f>
        <v>208</v>
      </c>
      <c r="H19" s="17" t="n">
        <f aca="false">H3+H5+H7+H9+H12+H14+H16</f>
        <v>354</v>
      </c>
      <c r="I19" s="17" t="n">
        <f aca="false">I3+I5+I7+I9+I12+I14+I16</f>
        <v>89</v>
      </c>
      <c r="J19" s="17" t="n">
        <f aca="false">J3+J5+J7+J9+J12+J14+J16</f>
        <v>89</v>
      </c>
      <c r="K19" s="17" t="n">
        <f aca="false">K3+K5+K7+K9+K12+K14+K16</f>
        <v>189</v>
      </c>
      <c r="L19" s="17" t="n">
        <f aca="false">L3+L5+L7+L9+L12+L14+L16</f>
        <v>85</v>
      </c>
      <c r="M19" s="17" t="n">
        <f aca="false">M3+M5+M7+M9+M12+M14+M16</f>
        <v>85</v>
      </c>
      <c r="N19" s="18" t="n">
        <f aca="false">N3+N5+N7+N9+N12+N14+N16</f>
        <v>85</v>
      </c>
      <c r="O19" s="14" t="n">
        <f aca="false">SUM(C19:N19)</f>
        <v>1613</v>
      </c>
    </row>
    <row r="20" customFormat="false" ht="13.5" hidden="false" customHeight="false" outlineLevel="0" collapsed="false">
      <c r="B20" s="2" t="s">
        <v>3</v>
      </c>
      <c r="C20" s="19" t="n">
        <f aca="false">C4+C6+C8+C10+C13+C15+C17</f>
        <v>0</v>
      </c>
      <c r="D20" s="20" t="n">
        <f aca="false">D4+D6+D8+D10+D13+D15+D17</f>
        <v>325</v>
      </c>
      <c r="E20" s="20" t="n">
        <f aca="false">E4+E6+E8+E10+E13+E15+E17</f>
        <v>125</v>
      </c>
      <c r="F20" s="20" t="n">
        <f aca="false">F4+F6+F8+F10+F13+F15+F17</f>
        <v>315</v>
      </c>
      <c r="G20" s="20" t="n">
        <f aca="false">G4+G6+G8+G10+G13+G15+G17</f>
        <v>315</v>
      </c>
      <c r="H20" s="20" t="n">
        <f aca="false">H4+H6+H8+H10+H13+H15+H17</f>
        <v>340</v>
      </c>
      <c r="I20" s="20" t="n">
        <f aca="false">I4+I6+I8+I10+I13+I15+I17</f>
        <v>50</v>
      </c>
      <c r="J20" s="20" t="n">
        <f aca="false">J4+J6+J8+J10+J13+J15+J17</f>
        <v>50</v>
      </c>
      <c r="K20" s="20" t="n">
        <f aca="false">K4+K6+K8+K10+K13+K15+K17</f>
        <v>50</v>
      </c>
      <c r="L20" s="20" t="n">
        <f aca="false">L4+L6+L8+L10+L13+L15+L17</f>
        <v>325</v>
      </c>
      <c r="M20" s="20" t="n">
        <f aca="false">M4+M6+M8+M10+M13+M15+M17</f>
        <v>325</v>
      </c>
      <c r="N20" s="21" t="n">
        <f aca="false">N4+N6+N8+N10+N13+N15+N17</f>
        <v>325</v>
      </c>
      <c r="O20" s="22" t="n">
        <f aca="false">SUM(C20:N20)</f>
        <v>2545</v>
      </c>
    </row>
    <row r="21" customFormat="false" ht="12.75" hidden="false" customHeight="false" outlineLevel="0" collapsed="false">
      <c r="B21" s="0" t="s">
        <v>11</v>
      </c>
      <c r="C21" s="14" t="n">
        <f aca="false">C19+C20</f>
        <v>0</v>
      </c>
      <c r="D21" s="14" t="n">
        <f aca="false">D19+D20</f>
        <v>467</v>
      </c>
      <c r="E21" s="14" t="n">
        <f aca="false">E19+E20</f>
        <v>187</v>
      </c>
      <c r="F21" s="14" t="n">
        <f aca="false">F19+F20</f>
        <v>540</v>
      </c>
      <c r="G21" s="14" t="n">
        <f aca="false">G19+G20</f>
        <v>523</v>
      </c>
      <c r="H21" s="14" t="n">
        <f aca="false">H19+H20</f>
        <v>694</v>
      </c>
      <c r="I21" s="14" t="n">
        <f aca="false">I19+I20</f>
        <v>139</v>
      </c>
      <c r="J21" s="14" t="n">
        <f aca="false">J19+J20</f>
        <v>139</v>
      </c>
      <c r="K21" s="14" t="n">
        <f aca="false">K19+K20</f>
        <v>239</v>
      </c>
      <c r="L21" s="14" t="n">
        <f aca="false">L19+L20</f>
        <v>410</v>
      </c>
      <c r="M21" s="14" t="n">
        <f aca="false">M19+M20</f>
        <v>410</v>
      </c>
      <c r="N21" s="14" t="n">
        <f aca="false">N19+N20</f>
        <v>410</v>
      </c>
      <c r="O21" s="14" t="n">
        <f aca="false">SUM(O19:O20)</f>
        <v>4158</v>
      </c>
    </row>
    <row r="22" customFormat="false" ht="12.75" hidden="false" customHeight="false" outlineLevel="0" collapsed="false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customFormat="false" ht="12.75" hidden="false" customHeight="false" outlineLevel="0" collapsed="false">
      <c r="A23" s="0" t="s">
        <v>12</v>
      </c>
      <c r="B23" s="0" t="s">
        <v>2</v>
      </c>
      <c r="C23" s="14"/>
      <c r="D23" s="14" t="n">
        <f aca="false">D19*D43</f>
        <v>54528</v>
      </c>
      <c r="E23" s="14" t="n">
        <f aca="false">E19*E43</f>
        <v>26784</v>
      </c>
      <c r="F23" s="14" t="n">
        <f aca="false">F19*F43</f>
        <v>90000</v>
      </c>
      <c r="G23" s="14" t="n">
        <f aca="false">G19*G43</f>
        <v>86528</v>
      </c>
      <c r="H23" s="14" t="n">
        <f aca="false">H19*H43</f>
        <v>147264</v>
      </c>
      <c r="I23" s="14" t="n">
        <f aca="false">I19*I43</f>
        <v>35600</v>
      </c>
      <c r="J23" s="14" t="n">
        <f aca="false">J19*J43</f>
        <v>38448</v>
      </c>
      <c r="K23" s="14" t="n">
        <f aca="false">K19*K43</f>
        <v>72576</v>
      </c>
      <c r="L23" s="14" t="n">
        <f aca="false">L19*L43</f>
        <v>36720</v>
      </c>
      <c r="M23" s="14" t="n">
        <f aca="false">M19*M43</f>
        <v>34000</v>
      </c>
      <c r="N23" s="14" t="n">
        <f aca="false">N19*N43</f>
        <v>34000</v>
      </c>
      <c r="O23" s="23" t="n">
        <f aca="false">SUM(D23:N23)</f>
        <v>656448</v>
      </c>
    </row>
    <row r="24" customFormat="false" ht="12.75" hidden="false" customHeight="false" outlineLevel="0" collapsed="false">
      <c r="B24" s="0" t="s">
        <v>3</v>
      </c>
      <c r="C24" s="14"/>
      <c r="D24" s="14" t="n">
        <f aca="false">D20*D43</f>
        <v>124800</v>
      </c>
      <c r="E24" s="14" t="n">
        <f aca="false">E20*E43</f>
        <v>54000</v>
      </c>
      <c r="F24" s="14" t="n">
        <f aca="false">F20*F43</f>
        <v>126000</v>
      </c>
      <c r="G24" s="14" t="n">
        <f aca="false">G20*G43</f>
        <v>131040</v>
      </c>
      <c r="H24" s="14" t="n">
        <f aca="false">H20*H43</f>
        <v>141440</v>
      </c>
      <c r="I24" s="14" t="n">
        <f aca="false">I20*I43</f>
        <v>20000</v>
      </c>
      <c r="J24" s="14" t="n">
        <f aca="false">J20*J43</f>
        <v>21600</v>
      </c>
      <c r="K24" s="14" t="n">
        <f aca="false">K20*K43</f>
        <v>19200</v>
      </c>
      <c r="L24" s="14" t="n">
        <f aca="false">L20*L43</f>
        <v>140400</v>
      </c>
      <c r="M24" s="14" t="n">
        <f aca="false">M20*M43</f>
        <v>130000</v>
      </c>
      <c r="N24" s="14" t="n">
        <f aca="false">N20*N43</f>
        <v>130000</v>
      </c>
      <c r="O24" s="23" t="n">
        <f aca="false">SUM(D24:N24)</f>
        <v>1038480</v>
      </c>
    </row>
    <row r="25" customFormat="false" ht="12.75" hidden="false" customHeight="false" outlineLevel="0" collapsed="false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customFormat="false" ht="12.75" hidden="false" customHeight="false" outlineLevel="0" collapsed="false">
      <c r="A26" s="0" t="s">
        <v>13</v>
      </c>
      <c r="B26" s="0" t="s">
        <v>2</v>
      </c>
      <c r="C26" s="14"/>
      <c r="D26" s="14" t="n">
        <f aca="false">(D32-D30)*D23</f>
        <v>436224</v>
      </c>
      <c r="E26" s="14" t="n">
        <f aca="false">(E32-E30)*E23</f>
        <v>535680</v>
      </c>
      <c r="F26" s="14" t="n">
        <f aca="false">(F32-F30)*F23</f>
        <v>3600000</v>
      </c>
      <c r="G26" s="14" t="n">
        <f aca="false">(G32-G30)*G23</f>
        <v>3461120</v>
      </c>
      <c r="H26" s="14" t="n">
        <f aca="false">(H32-H30)*H23</f>
        <v>5890560</v>
      </c>
      <c r="I26" s="14" t="n">
        <f aca="false">(I32-I30)*I23</f>
        <v>890000</v>
      </c>
      <c r="J26" s="14" t="n">
        <f aca="false">(J32-J30)*J23</f>
        <v>1153440</v>
      </c>
      <c r="K26" s="14" t="n">
        <f aca="false">(K32-K30)*K23</f>
        <v>1814400</v>
      </c>
      <c r="L26" s="14" t="n">
        <f aca="false">(L32-L30)*L23</f>
        <v>697680</v>
      </c>
      <c r="M26" s="14" t="n">
        <f aca="false">(M32-M30)*M23</f>
        <v>1190000</v>
      </c>
      <c r="N26" s="14" t="n">
        <f aca="false">(N32-N30)*N23</f>
        <v>1020000</v>
      </c>
      <c r="O26" s="24" t="n">
        <f aca="false">SUM(D26:N26)</f>
        <v>20689104</v>
      </c>
    </row>
    <row r="27" customFormat="false" ht="13.5" hidden="false" customHeight="false" outlineLevel="0" collapsed="false">
      <c r="B27" s="0" t="s">
        <v>3</v>
      </c>
      <c r="C27" s="14"/>
      <c r="D27" s="14" t="n">
        <f aca="false">(D37-D35)*D24</f>
        <v>1622400</v>
      </c>
      <c r="E27" s="14" t="n">
        <f aca="false">(E37-E35)*E24</f>
        <v>810000</v>
      </c>
      <c r="F27" s="14" t="n">
        <f aca="false">(F37-F35)*F24</f>
        <v>7182000</v>
      </c>
      <c r="G27" s="14" t="n">
        <f aca="false">(G37-G35)*G24</f>
        <v>6158880</v>
      </c>
      <c r="H27" s="14" t="n">
        <f aca="false">(H37-H35)*H24</f>
        <v>1697280</v>
      </c>
      <c r="I27" s="14" t="n">
        <f aca="false">(I37-I35)*I24</f>
        <v>400000</v>
      </c>
      <c r="J27" s="14" t="n">
        <f aca="false">(J37-J35)*J24</f>
        <v>-108000</v>
      </c>
      <c r="K27" s="14" t="n">
        <f aca="false">(K37-K35)*K24</f>
        <v>672000</v>
      </c>
      <c r="L27" s="14" t="n">
        <f aca="false">(L37-L35)*L24</f>
        <v>3088800</v>
      </c>
      <c r="M27" s="14" t="n">
        <f aca="false">(M37-M35)*M24</f>
        <v>4810000</v>
      </c>
      <c r="N27" s="14" t="n">
        <f aca="false">(N37-N35)*N24</f>
        <v>5980000</v>
      </c>
      <c r="O27" s="24" t="n">
        <f aca="false">SUM(D27:N27)</f>
        <v>32313360</v>
      </c>
    </row>
    <row r="28" customFormat="false" ht="13.5" hidden="false" customHeight="false" outlineLevel="0" collapsed="false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25" t="n">
        <f aca="false">SUM(O26:O27)</f>
        <v>53002464</v>
      </c>
    </row>
    <row r="29" customFormat="false" ht="12.75" hidden="false" customHeight="false" outlineLevel="0" collapsed="false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customFormat="false" ht="12.75" hidden="false" customHeight="false" outlineLevel="0" collapsed="false">
      <c r="A30" s="0" t="s">
        <v>14</v>
      </c>
      <c r="B30" s="0" t="s">
        <v>2</v>
      </c>
      <c r="C30" s="14"/>
      <c r="D30" s="14" t="n">
        <v>250</v>
      </c>
      <c r="E30" s="14" t="n">
        <v>215</v>
      </c>
      <c r="F30" s="14" t="n">
        <v>185</v>
      </c>
      <c r="G30" s="14" t="n">
        <v>185</v>
      </c>
      <c r="H30" s="14" t="n">
        <v>200</v>
      </c>
      <c r="I30" s="14" t="n">
        <v>215</v>
      </c>
      <c r="J30" s="14" t="n">
        <v>240</v>
      </c>
      <c r="K30" s="14" t="n">
        <v>215</v>
      </c>
      <c r="L30" s="14" t="n">
        <v>146</v>
      </c>
      <c r="M30" s="14" t="n">
        <v>130</v>
      </c>
      <c r="N30" s="14" t="n">
        <v>135</v>
      </c>
    </row>
    <row r="31" customFormat="false" ht="12.75" hidden="false" customHeight="false" outlineLevel="0" collapsed="false">
      <c r="A31" s="0" t="s">
        <v>15</v>
      </c>
      <c r="B31" s="0" t="s">
        <v>2</v>
      </c>
      <c r="C31" s="14"/>
      <c r="D31" s="14" t="n">
        <v>261</v>
      </c>
      <c r="E31" s="14" t="n">
        <v>235</v>
      </c>
      <c r="F31" s="14" t="n">
        <v>230</v>
      </c>
      <c r="G31" s="14" t="n">
        <v>230</v>
      </c>
      <c r="H31" s="14" t="n">
        <v>230</v>
      </c>
      <c r="I31" s="14" t="n">
        <v>250</v>
      </c>
      <c r="J31" s="14" t="n">
        <v>250</v>
      </c>
      <c r="K31" s="14" t="n">
        <v>250</v>
      </c>
      <c r="L31" s="14"/>
      <c r="M31" s="14"/>
      <c r="N31" s="14"/>
    </row>
    <row r="32" customFormat="false" ht="12.75" hidden="false" customHeight="false" outlineLevel="0" collapsed="false">
      <c r="A32" s="0" t="s">
        <v>16</v>
      </c>
      <c r="B32" s="2" t="s">
        <v>2</v>
      </c>
      <c r="C32" s="14"/>
      <c r="D32" s="26" t="n">
        <v>258</v>
      </c>
      <c r="E32" s="26" t="n">
        <v>235</v>
      </c>
      <c r="F32" s="26" t="n">
        <v>225</v>
      </c>
      <c r="G32" s="26" t="n">
        <v>225</v>
      </c>
      <c r="H32" s="26" t="n">
        <v>240</v>
      </c>
      <c r="I32" s="26" t="n">
        <v>240</v>
      </c>
      <c r="J32" s="26" t="n">
        <v>270</v>
      </c>
      <c r="K32" s="26" t="n">
        <v>240</v>
      </c>
      <c r="L32" s="26" t="n">
        <v>165</v>
      </c>
      <c r="M32" s="26" t="n">
        <v>165</v>
      </c>
      <c r="N32" s="26" t="n">
        <v>165</v>
      </c>
    </row>
    <row r="33" customFormat="false" ht="12.75" hidden="false" customHeight="false" outlineLevel="0" collapsed="false">
      <c r="A33" s="0" t="s">
        <v>17</v>
      </c>
      <c r="C33" s="14"/>
      <c r="D33" s="14" t="n">
        <v>1</v>
      </c>
      <c r="E33" s="14" t="n">
        <v>2</v>
      </c>
      <c r="F33" s="14" t="n">
        <v>3</v>
      </c>
      <c r="G33" s="14" t="n">
        <v>3</v>
      </c>
      <c r="H33" s="14" t="n">
        <v>3</v>
      </c>
      <c r="I33" s="14" t="n">
        <v>4</v>
      </c>
      <c r="J33" s="14" t="n">
        <v>4</v>
      </c>
      <c r="K33" s="14" t="n">
        <v>4</v>
      </c>
      <c r="L33" s="14" t="n">
        <v>5</v>
      </c>
      <c r="M33" s="14" t="n">
        <v>5</v>
      </c>
      <c r="N33" s="14" t="n">
        <v>5</v>
      </c>
    </row>
    <row r="34" customFormat="false" ht="12.75" hidden="false" customHeight="false" outlineLevel="0" collapsed="false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customFormat="false" ht="12.75" hidden="false" customHeight="false" outlineLevel="0" collapsed="false">
      <c r="A35" s="0" t="s">
        <v>14</v>
      </c>
      <c r="B35" s="0" t="s">
        <v>3</v>
      </c>
      <c r="C35" s="14"/>
      <c r="D35" s="14" t="n">
        <v>240</v>
      </c>
      <c r="E35" s="14" t="n">
        <v>210</v>
      </c>
      <c r="F35" s="14" t="n">
        <v>193</v>
      </c>
      <c r="G35" s="14" t="n">
        <v>203</v>
      </c>
      <c r="H35" s="14" t="n">
        <v>238</v>
      </c>
      <c r="I35" s="14" t="n">
        <v>240</v>
      </c>
      <c r="J35" s="14" t="n">
        <v>265</v>
      </c>
      <c r="K35" s="14" t="n">
        <v>225</v>
      </c>
      <c r="L35" s="14" t="n">
        <v>143</v>
      </c>
      <c r="M35" s="14" t="n">
        <v>128</v>
      </c>
      <c r="N35" s="14" t="n">
        <v>119</v>
      </c>
    </row>
    <row r="36" customFormat="false" ht="12.75" hidden="false" customHeight="false" outlineLevel="0" collapsed="false">
      <c r="A36" s="0" t="s">
        <v>15</v>
      </c>
      <c r="B36" s="0" t="s">
        <v>3</v>
      </c>
      <c r="C36" s="14"/>
      <c r="D36" s="14" t="n">
        <v>255</v>
      </c>
      <c r="E36" s="14"/>
      <c r="F36" s="14" t="n">
        <v>250</v>
      </c>
      <c r="G36" s="14" t="n">
        <v>250</v>
      </c>
      <c r="H36" s="14" t="n">
        <v>250</v>
      </c>
      <c r="I36" s="14" t="n">
        <v>260</v>
      </c>
      <c r="J36" s="14" t="n">
        <v>260</v>
      </c>
      <c r="K36" s="14" t="n">
        <v>260</v>
      </c>
      <c r="L36" s="14"/>
      <c r="M36" s="14"/>
      <c r="N36" s="14"/>
    </row>
    <row r="37" customFormat="false" ht="12.75" hidden="false" customHeight="false" outlineLevel="0" collapsed="false">
      <c r="A37" s="0" t="s">
        <v>16</v>
      </c>
      <c r="B37" s="2" t="s">
        <v>3</v>
      </c>
      <c r="C37" s="14"/>
      <c r="D37" s="26" t="n">
        <v>253</v>
      </c>
      <c r="E37" s="26" t="n">
        <v>225</v>
      </c>
      <c r="F37" s="26" t="n">
        <v>250</v>
      </c>
      <c r="G37" s="26" t="n">
        <v>250</v>
      </c>
      <c r="H37" s="26" t="n">
        <v>250</v>
      </c>
      <c r="I37" s="26" t="n">
        <v>260</v>
      </c>
      <c r="J37" s="26" t="n">
        <v>260</v>
      </c>
      <c r="K37" s="26" t="n">
        <v>260</v>
      </c>
      <c r="L37" s="26" t="n">
        <v>165</v>
      </c>
      <c r="M37" s="26" t="n">
        <v>165</v>
      </c>
      <c r="N37" s="26" t="n">
        <v>165</v>
      </c>
    </row>
    <row r="38" customFormat="false" ht="12.75" hidden="false" customHeight="false" outlineLevel="0" collapsed="false">
      <c r="A38" s="0" t="s">
        <v>17</v>
      </c>
      <c r="C38" s="14"/>
      <c r="D38" s="14" t="n">
        <v>6</v>
      </c>
      <c r="E38" s="14" t="n">
        <v>6</v>
      </c>
      <c r="F38" s="14" t="n">
        <v>7</v>
      </c>
      <c r="G38" s="14" t="n">
        <v>7</v>
      </c>
      <c r="H38" s="14" t="n">
        <v>7</v>
      </c>
      <c r="I38" s="14" t="n">
        <v>8</v>
      </c>
      <c r="J38" s="14" t="n">
        <v>8</v>
      </c>
      <c r="K38" s="14" t="n">
        <v>8</v>
      </c>
      <c r="L38" s="14" t="n">
        <v>5</v>
      </c>
      <c r="M38" s="14" t="n">
        <v>5</v>
      </c>
      <c r="N38" s="14" t="n">
        <v>5</v>
      </c>
    </row>
    <row r="39" customFormat="false" ht="12.75" hidden="false" customHeight="false" outlineLevel="0" collapsed="false"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1" customFormat="false" ht="13.5" hidden="false" customHeight="true" outlineLevel="0" collapsed="false">
      <c r="B41" s="0" t="s">
        <v>3</v>
      </c>
      <c r="C41" s="27" t="n">
        <v>-11624.8458706184</v>
      </c>
      <c r="D41" s="27" t="n">
        <v>62642.0911831992</v>
      </c>
      <c r="E41" s="27" t="n">
        <v>17257.4921405081</v>
      </c>
      <c r="F41" s="27" t="n">
        <v>41094.7996248049</v>
      </c>
      <c r="G41" s="27" t="n">
        <v>40069.8589020562</v>
      </c>
      <c r="H41" s="27" t="n">
        <v>27303.5806485831</v>
      </c>
      <c r="I41" s="27" t="n">
        <v>-8201.53948841742</v>
      </c>
      <c r="J41" s="27" t="n">
        <v>-10820.498726593</v>
      </c>
      <c r="K41" s="27" t="n">
        <v>-6653.0432856458</v>
      </c>
      <c r="L41" s="27" t="n">
        <v>44062.1269057953</v>
      </c>
      <c r="M41" s="27" t="n">
        <v>43682.5145072504</v>
      </c>
      <c r="N41" s="27" t="n">
        <v>47710.4072667018</v>
      </c>
    </row>
    <row r="42" customFormat="false" ht="15" hidden="false" customHeight="true" outlineLevel="0" collapsed="false">
      <c r="B42" s="0" t="s">
        <v>2</v>
      </c>
      <c r="C42" s="27" t="n">
        <v>6853.44889566257</v>
      </c>
      <c r="D42" s="27" t="n">
        <v>65396.9249106753</v>
      </c>
      <c r="E42" s="27" t="n">
        <v>122662.610068344</v>
      </c>
      <c r="F42" s="27" t="n">
        <v>95088.3959135729</v>
      </c>
      <c r="G42" s="27" t="n">
        <v>85440.8402105497</v>
      </c>
      <c r="H42" s="27" t="n">
        <v>62800.9540231134</v>
      </c>
      <c r="I42" s="27" t="n">
        <v>35693.3401113164</v>
      </c>
      <c r="J42" s="27" t="n">
        <v>37550.3309921376</v>
      </c>
      <c r="K42" s="27" t="n">
        <v>52447.7131613319</v>
      </c>
      <c r="L42" s="27" t="n">
        <v>70336.8022305979</v>
      </c>
      <c r="M42" s="27" t="n">
        <v>80500.6555723475</v>
      </c>
      <c r="N42" s="27" t="n">
        <v>87367.1410887741</v>
      </c>
    </row>
    <row r="43" customFormat="false" ht="11.25" hidden="false" customHeight="true" outlineLevel="0" collapsed="false">
      <c r="B43" s="0" t="s">
        <v>18</v>
      </c>
      <c r="C43" s="27"/>
      <c r="D43" s="27" t="n">
        <v>384</v>
      </c>
      <c r="E43" s="27" t="n">
        <v>432</v>
      </c>
      <c r="F43" s="27" t="n">
        <v>400</v>
      </c>
      <c r="G43" s="27" t="n">
        <v>416</v>
      </c>
      <c r="H43" s="27" t="n">
        <v>416</v>
      </c>
      <c r="I43" s="27" t="n">
        <v>400</v>
      </c>
      <c r="J43" s="27" t="n">
        <v>432</v>
      </c>
      <c r="K43" s="27" t="n">
        <v>384</v>
      </c>
      <c r="L43" s="27" t="n">
        <v>432</v>
      </c>
      <c r="M43" s="27" t="n">
        <v>400</v>
      </c>
      <c r="N43" s="27" t="n">
        <v>400</v>
      </c>
    </row>
    <row r="45" customFormat="false" ht="12.75" hidden="false" customHeight="false" outlineLevel="0" collapsed="false">
      <c r="A45" s="0" t="s">
        <v>19</v>
      </c>
      <c r="B45" s="2" t="s">
        <v>3</v>
      </c>
      <c r="C45" s="14"/>
      <c r="D45" s="27" t="n">
        <f aca="false">(D41/D43)+D48+D51</f>
        <v>238.130445789581</v>
      </c>
      <c r="E45" s="27" t="n">
        <f aca="false">(E41/E43)+E48+E51</f>
        <v>39.9478984733984</v>
      </c>
      <c r="F45" s="27" t="n">
        <f aca="false">(F41/F43)+F48+F51</f>
        <v>427.736999062012</v>
      </c>
      <c r="G45" s="27" t="n">
        <f aca="false">(G41/G43)+G48+G51</f>
        <v>421.321776206866</v>
      </c>
      <c r="H45" s="27" t="n">
        <f aca="false">(H41/H43)+H48+H51</f>
        <v>390.633607328325</v>
      </c>
      <c r="I45" s="27" t="n">
        <f aca="false">(I41/I43)+I48+I51</f>
        <v>79.4961512789565</v>
      </c>
      <c r="J45" s="27" t="n">
        <f aca="false">(J41/J43)+J48+J51</f>
        <v>74.9525492439976</v>
      </c>
      <c r="K45" s="27" t="n">
        <f aca="false">(K41/K43)+K48+K51</f>
        <v>82.6743664436307</v>
      </c>
      <c r="L45" s="27" t="n">
        <f aca="false">(L41/L43)+L48+L51</f>
        <v>251.995664133785</v>
      </c>
      <c r="M45" s="27" t="n">
        <f aca="false">(M41/M43)+M48+M51</f>
        <v>259.206286268126</v>
      </c>
      <c r="N45" s="27" t="n">
        <f aca="false">(N41/N43)+N48+N51</f>
        <v>269.276018166754</v>
      </c>
    </row>
    <row r="46" customFormat="false" ht="12.75" hidden="false" customHeight="false" outlineLevel="0" collapsed="false">
      <c r="B46" s="2" t="s">
        <v>2</v>
      </c>
      <c r="D46" s="27" t="n">
        <f aca="false">(D42/D43)+D49+D52</f>
        <v>170.304491954884</v>
      </c>
      <c r="E46" s="27" t="n">
        <f aca="false">(E42/E43)+E49+E52</f>
        <v>283.941227010056</v>
      </c>
      <c r="F46" s="27" t="n">
        <f aca="false">(F42/F43)+F49+F52</f>
        <v>312.720989783932</v>
      </c>
      <c r="G46" s="27" t="n">
        <f aca="false">(G42/G43)+G49+G52</f>
        <v>280.386635121514</v>
      </c>
      <c r="H46" s="27" t="n">
        <f aca="false">(H42/H43)+H49+H52</f>
        <v>375.96383178633</v>
      </c>
      <c r="I46" s="27" t="n">
        <f aca="false">(I42/I43)+I49+I52</f>
        <v>89.2333502782911</v>
      </c>
      <c r="J46" s="27" t="n">
        <f aca="false">(J42/J43)+J49+J52</f>
        <v>86.9220624817999</v>
      </c>
      <c r="K46" s="27" t="n">
        <f aca="false">(K42/K43)+K49+K52</f>
        <v>136.582586357635</v>
      </c>
      <c r="L46" s="27" t="n">
        <f aca="false">(L42/L43)+L49+L52</f>
        <v>162.816671830088</v>
      </c>
      <c r="M46" s="27" t="n">
        <f aca="false">(M42/M43)+M49+M52</f>
        <v>201.251638930869</v>
      </c>
      <c r="N46" s="27" t="n">
        <f aca="false">(N42/N43)+N49+N52</f>
        <v>218.417852721935</v>
      </c>
    </row>
    <row r="47" customFormat="false" ht="12.75" hidden="false" customHeight="false" outlineLevel="0" collapsed="false"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customFormat="false" ht="12.75" hidden="false" customHeight="false" outlineLevel="0" collapsed="false">
      <c r="A48" s="0" t="s">
        <v>20</v>
      </c>
      <c r="B48" s="0" t="s">
        <v>3</v>
      </c>
      <c r="D48" s="27"/>
      <c r="E48" s="27"/>
      <c r="F48" s="27" t="n">
        <v>112.5</v>
      </c>
      <c r="G48" s="27" t="n">
        <v>112.5</v>
      </c>
      <c r="H48" s="27" t="n">
        <v>112.5</v>
      </c>
      <c r="I48" s="27" t="n">
        <v>25</v>
      </c>
      <c r="J48" s="27" t="n">
        <v>25</v>
      </c>
      <c r="K48" s="27" t="n">
        <v>25</v>
      </c>
      <c r="L48" s="27" t="n">
        <v>75</v>
      </c>
      <c r="M48" s="27" t="n">
        <v>75</v>
      </c>
      <c r="N48" s="27" t="n">
        <v>75</v>
      </c>
    </row>
    <row r="49" customFormat="false" ht="12.75" hidden="false" customHeight="false" outlineLevel="0" collapsed="false">
      <c r="B49" s="0" t="s">
        <v>2</v>
      </c>
      <c r="F49" s="0" t="n">
        <v>50</v>
      </c>
      <c r="G49" s="0" t="n">
        <v>50</v>
      </c>
      <c r="H49" s="0" t="n">
        <v>100</v>
      </c>
    </row>
    <row r="51" customFormat="false" ht="12.75" hidden="false" customHeight="false" outlineLevel="0" collapsed="false">
      <c r="A51" s="0" t="s">
        <v>21</v>
      </c>
      <c r="B51" s="0" t="s">
        <v>3</v>
      </c>
      <c r="D51" s="0" t="n">
        <v>75</v>
      </c>
      <c r="F51" s="0" t="n">
        <v>212.5</v>
      </c>
      <c r="G51" s="0" t="n">
        <v>212.5</v>
      </c>
      <c r="H51" s="0" t="n">
        <v>212.5</v>
      </c>
      <c r="I51" s="0" t="n">
        <v>75</v>
      </c>
      <c r="J51" s="0" t="n">
        <v>75</v>
      </c>
      <c r="K51" s="0" t="n">
        <v>75</v>
      </c>
      <c r="L51" s="0" t="n">
        <v>75</v>
      </c>
      <c r="M51" s="0" t="n">
        <v>75</v>
      </c>
      <c r="N51" s="0" t="n">
        <v>75</v>
      </c>
    </row>
    <row r="52" customFormat="false" ht="12.75" hidden="false" customHeight="false" outlineLevel="0" collapsed="false">
      <c r="B52" s="0" t="s">
        <v>2</v>
      </c>
      <c r="F52" s="0" t="n">
        <v>25</v>
      </c>
      <c r="G52" s="0" t="n">
        <v>25</v>
      </c>
      <c r="H52" s="0" t="n">
        <v>125</v>
      </c>
    </row>
    <row r="84" customFormat="false" ht="12.75" hidden="false" customHeight="false" outlineLevel="0" collapsed="false">
      <c r="C84" s="0" t="s">
        <v>22</v>
      </c>
    </row>
    <row r="85" customFormat="false" ht="12.75" hidden="false" customHeight="false" outlineLevel="0" collapsed="false">
      <c r="C85" s="0" t="s">
        <v>23</v>
      </c>
    </row>
    <row r="86" customFormat="false" ht="12.75" hidden="false" customHeight="false" outlineLevel="0" collapsed="false">
      <c r="C86" s="0" t="s">
        <v>24</v>
      </c>
    </row>
    <row r="87" customFormat="false" ht="12.75" hidden="false" customHeight="false" outlineLevel="0" collapsed="false">
      <c r="C87" s="0" t="s">
        <v>25</v>
      </c>
    </row>
    <row r="88" customFormat="false" ht="12.75" hidden="false" customHeight="false" outlineLevel="0" collapsed="false">
      <c r="C88" s="0" t="s">
        <v>26</v>
      </c>
    </row>
    <row r="89" customFormat="false" ht="12.75" hidden="false" customHeight="false" outlineLevel="0" collapsed="false">
      <c r="C89" s="0" t="s">
        <v>27</v>
      </c>
    </row>
    <row r="90" customFormat="false" ht="12.75" hidden="false" customHeight="false" outlineLevel="0" collapsed="false">
      <c r="C90" s="0" t="s">
        <v>28</v>
      </c>
    </row>
    <row r="91" customFormat="false" ht="12.75" hidden="false" customHeight="false" outlineLevel="0" collapsed="false">
      <c r="C91" s="0" t="s">
        <v>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8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P45" activeCellId="0" sqref="P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3.56"/>
    <col collapsed="false" customWidth="true" hidden="false" outlineLevel="0" max="15" min="15" style="0" width="13.41"/>
  </cols>
  <sheetData>
    <row r="1" customFormat="false" ht="15.75" hidden="false" customHeight="false" outlineLevel="0" collapsed="false">
      <c r="A1" s="1" t="s">
        <v>30</v>
      </c>
      <c r="B1" s="2"/>
    </row>
    <row r="2" customFormat="false" ht="12.75" hidden="false" customHeight="false" outlineLevel="0" collapsed="false">
      <c r="C2" s="3" t="n">
        <v>36892</v>
      </c>
      <c r="D2" s="3" t="n">
        <v>36923</v>
      </c>
      <c r="E2" s="3" t="n">
        <v>36951</v>
      </c>
      <c r="F2" s="3" t="n">
        <v>36982</v>
      </c>
      <c r="G2" s="3" t="n">
        <v>37012</v>
      </c>
      <c r="H2" s="3" t="n">
        <v>37043</v>
      </c>
      <c r="I2" s="3" t="n">
        <v>37073</v>
      </c>
      <c r="J2" s="3" t="n">
        <v>37104</v>
      </c>
      <c r="K2" s="3" t="n">
        <v>37135</v>
      </c>
      <c r="L2" s="3" t="n">
        <v>37165</v>
      </c>
      <c r="M2" s="3" t="n">
        <v>37196</v>
      </c>
      <c r="N2" s="3" t="n">
        <v>37226</v>
      </c>
    </row>
    <row r="3" customFormat="false" ht="12.75" hidden="false" customHeight="false" outlineLevel="0" collapsed="false">
      <c r="A3" s="4" t="s">
        <v>1</v>
      </c>
      <c r="B3" s="5" t="s">
        <v>2</v>
      </c>
      <c r="C3" s="6"/>
      <c r="D3" s="6"/>
      <c r="E3" s="6"/>
      <c r="F3" s="6" t="n">
        <v>27</v>
      </c>
      <c r="G3" s="6" t="n">
        <v>7</v>
      </c>
      <c r="H3" s="6"/>
      <c r="I3" s="6" t="n">
        <v>6</v>
      </c>
      <c r="J3" s="6" t="n">
        <v>6</v>
      </c>
      <c r="K3" s="6" t="n">
        <v>41</v>
      </c>
      <c r="L3" s="6"/>
      <c r="M3" s="6"/>
      <c r="N3" s="7"/>
    </row>
    <row r="4" customFormat="false" ht="12.75" hidden="false" customHeight="false" outlineLevel="0" collapsed="false">
      <c r="A4" s="8"/>
      <c r="B4" s="9" t="s">
        <v>3</v>
      </c>
      <c r="C4" s="10"/>
      <c r="D4" s="10"/>
      <c r="E4" s="10"/>
      <c r="F4" s="10" t="n">
        <v>25</v>
      </c>
      <c r="G4" s="10" t="n">
        <v>25</v>
      </c>
      <c r="H4" s="10" t="n">
        <v>25</v>
      </c>
      <c r="I4" s="10" t="n">
        <v>25</v>
      </c>
      <c r="J4" s="10" t="n">
        <v>25</v>
      </c>
      <c r="K4" s="10" t="n">
        <v>25</v>
      </c>
      <c r="L4" s="10" t="n">
        <v>75</v>
      </c>
      <c r="M4" s="10" t="n">
        <v>75</v>
      </c>
      <c r="N4" s="11" t="n">
        <v>75</v>
      </c>
    </row>
    <row r="5" customFormat="false" ht="12.75" hidden="false" customHeight="false" outlineLevel="0" collapsed="false">
      <c r="A5" s="4" t="s">
        <v>4</v>
      </c>
      <c r="B5" s="5" t="s">
        <v>2</v>
      </c>
      <c r="C5" s="6"/>
      <c r="D5" s="6"/>
      <c r="E5" s="6"/>
      <c r="F5" s="6"/>
      <c r="G5" s="6"/>
      <c r="H5" s="6"/>
      <c r="I5" s="6" t="n">
        <v>75</v>
      </c>
      <c r="J5" s="6"/>
      <c r="K5" s="6"/>
      <c r="L5" s="6"/>
      <c r="M5" s="6"/>
      <c r="N5" s="7"/>
    </row>
    <row r="6" customFormat="false" ht="12.75" hidden="false" customHeight="false" outlineLevel="0" collapsed="false">
      <c r="A6" s="8"/>
      <c r="B6" s="9" t="s">
        <v>3</v>
      </c>
      <c r="C6" s="10"/>
      <c r="D6" s="10"/>
      <c r="E6" s="10"/>
      <c r="F6" s="10"/>
      <c r="G6" s="10" t="n">
        <v>50</v>
      </c>
      <c r="H6" s="10" t="n">
        <v>50</v>
      </c>
      <c r="I6" s="10" t="n">
        <v>100</v>
      </c>
      <c r="J6" s="10" t="n">
        <v>100</v>
      </c>
      <c r="K6" s="10" t="n">
        <v>100</v>
      </c>
      <c r="L6" s="10" t="n">
        <v>50</v>
      </c>
      <c r="M6" s="10" t="n">
        <v>50</v>
      </c>
      <c r="N6" s="11" t="n">
        <v>50</v>
      </c>
    </row>
    <row r="7" customFormat="false" ht="12.75" hidden="false" customHeight="false" outlineLevel="0" collapsed="false">
      <c r="A7" s="4" t="s">
        <v>5</v>
      </c>
      <c r="B7" s="5" t="s">
        <v>2</v>
      </c>
      <c r="C7" s="6"/>
      <c r="D7" s="6"/>
      <c r="E7" s="6"/>
      <c r="F7" s="6" t="n">
        <v>25</v>
      </c>
      <c r="G7" s="6" t="n">
        <v>25</v>
      </c>
      <c r="H7" s="6" t="n">
        <v>25</v>
      </c>
      <c r="I7" s="6"/>
      <c r="J7" s="6"/>
      <c r="K7" s="6"/>
      <c r="L7" s="6"/>
      <c r="M7" s="6"/>
      <c r="N7" s="7"/>
    </row>
    <row r="8" customFormat="false" ht="12.75" hidden="false" customHeight="false" outlineLevel="0" collapsed="false">
      <c r="A8" s="8"/>
      <c r="B8" s="9" t="s">
        <v>3</v>
      </c>
      <c r="C8" s="10"/>
      <c r="D8" s="10" t="n">
        <v>25</v>
      </c>
      <c r="E8" s="10"/>
      <c r="F8" s="10" t="n">
        <v>50</v>
      </c>
      <c r="G8" s="10" t="n">
        <v>50</v>
      </c>
      <c r="H8" s="10"/>
      <c r="I8" s="10" t="n">
        <v>100</v>
      </c>
      <c r="J8" s="10" t="n">
        <v>100</v>
      </c>
      <c r="K8" s="10" t="n">
        <v>100</v>
      </c>
      <c r="L8" s="10" t="n">
        <v>25</v>
      </c>
      <c r="M8" s="10" t="n">
        <v>25</v>
      </c>
      <c r="N8" s="11" t="n">
        <v>25</v>
      </c>
    </row>
    <row r="9" customFormat="false" ht="12.75" hidden="false" customHeight="false" outlineLevel="0" collapsed="false">
      <c r="A9" s="12" t="s">
        <v>6</v>
      </c>
      <c r="B9" s="5" t="s">
        <v>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customFormat="false" ht="12.75" hidden="false" customHeight="false" outlineLevel="0" collapsed="false">
      <c r="A10" s="4"/>
      <c r="B10" s="13" t="s">
        <v>3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</row>
    <row r="11" customFormat="false" ht="12.75" hidden="false" customHeight="false" outlineLevel="0" collapsed="false">
      <c r="A11" s="8"/>
      <c r="B11" s="8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customFormat="false" ht="12.75" hidden="false" customHeight="false" outlineLevel="0" collapsed="false">
      <c r="A12" s="4" t="s">
        <v>7</v>
      </c>
      <c r="B12" s="5" t="s">
        <v>2</v>
      </c>
      <c r="C12" s="6"/>
      <c r="D12" s="6" t="n">
        <v>25</v>
      </c>
      <c r="E12" s="6"/>
      <c r="F12" s="6"/>
      <c r="G12" s="6"/>
      <c r="H12" s="6"/>
      <c r="I12" s="6"/>
      <c r="J12" s="6"/>
      <c r="K12" s="6"/>
      <c r="L12" s="6"/>
      <c r="M12" s="6"/>
      <c r="N12" s="7"/>
    </row>
    <row r="13" customFormat="false" ht="12.75" hidden="false" customHeight="false" outlineLevel="0" collapsed="false">
      <c r="A13" s="8"/>
      <c r="B13" s="9" t="s">
        <v>3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customFormat="false" ht="12.75" hidden="false" customHeight="false" outlineLevel="0" collapsed="false">
      <c r="A14" s="4" t="s">
        <v>8</v>
      </c>
      <c r="B14" s="5" t="s">
        <v>2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</row>
    <row r="15" customFormat="false" ht="12.75" hidden="false" customHeight="false" outlineLevel="0" collapsed="false">
      <c r="A15" s="8"/>
      <c r="B15" s="9" t="s">
        <v>3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customFormat="false" ht="12.75" hidden="false" customHeight="false" outlineLevel="0" collapsed="false">
      <c r="A16" s="12" t="s">
        <v>9</v>
      </c>
      <c r="B16" s="5" t="s">
        <v>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</row>
    <row r="17" customFormat="false" ht="12.75" hidden="false" customHeight="false" outlineLevel="0" collapsed="false">
      <c r="A17" s="15"/>
      <c r="B17" s="9" t="s">
        <v>3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</row>
    <row r="18" customFormat="false" ht="13.5" hidden="false" customHeight="false" outlineLevel="0" collapsed="false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customFormat="false" ht="12.75" hidden="false" customHeight="false" outlineLevel="0" collapsed="false">
      <c r="A19" s="2" t="s">
        <v>10</v>
      </c>
      <c r="B19" s="2" t="s">
        <v>2</v>
      </c>
      <c r="C19" s="16" t="n">
        <f aca="false">C3+C5+C7+C9+C12+C14+C16</f>
        <v>0</v>
      </c>
      <c r="D19" s="17" t="n">
        <f aca="false">D3+D5+D7+D9+D12+D14+D16</f>
        <v>25</v>
      </c>
      <c r="E19" s="17" t="n">
        <f aca="false">E3+E5+E7+E9+E12+E14+E16</f>
        <v>0</v>
      </c>
      <c r="F19" s="17" t="n">
        <f aca="false">F3+F5+F7+F9+F12+F14+F16</f>
        <v>52</v>
      </c>
      <c r="G19" s="17" t="n">
        <f aca="false">G3+G5+G7+G9+G12+G14+G16</f>
        <v>32</v>
      </c>
      <c r="H19" s="17" t="n">
        <f aca="false">H3+H5+H7+H9+H12+H14+H16</f>
        <v>25</v>
      </c>
      <c r="I19" s="17" t="n">
        <f aca="false">I3+I5+I7+I9+I12+I14+I16</f>
        <v>81</v>
      </c>
      <c r="J19" s="17" t="n">
        <f aca="false">J3+J5+J7+J9+J12+J14+J16</f>
        <v>6</v>
      </c>
      <c r="K19" s="17" t="n">
        <f aca="false">K3+K5+K7+K9+K12+K14+K16</f>
        <v>41</v>
      </c>
      <c r="L19" s="17" t="n">
        <f aca="false">L3+L5+L7+L9+L12+L14+L16</f>
        <v>0</v>
      </c>
      <c r="M19" s="17" t="n">
        <f aca="false">M3+M5+M7+M9+M12+M14+M16</f>
        <v>0</v>
      </c>
      <c r="N19" s="18" t="n">
        <f aca="false">N3+N5+N7+N9+N12+N14+N16</f>
        <v>0</v>
      </c>
      <c r="O19" s="28" t="n">
        <f aca="false">SUM(C19:N19)</f>
        <v>262</v>
      </c>
    </row>
    <row r="20" customFormat="false" ht="13.5" hidden="false" customHeight="false" outlineLevel="0" collapsed="false">
      <c r="B20" s="2" t="s">
        <v>3</v>
      </c>
      <c r="C20" s="19" t="n">
        <f aca="false">C4+C6+C8+C10+C13+C15+C17</f>
        <v>0</v>
      </c>
      <c r="D20" s="20" t="n">
        <f aca="false">D4+D6+D8+D10+D13+D15+D17</f>
        <v>25</v>
      </c>
      <c r="E20" s="20" t="n">
        <f aca="false">E4+E6+E8+E10+E13+E15+E17</f>
        <v>0</v>
      </c>
      <c r="F20" s="20" t="n">
        <f aca="false">F4+F6+F8+F10+F13+F15+F17</f>
        <v>75</v>
      </c>
      <c r="G20" s="20" t="n">
        <f aca="false">G4+G6+G8+G10+G13+G15+G17</f>
        <v>125</v>
      </c>
      <c r="H20" s="20" t="n">
        <f aca="false">H4+H6+H8+H10+H13+H15+H17</f>
        <v>75</v>
      </c>
      <c r="I20" s="20" t="n">
        <f aca="false">I4+I6+I8+I10+I13+I15+I17</f>
        <v>225</v>
      </c>
      <c r="J20" s="20" t="n">
        <f aca="false">J4+J6+J8+J10+J13+J15+J17</f>
        <v>225</v>
      </c>
      <c r="K20" s="20" t="n">
        <f aca="false">K4+K6+K8+K10+K13+K15+K17</f>
        <v>225</v>
      </c>
      <c r="L20" s="20" t="n">
        <f aca="false">L4+L6+L8+L10+L13+L15+L17</f>
        <v>150</v>
      </c>
      <c r="M20" s="20" t="n">
        <f aca="false">M4+M6+M8+M10+M13+M15+M17</f>
        <v>150</v>
      </c>
      <c r="N20" s="21" t="n">
        <f aca="false">N4+N6+N8+N10+N13+N15+N17</f>
        <v>150</v>
      </c>
      <c r="O20" s="22" t="n">
        <f aca="false">SUM(C20:N20)</f>
        <v>1425</v>
      </c>
    </row>
    <row r="21" customFormat="false" ht="12.75" hidden="false" customHeight="false" outlineLevel="0" collapsed="false">
      <c r="C21" s="14" t="n">
        <f aca="false">C19+C20</f>
        <v>0</v>
      </c>
      <c r="D21" s="14" t="n">
        <f aca="false">D19+D20</f>
        <v>50</v>
      </c>
      <c r="E21" s="14" t="n">
        <f aca="false">E19+E20</f>
        <v>0</v>
      </c>
      <c r="F21" s="14" t="n">
        <f aca="false">F19+F20</f>
        <v>127</v>
      </c>
      <c r="G21" s="14" t="n">
        <f aca="false">G19+G20</f>
        <v>157</v>
      </c>
      <c r="H21" s="14" t="n">
        <f aca="false">H19+H20</f>
        <v>100</v>
      </c>
      <c r="I21" s="14" t="n">
        <f aca="false">I19+I20</f>
        <v>306</v>
      </c>
      <c r="J21" s="14" t="n">
        <f aca="false">J19+J20</f>
        <v>231</v>
      </c>
      <c r="K21" s="14" t="n">
        <f aca="false">K19+K20</f>
        <v>266</v>
      </c>
      <c r="L21" s="14" t="n">
        <f aca="false">L19+L20</f>
        <v>150</v>
      </c>
      <c r="M21" s="14" t="n">
        <f aca="false">M19+M20</f>
        <v>150</v>
      </c>
      <c r="N21" s="14" t="n">
        <f aca="false">N19+N20</f>
        <v>150</v>
      </c>
      <c r="O21" s="28" t="n">
        <f aca="false">SUM(O19:O20)</f>
        <v>1687</v>
      </c>
    </row>
    <row r="22" customFormat="false" ht="12.75" hidden="false" customHeight="false" outlineLevel="0" collapsed="false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customFormat="false" ht="12.75" hidden="false" customHeight="false" outlineLevel="0" collapsed="false">
      <c r="A23" s="0" t="s">
        <v>12</v>
      </c>
      <c r="B23" s="0" t="s">
        <v>2</v>
      </c>
      <c r="C23" s="14"/>
      <c r="D23" s="14" t="n">
        <f aca="false">D19*D39</f>
        <v>7200</v>
      </c>
      <c r="E23" s="14" t="n">
        <f aca="false">E19*E39</f>
        <v>0</v>
      </c>
      <c r="F23" s="14" t="n">
        <f aca="false">F19*F39</f>
        <v>16588</v>
      </c>
      <c r="G23" s="14" t="n">
        <f aca="false">G19*G39</f>
        <v>10496</v>
      </c>
      <c r="H23" s="14" t="n">
        <f aca="false">H19*H39</f>
        <v>7600</v>
      </c>
      <c r="I23" s="14" t="n">
        <f aca="false">I19*I39</f>
        <v>27864</v>
      </c>
      <c r="J23" s="14" t="n">
        <f aca="false">J19*J39</f>
        <v>1872</v>
      </c>
      <c r="K23" s="14" t="n">
        <f aca="false">K19*K39</f>
        <v>13776</v>
      </c>
      <c r="L23" s="14" t="n">
        <f aca="false">L19*L39</f>
        <v>0</v>
      </c>
      <c r="M23" s="14" t="n">
        <f aca="false">M19*M39</f>
        <v>0</v>
      </c>
      <c r="N23" s="14" t="n">
        <f aca="false">N19*N39</f>
        <v>0</v>
      </c>
      <c r="O23" s="23" t="n">
        <f aca="false">SUM(D23:N23)</f>
        <v>85396</v>
      </c>
    </row>
    <row r="24" customFormat="false" ht="12.75" hidden="false" customHeight="false" outlineLevel="0" collapsed="false">
      <c r="B24" s="0" t="s">
        <v>3</v>
      </c>
      <c r="C24" s="14"/>
      <c r="D24" s="14" t="n">
        <f aca="false">D20*D39</f>
        <v>7200</v>
      </c>
      <c r="E24" s="14" t="n">
        <f aca="false">E20*E39</f>
        <v>0</v>
      </c>
      <c r="F24" s="14" t="n">
        <f aca="false">F20*F39</f>
        <v>23925</v>
      </c>
      <c r="G24" s="14" t="n">
        <f aca="false">G20*G39</f>
        <v>41000</v>
      </c>
      <c r="H24" s="14" t="n">
        <f aca="false">H20*H39</f>
        <v>22800</v>
      </c>
      <c r="I24" s="14" t="n">
        <f aca="false">I20*I39</f>
        <v>77400</v>
      </c>
      <c r="J24" s="14" t="n">
        <f aca="false">J20*J39</f>
        <v>70200</v>
      </c>
      <c r="K24" s="14" t="n">
        <f aca="false">K20*K39</f>
        <v>75600</v>
      </c>
      <c r="L24" s="14" t="n">
        <f aca="false">L20*L39</f>
        <v>46950</v>
      </c>
      <c r="M24" s="14" t="n">
        <f aca="false">M20*M39</f>
        <v>48000</v>
      </c>
      <c r="N24" s="14" t="n">
        <f aca="false">N20*N39</f>
        <v>51600</v>
      </c>
      <c r="O24" s="23" t="n">
        <f aca="false">SUM(D24:N24)</f>
        <v>464675</v>
      </c>
    </row>
    <row r="25" customFormat="false" ht="12.75" hidden="false" customHeight="false" outlineLevel="0" collapsed="false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customFormat="false" ht="12.75" hidden="false" customHeight="false" outlineLevel="0" collapsed="false">
      <c r="A26" s="0" t="s">
        <v>13</v>
      </c>
      <c r="B26" s="0" t="s">
        <v>2</v>
      </c>
      <c r="C26" s="14"/>
      <c r="D26" s="14" t="n">
        <f aca="false">(D31-D30)*D23</f>
        <v>-144000</v>
      </c>
      <c r="E26" s="14" t="n">
        <f aca="false">(E31-E30)*E23</f>
        <v>-0</v>
      </c>
      <c r="F26" s="14" t="n">
        <f aca="false">(F31-F30)*F23</f>
        <v>497640</v>
      </c>
      <c r="G26" s="14" t="n">
        <f aca="false">(G31-G30)*G23</f>
        <v>209920</v>
      </c>
      <c r="H26" s="14" t="n">
        <f aca="false">(H31-H30)*H23</f>
        <v>212800</v>
      </c>
      <c r="I26" s="14" t="n">
        <f aca="false">(I31-I30)*I23</f>
        <v>891648</v>
      </c>
      <c r="J26" s="14" t="n">
        <f aca="false">(J31-J30)*J23</f>
        <v>54288</v>
      </c>
      <c r="K26" s="14" t="n">
        <f aca="false">(K31-K30)*K23</f>
        <v>399504</v>
      </c>
      <c r="L26" s="14" t="n">
        <f aca="false">(L31-L30)*L23</f>
        <v>-0</v>
      </c>
      <c r="M26" s="14" t="n">
        <f aca="false">(M31-M30)*M23</f>
        <v>-0</v>
      </c>
      <c r="N26" s="14" t="n">
        <f aca="false">(N31-N30)*N23</f>
        <v>-0</v>
      </c>
      <c r="O26" s="24" t="n">
        <f aca="false">SUM(D26:N26)</f>
        <v>2121800</v>
      </c>
    </row>
    <row r="27" customFormat="false" ht="13.5" hidden="false" customHeight="false" outlineLevel="0" collapsed="false">
      <c r="B27" s="0" t="s">
        <v>3</v>
      </c>
      <c r="C27" s="14"/>
      <c r="D27" s="14" t="n">
        <f aca="false">(D34-D33)*D24</f>
        <v>252000</v>
      </c>
      <c r="E27" s="14" t="n">
        <f aca="false">(E34-E33)*E24</f>
        <v>-0</v>
      </c>
      <c r="F27" s="14" t="n">
        <f aca="false">(F34-F33)*F24</f>
        <v>717750</v>
      </c>
      <c r="G27" s="14" t="n">
        <f aca="false">(G34-G33)*G24</f>
        <v>1230000</v>
      </c>
      <c r="H27" s="14" t="n">
        <f aca="false">(H34-H33)*H24</f>
        <v>684000</v>
      </c>
      <c r="I27" s="14" t="n">
        <f aca="false">(I34-I33)*I24</f>
        <v>1780200</v>
      </c>
      <c r="J27" s="14" t="n">
        <f aca="false">(J34-J33)*J24</f>
        <v>2246400</v>
      </c>
      <c r="K27" s="14" t="n">
        <f aca="false">(K34-K33)*K24</f>
        <v>2116800</v>
      </c>
      <c r="L27" s="14" t="n">
        <f aca="false">(L34-L33)*L24</f>
        <v>657300</v>
      </c>
      <c r="M27" s="14" t="n">
        <f aca="false">(M34-M33)*M24</f>
        <v>0</v>
      </c>
      <c r="N27" s="14" t="n">
        <f aca="false">(N34-N33)*N24</f>
        <v>258000</v>
      </c>
      <c r="O27" s="24" t="n">
        <f aca="false">SUM(D27:N27)</f>
        <v>9942450</v>
      </c>
    </row>
    <row r="28" customFormat="false" ht="13.5" hidden="false" customHeight="false" outlineLevel="0" collapsed="false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25" t="n">
        <f aca="false">SUM(O26:O27)</f>
        <v>12064250</v>
      </c>
    </row>
    <row r="29" customFormat="false" ht="12.75" hidden="false" customHeight="false" outlineLevel="0" collapsed="false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customFormat="false" ht="12.75" hidden="false" customHeight="false" outlineLevel="0" collapsed="false">
      <c r="A30" s="0" t="s">
        <v>14</v>
      </c>
      <c r="B30" s="0" t="s">
        <v>2</v>
      </c>
      <c r="C30" s="14"/>
      <c r="D30" s="14" t="n">
        <v>170</v>
      </c>
      <c r="E30" s="14" t="n">
        <v>160</v>
      </c>
      <c r="F30" s="14" t="n">
        <v>115</v>
      </c>
      <c r="G30" s="14" t="n">
        <v>120</v>
      </c>
      <c r="H30" s="14" t="n">
        <v>122</v>
      </c>
      <c r="I30" s="14" t="n">
        <v>123</v>
      </c>
      <c r="J30" s="14" t="n">
        <v>131</v>
      </c>
      <c r="K30" s="14" t="n">
        <v>121</v>
      </c>
      <c r="L30" s="14" t="n">
        <v>112</v>
      </c>
      <c r="M30" s="14" t="n">
        <v>109</v>
      </c>
      <c r="N30" s="14" t="n">
        <v>108</v>
      </c>
    </row>
    <row r="31" customFormat="false" ht="12.75" hidden="false" customHeight="false" outlineLevel="0" collapsed="false">
      <c r="A31" s="0" t="s">
        <v>16</v>
      </c>
      <c r="B31" s="2" t="s">
        <v>2</v>
      </c>
      <c r="C31" s="26"/>
      <c r="D31" s="26" t="n">
        <v>150</v>
      </c>
      <c r="E31" s="26"/>
      <c r="F31" s="26" t="n">
        <v>145</v>
      </c>
      <c r="G31" s="26" t="n">
        <v>140</v>
      </c>
      <c r="H31" s="26" t="n">
        <v>150</v>
      </c>
      <c r="I31" s="26" t="n">
        <v>155</v>
      </c>
      <c r="J31" s="26" t="n">
        <v>160</v>
      </c>
      <c r="K31" s="26" t="n">
        <v>150</v>
      </c>
      <c r="L31" s="26"/>
      <c r="M31" s="26"/>
      <c r="N31" s="26"/>
    </row>
    <row r="32" customFormat="false" ht="12.75" hidden="false" customHeight="false" outlineLevel="0" collapsed="false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customFormat="false" ht="12.75" hidden="false" customHeight="false" outlineLevel="0" collapsed="false">
      <c r="A33" s="0" t="s">
        <v>14</v>
      </c>
      <c r="B33" s="0" t="s">
        <v>3</v>
      </c>
      <c r="C33" s="14"/>
      <c r="D33" s="14" t="n">
        <v>115</v>
      </c>
      <c r="E33" s="14" t="n">
        <v>105</v>
      </c>
      <c r="F33" s="14" t="n">
        <v>110</v>
      </c>
      <c r="G33" s="14" t="n">
        <v>105</v>
      </c>
      <c r="H33" s="14" t="n">
        <v>115</v>
      </c>
      <c r="I33" s="14" t="n">
        <v>122</v>
      </c>
      <c r="J33" s="14" t="n">
        <v>123</v>
      </c>
      <c r="K33" s="14" t="n">
        <v>117</v>
      </c>
      <c r="L33" s="14" t="n">
        <v>101</v>
      </c>
      <c r="M33" s="14" t="n">
        <v>100</v>
      </c>
      <c r="N33" s="14" t="n">
        <v>100</v>
      </c>
    </row>
    <row r="34" customFormat="false" ht="12.75" hidden="false" customHeight="false" outlineLevel="0" collapsed="false">
      <c r="A34" s="0" t="s">
        <v>16</v>
      </c>
      <c r="B34" s="2" t="s">
        <v>3</v>
      </c>
      <c r="C34" s="26"/>
      <c r="D34" s="26" t="n">
        <v>150</v>
      </c>
      <c r="E34" s="26"/>
      <c r="F34" s="26" t="n">
        <v>140</v>
      </c>
      <c r="G34" s="26" t="n">
        <v>135</v>
      </c>
      <c r="H34" s="26" t="n">
        <v>145</v>
      </c>
      <c r="I34" s="26" t="n">
        <v>145</v>
      </c>
      <c r="J34" s="26" t="n">
        <v>155</v>
      </c>
      <c r="K34" s="26" t="n">
        <v>145</v>
      </c>
      <c r="L34" s="26" t="n">
        <v>115</v>
      </c>
      <c r="M34" s="26" t="n">
        <v>100</v>
      </c>
      <c r="N34" s="26" t="n">
        <v>105</v>
      </c>
    </row>
    <row r="35" customFormat="false" ht="12.75" hidden="false" customHeight="false" outlineLevel="0" collapsed="false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7" customFormat="false" ht="12.75" hidden="false" customHeight="false" outlineLevel="0" collapsed="false">
      <c r="B37" s="0" t="s">
        <v>3</v>
      </c>
      <c r="C37" s="27" t="n">
        <v>-4051.89905355145</v>
      </c>
      <c r="D37" s="27" t="n">
        <v>8300.3632934846</v>
      </c>
      <c r="E37" s="27" t="n">
        <v>3308.95927065334</v>
      </c>
      <c r="F37" s="27" t="n">
        <v>55069.9463356654</v>
      </c>
      <c r="G37" s="27" t="n">
        <v>55415.1399381534</v>
      </c>
      <c r="H37" s="27" t="n">
        <v>51977.6384131337</v>
      </c>
      <c r="I37" s="27" t="n">
        <v>41938.9461579254</v>
      </c>
      <c r="J37" s="27" t="n">
        <v>40565.6934011016</v>
      </c>
      <c r="K37" s="27" t="n">
        <v>40989.3374497527</v>
      </c>
      <c r="L37" s="27" t="n">
        <v>66001.2405011884</v>
      </c>
      <c r="M37" s="27" t="n">
        <v>65163.3250162603</v>
      </c>
      <c r="N37" s="27" t="n">
        <v>69656.9490271947</v>
      </c>
    </row>
    <row r="38" customFormat="false" ht="12.75" hidden="false" customHeight="false" outlineLevel="0" collapsed="false">
      <c r="B38" s="0" t="s">
        <v>2</v>
      </c>
      <c r="C38" s="27" t="n">
        <v>13519.1059278796</v>
      </c>
      <c r="D38" s="27" t="n">
        <v>-7772.69045453304</v>
      </c>
      <c r="E38" s="27" t="n">
        <v>-981.642844331407</v>
      </c>
      <c r="F38" s="27" t="n">
        <v>13376.497620186</v>
      </c>
      <c r="G38" s="27" t="n">
        <v>7271.5425111627</v>
      </c>
      <c r="H38" s="27" t="n">
        <v>2333.90104654432</v>
      </c>
      <c r="I38" s="27" t="n">
        <v>17309.6513078462</v>
      </c>
      <c r="J38" s="27" t="n">
        <v>4785.78867606164</v>
      </c>
      <c r="K38" s="27" t="n">
        <v>13150.1881582175</v>
      </c>
      <c r="L38" s="27" t="n">
        <v>-4773.50475392345</v>
      </c>
      <c r="M38" s="27" t="n">
        <v>-920.049182221941</v>
      </c>
      <c r="N38" s="27" t="n">
        <v>3527.87469876165</v>
      </c>
    </row>
    <row r="39" customFormat="false" ht="17.25" hidden="false" customHeight="true" outlineLevel="0" collapsed="false">
      <c r="C39" s="27"/>
      <c r="D39" s="27" t="n">
        <v>288</v>
      </c>
      <c r="E39" s="27" t="n">
        <v>312</v>
      </c>
      <c r="F39" s="27" t="n">
        <v>319</v>
      </c>
      <c r="G39" s="27" t="n">
        <v>328</v>
      </c>
      <c r="H39" s="27" t="n">
        <v>304</v>
      </c>
      <c r="I39" s="27" t="n">
        <v>344</v>
      </c>
      <c r="J39" s="27" t="n">
        <v>312</v>
      </c>
      <c r="K39" s="27" t="n">
        <v>336</v>
      </c>
      <c r="L39" s="27" t="n">
        <v>313</v>
      </c>
      <c r="M39" s="27" t="n">
        <v>320</v>
      </c>
      <c r="N39" s="27" t="n">
        <v>344</v>
      </c>
    </row>
    <row r="41" customFormat="false" ht="12.75" hidden="false" customHeight="false" outlineLevel="0" collapsed="false">
      <c r="A41" s="0" t="s">
        <v>19</v>
      </c>
      <c r="B41" s="2" t="s">
        <v>3</v>
      </c>
      <c r="C41" s="14"/>
      <c r="D41" s="27" t="n">
        <f aca="false">(D37/D39)+D44+D47</f>
        <v>28.8207058801549</v>
      </c>
      <c r="E41" s="27" t="n">
        <f aca="false">(E37/E39)+E44+E47</f>
        <v>10.6056386879915</v>
      </c>
      <c r="F41" s="27" t="n">
        <f aca="false">(F37/F39)+F44+F47</f>
        <v>172.633060613371</v>
      </c>
      <c r="G41" s="27" t="n">
        <f aca="false">(G37/G39)+G44+G47</f>
        <v>168.948597372419</v>
      </c>
      <c r="H41" s="27" t="n">
        <f aca="false">(H37/H39)+H44+H47</f>
        <v>170.979073727414</v>
      </c>
      <c r="I41" s="27" t="n">
        <f aca="false">(I37/I39)+I44+I47</f>
        <v>271.91554115676</v>
      </c>
      <c r="J41" s="27" t="n">
        <f aca="false">(J37/J39)+J44+J47</f>
        <v>280.018248080454</v>
      </c>
      <c r="K41" s="27" t="n">
        <f aca="false">(K37/K39)+K44+K47</f>
        <v>271.992075743312</v>
      </c>
      <c r="L41" s="27" t="n">
        <f aca="false">(L37/L39)+L44+L47</f>
        <v>210.866583070889</v>
      </c>
      <c r="M41" s="27" t="n">
        <f aca="false">(M37/M39)+M44+M47</f>
        <v>203.635390675813</v>
      </c>
      <c r="N41" s="27" t="n">
        <f aca="false">(N37/N39)+N44+N47</f>
        <v>202.491130893008</v>
      </c>
    </row>
    <row r="42" customFormat="false" ht="12.75" hidden="false" customHeight="false" outlineLevel="0" collapsed="false">
      <c r="B42" s="2" t="s">
        <v>2</v>
      </c>
      <c r="D42" s="27" t="n">
        <f aca="false">(D38/D39)+D45+D48</f>
        <v>-26.9885085226842</v>
      </c>
      <c r="E42" s="27" t="n">
        <f aca="false">(E38/E39)+E45+E48</f>
        <v>-3.14629116772887</v>
      </c>
      <c r="F42" s="27" t="n">
        <f aca="false">(F38/F39)+F45+F48</f>
        <v>41.9325944206458</v>
      </c>
      <c r="G42" s="27" t="n">
        <f aca="false">(G38/G39)+G45+G48</f>
        <v>22.1693369242765</v>
      </c>
      <c r="H42" s="27" t="n">
        <f aca="false">(H38/H39)+H45+H48</f>
        <v>7.67730607415895</v>
      </c>
      <c r="I42" s="27" t="n">
        <f aca="false">(I38/I39)+I45+I48</f>
        <v>50.3187538018785</v>
      </c>
      <c r="J42" s="27" t="n">
        <f aca="false">(J38/J39)+J45+J48</f>
        <v>15.3390662694283</v>
      </c>
      <c r="K42" s="27" t="n">
        <f aca="false">(K38/K39)+K45+K48</f>
        <v>39.1374647565997</v>
      </c>
      <c r="L42" s="27" t="n">
        <f aca="false">(L38/L39)+L45+L48</f>
        <v>-15.2508139102986</v>
      </c>
      <c r="M42" s="27" t="n">
        <f aca="false">(M38/M39)+M45+M48</f>
        <v>-2.87515369444357</v>
      </c>
      <c r="N42" s="27" t="n">
        <f aca="false">(N38/N39)+N45+N48</f>
        <v>10.2554497057025</v>
      </c>
    </row>
    <row r="43" customFormat="false" ht="12.75" hidden="false" customHeight="false" outlineLevel="0" collapsed="false"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customFormat="false" ht="12.75" hidden="false" customHeight="false" outlineLevel="0" collapsed="false">
      <c r="A44" s="0" t="s">
        <v>20</v>
      </c>
      <c r="B44" s="0" t="s">
        <v>3</v>
      </c>
      <c r="D44" s="27"/>
      <c r="E44" s="27"/>
      <c r="F44" s="27"/>
      <c r="G44" s="27"/>
      <c r="H44" s="27"/>
      <c r="I44" s="27" t="n">
        <v>75</v>
      </c>
      <c r="J44" s="27" t="n">
        <v>75</v>
      </c>
      <c r="K44" s="27" t="n">
        <v>75</v>
      </c>
      <c r="L44" s="27"/>
      <c r="M44" s="27"/>
      <c r="N44" s="27"/>
    </row>
    <row r="45" customFormat="false" ht="12.75" hidden="false" customHeight="false" outlineLevel="0" collapsed="false">
      <c r="B45" s="0" t="s">
        <v>2</v>
      </c>
    </row>
    <row r="46" customFormat="false" ht="12.75" hidden="false" customHeight="false" outlineLevel="0" collapsed="false">
      <c r="I46" s="14"/>
      <c r="J46" s="14"/>
      <c r="K46" s="14"/>
    </row>
    <row r="47" customFormat="false" ht="12.75" hidden="false" customHeight="false" outlineLevel="0" collapsed="false">
      <c r="A47" s="0" t="s">
        <v>21</v>
      </c>
      <c r="B47" s="0" t="s">
        <v>3</v>
      </c>
      <c r="I47" s="14" t="n">
        <v>75</v>
      </c>
      <c r="J47" s="14" t="n">
        <v>75</v>
      </c>
      <c r="K47" s="14" t="n">
        <v>75</v>
      </c>
    </row>
    <row r="48" customFormat="false" ht="12.75" hidden="false" customHeight="false" outlineLevel="0" collapsed="false">
      <c r="B48" s="0" t="s"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2001-01-23T14:57:08Z</dcterms:created>
  <dc:creator>mdriscoll</dc:creator>
  <dc:description/>
  <dc:language>en-US</dc:language>
  <cp:lastModifiedBy>Driscoll</cp:lastModifiedBy>
  <cp:lastPrinted>2001-01-23T19:51:27Z</cp:lastPrinted>
  <cp:revision>0</cp:revision>
  <dc:subject/>
  <dc:title/>
</cp:coreProperties>
</file>