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7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ml.chartshapes+xml"/>
  <Override PartName="/xl/charts/_rels/chart9.xml.rels" ContentType="application/vnd.openxmlformats-package.relationships+xml"/>
  <Override PartName="/xl/charts/_rels/chart4.xml.rels" ContentType="application/vnd.openxmlformats-package.relationships+xml"/>
  <Override PartName="/xl/charts/_rels/chart2.xml.rels" ContentType="application/vnd.openxmlformats-package.relationship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p 10 sellers charts" sheetId="1" state="visible" r:id="rId3"/>
    <sheet name="all sellers chart" sheetId="2" state="visible" r:id="rId4"/>
    <sheet name="prices by public-private" sheetId="3" state="visible" r:id="rId5"/>
    <sheet name="all sellers data" sheetId="4" state="visible" r:id="rId6"/>
    <sheet name="Data" sheetId="5" state="visible" r:id="rId7"/>
  </sheets>
  <definedNames>
    <definedName function="false" hidden="false" localSheetId="0" name="_xlnm.Print_Area" vbProcedure="false">'Top 10 sellers charts'!$C$21:$S$83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<sst xmlns="http://schemas.openxmlformats.org/spreadsheetml/2006/main" count="900" uniqueCount="199">
  <si>
    <t xml:space="preserve">TOP 10 ANALYSIS</t>
  </si>
  <si>
    <t xml:space="preserve">Price</t>
  </si>
  <si>
    <t xml:space="preserve">For graphics…</t>
  </si>
  <si>
    <t xml:space="preserve">Divested Generation Owner</t>
  </si>
  <si>
    <t xml:space="preserve">Private Marketer</t>
  </si>
  <si>
    <t xml:space="preserve">Public Agency</t>
  </si>
  <si>
    <t xml:space="preserve">Volume, MWh</t>
  </si>
  <si>
    <t xml:space="preserve">Mirant</t>
  </si>
  <si>
    <t xml:space="preserve">Public Agencies in top 10 sellers</t>
  </si>
  <si>
    <t xml:space="preserve">Williams</t>
  </si>
  <si>
    <t xml:space="preserve">Marketers in top 10 sellers</t>
  </si>
  <si>
    <t xml:space="preserve">Dynegy</t>
  </si>
  <si>
    <t xml:space="preserve">Other Public Agencies</t>
  </si>
  <si>
    <t xml:space="preserve">Duke</t>
  </si>
  <si>
    <t xml:space="preserve">Other Marketers</t>
  </si>
  <si>
    <t xml:space="preserve">LADWP</t>
  </si>
  <si>
    <t xml:space="preserve">Divested Generators</t>
  </si>
  <si>
    <t xml:space="preserve">Powerex</t>
  </si>
  <si>
    <t xml:space="preserve">Sempra</t>
  </si>
  <si>
    <t xml:space="preserve">BPA</t>
  </si>
  <si>
    <t xml:space="preserve">Reliant</t>
  </si>
  <si>
    <t xml:space="preserve">Merrill Lynch</t>
  </si>
  <si>
    <t xml:space="preserve">Other Pub. Agencies</t>
  </si>
  <si>
    <t xml:space="preserve">Other Pvt. Marketers</t>
  </si>
  <si>
    <t xml:space="preserve">Wgt Ave</t>
  </si>
  <si>
    <t xml:space="preserve">Wgt Ave (top 10 only)</t>
  </si>
  <si>
    <t xml:space="preserve">JANUARY</t>
  </si>
  <si>
    <t xml:space="preserve">FEBRUARY</t>
  </si>
  <si>
    <t xml:space="preserve">MARCH</t>
  </si>
  <si>
    <t xml:space="preserve">TOTAL</t>
  </si>
  <si>
    <t xml:space="preserve">MWh</t>
  </si>
  <si>
    <t xml:space="preserve">$$</t>
  </si>
  <si>
    <t xml:space="preserve">Avg. Price</t>
  </si>
  <si>
    <t xml:space="preserve">City of Seattle</t>
  </si>
  <si>
    <t xml:space="preserve">SCL1</t>
  </si>
  <si>
    <t xml:space="preserve">Public</t>
  </si>
  <si>
    <t xml:space="preserve">Modesto Irrigation District</t>
  </si>
  <si>
    <t xml:space="preserve">MID1</t>
  </si>
  <si>
    <t xml:space="preserve">PWRX</t>
  </si>
  <si>
    <t xml:space="preserve">Tacoma Power</t>
  </si>
  <si>
    <t xml:space="preserve">TPWR</t>
  </si>
  <si>
    <t xml:space="preserve">Eugene Water &amp; Electric Board</t>
  </si>
  <si>
    <t xml:space="preserve">EWEB</t>
  </si>
  <si>
    <t xml:space="preserve">Grant County PUD</t>
  </si>
  <si>
    <t xml:space="preserve">GCPD</t>
  </si>
  <si>
    <t xml:space="preserve">WAPA</t>
  </si>
  <si>
    <t xml:space="preserve">SMUD</t>
  </si>
  <si>
    <t xml:space="preserve">City of Glendale</t>
  </si>
  <si>
    <t xml:space="preserve">GLEN</t>
  </si>
  <si>
    <t xml:space="preserve">BPA1</t>
  </si>
  <si>
    <t xml:space="preserve">LDWP</t>
  </si>
  <si>
    <t xml:space="preserve">City of Santa Clara</t>
  </si>
  <si>
    <t xml:space="preserve">SNCL</t>
  </si>
  <si>
    <t xml:space="preserve">City of Burbank</t>
  </si>
  <si>
    <t xml:space="preserve">BURB</t>
  </si>
  <si>
    <t xml:space="preserve">MSR Public Power Agency</t>
  </si>
  <si>
    <t xml:space="preserve">MSR</t>
  </si>
  <si>
    <t xml:space="preserve">West Area Lower Colorado</t>
  </si>
  <si>
    <t xml:space="preserve">WALC</t>
  </si>
  <si>
    <t xml:space="preserve">Turlock Irrigation District</t>
  </si>
  <si>
    <t xml:space="preserve">TID</t>
  </si>
  <si>
    <t xml:space="preserve">WAMP</t>
  </si>
  <si>
    <t xml:space="preserve">CDWR</t>
  </si>
  <si>
    <t xml:space="preserve">Com. de Federale Electricidad</t>
  </si>
  <si>
    <t xml:space="preserve">CFE1</t>
  </si>
  <si>
    <t xml:space="preserve">City of Riverside</t>
  </si>
  <si>
    <t xml:space="preserve">RVSD</t>
  </si>
  <si>
    <t xml:space="preserve">NCPA</t>
  </si>
  <si>
    <t xml:space="preserve">EBMUD</t>
  </si>
  <si>
    <t xml:space="preserve">EBMU</t>
  </si>
  <si>
    <t xml:space="preserve">Salt River Project</t>
  </si>
  <si>
    <t xml:space="preserve">SRP1</t>
  </si>
  <si>
    <t xml:space="preserve">City of Vernon</t>
  </si>
  <si>
    <t xml:space="preserve">VERN</t>
  </si>
  <si>
    <t xml:space="preserve">City of Anaheim</t>
  </si>
  <si>
    <t xml:space="preserve">ANHM</t>
  </si>
  <si>
    <t xml:space="preserve">Portland General Electric</t>
  </si>
  <si>
    <t xml:space="preserve">PGE1</t>
  </si>
  <si>
    <t xml:space="preserve">Private</t>
  </si>
  <si>
    <t xml:space="preserve">Avista Energy</t>
  </si>
  <si>
    <t xml:space="preserve">AEI1</t>
  </si>
  <si>
    <t xml:space="preserve">(New Century Energies</t>
  </si>
  <si>
    <t xml:space="preserve">PSCO</t>
  </si>
  <si>
    <t xml:space="preserve">Coral Power, L.L.C</t>
  </si>
  <si>
    <t xml:space="preserve">CRLP</t>
  </si>
  <si>
    <t xml:space="preserve">Sempra Energy Trading</t>
  </si>
  <si>
    <t xml:space="preserve">SETC</t>
  </si>
  <si>
    <t xml:space="preserve">Puget Sound Energy</t>
  </si>
  <si>
    <t xml:space="preserve">PSE1</t>
  </si>
  <si>
    <t xml:space="preserve">Sierra Pacific Power</t>
  </si>
  <si>
    <t xml:space="preserve">SPPC</t>
  </si>
  <si>
    <t xml:space="preserve">Trans Canada Power</t>
  </si>
  <si>
    <t xml:space="preserve">TCPTC</t>
  </si>
  <si>
    <t xml:space="preserve">PacifiCorp</t>
  </si>
  <si>
    <t xml:space="preserve">PAC1</t>
  </si>
  <si>
    <t xml:space="preserve">AVST</t>
  </si>
  <si>
    <t xml:space="preserve">AEP Services</t>
  </si>
  <si>
    <t xml:space="preserve">AEPS</t>
  </si>
  <si>
    <t xml:space="preserve">TransAlta</t>
  </si>
  <si>
    <t xml:space="preserve">TEMU</t>
  </si>
  <si>
    <t xml:space="preserve">Mieco, Inc.</t>
  </si>
  <si>
    <t xml:space="preserve">MIEC</t>
  </si>
  <si>
    <t xml:space="preserve">Avista</t>
  </si>
  <si>
    <t xml:space="preserve">WWPC</t>
  </si>
  <si>
    <t xml:space="preserve">PG&amp;E</t>
  </si>
  <si>
    <t xml:space="preserve">PGAE</t>
  </si>
  <si>
    <t xml:space="preserve">WESC</t>
  </si>
  <si>
    <t xml:space="preserve">Cargill</t>
  </si>
  <si>
    <t xml:space="preserve">CARG</t>
  </si>
  <si>
    <t xml:space="preserve">BP Energy</t>
  </si>
  <si>
    <t xml:space="preserve">BPEC</t>
  </si>
  <si>
    <t xml:space="preserve">PS of New Mexico</t>
  </si>
  <si>
    <t xml:space="preserve">PNMM</t>
  </si>
  <si>
    <t xml:space="preserve">ECH1</t>
  </si>
  <si>
    <t xml:space="preserve">APX</t>
  </si>
  <si>
    <t xml:space="preserve">APX1</t>
  </si>
  <si>
    <t xml:space="preserve">NES1</t>
  </si>
  <si>
    <t xml:space="preserve">Merrill Lynch Capital</t>
  </si>
  <si>
    <t xml:space="preserve">MERL</t>
  </si>
  <si>
    <t xml:space="preserve">MAEM</t>
  </si>
  <si>
    <t xml:space="preserve">Calpine</t>
  </si>
  <si>
    <t xml:space="preserve">CALP</t>
  </si>
  <si>
    <t xml:space="preserve">Pinnacle West</t>
  </si>
  <si>
    <t xml:space="preserve">PWEPW</t>
  </si>
  <si>
    <t xml:space="preserve">El Paso Power Services</t>
  </si>
  <si>
    <t xml:space="preserve">EPPS</t>
  </si>
  <si>
    <t xml:space="preserve">Strategic Energy, Ltd.</t>
  </si>
  <si>
    <t xml:space="preserve">SEL1</t>
  </si>
  <si>
    <t xml:space="preserve">PG&amp;E Energy Trading</t>
  </si>
  <si>
    <t xml:space="preserve">PGET</t>
  </si>
  <si>
    <t xml:space="preserve">Nevada Power Company</t>
  </si>
  <si>
    <t xml:space="preserve">NVPM</t>
  </si>
  <si>
    <t xml:space="preserve">Enron Power Marketing</t>
  </si>
  <si>
    <t xml:space="preserve">EPMI</t>
  </si>
  <si>
    <t xml:space="preserve">San Diego Gas &amp; Electric</t>
  </si>
  <si>
    <t xml:space="preserve">SDG3</t>
  </si>
  <si>
    <t xml:space="preserve">Sempra Energy Solutions</t>
  </si>
  <si>
    <t xml:space="preserve">SES</t>
  </si>
  <si>
    <t xml:space="preserve">Tucson Electric Power</t>
  </si>
  <si>
    <t xml:space="preserve">TEP</t>
  </si>
  <si>
    <t xml:space="preserve">California PX</t>
  </si>
  <si>
    <t xml:space="preserve">PXC1</t>
  </si>
  <si>
    <t xml:space="preserve">Commonwealth Energy</t>
  </si>
  <si>
    <t xml:space="preserve">CEEA</t>
  </si>
  <si>
    <t xml:space="preserve">Allegheny Energy Trading</t>
  </si>
  <si>
    <t xml:space="preserve">AETS</t>
  </si>
  <si>
    <t xml:space="preserve">DETM</t>
  </si>
  <si>
    <t xml:space="preserve">New Energy</t>
  </si>
  <si>
    <t xml:space="preserve">NEI1</t>
  </si>
  <si>
    <t xml:space="preserve">Morgan Stanley Capital</t>
  </si>
  <si>
    <t xml:space="preserve">MSCG</t>
  </si>
  <si>
    <t xml:space="preserve">Constellation</t>
  </si>
  <si>
    <t xml:space="preserve">CPSC</t>
  </si>
  <si>
    <t xml:space="preserve">ALL DATA</t>
  </si>
  <si>
    <t xml:space="preserve">volume</t>
  </si>
  <si>
    <t xml:space="preserve">City of Seattle, City Light Department</t>
  </si>
  <si>
    <t xml:space="preserve">Public Service Co. Of Colorado (New Century Energies)</t>
  </si>
  <si>
    <t xml:space="preserve">Sempra Energy Trading (formerly AIG Trading)</t>
  </si>
  <si>
    <t xml:space="preserve">Sierra Pacific Power Company</t>
  </si>
  <si>
    <t xml:space="preserve">Trans Canada Power Company</t>
  </si>
  <si>
    <t xml:space="preserve">Avista Energy Inc.</t>
  </si>
  <si>
    <t xml:space="preserve">American Electric Power Services</t>
  </si>
  <si>
    <t xml:space="preserve">TransAlta Energy Marketing U.S.</t>
  </si>
  <si>
    <t xml:space="preserve">Western Area Power Administrator</t>
  </si>
  <si>
    <t xml:space="preserve">Sacramento Municipal Utility District</t>
  </si>
  <si>
    <t xml:space="preserve">Washington Water Power Company</t>
  </si>
  <si>
    <t xml:space="preserve">Bonneville Power Administration</t>
  </si>
  <si>
    <t xml:space="preserve">Los Angeles Department of Water &amp; Power</t>
  </si>
  <si>
    <t xml:space="preserve">Silicon Valley Power (City of Santa Clara)</t>
  </si>
  <si>
    <t xml:space="preserve">Pacific Gas &amp; Electric Co. (General)</t>
  </si>
  <si>
    <t xml:space="preserve">Williams Energy Marketing and Trading</t>
  </si>
  <si>
    <t xml:space="preserve">BP Energy Company</t>
  </si>
  <si>
    <t xml:space="preserve">Public Service of New Mexico</t>
  </si>
  <si>
    <t xml:space="preserve">Dynegy Power Marketing Inc.</t>
  </si>
  <si>
    <t xml:space="preserve">Automated Power Exchange, Inc.</t>
  </si>
  <si>
    <t xml:space="preserve">Reliant Energy Service</t>
  </si>
  <si>
    <t xml:space="preserve">Merrill Lynch Capital Services</t>
  </si>
  <si>
    <t xml:space="preserve">Western Area Power Administration - Seirra Nevada Region</t>
  </si>
  <si>
    <t xml:space="preserve">El Paso Power Services Company</t>
  </si>
  <si>
    <t xml:space="preserve">California Department of Water Resources</t>
  </si>
  <si>
    <t xml:space="preserve">Commission de Federale Electricidad</t>
  </si>
  <si>
    <t xml:space="preserve">PG&amp;E Energy Trading - Power, L.P.</t>
  </si>
  <si>
    <t xml:space="preserve">Northern California Power Agency</t>
  </si>
  <si>
    <t xml:space="preserve">Enron Power Marketing, Inc.</t>
  </si>
  <si>
    <t xml:space="preserve">California Power Exchanges</t>
  </si>
  <si>
    <t xml:space="preserve">East Bay Municipal Utility District</t>
  </si>
  <si>
    <t xml:space="preserve">Commonwealth Energy Corp</t>
  </si>
  <si>
    <t xml:space="preserve">Allegheny Energy Trading Services</t>
  </si>
  <si>
    <t xml:space="preserve">Duke Energy Trading &amp; Marketing, L.L.C.</t>
  </si>
  <si>
    <t xml:space="preserve">New Energy Inc.</t>
  </si>
  <si>
    <t xml:space="preserve">Morgan Stanley Capital Group</t>
  </si>
  <si>
    <t xml:space="preserve">Constellation Power Source</t>
  </si>
  <si>
    <t xml:space="preserve">Company</t>
  </si>
  <si>
    <t xml:space="preserve">Private Generator/Marketer</t>
  </si>
  <si>
    <t xml:space="preserve">.</t>
  </si>
  <si>
    <t xml:space="preserve">Note 1: The data in this report is produced from each "counterparty" in the Deal Capture Database</t>
  </si>
  <si>
    <t xml:space="preserve">Note 2: Purchases and sales are netted against each other</t>
  </si>
  <si>
    <t xml:space="preserve">Note 3: This report is only based on trades</t>
  </si>
  <si>
    <t xml:space="preserve">Note 4: This report includes data from January 17 - March 31, 2001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</si>
</sst>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  <numFmt numFmtId="169" formatCode="\$#,##0_);&quot;($&quot;#,##0\)"/>
    <numFmt numFmtId="170" formatCode="0"/>
    <numFmt numFmtId="171" formatCode="#,##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1.25"/>
      <name val="Arial"/>
      <family val="0"/>
    </font>
    <font>
      <b val="true"/>
      <sz val="11.25"/>
      <name val="Arial"/>
      <family val="2"/>
    </font>
    <font>
      <b val="true"/>
      <sz val="14"/>
      <color rgb="FF000000"/>
      <name val="Arial"/>
      <family val="2"/>
    </font>
    <font>
      <sz val="11"/>
      <color rgb="FF000000"/>
      <name val="Arial"/>
      <family val="2"/>
    </font>
    <font>
      <sz val="11.25"/>
      <color rgb="FF000000"/>
      <name val="Arial"/>
      <family val="2"/>
    </font>
    <font>
      <b val="true"/>
      <sz val="12"/>
      <color rgb="FF000000"/>
      <name val="Arial"/>
      <family val="2"/>
    </font>
    <font>
      <sz val="9"/>
      <name val="Arial"/>
      <family val="2"/>
    </font>
    <font>
      <sz val="11.5"/>
      <name val="Arial"/>
      <family val="0"/>
    </font>
    <font>
      <b val="true"/>
      <sz val="11.5"/>
      <name val="Arial"/>
      <family val="2"/>
    </font>
    <font>
      <sz val="11.5"/>
      <color rgb="FF000000"/>
      <name val="Arial"/>
      <family val="2"/>
    </font>
    <font>
      <sz val="10"/>
      <name val="Arial"/>
      <family val="2"/>
    </font>
    <font>
      <sz val="10.5"/>
      <color rgb="FF000000"/>
      <name val="Arial"/>
      <family val="2"/>
    </font>
    <font>
      <b val="true"/>
      <sz val="11.5"/>
      <color rgb="FF000000"/>
      <name val="Arial"/>
      <family val="2"/>
    </font>
    <font>
      <b val="true"/>
      <sz val="9.5"/>
      <color rgb="FF000000"/>
      <name val="Arial"/>
      <family val="2"/>
    </font>
    <font>
      <sz val="10.25"/>
      <color rgb="FF000000"/>
      <name val="Arial"/>
      <family val="2"/>
    </font>
    <font>
      <b val="true"/>
      <sz val="10.25"/>
      <color rgb="FF000000"/>
      <name val="Arial"/>
      <family val="2"/>
    </font>
    <font>
      <b val="true"/>
      <sz val="16"/>
      <color rgb="FF000000"/>
      <name val="Arial"/>
      <family val="2"/>
    </font>
    <font>
      <sz val="10"/>
      <color rgb="FF000000"/>
      <name val="Arial"/>
      <family val="2"/>
    </font>
    <font>
      <sz val="8.5"/>
      <color rgb="FF000000"/>
      <name val="Arial"/>
      <family val="2"/>
    </font>
    <font>
      <sz val="14"/>
      <name val="Arial"/>
      <family val="2"/>
    </font>
    <font>
      <sz val="9"/>
      <color rgb="FF000000"/>
      <name val="Arial"/>
      <family val="2"/>
    </font>
    <font>
      <b val="true"/>
      <sz val="13.5"/>
      <color rgb="FF000000"/>
      <name val="Arial"/>
      <family val="2"/>
    </font>
    <font>
      <sz val="8"/>
      <color rgb="FF000000"/>
      <name val="Arial"/>
      <family val="2"/>
    </font>
    <font>
      <b val="true"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0" fillId="0" borderId="6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1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1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3.xml"/>
</Relationships>
</file>

<file path=xl/charts/_rels/chart4.xml.rels><?xml version="1.0" encoding="UTF-8"?>
<Relationships xmlns="http://schemas.openxmlformats.org/package/2006/relationships"><Relationship Id="rId1" Type="http://schemas.openxmlformats.org/officeDocument/2006/relationships/chartUserShapes" Target="../drawings/drawing4.xml"/>
</Relationships>
</file>

<file path=xl/charts/_rels/chart9.xml.rels><?xml version="1.0" encoding="UTF-8"?>
<Relationships xmlns="http://schemas.openxmlformats.org/package/2006/relationships"><Relationship Id="rId1" Type="http://schemas.openxmlformats.org/officeDocument/2006/relationships/chartUserShapes" Target="../drawings/drawing8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First Quarter 2001 Sales to DWR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1310732236129"/>
          <c:y val="0.100626183194991"/>
          <c:w val="0.855031043658224"/>
          <c:h val="0.8312217853502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'Top 10 sellers charts'!$I$3</c:f>
              <c:strCache>
                <c:ptCount val="1"/>
                <c:pt idx="0">
                  <c:v>Divested Generation Owner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10 sellers charts'!$A$4:$A$15</c:f>
              <c:strCache>
                <c:ptCount val="12"/>
                <c:pt idx="0">
                  <c:v>Mirant</c:v>
                </c:pt>
                <c:pt idx="1">
                  <c:v>Williams</c:v>
                </c:pt>
                <c:pt idx="2">
                  <c:v>Dynegy</c:v>
                </c:pt>
                <c:pt idx="3">
                  <c:v>Duke</c:v>
                </c:pt>
                <c:pt idx="4">
                  <c:v>LADWP</c:v>
                </c:pt>
                <c:pt idx="5">
                  <c:v>Powerex</c:v>
                </c:pt>
                <c:pt idx="6">
                  <c:v>Sempra</c:v>
                </c:pt>
                <c:pt idx="7">
                  <c:v>BPA</c:v>
                </c:pt>
                <c:pt idx="8">
                  <c:v>Reliant</c:v>
                </c:pt>
                <c:pt idx="9">
                  <c:v>Merrill Lynch</c:v>
                </c:pt>
                <c:pt idx="10">
                  <c:v>Other Pub. Agencies</c:v>
                </c:pt>
                <c:pt idx="11">
                  <c:v>Other Pvt. Marketers</c:v>
                </c:pt>
              </c:strCache>
            </c:strRef>
          </c:cat>
          <c:val>
            <c:numRef>
              <c:f>'Top 10 sellers charts'!$I$4:$I$15</c:f>
              <c:numCache>
                <c:formatCode>_(* #,##0_);_(* \(#,##0\);_(* \-??_);_(@_)</c:formatCode>
                <c:ptCount val="12"/>
                <c:pt idx="0">
                  <c:v>3139.5</c:v>
                </c:pt>
                <c:pt idx="1">
                  <c:v>1119.069</c:v>
                </c:pt>
                <c:pt idx="2">
                  <c:v>881.746</c:v>
                </c:pt>
                <c:pt idx="3">
                  <c:v>808.758</c:v>
                </c:pt>
                <c:pt idx="8">
                  <c:v>448.96482</c:v>
                </c:pt>
              </c:numCache>
            </c:numRef>
          </c:val>
        </c:ser>
        <c:ser>
          <c:idx val="1"/>
          <c:order val="1"/>
          <c:tx>
            <c:strRef>
              <c:f>'Top 10 sellers charts'!$J$3</c:f>
              <c:strCache>
                <c:ptCount val="1"/>
                <c:pt idx="0">
                  <c:v> Private Marketer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10 sellers charts'!$A$4:$A$15</c:f>
              <c:strCache>
                <c:ptCount val="12"/>
                <c:pt idx="0">
                  <c:v>Mirant</c:v>
                </c:pt>
                <c:pt idx="1">
                  <c:v>Williams</c:v>
                </c:pt>
                <c:pt idx="2">
                  <c:v>Dynegy</c:v>
                </c:pt>
                <c:pt idx="3">
                  <c:v>Duke</c:v>
                </c:pt>
                <c:pt idx="4">
                  <c:v>LADWP</c:v>
                </c:pt>
                <c:pt idx="5">
                  <c:v>Powerex</c:v>
                </c:pt>
                <c:pt idx="6">
                  <c:v>Sempra</c:v>
                </c:pt>
                <c:pt idx="7">
                  <c:v>BPA</c:v>
                </c:pt>
                <c:pt idx="8">
                  <c:v>Reliant</c:v>
                </c:pt>
                <c:pt idx="9">
                  <c:v>Merrill Lynch</c:v>
                </c:pt>
                <c:pt idx="10">
                  <c:v>Other Pub. Agencies</c:v>
                </c:pt>
                <c:pt idx="11">
                  <c:v>Other Pvt. Marketers</c:v>
                </c:pt>
              </c:strCache>
            </c:strRef>
          </c:cat>
          <c:val>
            <c:numRef>
              <c:f>'Top 10 sellers charts'!$J$4:$J$15</c:f>
              <c:numCache>
                <c:formatCode>_(* #,##0_);_(* \(#,##0\);_(* \-??_);_(@_)</c:formatCode>
                <c:ptCount val="12"/>
                <c:pt idx="6">
                  <c:v>739.843</c:v>
                </c:pt>
                <c:pt idx="9">
                  <c:v>335.498</c:v>
                </c:pt>
                <c:pt idx="11">
                  <c:v>2453.7962</c:v>
                </c:pt>
              </c:numCache>
            </c:numRef>
          </c:val>
        </c:ser>
        <c:ser>
          <c:idx val="2"/>
          <c:order val="2"/>
          <c:tx>
            <c:strRef>
              <c:f>'Top 10 sellers charts'!$K$3</c:f>
              <c:strCache>
                <c:ptCount val="1"/>
                <c:pt idx="0">
                  <c:v>Public Agency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10 sellers charts'!$A$4:$A$15</c:f>
              <c:strCache>
                <c:ptCount val="12"/>
                <c:pt idx="0">
                  <c:v>Mirant</c:v>
                </c:pt>
                <c:pt idx="1">
                  <c:v>Williams</c:v>
                </c:pt>
                <c:pt idx="2">
                  <c:v>Dynegy</c:v>
                </c:pt>
                <c:pt idx="3">
                  <c:v>Duke</c:v>
                </c:pt>
                <c:pt idx="4">
                  <c:v>LADWP</c:v>
                </c:pt>
                <c:pt idx="5">
                  <c:v>Powerex</c:v>
                </c:pt>
                <c:pt idx="6">
                  <c:v>Sempra</c:v>
                </c:pt>
                <c:pt idx="7">
                  <c:v>BPA</c:v>
                </c:pt>
                <c:pt idx="8">
                  <c:v>Reliant</c:v>
                </c:pt>
                <c:pt idx="9">
                  <c:v>Merrill Lynch</c:v>
                </c:pt>
                <c:pt idx="10">
                  <c:v>Other Pub. Agencies</c:v>
                </c:pt>
                <c:pt idx="11">
                  <c:v>Other Pvt. Marketers</c:v>
                </c:pt>
              </c:strCache>
            </c:strRef>
          </c:cat>
          <c:val>
            <c:numRef>
              <c:f>'Top 10 sellers charts'!$K$4:$K$15</c:f>
              <c:numCache>
                <c:formatCode>_(* #,##0_);_(* \(#,##0\);_(* \-??_);_(@_)</c:formatCode>
                <c:ptCount val="12"/>
                <c:pt idx="4">
                  <c:v>805.479</c:v>
                </c:pt>
                <c:pt idx="5">
                  <c:v>804.30172</c:v>
                </c:pt>
                <c:pt idx="7">
                  <c:v>461.144</c:v>
                </c:pt>
                <c:pt idx="10">
                  <c:v>886.8869</c:v>
                </c:pt>
              </c:numCache>
            </c:numRef>
          </c:val>
        </c:ser>
        <c:gapWidth val="150"/>
        <c:overlap val="100"/>
        <c:axId val="41921142"/>
        <c:axId val="24045454"/>
      </c:barChart>
      <c:catAx>
        <c:axId val="4192114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045454"/>
        <c:crossesAt val="0"/>
        <c:auto val="1"/>
        <c:lblAlgn val="ctr"/>
        <c:lblOffset val="100"/>
        <c:noMultiLvlLbl val="0"/>
      </c:catAx>
      <c:valAx>
        <c:axId val="240454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 Thousands of 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921142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13767616044151"/>
          <c:y val="0.931483908548129"/>
          <c:w val="0.796146644328373"/>
          <c:h val="0.051405271588757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First Quarter 2001 Sales to DWR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478076866296"/>
          <c:y val="0.0890261627906977"/>
          <c:w val="0.872840903498844"/>
          <c:h val="0.842805232558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'Top 10 sellers charts'!$B$3</c:f>
              <c:strCache>
                <c:ptCount val="1"/>
                <c:pt idx="0">
                  <c:v>Divested Generation Owner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10 sellers charts'!$A$4:$A$15</c:f>
              <c:strCache>
                <c:ptCount val="12"/>
                <c:pt idx="0">
                  <c:v>Mirant</c:v>
                </c:pt>
                <c:pt idx="1">
                  <c:v>Williams</c:v>
                </c:pt>
                <c:pt idx="2">
                  <c:v>Dynegy</c:v>
                </c:pt>
                <c:pt idx="3">
                  <c:v>Duke</c:v>
                </c:pt>
                <c:pt idx="4">
                  <c:v>LADWP</c:v>
                </c:pt>
                <c:pt idx="5">
                  <c:v>Powerex</c:v>
                </c:pt>
                <c:pt idx="6">
                  <c:v>Sempra</c:v>
                </c:pt>
                <c:pt idx="7">
                  <c:v>BPA</c:v>
                </c:pt>
                <c:pt idx="8">
                  <c:v>Reliant</c:v>
                </c:pt>
                <c:pt idx="9">
                  <c:v>Merrill Lynch</c:v>
                </c:pt>
                <c:pt idx="10">
                  <c:v>Other Pub. Agencies</c:v>
                </c:pt>
                <c:pt idx="11">
                  <c:v>Other Pvt. Marketers</c:v>
                </c:pt>
              </c:strCache>
            </c:strRef>
          </c:cat>
          <c:val>
            <c:numRef>
              <c:f>'Top 10 sellers charts'!$B$4:$B$15</c:f>
              <c:numCache>
                <c:formatCode>\$#,##0_);"($"#,##0\)</c:formatCode>
                <c:ptCount val="12"/>
                <c:pt idx="0">
                  <c:v>224.975114827202</c:v>
                </c:pt>
                <c:pt idx="1">
                  <c:v>278.203503090515</c:v>
                </c:pt>
                <c:pt idx="2">
                  <c:v>239.62561667419</c:v>
                </c:pt>
                <c:pt idx="3">
                  <c:v>145.529723353587</c:v>
                </c:pt>
                <c:pt idx="8">
                  <c:v>236.294727947727</c:v>
                </c:pt>
              </c:numCache>
            </c:numRef>
          </c:val>
        </c:ser>
        <c:ser>
          <c:idx val="1"/>
          <c:order val="1"/>
          <c:tx>
            <c:strRef>
              <c:f>'Top 10 sellers charts'!$C$3</c:f>
              <c:strCache>
                <c:ptCount val="1"/>
                <c:pt idx="0">
                  <c:v> Private Marketer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10 sellers charts'!$A$4:$A$15</c:f>
              <c:strCache>
                <c:ptCount val="12"/>
                <c:pt idx="0">
                  <c:v>Mirant</c:v>
                </c:pt>
                <c:pt idx="1">
                  <c:v>Williams</c:v>
                </c:pt>
                <c:pt idx="2">
                  <c:v>Dynegy</c:v>
                </c:pt>
                <c:pt idx="3">
                  <c:v>Duke</c:v>
                </c:pt>
                <c:pt idx="4">
                  <c:v>LADWP</c:v>
                </c:pt>
                <c:pt idx="5">
                  <c:v>Powerex</c:v>
                </c:pt>
                <c:pt idx="6">
                  <c:v>Sempra</c:v>
                </c:pt>
                <c:pt idx="7">
                  <c:v>BPA</c:v>
                </c:pt>
                <c:pt idx="8">
                  <c:v>Reliant</c:v>
                </c:pt>
                <c:pt idx="9">
                  <c:v>Merrill Lynch</c:v>
                </c:pt>
                <c:pt idx="10">
                  <c:v>Other Pub. Agencies</c:v>
                </c:pt>
                <c:pt idx="11">
                  <c:v>Other Pvt. Marketers</c:v>
                </c:pt>
              </c:strCache>
            </c:strRef>
          </c:cat>
          <c:val>
            <c:numRef>
              <c:f>'Top 10 sellers charts'!$C$4:$C$15</c:f>
              <c:numCache>
                <c:formatCode>\$#,##0_);"($"#,##0\)</c:formatCode>
                <c:ptCount val="12"/>
                <c:pt idx="6">
                  <c:v>434.656510908395</c:v>
                </c:pt>
                <c:pt idx="9">
                  <c:v>227.317113663867</c:v>
                </c:pt>
                <c:pt idx="11">
                  <c:v>243.810321329864</c:v>
                </c:pt>
              </c:numCache>
            </c:numRef>
          </c:val>
        </c:ser>
        <c:ser>
          <c:idx val="2"/>
          <c:order val="2"/>
          <c:tx>
            <c:strRef>
              <c:f>'Top 10 sellers charts'!$D$3</c:f>
              <c:strCache>
                <c:ptCount val="1"/>
                <c:pt idx="0">
                  <c:v>Public Agency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10 sellers charts'!$A$4:$A$15</c:f>
              <c:strCache>
                <c:ptCount val="12"/>
                <c:pt idx="0">
                  <c:v>Mirant</c:v>
                </c:pt>
                <c:pt idx="1">
                  <c:v>Williams</c:v>
                </c:pt>
                <c:pt idx="2">
                  <c:v>Dynegy</c:v>
                </c:pt>
                <c:pt idx="3">
                  <c:v>Duke</c:v>
                </c:pt>
                <c:pt idx="4">
                  <c:v>LADWP</c:v>
                </c:pt>
                <c:pt idx="5">
                  <c:v>Powerex</c:v>
                </c:pt>
                <c:pt idx="6">
                  <c:v>Sempra</c:v>
                </c:pt>
                <c:pt idx="7">
                  <c:v>BPA</c:v>
                </c:pt>
                <c:pt idx="8">
                  <c:v>Reliant</c:v>
                </c:pt>
                <c:pt idx="9">
                  <c:v>Merrill Lynch</c:v>
                </c:pt>
                <c:pt idx="10">
                  <c:v>Other Pub. Agencies</c:v>
                </c:pt>
                <c:pt idx="11">
                  <c:v>Other Pvt. Marketers</c:v>
                </c:pt>
              </c:strCache>
            </c:strRef>
          </c:cat>
          <c:val>
            <c:numRef>
              <c:f>'Top 10 sellers charts'!$D$4:$D$15</c:f>
              <c:numCache>
                <c:formatCode>\$#,##0_);"($"#,##0\)</c:formatCode>
                <c:ptCount val="12"/>
                <c:pt idx="4">
                  <c:v>292.284711333256</c:v>
                </c:pt>
                <c:pt idx="5">
                  <c:v>497.86543040092</c:v>
                </c:pt>
                <c:pt idx="7">
                  <c:v>304.641088250091</c:v>
                </c:pt>
                <c:pt idx="10">
                  <c:v>270.146562092641</c:v>
                </c:pt>
              </c:numCache>
            </c:numRef>
          </c:val>
        </c:ser>
        <c:gapWidth val="150"/>
        <c:overlap val="100"/>
        <c:axId val="14610277"/>
        <c:axId val="2439532"/>
      </c:barChart>
      <c:catAx>
        <c:axId val="1461027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39532"/>
        <c:crossesAt val="0"/>
        <c:auto val="1"/>
        <c:lblAlgn val="ctr"/>
        <c:lblOffset val="100"/>
        <c:noMultiLvlLbl val="0"/>
      </c:catAx>
      <c:valAx>
        <c:axId val="2439532"/>
        <c:scaling>
          <c:orientation val="minMax"/>
          <c:max val="5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Average Price, $/MWh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_);&quot;($&quot;#,##0\)" sourceLinked="1"/>
        <c:majorTickMark val="out"/>
        <c:minorTickMark val="in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610277"/>
        <c:crossesAt val="1"/>
        <c:crossBetween val="midCat"/>
        <c:majorUnit val="100"/>
        <c:minorUnit val="25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113478667388416"/>
          <c:y val="0.932194767441861"/>
          <c:w val="0.79508882436888"/>
          <c:h val="0.051308139534883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Top Ten Sellers to the DWR, Sales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7867977666881"/>
          <c:y val="0.120594232449752"/>
          <c:w val="0.877217253816888"/>
          <c:h val="0.827847363821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'Top 10 sellers charts'!$I$3</c:f>
              <c:strCache>
                <c:ptCount val="1"/>
                <c:pt idx="0">
                  <c:v>Divested Generation Owner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10 sellers charts'!$A$4:$A$13</c:f>
              <c:strCache>
                <c:ptCount val="10"/>
                <c:pt idx="0">
                  <c:v>Mirant</c:v>
                </c:pt>
                <c:pt idx="1">
                  <c:v>Williams</c:v>
                </c:pt>
                <c:pt idx="2">
                  <c:v>Dynegy</c:v>
                </c:pt>
                <c:pt idx="3">
                  <c:v>Duke</c:v>
                </c:pt>
                <c:pt idx="4">
                  <c:v>LADWP</c:v>
                </c:pt>
                <c:pt idx="5">
                  <c:v>Powerex</c:v>
                </c:pt>
                <c:pt idx="6">
                  <c:v>Sempra</c:v>
                </c:pt>
                <c:pt idx="7">
                  <c:v>BPA</c:v>
                </c:pt>
                <c:pt idx="8">
                  <c:v>Reliant</c:v>
                </c:pt>
                <c:pt idx="9">
                  <c:v>Merrill Lynch</c:v>
                </c:pt>
              </c:strCache>
            </c:strRef>
          </c:cat>
          <c:val>
            <c:numRef>
              <c:f>'Top 10 sellers charts'!$I$4:$I$13</c:f>
              <c:numCache>
                <c:formatCode>_(* #,##0_);_(* \(#,##0\);_(* \-??_);_(@_)</c:formatCode>
                <c:ptCount val="10"/>
                <c:pt idx="0">
                  <c:v>3139.5</c:v>
                </c:pt>
                <c:pt idx="1">
                  <c:v>1119.069</c:v>
                </c:pt>
                <c:pt idx="2">
                  <c:v>881.746</c:v>
                </c:pt>
                <c:pt idx="3">
                  <c:v>808.758</c:v>
                </c:pt>
                <c:pt idx="8">
                  <c:v>448.96482</c:v>
                </c:pt>
              </c:numCache>
            </c:numRef>
          </c:val>
        </c:ser>
        <c:ser>
          <c:idx val="1"/>
          <c:order val="1"/>
          <c:tx>
            <c:strRef>
              <c:f>'Top 10 sellers charts'!$J$3</c:f>
              <c:strCache>
                <c:ptCount val="1"/>
                <c:pt idx="0">
                  <c:v> Private Marketer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10 sellers charts'!$A$4:$A$13</c:f>
              <c:strCache>
                <c:ptCount val="10"/>
                <c:pt idx="0">
                  <c:v>Mirant</c:v>
                </c:pt>
                <c:pt idx="1">
                  <c:v>Williams</c:v>
                </c:pt>
                <c:pt idx="2">
                  <c:v>Dynegy</c:v>
                </c:pt>
                <c:pt idx="3">
                  <c:v>Duke</c:v>
                </c:pt>
                <c:pt idx="4">
                  <c:v>LADWP</c:v>
                </c:pt>
                <c:pt idx="5">
                  <c:v>Powerex</c:v>
                </c:pt>
                <c:pt idx="6">
                  <c:v>Sempra</c:v>
                </c:pt>
                <c:pt idx="7">
                  <c:v>BPA</c:v>
                </c:pt>
                <c:pt idx="8">
                  <c:v>Reliant</c:v>
                </c:pt>
                <c:pt idx="9">
                  <c:v>Merrill Lynch</c:v>
                </c:pt>
              </c:strCache>
            </c:strRef>
          </c:cat>
          <c:val>
            <c:numRef>
              <c:f>'Top 10 sellers charts'!$J$4:$J$13</c:f>
              <c:numCache>
                <c:formatCode>_(* #,##0_);_(* \(#,##0\);_(* \-??_);_(@_)</c:formatCode>
                <c:ptCount val="10"/>
                <c:pt idx="6">
                  <c:v>739.843</c:v>
                </c:pt>
                <c:pt idx="9">
                  <c:v>335.498</c:v>
                </c:pt>
              </c:numCache>
            </c:numRef>
          </c:val>
        </c:ser>
        <c:ser>
          <c:idx val="2"/>
          <c:order val="2"/>
          <c:tx>
            <c:strRef>
              <c:f>'Top 10 sellers charts'!$K$3</c:f>
              <c:strCache>
                <c:ptCount val="1"/>
                <c:pt idx="0">
                  <c:v>Public Agency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10 sellers charts'!$A$4:$A$13</c:f>
              <c:strCache>
                <c:ptCount val="10"/>
                <c:pt idx="0">
                  <c:v>Mirant</c:v>
                </c:pt>
                <c:pt idx="1">
                  <c:v>Williams</c:v>
                </c:pt>
                <c:pt idx="2">
                  <c:v>Dynegy</c:v>
                </c:pt>
                <c:pt idx="3">
                  <c:v>Duke</c:v>
                </c:pt>
                <c:pt idx="4">
                  <c:v>LADWP</c:v>
                </c:pt>
                <c:pt idx="5">
                  <c:v>Powerex</c:v>
                </c:pt>
                <c:pt idx="6">
                  <c:v>Sempra</c:v>
                </c:pt>
                <c:pt idx="7">
                  <c:v>BPA</c:v>
                </c:pt>
                <c:pt idx="8">
                  <c:v>Reliant</c:v>
                </c:pt>
                <c:pt idx="9">
                  <c:v>Merrill Lynch</c:v>
                </c:pt>
              </c:strCache>
            </c:strRef>
          </c:cat>
          <c:val>
            <c:numRef>
              <c:f>'Top 10 sellers charts'!$K$4:$K$13</c:f>
              <c:numCache>
                <c:formatCode>_(* #,##0_);_(* \(#,##0\);_(* \-??_);_(@_)</c:formatCode>
                <c:ptCount val="10"/>
                <c:pt idx="4">
                  <c:v>805.479</c:v>
                </c:pt>
                <c:pt idx="5">
                  <c:v>804.30172</c:v>
                </c:pt>
                <c:pt idx="7">
                  <c:v>461.144</c:v>
                </c:pt>
              </c:numCache>
            </c:numRef>
          </c:val>
        </c:ser>
        <c:gapWidth val="150"/>
        <c:overlap val="100"/>
        <c:axId val="3930828"/>
        <c:axId val="32079498"/>
      </c:barChart>
      <c:catAx>
        <c:axId val="39308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079498"/>
        <c:crossesAt val="0"/>
        <c:auto val="1"/>
        <c:lblAlgn val="ctr"/>
        <c:lblOffset val="100"/>
        <c:noMultiLvlLbl val="0"/>
      </c:catAx>
      <c:valAx>
        <c:axId val="320794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 Thousands of 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30828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141311329611147"/>
          <c:y val="0.932202155549083"/>
          <c:w val="0.798310193191363"/>
          <c:h val="0.051412758520244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Top Ten Sellers to the DWR,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49792776791001"/>
          <c:y val="0.12078488372093"/>
          <c:w val="0.896980461811723"/>
          <c:h val="0.831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'Top 10 sellers charts'!$B$3</c:f>
              <c:strCache>
                <c:ptCount val="1"/>
                <c:pt idx="0">
                  <c:v>Divested Generation Owner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10 sellers charts'!$A$4:$A$13</c:f>
              <c:strCache>
                <c:ptCount val="10"/>
                <c:pt idx="0">
                  <c:v>Mirant</c:v>
                </c:pt>
                <c:pt idx="1">
                  <c:v>Williams</c:v>
                </c:pt>
                <c:pt idx="2">
                  <c:v>Dynegy</c:v>
                </c:pt>
                <c:pt idx="3">
                  <c:v>Duke</c:v>
                </c:pt>
                <c:pt idx="4">
                  <c:v>LADWP</c:v>
                </c:pt>
                <c:pt idx="5">
                  <c:v>Powerex</c:v>
                </c:pt>
                <c:pt idx="6">
                  <c:v>Sempra</c:v>
                </c:pt>
                <c:pt idx="7">
                  <c:v>BPA</c:v>
                </c:pt>
                <c:pt idx="8">
                  <c:v>Reliant</c:v>
                </c:pt>
                <c:pt idx="9">
                  <c:v>Merrill Lynch</c:v>
                </c:pt>
              </c:strCache>
            </c:strRef>
          </c:cat>
          <c:val>
            <c:numRef>
              <c:f>'Top 10 sellers charts'!$B$4:$B$13</c:f>
              <c:numCache>
                <c:formatCode>\$#,##0_);"($"#,##0\)</c:formatCode>
                <c:ptCount val="10"/>
                <c:pt idx="0">
                  <c:v>224.975114827202</c:v>
                </c:pt>
                <c:pt idx="1">
                  <c:v>278.203503090515</c:v>
                </c:pt>
                <c:pt idx="2">
                  <c:v>239.62561667419</c:v>
                </c:pt>
                <c:pt idx="3">
                  <c:v>145.529723353587</c:v>
                </c:pt>
                <c:pt idx="8">
                  <c:v>236.294727947727</c:v>
                </c:pt>
              </c:numCache>
            </c:numRef>
          </c:val>
        </c:ser>
        <c:ser>
          <c:idx val="1"/>
          <c:order val="1"/>
          <c:tx>
            <c:strRef>
              <c:f>'Top 10 sellers charts'!$C$3</c:f>
              <c:strCache>
                <c:ptCount val="1"/>
                <c:pt idx="0">
                  <c:v> Private Marketer 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10 sellers charts'!$A$4:$A$13</c:f>
              <c:strCache>
                <c:ptCount val="10"/>
                <c:pt idx="0">
                  <c:v>Mirant</c:v>
                </c:pt>
                <c:pt idx="1">
                  <c:v>Williams</c:v>
                </c:pt>
                <c:pt idx="2">
                  <c:v>Dynegy</c:v>
                </c:pt>
                <c:pt idx="3">
                  <c:v>Duke</c:v>
                </c:pt>
                <c:pt idx="4">
                  <c:v>LADWP</c:v>
                </c:pt>
                <c:pt idx="5">
                  <c:v>Powerex</c:v>
                </c:pt>
                <c:pt idx="6">
                  <c:v>Sempra</c:v>
                </c:pt>
                <c:pt idx="7">
                  <c:v>BPA</c:v>
                </c:pt>
                <c:pt idx="8">
                  <c:v>Reliant</c:v>
                </c:pt>
                <c:pt idx="9">
                  <c:v>Merrill Lynch</c:v>
                </c:pt>
              </c:strCache>
            </c:strRef>
          </c:cat>
          <c:val>
            <c:numRef>
              <c:f>'Top 10 sellers charts'!$C$4:$C$13</c:f>
              <c:numCache>
                <c:formatCode>\$#,##0_);"($"#,##0\)</c:formatCode>
                <c:ptCount val="10"/>
                <c:pt idx="6">
                  <c:v>434.656510908395</c:v>
                </c:pt>
                <c:pt idx="9">
                  <c:v>227.317113663867</c:v>
                </c:pt>
              </c:numCache>
            </c:numRef>
          </c:val>
        </c:ser>
        <c:ser>
          <c:idx val="2"/>
          <c:order val="2"/>
          <c:tx>
            <c:strRef>
              <c:f>'Top 10 sellers charts'!$D$3</c:f>
              <c:strCache>
                <c:ptCount val="1"/>
                <c:pt idx="0">
                  <c:v>Public Agency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10 sellers charts'!$A$4:$A$13</c:f>
              <c:strCache>
                <c:ptCount val="10"/>
                <c:pt idx="0">
                  <c:v>Mirant</c:v>
                </c:pt>
                <c:pt idx="1">
                  <c:v>Williams</c:v>
                </c:pt>
                <c:pt idx="2">
                  <c:v>Dynegy</c:v>
                </c:pt>
                <c:pt idx="3">
                  <c:v>Duke</c:v>
                </c:pt>
                <c:pt idx="4">
                  <c:v>LADWP</c:v>
                </c:pt>
                <c:pt idx="5">
                  <c:v>Powerex</c:v>
                </c:pt>
                <c:pt idx="6">
                  <c:v>Sempra</c:v>
                </c:pt>
                <c:pt idx="7">
                  <c:v>BPA</c:v>
                </c:pt>
                <c:pt idx="8">
                  <c:v>Reliant</c:v>
                </c:pt>
                <c:pt idx="9">
                  <c:v>Merrill Lynch</c:v>
                </c:pt>
              </c:strCache>
            </c:strRef>
          </c:cat>
          <c:val>
            <c:numRef>
              <c:f>'Top 10 sellers charts'!$D$4:$D$13</c:f>
              <c:numCache>
                <c:formatCode>\$#,##0_);"($"#,##0\)</c:formatCode>
                <c:ptCount val="10"/>
                <c:pt idx="4">
                  <c:v>292.284711333256</c:v>
                </c:pt>
                <c:pt idx="5">
                  <c:v>497.86543040092</c:v>
                </c:pt>
                <c:pt idx="7">
                  <c:v>304.641088250091</c:v>
                </c:pt>
              </c:numCache>
            </c:numRef>
          </c:val>
        </c:ser>
        <c:gapWidth val="150"/>
        <c:overlap val="100"/>
        <c:axId val="75788854"/>
        <c:axId val="32915431"/>
      </c:barChart>
      <c:catAx>
        <c:axId val="7578885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915431"/>
        <c:crossesAt val="0"/>
        <c:auto val="1"/>
        <c:lblAlgn val="ctr"/>
        <c:lblOffset val="100"/>
        <c:noMultiLvlLbl val="0"/>
      </c:catAx>
      <c:valAx>
        <c:axId val="329154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Average Price, $/MWh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_);&quot;($&quot;#,##0\)" sourceLinked="1"/>
        <c:majorTickMark val="out"/>
        <c:minorTickMark val="in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788854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156206828498125"/>
          <c:y val="0.9375"/>
          <c:w val="0.797167949477008"/>
          <c:h val="0.048691860465116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First Quarter 2001 DWR Purchase Prices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'Top 10 sellers charts'!$M$4:$M$8</c:f>
              <c:strCache>
                <c:ptCount val="5"/>
                <c:pt idx="0">
                  <c:v> Public Agencies in top 10 sellers </c:v>
                </c:pt>
                <c:pt idx="1">
                  <c:v> Marketers in top 10 sellers </c:v>
                </c:pt>
                <c:pt idx="2">
                  <c:v> Other Public Agencies </c:v>
                </c:pt>
                <c:pt idx="3">
                  <c:v> Other Marketers </c:v>
                </c:pt>
                <c:pt idx="4">
                  <c:v> Divested Generators </c:v>
                </c:pt>
              </c:strCache>
            </c:strRef>
          </c:cat>
          <c:val>
            <c:numRef>
              <c:f>'Top 10 sellers charts'!$N$4:$N$8</c:f>
              <c:numCache>
                <c:formatCode>\$#,##0_);"($"#,##0\)</c:formatCode>
                <c:ptCount val="5"/>
                <c:pt idx="0">
                  <c:v>374.879212895773</c:v>
                </c:pt>
                <c:pt idx="1">
                  <c:v>369.968237052247</c:v>
                </c:pt>
                <c:pt idx="2">
                  <c:v>270.146562092641</c:v>
                </c:pt>
                <c:pt idx="3">
                  <c:v>243.810321329864</c:v>
                </c:pt>
                <c:pt idx="4">
                  <c:v>227.05610796155</c:v>
                </c:pt>
              </c:numCache>
            </c:numRef>
          </c:val>
        </c:ser>
        <c:gapWidth val="150"/>
        <c:overlap val="0"/>
        <c:axId val="27601170"/>
        <c:axId val="91312879"/>
      </c:barChart>
      <c:catAx>
        <c:axId val="2760117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312879"/>
        <c:crossesAt val="0"/>
        <c:auto val="1"/>
        <c:lblAlgn val="ctr"/>
        <c:lblOffset val="100"/>
        <c:noMultiLvlLbl val="0"/>
      </c:catAx>
      <c:valAx>
        <c:axId val="913128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_);&quot;($&quot;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601170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Prices Charged to DWR in First Quarter 2001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2293430449794"/>
          <c:y val="0.116161950831622"/>
          <c:w val="0.920304592536537"/>
          <c:h val="0.8671393545822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'all sellers data'!$Q$81</c:f>
              <c:strCache>
                <c:ptCount val="1"/>
                <c:pt idx="0">
                  <c:v>Private Generator/Marketer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invertIfNegative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4"/>
            <c:invertIfNegative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7"/>
            <c:invertIfNegative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9"/>
            <c:invertIfNegative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0"/>
            <c:invertIfNegative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3"/>
            <c:invertIfNegative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1"/>
            <c:invertIfNegative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2"/>
            <c:invertIfNegative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5"/>
            <c:invertIfNegative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rot="-2700000"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8"/>
              <c:txPr>
                <a:bodyPr rot="-2700000"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34"/>
              <c:txPr>
                <a:bodyPr rot="-2700000"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37"/>
              <c:txPr>
                <a:bodyPr rot="-2700000"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39"/>
              <c:txPr>
                <a:bodyPr rot="-2700000"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40"/>
              <c:txPr>
                <a:bodyPr rot="-2700000"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43"/>
              <c:txPr>
                <a:bodyPr rot="-2700000"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51"/>
              <c:txPr>
                <a:bodyPr rot="-2700000"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62"/>
              <c:txPr>
                <a:bodyPr rot="-2700000"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65"/>
              <c:txPr>
                <a:bodyPr rot="-5400000"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'all sellers data'!$A$82:$A$147</c:f>
              <c:strCache>
                <c:ptCount val="66"/>
                <c:pt idx="0">
                  <c:v>Portland General Electric</c:v>
                </c:pt>
                <c:pt idx="1">
                  <c:v>City of Seattle, City Light Department</c:v>
                </c:pt>
                <c:pt idx="2">
                  <c:v>Avista Energy</c:v>
                </c:pt>
                <c:pt idx="3">
                  <c:v>Modesto Irrigation District</c:v>
                </c:pt>
                <c:pt idx="4">
                  <c:v>Public Service Co. Of Colorado (New Century Energies)</c:v>
                </c:pt>
                <c:pt idx="5">
                  <c:v>Powerex</c:v>
                </c:pt>
                <c:pt idx="6">
                  <c:v>Coral Power, L.L.C</c:v>
                </c:pt>
                <c:pt idx="7">
                  <c:v>Tacoma Power</c:v>
                </c:pt>
                <c:pt idx="8">
                  <c:v>Sempra Energy Trading (formerly AIG Trading)</c:v>
                </c:pt>
                <c:pt idx="9">
                  <c:v>Eugene Water &amp; Electric Board</c:v>
                </c:pt>
                <c:pt idx="10">
                  <c:v>Puget Sound Energy</c:v>
                </c:pt>
                <c:pt idx="11">
                  <c:v>Sierra Pacific Power Company</c:v>
                </c:pt>
                <c:pt idx="12">
                  <c:v>Trans Canada Power Company</c:v>
                </c:pt>
                <c:pt idx="13">
                  <c:v>PacifiCorp</c:v>
                </c:pt>
                <c:pt idx="14">
                  <c:v>Grant County PUD</c:v>
                </c:pt>
                <c:pt idx="15">
                  <c:v>Avista Energy Inc.</c:v>
                </c:pt>
                <c:pt idx="16">
                  <c:v>American Electric Power Services</c:v>
                </c:pt>
                <c:pt idx="17">
                  <c:v>TransAlta Energy Marketing U.S.</c:v>
                </c:pt>
                <c:pt idx="18">
                  <c:v>Western Area Power Administrator</c:v>
                </c:pt>
                <c:pt idx="19">
                  <c:v>Mieco, Inc.</c:v>
                </c:pt>
                <c:pt idx="20">
                  <c:v>Sacramento Municipal Utility District</c:v>
                </c:pt>
                <c:pt idx="21">
                  <c:v>City of Glendale</c:v>
                </c:pt>
                <c:pt idx="22">
                  <c:v>Washington Water Power Company</c:v>
                </c:pt>
                <c:pt idx="23">
                  <c:v>Bonneville Power Administration</c:v>
                </c:pt>
                <c:pt idx="24">
                  <c:v>Los Angeles Department of Water &amp; Power</c:v>
                </c:pt>
                <c:pt idx="25">
                  <c:v>Silicon Valley Power (City of Santa Clara)</c:v>
                </c:pt>
                <c:pt idx="26">
                  <c:v>Pacific Gas &amp; Electric Co. (General)</c:v>
                </c:pt>
                <c:pt idx="27">
                  <c:v>Williams Energy Marketing and Trading</c:v>
                </c:pt>
                <c:pt idx="28">
                  <c:v>Cargill</c:v>
                </c:pt>
                <c:pt idx="29">
                  <c:v>City of Burbank</c:v>
                </c:pt>
                <c:pt idx="30">
                  <c:v>MSR Public Power Agency</c:v>
                </c:pt>
                <c:pt idx="31">
                  <c:v>West Area Lower Colorado</c:v>
                </c:pt>
                <c:pt idx="32">
                  <c:v>BP Energy Company</c:v>
                </c:pt>
                <c:pt idx="33">
                  <c:v>Public Service of New Mexico</c:v>
                </c:pt>
                <c:pt idx="34">
                  <c:v>Dynegy Power Marketing Inc.</c:v>
                </c:pt>
                <c:pt idx="35">
                  <c:v>Turlock Irrigation District</c:v>
                </c:pt>
                <c:pt idx="36">
                  <c:v>Automated Power Exchange, Inc.</c:v>
                </c:pt>
                <c:pt idx="37">
                  <c:v>Reliant Energy Service</c:v>
                </c:pt>
                <c:pt idx="38">
                  <c:v>Merrill Lynch Capital Services</c:v>
                </c:pt>
                <c:pt idx="39">
                  <c:v>Mirant</c:v>
                </c:pt>
                <c:pt idx="40">
                  <c:v>Calpine</c:v>
                </c:pt>
                <c:pt idx="41">
                  <c:v>Pinnacle West</c:v>
                </c:pt>
                <c:pt idx="42">
                  <c:v>Western Area Power Administration - Seirra Nevada Region</c:v>
                </c:pt>
                <c:pt idx="43">
                  <c:v>El Paso Power Services Company</c:v>
                </c:pt>
                <c:pt idx="44">
                  <c:v>California Department of Water Resources</c:v>
                </c:pt>
                <c:pt idx="45">
                  <c:v>Commission de Federale Electricidad</c:v>
                </c:pt>
                <c:pt idx="46">
                  <c:v>Strategic Energy, Ltd.</c:v>
                </c:pt>
                <c:pt idx="47">
                  <c:v>PG&amp;E Energy Trading - Power, L.P.</c:v>
                </c:pt>
                <c:pt idx="48">
                  <c:v>City of Riverside</c:v>
                </c:pt>
                <c:pt idx="49">
                  <c:v>Northern California Power Agency</c:v>
                </c:pt>
                <c:pt idx="50">
                  <c:v>Nevada Power Company</c:v>
                </c:pt>
                <c:pt idx="51">
                  <c:v>Enron Power Marketing, Inc.</c:v>
                </c:pt>
                <c:pt idx="52">
                  <c:v>San Diego Gas &amp; Electric</c:v>
                </c:pt>
                <c:pt idx="53">
                  <c:v>Sempra Energy Solutions</c:v>
                </c:pt>
                <c:pt idx="54">
                  <c:v>Tucson Electric Power</c:v>
                </c:pt>
                <c:pt idx="55">
                  <c:v>California Power Exchanges</c:v>
                </c:pt>
                <c:pt idx="56">
                  <c:v>East Bay Municipal Utility District</c:v>
                </c:pt>
                <c:pt idx="57">
                  <c:v>Salt River Project</c:v>
                </c:pt>
                <c:pt idx="58">
                  <c:v>Commonwealth Energy Corp</c:v>
                </c:pt>
                <c:pt idx="59">
                  <c:v>City of Vernon</c:v>
                </c:pt>
                <c:pt idx="60">
                  <c:v>Allegheny Energy Trading Services</c:v>
                </c:pt>
                <c:pt idx="61">
                  <c:v>City of Anaheim</c:v>
                </c:pt>
                <c:pt idx="62">
                  <c:v>Duke Energy Trading &amp; Marketing, L.L.C.</c:v>
                </c:pt>
                <c:pt idx="63">
                  <c:v>New Energy Inc.</c:v>
                </c:pt>
                <c:pt idx="64">
                  <c:v>Morgan Stanley Capital Group</c:v>
                </c:pt>
                <c:pt idx="65">
                  <c:v>Constellation Power Source</c:v>
                </c:pt>
              </c:strCache>
            </c:strRef>
          </c:cat>
          <c:val>
            <c:numRef>
              <c:f>'all sellers data'!$Q$82:$Q$147</c:f>
              <c:numCache>
                <c:formatCode>\$#,##0_);"($"#,##0\)</c:formatCode>
                <c:ptCount val="66"/>
                <c:pt idx="0">
                  <c:v>669.623157894737</c:v>
                </c:pt>
                <c:pt idx="2">
                  <c:v>500</c:v>
                </c:pt>
                <c:pt idx="4">
                  <c:v>500</c:v>
                </c:pt>
                <c:pt idx="6">
                  <c:v>481.540955217388</c:v>
                </c:pt>
                <c:pt idx="8">
                  <c:v>434.656510908395</c:v>
                </c:pt>
                <c:pt idx="10">
                  <c:v>400</c:v>
                </c:pt>
                <c:pt idx="11">
                  <c:v>376.056661562021</c:v>
                </c:pt>
                <c:pt idx="12">
                  <c:v>364.02716201634</c:v>
                </c:pt>
                <c:pt idx="13">
                  <c:v>348.811143737019</c:v>
                </c:pt>
                <c:pt idx="15">
                  <c:v>342.657342657343</c:v>
                </c:pt>
                <c:pt idx="16">
                  <c:v>340.87047028336</c:v>
                </c:pt>
                <c:pt idx="17">
                  <c:v>337.046940200232</c:v>
                </c:pt>
                <c:pt idx="19">
                  <c:v>330.487688915916</c:v>
                </c:pt>
                <c:pt idx="22">
                  <c:v>315.784524449221</c:v>
                </c:pt>
                <c:pt idx="26">
                  <c:v>282.927666314678</c:v>
                </c:pt>
                <c:pt idx="27">
                  <c:v>278.203503090515</c:v>
                </c:pt>
                <c:pt idx="28">
                  <c:v>275</c:v>
                </c:pt>
                <c:pt idx="32">
                  <c:v>253.956581389718</c:v>
                </c:pt>
                <c:pt idx="33">
                  <c:v>250.963809020581</c:v>
                </c:pt>
                <c:pt idx="34">
                  <c:v>239.62561667419</c:v>
                </c:pt>
                <c:pt idx="36">
                  <c:v>236.780116155624</c:v>
                </c:pt>
                <c:pt idx="37">
                  <c:v>236.294727947727</c:v>
                </c:pt>
                <c:pt idx="38">
                  <c:v>227.317113663867</c:v>
                </c:pt>
                <c:pt idx="39">
                  <c:v>224.975114827202</c:v>
                </c:pt>
                <c:pt idx="40">
                  <c:v>223.371921182266</c:v>
                </c:pt>
                <c:pt idx="41">
                  <c:v>219.69906535572</c:v>
                </c:pt>
                <c:pt idx="43">
                  <c:v>208.217676133177</c:v>
                </c:pt>
                <c:pt idx="46">
                  <c:v>192.698446760679</c:v>
                </c:pt>
                <c:pt idx="47">
                  <c:v>191.544678513985</c:v>
                </c:pt>
                <c:pt idx="50">
                  <c:v>184.974280200087</c:v>
                </c:pt>
                <c:pt idx="51">
                  <c:v>181.331442463533</c:v>
                </c:pt>
                <c:pt idx="52">
                  <c:v>176.011951564711</c:v>
                </c:pt>
                <c:pt idx="53">
                  <c:v>174.773084765511</c:v>
                </c:pt>
                <c:pt idx="54">
                  <c:v>174.015084205</c:v>
                </c:pt>
                <c:pt idx="55">
                  <c:v>173.692723387351</c:v>
                </c:pt>
                <c:pt idx="58">
                  <c:v>166.378020313201</c:v>
                </c:pt>
                <c:pt idx="60">
                  <c:v>157.195498322562</c:v>
                </c:pt>
                <c:pt idx="62">
                  <c:v>145.529723353587</c:v>
                </c:pt>
                <c:pt idx="63">
                  <c:v>143.181818181818</c:v>
                </c:pt>
                <c:pt idx="64">
                  <c:v>98.4524982663601</c:v>
                </c:pt>
                <c:pt idx="65">
                  <c:v>91.5857636224098</c:v>
                </c:pt>
              </c:numCache>
            </c:numRef>
          </c:val>
        </c:ser>
        <c:ser>
          <c:idx val="1"/>
          <c:order val="1"/>
          <c:tx>
            <c:strRef>
              <c:f>'all sellers data'!$R$81</c:f>
              <c:strCache>
                <c:ptCount val="1"/>
                <c:pt idx="0">
                  <c:v>Public Agency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0"/>
            <c:invertIfNegative val="0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4"/>
            <c:invertIfNegative val="0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rot="-2700000"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20"/>
              <c:txPr>
                <a:bodyPr rot="-2700000"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24"/>
              <c:txPr>
                <a:bodyPr rot="-2700000"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'all sellers data'!$A$82:$A$147</c:f>
              <c:strCache>
                <c:ptCount val="66"/>
                <c:pt idx="0">
                  <c:v>Portland General Electric</c:v>
                </c:pt>
                <c:pt idx="1">
                  <c:v>City of Seattle, City Light Department</c:v>
                </c:pt>
                <c:pt idx="2">
                  <c:v>Avista Energy</c:v>
                </c:pt>
                <c:pt idx="3">
                  <c:v>Modesto Irrigation District</c:v>
                </c:pt>
                <c:pt idx="4">
                  <c:v>Public Service Co. Of Colorado (New Century Energies)</c:v>
                </c:pt>
                <c:pt idx="5">
                  <c:v>Powerex</c:v>
                </c:pt>
                <c:pt idx="6">
                  <c:v>Coral Power, L.L.C</c:v>
                </c:pt>
                <c:pt idx="7">
                  <c:v>Tacoma Power</c:v>
                </c:pt>
                <c:pt idx="8">
                  <c:v>Sempra Energy Trading (formerly AIG Trading)</c:v>
                </c:pt>
                <c:pt idx="9">
                  <c:v>Eugene Water &amp; Electric Board</c:v>
                </c:pt>
                <c:pt idx="10">
                  <c:v>Puget Sound Energy</c:v>
                </c:pt>
                <c:pt idx="11">
                  <c:v>Sierra Pacific Power Company</c:v>
                </c:pt>
                <c:pt idx="12">
                  <c:v>Trans Canada Power Company</c:v>
                </c:pt>
                <c:pt idx="13">
                  <c:v>PacifiCorp</c:v>
                </c:pt>
                <c:pt idx="14">
                  <c:v>Grant County PUD</c:v>
                </c:pt>
                <c:pt idx="15">
                  <c:v>Avista Energy Inc.</c:v>
                </c:pt>
                <c:pt idx="16">
                  <c:v>American Electric Power Services</c:v>
                </c:pt>
                <c:pt idx="17">
                  <c:v>TransAlta Energy Marketing U.S.</c:v>
                </c:pt>
                <c:pt idx="18">
                  <c:v>Western Area Power Administrator</c:v>
                </c:pt>
                <c:pt idx="19">
                  <c:v>Mieco, Inc.</c:v>
                </c:pt>
                <c:pt idx="20">
                  <c:v>Sacramento Municipal Utility District</c:v>
                </c:pt>
                <c:pt idx="21">
                  <c:v>City of Glendale</c:v>
                </c:pt>
                <c:pt idx="22">
                  <c:v>Washington Water Power Company</c:v>
                </c:pt>
                <c:pt idx="23">
                  <c:v>Bonneville Power Administration</c:v>
                </c:pt>
                <c:pt idx="24">
                  <c:v>Los Angeles Department of Water &amp; Power</c:v>
                </c:pt>
                <c:pt idx="25">
                  <c:v>Silicon Valley Power (City of Santa Clara)</c:v>
                </c:pt>
                <c:pt idx="26">
                  <c:v>Pacific Gas &amp; Electric Co. (General)</c:v>
                </c:pt>
                <c:pt idx="27">
                  <c:v>Williams Energy Marketing and Trading</c:v>
                </c:pt>
                <c:pt idx="28">
                  <c:v>Cargill</c:v>
                </c:pt>
                <c:pt idx="29">
                  <c:v>City of Burbank</c:v>
                </c:pt>
                <c:pt idx="30">
                  <c:v>MSR Public Power Agency</c:v>
                </c:pt>
                <c:pt idx="31">
                  <c:v>West Area Lower Colorado</c:v>
                </c:pt>
                <c:pt idx="32">
                  <c:v>BP Energy Company</c:v>
                </c:pt>
                <c:pt idx="33">
                  <c:v>Public Service of New Mexico</c:v>
                </c:pt>
                <c:pt idx="34">
                  <c:v>Dynegy Power Marketing Inc.</c:v>
                </c:pt>
                <c:pt idx="35">
                  <c:v>Turlock Irrigation District</c:v>
                </c:pt>
                <c:pt idx="36">
                  <c:v>Automated Power Exchange, Inc.</c:v>
                </c:pt>
                <c:pt idx="37">
                  <c:v>Reliant Energy Service</c:v>
                </c:pt>
                <c:pt idx="38">
                  <c:v>Merrill Lynch Capital Services</c:v>
                </c:pt>
                <c:pt idx="39">
                  <c:v>Mirant</c:v>
                </c:pt>
                <c:pt idx="40">
                  <c:v>Calpine</c:v>
                </c:pt>
                <c:pt idx="41">
                  <c:v>Pinnacle West</c:v>
                </c:pt>
                <c:pt idx="42">
                  <c:v>Western Area Power Administration - Seirra Nevada Region</c:v>
                </c:pt>
                <c:pt idx="43">
                  <c:v>El Paso Power Services Company</c:v>
                </c:pt>
                <c:pt idx="44">
                  <c:v>California Department of Water Resources</c:v>
                </c:pt>
                <c:pt idx="45">
                  <c:v>Commission de Federale Electricidad</c:v>
                </c:pt>
                <c:pt idx="46">
                  <c:v>Strategic Energy, Ltd.</c:v>
                </c:pt>
                <c:pt idx="47">
                  <c:v>PG&amp;E Energy Trading - Power, L.P.</c:v>
                </c:pt>
                <c:pt idx="48">
                  <c:v>City of Riverside</c:v>
                </c:pt>
                <c:pt idx="49">
                  <c:v>Northern California Power Agency</c:v>
                </c:pt>
                <c:pt idx="50">
                  <c:v>Nevada Power Company</c:v>
                </c:pt>
                <c:pt idx="51">
                  <c:v>Enron Power Marketing, Inc.</c:v>
                </c:pt>
                <c:pt idx="52">
                  <c:v>San Diego Gas &amp; Electric</c:v>
                </c:pt>
                <c:pt idx="53">
                  <c:v>Sempra Energy Solutions</c:v>
                </c:pt>
                <c:pt idx="54">
                  <c:v>Tucson Electric Power</c:v>
                </c:pt>
                <c:pt idx="55">
                  <c:v>California Power Exchanges</c:v>
                </c:pt>
                <c:pt idx="56">
                  <c:v>East Bay Municipal Utility District</c:v>
                </c:pt>
                <c:pt idx="57">
                  <c:v>Salt River Project</c:v>
                </c:pt>
                <c:pt idx="58">
                  <c:v>Commonwealth Energy Corp</c:v>
                </c:pt>
                <c:pt idx="59">
                  <c:v>City of Vernon</c:v>
                </c:pt>
                <c:pt idx="60">
                  <c:v>Allegheny Energy Trading Services</c:v>
                </c:pt>
                <c:pt idx="61">
                  <c:v>City of Anaheim</c:v>
                </c:pt>
                <c:pt idx="62">
                  <c:v>Duke Energy Trading &amp; Marketing, L.L.C.</c:v>
                </c:pt>
                <c:pt idx="63">
                  <c:v>New Energy Inc.</c:v>
                </c:pt>
                <c:pt idx="64">
                  <c:v>Morgan Stanley Capital Group</c:v>
                </c:pt>
                <c:pt idx="65">
                  <c:v>Constellation Power Source</c:v>
                </c:pt>
              </c:strCache>
            </c:strRef>
          </c:cat>
          <c:val>
            <c:numRef>
              <c:f>'all sellers data'!$R$82:$R$147</c:f>
              <c:numCache>
                <c:formatCode>\$#,##0_);"($"#,##0\)</c:formatCode>
                <c:ptCount val="66"/>
                <c:pt idx="1">
                  <c:v>634.166666666667</c:v>
                </c:pt>
                <c:pt idx="3">
                  <c:v>500</c:v>
                </c:pt>
                <c:pt idx="5">
                  <c:v>497.86543040092</c:v>
                </c:pt>
                <c:pt idx="7">
                  <c:v>475.426218373238</c:v>
                </c:pt>
                <c:pt idx="9">
                  <c:v>432.371583799802</c:v>
                </c:pt>
                <c:pt idx="14">
                  <c:v>348.177701761888</c:v>
                </c:pt>
                <c:pt idx="18">
                  <c:v>331.64227146439</c:v>
                </c:pt>
                <c:pt idx="20">
                  <c:v>330.338029649879</c:v>
                </c:pt>
                <c:pt idx="21">
                  <c:v>326.991765782251</c:v>
                </c:pt>
                <c:pt idx="23">
                  <c:v>304.641088250091</c:v>
                </c:pt>
                <c:pt idx="24">
                  <c:v>292.284711333256</c:v>
                </c:pt>
                <c:pt idx="25">
                  <c:v>290</c:v>
                </c:pt>
                <c:pt idx="29">
                  <c:v>273.134934346925</c:v>
                </c:pt>
                <c:pt idx="30">
                  <c:v>255</c:v>
                </c:pt>
                <c:pt idx="31">
                  <c:v>254.054054054054</c:v>
                </c:pt>
                <c:pt idx="35">
                  <c:v>237.310257611241</c:v>
                </c:pt>
                <c:pt idx="42">
                  <c:v>210.289855072464</c:v>
                </c:pt>
                <c:pt idx="44">
                  <c:v>205.253176248435</c:v>
                </c:pt>
                <c:pt idx="45">
                  <c:v>192.912791614124</c:v>
                </c:pt>
                <c:pt idx="48">
                  <c:v>190</c:v>
                </c:pt>
                <c:pt idx="49">
                  <c:v>186.874723980568</c:v>
                </c:pt>
                <c:pt idx="56">
                  <c:v>173</c:v>
                </c:pt>
                <c:pt idx="57">
                  <c:v>169.174596633198</c:v>
                </c:pt>
                <c:pt idx="59">
                  <c:v>161.674825016934</c:v>
                </c:pt>
                <c:pt idx="61">
                  <c:v>152.604169151855</c:v>
                </c:pt>
              </c:numCache>
            </c:numRef>
          </c:val>
        </c:ser>
        <c:gapWidth val="0"/>
        <c:overlap val="90"/>
        <c:axId val="46059063"/>
        <c:axId val="42780757"/>
      </c:barChart>
      <c:catAx>
        <c:axId val="46059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42780757"/>
        <c:crossesAt val="0"/>
        <c:auto val="1"/>
        <c:lblAlgn val="ctr"/>
        <c:lblOffset val="100"/>
        <c:noMultiLvlLbl val="0"/>
      </c:catAx>
      <c:valAx>
        <c:axId val="427807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_);&quot;($&quot;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059063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07430355200303"/>
          <c:y val="0.159432774501358"/>
          <c:w val="0.473868419807974"/>
          <c:h val="0.04439732290769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Public Agency Sellers to DWR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4656598345919"/>
          <c:y val="0.117701149425287"/>
          <c:w val="0.931319669183747"/>
          <c:h val="0.8575632183908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'prices by public-private'!$A$9:$A$33</c:f>
              <c:strCache>
                <c:ptCount val="25"/>
                <c:pt idx="0">
                  <c:v>City of Seattle</c:v>
                </c:pt>
                <c:pt idx="1">
                  <c:v>Modesto Irrigation District</c:v>
                </c:pt>
                <c:pt idx="2">
                  <c:v>Powerex</c:v>
                </c:pt>
                <c:pt idx="3">
                  <c:v>Tacoma Power</c:v>
                </c:pt>
                <c:pt idx="4">
                  <c:v>Eugene Water &amp; Electric Board</c:v>
                </c:pt>
                <c:pt idx="5">
                  <c:v>Grant County PUD</c:v>
                </c:pt>
                <c:pt idx="6">
                  <c:v>WAPA</c:v>
                </c:pt>
                <c:pt idx="7">
                  <c:v>SMUD</c:v>
                </c:pt>
                <c:pt idx="8">
                  <c:v>City of Glendale</c:v>
                </c:pt>
                <c:pt idx="9">
                  <c:v>BPA</c:v>
                </c:pt>
                <c:pt idx="10">
                  <c:v>LADWP</c:v>
                </c:pt>
                <c:pt idx="11">
                  <c:v>City of Santa Clara</c:v>
                </c:pt>
                <c:pt idx="12">
                  <c:v>City of Burbank</c:v>
                </c:pt>
                <c:pt idx="13">
                  <c:v>MSR Public Power Agency</c:v>
                </c:pt>
                <c:pt idx="14">
                  <c:v>West Area Lower Colorado</c:v>
                </c:pt>
                <c:pt idx="15">
                  <c:v>Turlock Irrigation District</c:v>
                </c:pt>
                <c:pt idx="16">
                  <c:v>WAPA</c:v>
                </c:pt>
                <c:pt idx="17">
                  <c:v>CDWR</c:v>
                </c:pt>
                <c:pt idx="18">
                  <c:v>Com. de Federale Electricidad</c:v>
                </c:pt>
                <c:pt idx="19">
                  <c:v>City of Riverside</c:v>
                </c:pt>
                <c:pt idx="20">
                  <c:v>NCPA</c:v>
                </c:pt>
                <c:pt idx="21">
                  <c:v>EBMUD</c:v>
                </c:pt>
                <c:pt idx="22">
                  <c:v>Salt River Project</c:v>
                </c:pt>
                <c:pt idx="23">
                  <c:v>City of Vernon</c:v>
                </c:pt>
                <c:pt idx="24">
                  <c:v>City of Anaheim</c:v>
                </c:pt>
              </c:strCache>
            </c:strRef>
          </c:cat>
          <c:val>
            <c:numRef>
              <c:f>'prices by public-private'!$N$9:$N$33</c:f>
              <c:numCache>
                <c:formatCode>_(\$* #,##0.00_);_(\$* \(#,##0.00\);_(\$* \-??_);_(@_)</c:formatCode>
                <c:ptCount val="25"/>
                <c:pt idx="0">
                  <c:v>634.166666666667</c:v>
                </c:pt>
                <c:pt idx="1">
                  <c:v>500</c:v>
                </c:pt>
                <c:pt idx="2">
                  <c:v>497.86543040092</c:v>
                </c:pt>
                <c:pt idx="3">
                  <c:v>475.426218373238</c:v>
                </c:pt>
                <c:pt idx="4">
                  <c:v>432.371583799802</c:v>
                </c:pt>
                <c:pt idx="5">
                  <c:v>348.177701761888</c:v>
                </c:pt>
                <c:pt idx="6">
                  <c:v>331.64227146439</c:v>
                </c:pt>
                <c:pt idx="7">
                  <c:v>330.338029649879</c:v>
                </c:pt>
                <c:pt idx="8">
                  <c:v>326.991765782251</c:v>
                </c:pt>
                <c:pt idx="9">
                  <c:v>304.641088250091</c:v>
                </c:pt>
                <c:pt idx="10">
                  <c:v>292.284711333256</c:v>
                </c:pt>
                <c:pt idx="11">
                  <c:v>290</c:v>
                </c:pt>
                <c:pt idx="12">
                  <c:v>273.134934346925</c:v>
                </c:pt>
                <c:pt idx="13">
                  <c:v>255</c:v>
                </c:pt>
                <c:pt idx="14">
                  <c:v>254.054054054054</c:v>
                </c:pt>
                <c:pt idx="15">
                  <c:v>237.310257611241</c:v>
                </c:pt>
                <c:pt idx="16">
                  <c:v>210.289855072464</c:v>
                </c:pt>
                <c:pt idx="17">
                  <c:v>205.253176248435</c:v>
                </c:pt>
                <c:pt idx="18">
                  <c:v>192.912791614124</c:v>
                </c:pt>
                <c:pt idx="19">
                  <c:v>190</c:v>
                </c:pt>
                <c:pt idx="20">
                  <c:v>186.874723980568</c:v>
                </c:pt>
                <c:pt idx="21">
                  <c:v>173</c:v>
                </c:pt>
                <c:pt idx="22">
                  <c:v>169.174596633198</c:v>
                </c:pt>
                <c:pt idx="23">
                  <c:v>161.674825016934</c:v>
                </c:pt>
                <c:pt idx="24">
                  <c:v>152.604169151855</c:v>
                </c:pt>
              </c:numCache>
            </c:numRef>
          </c:val>
        </c:ser>
        <c:gapWidth val="150"/>
        <c:overlap val="0"/>
        <c:axId val="90520601"/>
        <c:axId val="43433515"/>
      </c:barChart>
      <c:catAx>
        <c:axId val="905206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433515"/>
        <c:crossesAt val="0"/>
        <c:auto val="1"/>
        <c:lblAlgn val="ctr"/>
        <c:lblOffset val="100"/>
        <c:noMultiLvlLbl val="0"/>
      </c:catAx>
      <c:valAx>
        <c:axId val="434335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_);&quot;($&quot;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520601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50" strike="noStrike" u="none">
                <a:solidFill>
                  <a:srgbClr val="000000"/>
                </a:solidFill>
                <a:uFillTx/>
                <a:latin typeface="Arial"/>
              </a:rPr>
              <a:t>Private Generators and Marketers Selling to DWR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95085957705766"/>
          <c:y val="0.117820184183044"/>
          <c:w val="0.979195192453978"/>
          <c:h val="0.85645115351751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'prices by public-private'!$A$34:$A$74</c:f>
              <c:strCache>
                <c:ptCount val="41"/>
                <c:pt idx="0">
                  <c:v>Portland General Electric</c:v>
                </c:pt>
                <c:pt idx="1">
                  <c:v>Avista Energy</c:v>
                </c:pt>
                <c:pt idx="2">
                  <c:v>(New Century Energies</c:v>
                </c:pt>
                <c:pt idx="3">
                  <c:v>Coral Power, L.L.C</c:v>
                </c:pt>
                <c:pt idx="4">
                  <c:v>Sempra Energy Trading</c:v>
                </c:pt>
                <c:pt idx="5">
                  <c:v>Puget Sound Energy</c:v>
                </c:pt>
                <c:pt idx="6">
                  <c:v>Sierra Pacific Power</c:v>
                </c:pt>
                <c:pt idx="7">
                  <c:v>Trans Canada Power</c:v>
                </c:pt>
                <c:pt idx="8">
                  <c:v>PacifiCorp</c:v>
                </c:pt>
                <c:pt idx="9">
                  <c:v>Avista Energy</c:v>
                </c:pt>
                <c:pt idx="10">
                  <c:v>AEP Services</c:v>
                </c:pt>
                <c:pt idx="11">
                  <c:v>TransAlta</c:v>
                </c:pt>
                <c:pt idx="12">
                  <c:v>Mieco, Inc.</c:v>
                </c:pt>
                <c:pt idx="13">
                  <c:v>Avista</c:v>
                </c:pt>
                <c:pt idx="14">
                  <c:v>PG&amp;E</c:v>
                </c:pt>
                <c:pt idx="15">
                  <c:v>Williams</c:v>
                </c:pt>
                <c:pt idx="16">
                  <c:v>Cargill</c:v>
                </c:pt>
                <c:pt idx="17">
                  <c:v>BP Energy</c:v>
                </c:pt>
                <c:pt idx="18">
                  <c:v>PS of New Mexico</c:v>
                </c:pt>
                <c:pt idx="19">
                  <c:v>Dynegy</c:v>
                </c:pt>
                <c:pt idx="20">
                  <c:v>APX</c:v>
                </c:pt>
                <c:pt idx="21">
                  <c:v>Reliant</c:v>
                </c:pt>
                <c:pt idx="22">
                  <c:v>Merrill Lynch Capital</c:v>
                </c:pt>
                <c:pt idx="23">
                  <c:v>Mirant</c:v>
                </c:pt>
                <c:pt idx="24">
                  <c:v>Calpine</c:v>
                </c:pt>
                <c:pt idx="25">
                  <c:v>Pinnacle West</c:v>
                </c:pt>
                <c:pt idx="26">
                  <c:v>El Paso Power Services</c:v>
                </c:pt>
                <c:pt idx="27">
                  <c:v>Strategic Energy, Ltd.</c:v>
                </c:pt>
                <c:pt idx="28">
                  <c:v>PG&amp;E Energy Trading</c:v>
                </c:pt>
                <c:pt idx="29">
                  <c:v>Nevada Power Company</c:v>
                </c:pt>
                <c:pt idx="30">
                  <c:v>Enron Power Marketing</c:v>
                </c:pt>
                <c:pt idx="31">
                  <c:v>San Diego Gas &amp; Electric</c:v>
                </c:pt>
                <c:pt idx="32">
                  <c:v>Sempra Energy Solutions</c:v>
                </c:pt>
                <c:pt idx="33">
                  <c:v>Tucson Electric Power</c:v>
                </c:pt>
                <c:pt idx="34">
                  <c:v>California PX</c:v>
                </c:pt>
                <c:pt idx="35">
                  <c:v>Commonwealth Energy</c:v>
                </c:pt>
                <c:pt idx="36">
                  <c:v>Allegheny Energy Trading</c:v>
                </c:pt>
                <c:pt idx="37">
                  <c:v>Duke</c:v>
                </c:pt>
                <c:pt idx="38">
                  <c:v>New Energy</c:v>
                </c:pt>
                <c:pt idx="39">
                  <c:v>Morgan Stanley Capital</c:v>
                </c:pt>
                <c:pt idx="40">
                  <c:v>Constellation</c:v>
                </c:pt>
              </c:strCache>
            </c:strRef>
          </c:cat>
          <c:val>
            <c:numRef>
              <c:f>'prices by public-private'!$N$34:$N$74</c:f>
              <c:numCache>
                <c:formatCode>_(\$* #,##0.00_);_(\$* \(#,##0.00\);_(\$* \-??_);_(@_)</c:formatCode>
                <c:ptCount val="41"/>
                <c:pt idx="0">
                  <c:v>669.623157894737</c:v>
                </c:pt>
                <c:pt idx="1">
                  <c:v>500</c:v>
                </c:pt>
                <c:pt idx="2">
                  <c:v>500</c:v>
                </c:pt>
                <c:pt idx="3">
                  <c:v>481.540955217388</c:v>
                </c:pt>
                <c:pt idx="4">
                  <c:v>434.656510908395</c:v>
                </c:pt>
                <c:pt idx="5">
                  <c:v>400</c:v>
                </c:pt>
                <c:pt idx="6">
                  <c:v>376.056661562021</c:v>
                </c:pt>
                <c:pt idx="7">
                  <c:v>364.02716201634</c:v>
                </c:pt>
                <c:pt idx="8">
                  <c:v>348.811143737019</c:v>
                </c:pt>
                <c:pt idx="9">
                  <c:v>342.657342657343</c:v>
                </c:pt>
                <c:pt idx="10">
                  <c:v>340.87047028336</c:v>
                </c:pt>
                <c:pt idx="11">
                  <c:v>337.046940200232</c:v>
                </c:pt>
                <c:pt idx="12">
                  <c:v>330.487688915916</c:v>
                </c:pt>
                <c:pt idx="13">
                  <c:v>315.784524449221</c:v>
                </c:pt>
                <c:pt idx="14">
                  <c:v>282.927666314678</c:v>
                </c:pt>
                <c:pt idx="15">
                  <c:v>278.203503090515</c:v>
                </c:pt>
                <c:pt idx="16">
                  <c:v>275</c:v>
                </c:pt>
                <c:pt idx="17">
                  <c:v>253.956581389718</c:v>
                </c:pt>
                <c:pt idx="18">
                  <c:v>250.963809020581</c:v>
                </c:pt>
                <c:pt idx="19">
                  <c:v>239.62561667419</c:v>
                </c:pt>
                <c:pt idx="20">
                  <c:v>236.780116155624</c:v>
                </c:pt>
                <c:pt idx="21">
                  <c:v>236.294727947727</c:v>
                </c:pt>
                <c:pt idx="22">
                  <c:v>227.317113663867</c:v>
                </c:pt>
                <c:pt idx="23">
                  <c:v>224.975114827202</c:v>
                </c:pt>
                <c:pt idx="24">
                  <c:v>223.371921182266</c:v>
                </c:pt>
                <c:pt idx="25">
                  <c:v>219.69906535572</c:v>
                </c:pt>
                <c:pt idx="26">
                  <c:v>208.217676133177</c:v>
                </c:pt>
                <c:pt idx="27">
                  <c:v>192.698446760679</c:v>
                </c:pt>
                <c:pt idx="28">
                  <c:v>191.544678513985</c:v>
                </c:pt>
                <c:pt idx="29">
                  <c:v>184.974280200087</c:v>
                </c:pt>
                <c:pt idx="30">
                  <c:v>181.331442463533</c:v>
                </c:pt>
                <c:pt idx="31">
                  <c:v>176.011951564711</c:v>
                </c:pt>
                <c:pt idx="32">
                  <c:v>174.773084765511</c:v>
                </c:pt>
                <c:pt idx="33">
                  <c:v>174.015084205</c:v>
                </c:pt>
                <c:pt idx="34">
                  <c:v>173.692723387351</c:v>
                </c:pt>
                <c:pt idx="35">
                  <c:v>166.378020313201</c:v>
                </c:pt>
                <c:pt idx="36">
                  <c:v>157.195498322562</c:v>
                </c:pt>
                <c:pt idx="37">
                  <c:v>145.529723353587</c:v>
                </c:pt>
                <c:pt idx="38">
                  <c:v>143.181818181818</c:v>
                </c:pt>
                <c:pt idx="39">
                  <c:v>98.4524982663601</c:v>
                </c:pt>
                <c:pt idx="40">
                  <c:v>91.5857636224098</c:v>
                </c:pt>
              </c:numCache>
            </c:numRef>
          </c:val>
        </c:ser>
        <c:gapWidth val="150"/>
        <c:overlap val="0"/>
        <c:axId val="6112239"/>
        <c:axId val="7552804"/>
      </c:barChart>
      <c:catAx>
        <c:axId val="6112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52804"/>
        <c:crossesAt val="0"/>
        <c:auto val="1"/>
        <c:lblAlgn val="ctr"/>
        <c:lblOffset val="100"/>
        <c:noMultiLvlLbl val="0"/>
      </c:catAx>
      <c:valAx>
        <c:axId val="75528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_);&quot;($&quot;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12239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Prices Paid BY DWR in First Quarter, 2001
(highlighting selected sellers)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'all sellers data'!$R$7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0"/>
            <c:invertIfNegative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4"/>
            <c:invertIfNegative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4"/>
            <c:invertIfNegative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7"/>
            <c:invertIfNegative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9"/>
            <c:invertIfNegative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0"/>
            <c:invertIfNegative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1"/>
            <c:invertIfNegative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2"/>
            <c:invertIfNegative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rot="-2700000"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20"/>
              <c:txPr>
                <a:bodyPr rot="-2700000"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24"/>
              <c:txPr>
                <a:bodyPr rot="-2700000"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34"/>
              <c:txPr>
                <a:bodyPr rot="-2700000" wrap="none"/>
                <a:lstStyle/>
                <a:p>
                  <a:pPr>
                    <a:defRPr b="0" sz="10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37"/>
              <c:txPr>
                <a:bodyPr rot="-2700000" wrap="none"/>
                <a:lstStyle/>
                <a:p>
                  <a:pPr>
                    <a:defRPr b="0" sz="10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39"/>
              <c:txPr>
                <a:bodyPr rot="-2700000"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40"/>
              <c:txPr>
                <a:bodyPr rot="-2700000"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51"/>
              <c:txPr>
                <a:bodyPr rot="-2700000"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62"/>
              <c:txPr>
                <a:bodyPr rot="-2700000"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'all sellers data'!$A$8:$A$73</c:f>
              <c:strCache>
                <c:ptCount val="66"/>
                <c:pt idx="0">
                  <c:v>Portland General Electric</c:v>
                </c:pt>
                <c:pt idx="1">
                  <c:v>City of Seattle, City Light Department</c:v>
                </c:pt>
                <c:pt idx="2">
                  <c:v>Avista Energy</c:v>
                </c:pt>
                <c:pt idx="3">
                  <c:v>Modesto Irrigation District</c:v>
                </c:pt>
                <c:pt idx="4">
                  <c:v>Public Service Co. Of Colorado (New Century Energies)</c:v>
                </c:pt>
                <c:pt idx="5">
                  <c:v>Powerex</c:v>
                </c:pt>
                <c:pt idx="6">
                  <c:v>Coral Power, L.L.C</c:v>
                </c:pt>
                <c:pt idx="7">
                  <c:v>Tacoma Power</c:v>
                </c:pt>
                <c:pt idx="8">
                  <c:v>Sempra Energy Trading (formerly AIG Trading)</c:v>
                </c:pt>
                <c:pt idx="9">
                  <c:v>Eugene Water &amp; Electric Board</c:v>
                </c:pt>
                <c:pt idx="10">
                  <c:v>Puget Sound Energy</c:v>
                </c:pt>
                <c:pt idx="11">
                  <c:v>Sierra Pacific Power Company</c:v>
                </c:pt>
                <c:pt idx="12">
                  <c:v>Trans Canada Power Company</c:v>
                </c:pt>
                <c:pt idx="13">
                  <c:v>PacifiCorp</c:v>
                </c:pt>
                <c:pt idx="14">
                  <c:v>Grant County PUD</c:v>
                </c:pt>
                <c:pt idx="15">
                  <c:v>Avista Energy Inc.</c:v>
                </c:pt>
                <c:pt idx="16">
                  <c:v>American Electric Power Services</c:v>
                </c:pt>
                <c:pt idx="17">
                  <c:v>TransAlta Energy Marketing U.S.</c:v>
                </c:pt>
                <c:pt idx="18">
                  <c:v>Western Area Power Administrator</c:v>
                </c:pt>
                <c:pt idx="19">
                  <c:v>Mieco, Inc.</c:v>
                </c:pt>
                <c:pt idx="20">
                  <c:v>Sacramento Municipal Utility District</c:v>
                </c:pt>
                <c:pt idx="21">
                  <c:v>City of Glendale</c:v>
                </c:pt>
                <c:pt idx="22">
                  <c:v>Washington Water Power Company</c:v>
                </c:pt>
                <c:pt idx="23">
                  <c:v>Bonneville Power Administration</c:v>
                </c:pt>
                <c:pt idx="24">
                  <c:v>Los Angeles Department of Water &amp; Power</c:v>
                </c:pt>
                <c:pt idx="25">
                  <c:v>Silicon Valley Power (City of Santa Clara)</c:v>
                </c:pt>
                <c:pt idx="26">
                  <c:v>Pacific Gas &amp; Electric Co. (General)</c:v>
                </c:pt>
                <c:pt idx="27">
                  <c:v>Williams Energy Marketing and Trading</c:v>
                </c:pt>
                <c:pt idx="28">
                  <c:v>Cargill</c:v>
                </c:pt>
                <c:pt idx="29">
                  <c:v>City of Burbank</c:v>
                </c:pt>
                <c:pt idx="30">
                  <c:v>MSR Public Power Agency</c:v>
                </c:pt>
                <c:pt idx="31">
                  <c:v>West Area Lower Colorado</c:v>
                </c:pt>
                <c:pt idx="32">
                  <c:v>BP Energy Company</c:v>
                </c:pt>
                <c:pt idx="33">
                  <c:v>Public Service of New Mexico</c:v>
                </c:pt>
                <c:pt idx="34">
                  <c:v>Dynegy Power Marketing Inc.</c:v>
                </c:pt>
                <c:pt idx="35">
                  <c:v>Turlock Irrigation District</c:v>
                </c:pt>
                <c:pt idx="36">
                  <c:v>Automated Power Exchange, Inc.</c:v>
                </c:pt>
                <c:pt idx="37">
                  <c:v>Reliant Energy Service</c:v>
                </c:pt>
                <c:pt idx="38">
                  <c:v>Merrill Lynch Capital Services</c:v>
                </c:pt>
                <c:pt idx="39">
                  <c:v>Mirant</c:v>
                </c:pt>
                <c:pt idx="40">
                  <c:v>Calpine</c:v>
                </c:pt>
                <c:pt idx="41">
                  <c:v>Pinnacle West</c:v>
                </c:pt>
                <c:pt idx="42">
                  <c:v>Western Area Power Administration - Seirra Nevada Region</c:v>
                </c:pt>
                <c:pt idx="43">
                  <c:v>El Paso Power Services Company</c:v>
                </c:pt>
                <c:pt idx="44">
                  <c:v>California Department of Water Resources</c:v>
                </c:pt>
                <c:pt idx="45">
                  <c:v>Commission de Federale Electricidad</c:v>
                </c:pt>
                <c:pt idx="46">
                  <c:v>Strategic Energy, Ltd.</c:v>
                </c:pt>
                <c:pt idx="47">
                  <c:v>PG&amp;E Energy Trading - Power, L.P.</c:v>
                </c:pt>
                <c:pt idx="48">
                  <c:v>City of Riverside</c:v>
                </c:pt>
                <c:pt idx="49">
                  <c:v>Northern California Power Agency</c:v>
                </c:pt>
                <c:pt idx="50">
                  <c:v>Nevada Power Company</c:v>
                </c:pt>
                <c:pt idx="51">
                  <c:v>Enron Power Marketing, Inc.</c:v>
                </c:pt>
                <c:pt idx="52">
                  <c:v>San Diego Gas &amp; Electric</c:v>
                </c:pt>
                <c:pt idx="53">
                  <c:v>Sempra Energy Solutions</c:v>
                </c:pt>
                <c:pt idx="54">
                  <c:v>Tucson Electric Power</c:v>
                </c:pt>
                <c:pt idx="55">
                  <c:v>California Power Exchanges</c:v>
                </c:pt>
                <c:pt idx="56">
                  <c:v>East Bay Municipal Utility District</c:v>
                </c:pt>
                <c:pt idx="57">
                  <c:v>Salt River Project</c:v>
                </c:pt>
                <c:pt idx="58">
                  <c:v>Commonwealth Energy Corp</c:v>
                </c:pt>
                <c:pt idx="59">
                  <c:v>City of Vernon</c:v>
                </c:pt>
                <c:pt idx="60">
                  <c:v>Allegheny Energy Trading Services</c:v>
                </c:pt>
                <c:pt idx="61">
                  <c:v>City of Anaheim</c:v>
                </c:pt>
                <c:pt idx="62">
                  <c:v>Duke Energy Trading &amp; Marketing, L.L.C.</c:v>
                </c:pt>
                <c:pt idx="63">
                  <c:v>New Energy Inc.</c:v>
                </c:pt>
                <c:pt idx="64">
                  <c:v>Morgan Stanley Capital Group</c:v>
                </c:pt>
                <c:pt idx="65">
                  <c:v>Constellation Power Source</c:v>
                </c:pt>
              </c:strCache>
            </c:strRef>
          </c:cat>
          <c:val>
            <c:numRef>
              <c:f>'all sellers data'!$R$8:$R$73</c:f>
              <c:numCache>
                <c:formatCode>_(\$* #,##0.00_);_(\$* \(#,##0.00\);_(\$* \-??_);_(@_)</c:formatCode>
                <c:ptCount val="66"/>
                <c:pt idx="0">
                  <c:v>669.623157894737</c:v>
                </c:pt>
                <c:pt idx="1">
                  <c:v>634.166666666667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497.86543040092</c:v>
                </c:pt>
                <c:pt idx="6">
                  <c:v>481.540955217388</c:v>
                </c:pt>
                <c:pt idx="7">
                  <c:v>475.426218373238</c:v>
                </c:pt>
                <c:pt idx="8">
                  <c:v>434.656510908395</c:v>
                </c:pt>
                <c:pt idx="9">
                  <c:v>432.371583799802</c:v>
                </c:pt>
                <c:pt idx="10">
                  <c:v>400</c:v>
                </c:pt>
                <c:pt idx="11">
                  <c:v>376.056661562021</c:v>
                </c:pt>
                <c:pt idx="12">
                  <c:v>364.02716201634</c:v>
                </c:pt>
                <c:pt idx="13">
                  <c:v>348.811143737019</c:v>
                </c:pt>
                <c:pt idx="14">
                  <c:v>348.177701761888</c:v>
                </c:pt>
                <c:pt idx="15">
                  <c:v>342.657342657343</c:v>
                </c:pt>
                <c:pt idx="16">
                  <c:v>340.87047028336</c:v>
                </c:pt>
                <c:pt idx="17">
                  <c:v>337.046940200232</c:v>
                </c:pt>
                <c:pt idx="18">
                  <c:v>331.64227146439</c:v>
                </c:pt>
                <c:pt idx="19">
                  <c:v>330.487688915916</c:v>
                </c:pt>
                <c:pt idx="20">
                  <c:v>330.338029649879</c:v>
                </c:pt>
                <c:pt idx="21">
                  <c:v>326.991765782251</c:v>
                </c:pt>
                <c:pt idx="22">
                  <c:v>315.784524449221</c:v>
                </c:pt>
                <c:pt idx="23">
                  <c:v>304.641088250091</c:v>
                </c:pt>
                <c:pt idx="24">
                  <c:v>292.284711333256</c:v>
                </c:pt>
                <c:pt idx="25">
                  <c:v>290</c:v>
                </c:pt>
                <c:pt idx="26">
                  <c:v>282.927666314678</c:v>
                </c:pt>
                <c:pt idx="27">
                  <c:v>278.203503090515</c:v>
                </c:pt>
                <c:pt idx="28">
                  <c:v>275</c:v>
                </c:pt>
                <c:pt idx="29">
                  <c:v>273.134934346925</c:v>
                </c:pt>
                <c:pt idx="30">
                  <c:v>255</c:v>
                </c:pt>
                <c:pt idx="31">
                  <c:v>254.054054054054</c:v>
                </c:pt>
                <c:pt idx="32">
                  <c:v>253.956581389718</c:v>
                </c:pt>
                <c:pt idx="33">
                  <c:v>250.963809020581</c:v>
                </c:pt>
                <c:pt idx="34">
                  <c:v>239.62561667419</c:v>
                </c:pt>
                <c:pt idx="35">
                  <c:v>237.310257611241</c:v>
                </c:pt>
                <c:pt idx="36">
                  <c:v>236.780116155624</c:v>
                </c:pt>
                <c:pt idx="37">
                  <c:v>236.294727947727</c:v>
                </c:pt>
                <c:pt idx="38">
                  <c:v>227.317113663867</c:v>
                </c:pt>
                <c:pt idx="39">
                  <c:v>224.975114827202</c:v>
                </c:pt>
                <c:pt idx="40">
                  <c:v>223.371921182266</c:v>
                </c:pt>
                <c:pt idx="41">
                  <c:v>219.69906535572</c:v>
                </c:pt>
                <c:pt idx="42">
                  <c:v>210.289855072464</c:v>
                </c:pt>
                <c:pt idx="43">
                  <c:v>208.217676133177</c:v>
                </c:pt>
                <c:pt idx="44">
                  <c:v>205.253176248435</c:v>
                </c:pt>
                <c:pt idx="45">
                  <c:v>192.912791614124</c:v>
                </c:pt>
                <c:pt idx="46">
                  <c:v>192.698446760679</c:v>
                </c:pt>
                <c:pt idx="47">
                  <c:v>191.544678513985</c:v>
                </c:pt>
                <c:pt idx="48">
                  <c:v>190</c:v>
                </c:pt>
                <c:pt idx="49">
                  <c:v>186.874723980568</c:v>
                </c:pt>
                <c:pt idx="50">
                  <c:v>184.974280200087</c:v>
                </c:pt>
                <c:pt idx="51">
                  <c:v>181.331442463533</c:v>
                </c:pt>
                <c:pt idx="52">
                  <c:v>176.011951564711</c:v>
                </c:pt>
                <c:pt idx="53">
                  <c:v>174.773084765511</c:v>
                </c:pt>
                <c:pt idx="54">
                  <c:v>174.015084205</c:v>
                </c:pt>
                <c:pt idx="55">
                  <c:v>173.692723387351</c:v>
                </c:pt>
                <c:pt idx="56">
                  <c:v>173</c:v>
                </c:pt>
                <c:pt idx="57">
                  <c:v>169.174596633198</c:v>
                </c:pt>
                <c:pt idx="58">
                  <c:v>166.378020313201</c:v>
                </c:pt>
                <c:pt idx="59">
                  <c:v>161.674825016934</c:v>
                </c:pt>
                <c:pt idx="60">
                  <c:v>157.195498322562</c:v>
                </c:pt>
                <c:pt idx="61">
                  <c:v>152.604169151855</c:v>
                </c:pt>
                <c:pt idx="62">
                  <c:v>145.529723353587</c:v>
                </c:pt>
                <c:pt idx="63">
                  <c:v>143.181818181818</c:v>
                </c:pt>
                <c:pt idx="64">
                  <c:v>98.4524982663601</c:v>
                </c:pt>
                <c:pt idx="65">
                  <c:v>91.5857636224098</c:v>
                </c:pt>
              </c:numCache>
            </c:numRef>
          </c:val>
        </c:ser>
        <c:gapWidth val="90"/>
        <c:overlap val="0"/>
        <c:axId val="64343687"/>
        <c:axId val="1329580"/>
      </c:barChart>
      <c:catAx>
        <c:axId val="64343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1329580"/>
        <c:crossesAt val="0"/>
        <c:auto val="1"/>
        <c:lblAlgn val="ctr"/>
        <c:lblOffset val="100"/>
        <c:noMultiLvlLbl val="0"/>
      </c:catAx>
      <c:valAx>
        <c:axId val="13295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_);&quot;($&quot;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343687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241200</xdr:colOff>
      <xdr:row>20</xdr:row>
      <xdr:rowOff>75960</xdr:rowOff>
    </xdr:from>
    <xdr:to>
      <xdr:col>9</xdr:col>
      <xdr:colOff>524160</xdr:colOff>
      <xdr:row>50</xdr:row>
      <xdr:rowOff>162000</xdr:rowOff>
    </xdr:to>
    <xdr:graphicFrame>
      <xdr:nvGraphicFramePr>
        <xdr:cNvPr id="0" name="Chart 1"/>
        <xdr:cNvGraphicFramePr/>
      </xdr:nvGraphicFramePr>
      <xdr:xfrm>
        <a:off x="2525400" y="3676320"/>
        <a:ext cx="7305480" cy="4943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241200</xdr:colOff>
      <xdr:row>51</xdr:row>
      <xdr:rowOff>47520</xdr:rowOff>
    </xdr:from>
    <xdr:to>
      <xdr:col>9</xdr:col>
      <xdr:colOff>533880</xdr:colOff>
      <xdr:row>81</xdr:row>
      <xdr:rowOff>142920</xdr:rowOff>
    </xdr:to>
    <xdr:graphicFrame>
      <xdr:nvGraphicFramePr>
        <xdr:cNvPr id="2" name="Chart 2"/>
        <xdr:cNvGraphicFramePr/>
      </xdr:nvGraphicFramePr>
      <xdr:xfrm>
        <a:off x="2525400" y="8667720"/>
        <a:ext cx="7315200" cy="4953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50760</xdr:colOff>
      <xdr:row>20</xdr:row>
      <xdr:rowOff>105120</xdr:rowOff>
    </xdr:from>
    <xdr:to>
      <xdr:col>18</xdr:col>
      <xdr:colOff>319680</xdr:colOff>
      <xdr:row>51</xdr:row>
      <xdr:rowOff>28440</xdr:rowOff>
    </xdr:to>
    <xdr:graphicFrame>
      <xdr:nvGraphicFramePr>
        <xdr:cNvPr id="10" name="Chart 3"/>
        <xdr:cNvGraphicFramePr/>
      </xdr:nvGraphicFramePr>
      <xdr:xfrm>
        <a:off x="10464120" y="3705480"/>
        <a:ext cx="7285680" cy="4943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70200</xdr:colOff>
      <xdr:row>51</xdr:row>
      <xdr:rowOff>75960</xdr:rowOff>
    </xdr:from>
    <xdr:to>
      <xdr:col>18</xdr:col>
      <xdr:colOff>349560</xdr:colOff>
      <xdr:row>82</xdr:row>
      <xdr:rowOff>9720</xdr:rowOff>
    </xdr:to>
    <xdr:graphicFrame>
      <xdr:nvGraphicFramePr>
        <xdr:cNvPr id="11" name="Chart 4"/>
        <xdr:cNvGraphicFramePr/>
      </xdr:nvGraphicFramePr>
      <xdr:xfrm>
        <a:off x="10483560" y="8696160"/>
        <a:ext cx="7296120" cy="4953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39960</xdr:colOff>
      <xdr:row>0</xdr:row>
      <xdr:rowOff>38160</xdr:rowOff>
    </xdr:from>
    <xdr:to>
      <xdr:col>10</xdr:col>
      <xdr:colOff>967320</xdr:colOff>
      <xdr:row>19</xdr:row>
      <xdr:rowOff>114480</xdr:rowOff>
    </xdr:to>
    <xdr:graphicFrame>
      <xdr:nvGraphicFramePr>
        <xdr:cNvPr id="17" name="Chart 5"/>
        <xdr:cNvGraphicFramePr/>
      </xdr:nvGraphicFramePr>
      <xdr:xfrm>
        <a:off x="5110920" y="38160"/>
        <a:ext cx="6269760" cy="3514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0.159998028974081</cdr:x>
      <cdr:y>0.907747196738022</cdr:y>
    </cdr:from>
    <cdr:to>
      <cdr:x>0.84724549127821</cdr:x>
      <cdr:y>0.948740352410077</cdr:y>
    </cdr:to>
    <cdr:sp>
      <cdr:nvSpPr>
        <cdr:cNvPr id="1" name="Text 2"/>
        <cdr:cNvSpPr/>
      </cdr:nvSpPr>
      <cdr:spPr>
        <a:xfrm>
          <a:off x="1168920" y="4488120"/>
          <a:ext cx="5020920" cy="202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spAutoFit/>
        </a:bodyPr>
        <a:p>
          <a:pPr algn="ctr"/>
          <a:r>
            <a:rPr b="0" sz="1130" strike="noStrike" u="none">
              <a:effectLst/>
              <a:uFillTx/>
              <a:latin typeface="Arial"/>
            </a:rPr>
            <a:t>-------------------------------------</a:t>
          </a:r>
          <a:r>
            <a:rPr b="1" sz="1130" strike="noStrike" u="none">
              <a:effectLst/>
              <a:uFillTx/>
              <a:latin typeface="Arial"/>
            </a:rPr>
            <a:t>Top Ten Sellers</a:t>
          </a:r>
          <a:r>
            <a:rPr b="0" sz="1130" strike="noStrike" u="none">
              <a:effectLst/>
              <a:uFillTx/>
              <a:latin typeface="Arial"/>
            </a:rPr>
            <a:t>-------------------------------------</a:t>
          </a:r>
          <a:endParaRPr b="0" sz="113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0.130505388514345</cdr:x>
      <cdr:y>0.448982558139535</cdr:y>
    </cdr:from>
    <cdr:to>
      <cdr:x>0.959992126371734</cdr:x>
      <cdr:y>0.448982558139535</cdr:y>
    </cdr:to>
    <cdr:sp>
      <cdr:nvSpPr>
        <cdr:cNvPr id="3" name="Line 1"/>
        <cdr:cNvSpPr/>
      </cdr:nvSpPr>
      <cdr:spPr>
        <a:xfrm>
          <a:off x="954720" y="2224080"/>
          <a:ext cx="6068160" cy="0"/>
        </a:xfrm>
        <a:prstGeom prst="line">
          <a:avLst/>
        </a:prstGeom>
        <a:ln w="12600">
          <a:solidFill>
            <a:srgbClr val="000000"/>
          </a:solidFill>
          <a:prstDash val="dash"/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0.130505388514345</cdr:x>
      <cdr:y>0.380014534883721</cdr:y>
    </cdr:from>
    <cdr:to>
      <cdr:x>0.960238177255056</cdr:x>
      <cdr:y>0.380014534883721</cdr:y>
    </cdr:to>
    <cdr:sp>
      <cdr:nvSpPr>
        <cdr:cNvPr id="4" name="Line 2"/>
        <cdr:cNvSpPr/>
      </cdr:nvSpPr>
      <cdr:spPr>
        <a:xfrm>
          <a:off x="954720" y="1882440"/>
          <a:ext cx="6069960" cy="0"/>
        </a:xfrm>
        <a:prstGeom prst="line">
          <a:avLst/>
        </a:prstGeom>
        <a:ln w="12600">
          <a:solidFill>
            <a:srgbClr val="000000"/>
          </a:solidFill>
          <a:prstDash val="dash"/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0.130505388514345</cdr:x>
      <cdr:y>0.302252906976744</cdr:y>
    </cdr:from>
    <cdr:to>
      <cdr:x>0.960976329905024</cdr:x>
      <cdr:y>0.302761627906977</cdr:y>
    </cdr:to>
    <cdr:sp>
      <cdr:nvSpPr>
        <cdr:cNvPr id="5" name="Line 3"/>
        <cdr:cNvSpPr/>
      </cdr:nvSpPr>
      <cdr:spPr>
        <a:xfrm>
          <a:off x="954720" y="1497240"/>
          <a:ext cx="6075360" cy="2520"/>
        </a:xfrm>
        <a:prstGeom prst="line">
          <a:avLst/>
        </a:prstGeom>
        <a:ln w="12600">
          <a:solidFill>
            <a:srgbClr val="000000"/>
          </a:solidFill>
          <a:prstDash val="dash"/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0.425520397618227</cdr:x>
      <cdr:y>0.432776162790698</cdr:y>
    </cdr:from>
    <cdr:to>
      <cdr:x>0.68200383839378</cdr:x>
      <cdr:y>0.467877906976744</cdr:y>
    </cdr:to>
    <cdr:sp>
      <cdr:nvSpPr>
        <cdr:cNvPr id="6" name="Text 4"/>
        <cdr:cNvSpPr/>
      </cdr:nvSpPr>
      <cdr:spPr>
        <a:xfrm>
          <a:off x="3112920" y="2143800"/>
          <a:ext cx="1876320" cy="173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spAutoFit/>
        </a:bodyPr>
        <a:p>
          <a:r>
            <a:rPr b="0" sz="900" strike="noStrike" u="none">
              <a:effectLst/>
              <a:uFillTx/>
              <a:latin typeface="Arial"/>
            </a:rPr>
            <a:t>Divested Generation Owner Ave.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0.669750504404311</cdr:x>
      <cdr:y>0.360973837209302</cdr:y>
    </cdr:from>
    <cdr:to>
      <cdr:x>0.837015894887063</cdr:x>
      <cdr:y>0.396075581395349</cdr:y>
    </cdr:to>
    <cdr:sp>
      <cdr:nvSpPr>
        <cdr:cNvPr id="7" name="Text 5"/>
        <cdr:cNvSpPr/>
      </cdr:nvSpPr>
      <cdr:spPr>
        <a:xfrm>
          <a:off x="4899600" y="1788120"/>
          <a:ext cx="1223640" cy="173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spAutoFit/>
        </a:bodyPr>
        <a:p>
          <a:pPr algn="r"/>
          <a:r>
            <a:rPr b="0" sz="900" strike="noStrike" u="none">
              <a:effectLst/>
              <a:uFillTx/>
              <a:latin typeface="Arial"/>
            </a:rPr>
            <a:t>Private Marketer Ave.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0.167511441366075</cdr:x>
      <cdr:y>0.907994186046512</cdr:y>
    </cdr:from>
    <cdr:to>
      <cdr:x>0.853255253186359</cdr:x>
      <cdr:y>0.94890988372093</cdr:y>
    </cdr:to>
    <cdr:sp>
      <cdr:nvSpPr>
        <cdr:cNvPr id="8" name="Text 6"/>
        <cdr:cNvSpPr/>
      </cdr:nvSpPr>
      <cdr:spPr>
        <a:xfrm>
          <a:off x="1225440" y="4497840"/>
          <a:ext cx="5016600" cy="202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spAutoFit/>
        </a:bodyPr>
        <a:p>
          <a:pPr algn="ctr"/>
          <a:r>
            <a:rPr b="0" sz="1150" strike="noStrike" u="none">
              <a:effectLst/>
              <a:uFillTx/>
              <a:latin typeface="Arial"/>
            </a:rPr>
            <a:t>-------------------------------------</a:t>
          </a:r>
          <a:r>
            <a:rPr b="1" sz="1150" strike="noStrike" u="none">
              <a:effectLst/>
              <a:uFillTx/>
              <a:latin typeface="Arial"/>
            </a:rPr>
            <a:t>Top Ten Sellers</a:t>
          </a:r>
          <a:r>
            <a:rPr b="0" sz="1150" strike="noStrike" u="none">
              <a:effectLst/>
              <a:uFillTx/>
              <a:latin typeface="Arial"/>
            </a:rPr>
            <a:t>-------------------------------------</a:t>
          </a:r>
          <a:endParaRPr b="0" sz="115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0.800994045568624</cdr:x>
      <cdr:y>0.279505813953488</cdr:y>
    </cdr:from>
    <cdr:to>
      <cdr:x>0.953496383052015</cdr:x>
      <cdr:y>0.314607558139535</cdr:y>
    </cdr:to>
    <cdr:sp>
      <cdr:nvSpPr>
        <cdr:cNvPr id="9" name="Text 8"/>
        <cdr:cNvSpPr/>
      </cdr:nvSpPr>
      <cdr:spPr>
        <a:xfrm>
          <a:off x="5859720" y="1384560"/>
          <a:ext cx="1115640" cy="173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spAutoFit/>
        </a:bodyPr>
        <a:p>
          <a:pPr algn="r"/>
          <a:r>
            <a:rPr b="0" sz="900" strike="noStrike" u="none">
              <a:effectLst/>
              <a:uFillTx/>
              <a:latin typeface="Arial"/>
            </a:rPr>
            <a:t>Public Agency Ave.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0.136273929346754</cdr:x>
      <cdr:y>0.543023255813954</cdr:y>
    </cdr:from>
    <cdr:to>
      <cdr:x>0.961268995460825</cdr:x>
      <cdr:y>0.544258720930233</cdr:y>
    </cdr:to>
    <cdr:sp>
      <cdr:nvSpPr>
        <cdr:cNvPr id="12" name="Line 1"/>
        <cdr:cNvSpPr/>
      </cdr:nvSpPr>
      <cdr:spPr>
        <a:xfrm>
          <a:off x="994320" y="2689920"/>
          <a:ext cx="6019560" cy="6120"/>
        </a:xfrm>
        <a:prstGeom prst="line">
          <a:avLst/>
        </a:prstGeom>
        <a:ln w="9360">
          <a:solidFill>
            <a:srgbClr val="000000"/>
          </a:solidFill>
          <a:prstDash val="dash"/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0.294750345372015</cdr:x>
      <cdr:y>0.462718023255814</cdr:y>
    </cdr:from>
    <cdr:to>
      <cdr:x>0.558269192816262</cdr:x>
      <cdr:y>0.528633720930233</cdr:y>
    </cdr:to>
    <cdr:sp>
      <cdr:nvSpPr>
        <cdr:cNvPr id="13" name="Text 4"/>
        <cdr:cNvSpPr/>
      </cdr:nvSpPr>
      <cdr:spPr>
        <a:xfrm>
          <a:off x="2150640" y="2292120"/>
          <a:ext cx="1922760" cy="326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spAutoFit/>
        </a:bodyPr>
        <a:p>
          <a:pPr algn="r"/>
          <a:r>
            <a:rPr b="0" sz="1000" strike="noStrike" u="none">
              <a:effectLst/>
              <a:uFillTx/>
              <a:latin typeface="Arial"/>
            </a:rPr>
            <a:t>Divested Generation</a:t>
          </a:r>
          <a:endParaRPr b="0" sz="1000" strike="noStrike" u="none">
            <a:effectLst/>
            <a:uFillTx/>
            <a:latin typeface="Times New Roman"/>
          </a:endParaRPr>
        </a:p>
        <a:p>
          <a:pPr algn="r"/>
          <a:r>
            <a:rPr b="0" sz="1000" strike="noStrike" u="none">
              <a:effectLst/>
              <a:uFillTx/>
              <a:latin typeface="Arial"/>
            </a:rPr>
            <a:t> Owner Ave.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0.553236629169134</cdr:x>
      <cdr:y>0.326744186046512</cdr:y>
    </cdr:from>
    <cdr:to>
      <cdr:x>0.961515689757253</cdr:x>
      <cdr:y>0.439244186046512</cdr:y>
    </cdr:to>
    <cdr:sp>
      <cdr:nvSpPr>
        <cdr:cNvPr id="14" name="Text 5"/>
        <cdr:cNvSpPr/>
      </cdr:nvSpPr>
      <cdr:spPr>
        <a:xfrm>
          <a:off x="4036680" y="1618560"/>
          <a:ext cx="2979000" cy="5572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noAutofit/>
        </a:bodyPr>
        <a:p>
          <a:pPr algn="r"/>
          <a:r>
            <a:rPr b="0" sz="1000" strike="noStrike" u="none">
              <a:effectLst/>
              <a:uFillTx/>
              <a:latin typeface="Arial"/>
            </a:rPr>
            <a:t>Other Private Marketer Ave.</a:t>
          </a:r>
          <a:endParaRPr b="0" sz="1000" strike="noStrike" u="none">
            <a:effectLst/>
            <a:uFillTx/>
            <a:latin typeface="Times New Roman"/>
          </a:endParaRPr>
        </a:p>
        <a:p>
          <a:pPr algn="r"/>
          <a:r>
            <a:rPr b="0" sz="1000" strike="noStrike" u="none">
              <a:effectLst/>
              <a:uFillTx/>
              <a:latin typeface="Arial"/>
            </a:rPr>
            <a:t> Public Agency Ave.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0.136273929346754</cdr:x>
      <cdr:y>0.385973837209302</cdr:y>
    </cdr:from>
    <cdr:to>
      <cdr:x>0.961268995460825</cdr:x>
      <cdr:y>0.385973837209302</cdr:y>
    </cdr:to>
    <cdr:sp>
      <cdr:nvSpPr>
        <cdr:cNvPr id="15" name="Line 6"/>
        <cdr:cNvSpPr/>
      </cdr:nvSpPr>
      <cdr:spPr>
        <a:xfrm>
          <a:off x="994320" y="1911960"/>
          <a:ext cx="6019560" cy="0"/>
        </a:xfrm>
        <a:prstGeom prst="line">
          <a:avLst/>
        </a:prstGeom>
        <a:ln w="9360">
          <a:solidFill>
            <a:srgbClr val="000000"/>
          </a:solidFill>
          <a:prstDash val="dash"/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0.136273929346754</cdr:x>
      <cdr:y>0.380741279069767</cdr:y>
    </cdr:from>
    <cdr:to>
      <cdr:x>0.961515689757253</cdr:x>
      <cdr:y>0.38125</cdr:y>
    </cdr:to>
    <cdr:sp>
      <cdr:nvSpPr>
        <cdr:cNvPr id="16" name="Line 7"/>
        <cdr:cNvSpPr/>
      </cdr:nvSpPr>
      <cdr:spPr>
        <a:xfrm>
          <a:off x="994320" y="1886040"/>
          <a:ext cx="6021360" cy="2520"/>
        </a:xfrm>
        <a:prstGeom prst="line">
          <a:avLst/>
        </a:prstGeom>
        <a:ln w="9360">
          <a:solidFill>
            <a:srgbClr val="000000"/>
          </a:solidFill>
          <a:prstDash val="dash"/>
          <a:miter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8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321840</xdr:colOff>
      <xdr:row>24</xdr:row>
      <xdr:rowOff>2520</xdr:rowOff>
    </xdr:from>
    <xdr:to>
      <xdr:col>5</xdr:col>
      <xdr:colOff>461880</xdr:colOff>
      <xdr:row>24</xdr:row>
      <xdr:rowOff>2520</xdr:rowOff>
    </xdr:to>
    <xdr:sp>
      <xdr:nvSpPr>
        <xdr:cNvPr id="19" name="Line 1"/>
        <xdr:cNvSpPr/>
      </xdr:nvSpPr>
      <xdr:spPr>
        <a:xfrm>
          <a:off x="1134720" y="3903840"/>
          <a:ext cx="3391200" cy="0"/>
        </a:xfrm>
        <a:prstGeom prst="line">
          <a:avLst/>
        </a:prstGeom>
        <a:ln w="15840">
          <a:solidFill>
            <a:srgbClr val="000000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223560</xdr:colOff>
      <xdr:row>24</xdr:row>
      <xdr:rowOff>2520</xdr:rowOff>
    </xdr:from>
    <xdr:to>
      <xdr:col>9</xdr:col>
      <xdr:colOff>559440</xdr:colOff>
      <xdr:row>24</xdr:row>
      <xdr:rowOff>2520</xdr:rowOff>
    </xdr:to>
    <xdr:sp>
      <xdr:nvSpPr>
        <xdr:cNvPr id="20" name="Line 2"/>
        <xdr:cNvSpPr/>
      </xdr:nvSpPr>
      <xdr:spPr>
        <a:xfrm>
          <a:off x="5913000" y="3903840"/>
          <a:ext cx="1961640" cy="0"/>
        </a:xfrm>
        <a:prstGeom prst="line">
          <a:avLst/>
        </a:prstGeom>
        <a:ln w="15840">
          <a:solidFill>
            <a:srgbClr val="000000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11520</xdr:colOff>
      <xdr:row>23</xdr:row>
      <xdr:rowOff>64440</xdr:rowOff>
    </xdr:from>
    <xdr:to>
      <xdr:col>3</xdr:col>
      <xdr:colOff>408960</xdr:colOff>
      <xdr:row>25</xdr:row>
      <xdr:rowOff>64440</xdr:rowOff>
    </xdr:to>
    <xdr:sp>
      <xdr:nvSpPr>
        <xdr:cNvPr id="21" name="Text 3"/>
        <xdr:cNvSpPr/>
      </xdr:nvSpPr>
      <xdr:spPr>
        <a:xfrm>
          <a:off x="1637280" y="3803400"/>
          <a:ext cx="1209960" cy="3250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Weighted average price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70560</xdr:colOff>
      <xdr:row>8</xdr:row>
      <xdr:rowOff>114480</xdr:rowOff>
    </xdr:from>
    <xdr:to>
      <xdr:col>28</xdr:col>
      <xdr:colOff>289800</xdr:colOff>
      <xdr:row>32</xdr:row>
      <xdr:rowOff>142920</xdr:rowOff>
    </xdr:to>
    <xdr:graphicFrame>
      <xdr:nvGraphicFramePr>
        <xdr:cNvPr id="22" name="Chart 2"/>
        <xdr:cNvGraphicFramePr/>
      </xdr:nvGraphicFramePr>
      <xdr:xfrm>
        <a:off x="7474680" y="1505160"/>
        <a:ext cx="8008920" cy="3914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80280</xdr:colOff>
      <xdr:row>33</xdr:row>
      <xdr:rowOff>47160</xdr:rowOff>
    </xdr:from>
    <xdr:to>
      <xdr:col>30</xdr:col>
      <xdr:colOff>479160</xdr:colOff>
      <xdr:row>56</xdr:row>
      <xdr:rowOff>114480</xdr:rowOff>
    </xdr:to>
    <xdr:graphicFrame>
      <xdr:nvGraphicFramePr>
        <xdr:cNvPr id="23" name="Chart 3"/>
        <xdr:cNvGraphicFramePr/>
      </xdr:nvGraphicFramePr>
      <xdr:xfrm>
        <a:off x="7484400" y="5486040"/>
        <a:ext cx="9464760" cy="3791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18</xdr:col>
      <xdr:colOff>239400</xdr:colOff>
      <xdr:row>6</xdr:row>
      <xdr:rowOff>0</xdr:rowOff>
    </xdr:from>
    <xdr:to>
      <xdr:col>29</xdr:col>
      <xdr:colOff>319680</xdr:colOff>
      <xdr:row>31</xdr:row>
      <xdr:rowOff>95400</xdr:rowOff>
    </xdr:to>
    <xdr:graphicFrame>
      <xdr:nvGraphicFramePr>
        <xdr:cNvPr id="24" name="Chart 1"/>
        <xdr:cNvGraphicFramePr/>
      </xdr:nvGraphicFramePr>
      <xdr:xfrm>
        <a:off x="9051120" y="1057320"/>
        <a:ext cx="7100280" cy="4152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0.124771851551409</cdr:x>
      <cdr:y>0.707462945306406</cdr:y>
    </cdr:from>
    <cdr:to>
      <cdr:x>0.579243561143784</cdr:x>
      <cdr:y>0.707462945306406</cdr:y>
    </cdr:to>
    <cdr:sp>
      <cdr:nvSpPr>
        <cdr:cNvPr id="25" name="Line 1"/>
        <cdr:cNvSpPr/>
      </cdr:nvSpPr>
      <cdr:spPr>
        <a:xfrm>
          <a:off x="885960" y="2938320"/>
          <a:ext cx="3227040" cy="0"/>
        </a:xfrm>
        <a:prstGeom prst="line">
          <a:avLst/>
        </a:prstGeom>
        <a:ln w="15840">
          <a:solidFill>
            <a:srgbClr val="000000"/>
          </a:solidFill>
          <a:prstDash val="lgDash"/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0.701480429933077</cdr:x>
      <cdr:y>0.707462945306406</cdr:y>
    </cdr:from>
    <cdr:to>
      <cdr:x>0.982508618941391</cdr:x>
      <cdr:y>0.707462945306406</cdr:y>
    </cdr:to>
    <cdr:sp>
      <cdr:nvSpPr>
        <cdr:cNvPr id="26" name="Line 2"/>
        <cdr:cNvSpPr/>
      </cdr:nvSpPr>
      <cdr:spPr>
        <a:xfrm>
          <a:off x="4980960" y="2938320"/>
          <a:ext cx="1995480" cy="0"/>
        </a:xfrm>
        <a:prstGeom prst="line">
          <a:avLst/>
        </a:prstGeom>
        <a:ln w="15840">
          <a:solidFill>
            <a:srgbClr val="000000"/>
          </a:solidFill>
          <a:prstDash val="lgDash"/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0.178006489555871</cdr:x>
      <cdr:y>0.683713270347577</cdr:y>
    </cdr:from>
    <cdr:to>
      <cdr:x>0.381007909146218</cdr:x>
      <cdr:y>0.727918869723498</cdr:y>
    </cdr:to>
    <cdr:sp>
      <cdr:nvSpPr>
        <cdr:cNvPr id="27" name="Text 3"/>
        <cdr:cNvSpPr/>
      </cdr:nvSpPr>
      <cdr:spPr>
        <a:xfrm>
          <a:off x="1263960" y="2839680"/>
          <a:ext cx="1441440" cy="183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spAutoFit/>
        </a:bodyPr>
        <a:p>
          <a:pPr algn="ctr"/>
          <a:r>
            <a:rPr b="0" sz="1000" strike="noStrike" u="none">
              <a:effectLst/>
              <a:uFillTx/>
              <a:latin typeface="Arial"/>
            </a:rPr>
            <a:t>Weighted average price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11.85"/>
    <col collapsed="false" customWidth="true" hidden="false" outlineLevel="0" max="3" min="3" style="1" width="11.85"/>
    <col collapsed="false" customWidth="true" hidden="false" outlineLevel="0" max="5" min="4" style="0" width="13.85"/>
    <col collapsed="false" customWidth="true" hidden="false" outlineLevel="0" max="6" min="6" style="1" width="11.85"/>
    <col collapsed="false" customWidth="true" hidden="false" outlineLevel="0" max="8" min="7" style="0" width="16.42"/>
    <col collapsed="false" customWidth="true" hidden="false" outlineLevel="0" max="9" min="9" style="1" width="15.41"/>
    <col collapsed="false" customWidth="true" hidden="false" outlineLevel="0" max="11" min="10" style="2" width="15.7"/>
    <col collapsed="false" customWidth="true" hidden="false" outlineLevel="0" max="12" min="12" style="1" width="13.85"/>
    <col collapsed="false" customWidth="true" hidden="false" outlineLevel="0" max="13" min="13" style="2" width="20.28"/>
    <col collapsed="false" customWidth="true" hidden="false" outlineLevel="0" max="14" min="14" style="3" width="11.28"/>
    <col collapsed="false" customWidth="true" hidden="false" outlineLevel="0" max="15" min="15" style="0" width="11.28"/>
  </cols>
  <sheetData>
    <row r="1" customFormat="false" ht="15.75" hidden="false" customHeight="false" outlineLevel="0" collapsed="false">
      <c r="A1" s="4" t="s">
        <v>0</v>
      </c>
    </row>
    <row r="2" customFormat="false" ht="12.75" hidden="false" customHeight="false" outlineLevel="0" collapsed="false">
      <c r="A2" s="5"/>
      <c r="B2" s="6" t="s">
        <v>1</v>
      </c>
      <c r="C2" s="7"/>
      <c r="D2" s="8"/>
      <c r="E2" s="9"/>
      <c r="F2" s="10" t="s">
        <v>2</v>
      </c>
      <c r="G2" s="11"/>
      <c r="H2" s="11"/>
      <c r="I2" s="10"/>
      <c r="J2" s="12"/>
      <c r="K2" s="12"/>
      <c r="L2" s="12"/>
      <c r="M2" s="12"/>
      <c r="N2" s="12"/>
      <c r="O2" s="12"/>
      <c r="P2" s="12"/>
      <c r="Q2" s="12"/>
    </row>
    <row r="3" customFormat="false" ht="38.25" hidden="false" customHeight="false" outlineLevel="0" collapsed="false">
      <c r="A3" s="13"/>
      <c r="B3" s="14" t="s">
        <v>3</v>
      </c>
      <c r="C3" s="15" t="s">
        <v>4</v>
      </c>
      <c r="D3" s="16" t="s">
        <v>5</v>
      </c>
      <c r="E3" s="17" t="s">
        <v>6</v>
      </c>
      <c r="F3" s="18" t="s">
        <v>3</v>
      </c>
      <c r="G3" s="19" t="s">
        <v>4</v>
      </c>
      <c r="H3" s="18" t="s">
        <v>5</v>
      </c>
      <c r="I3" s="18" t="s">
        <v>3</v>
      </c>
      <c r="J3" s="19" t="s">
        <v>4</v>
      </c>
      <c r="K3" s="18" t="s">
        <v>5</v>
      </c>
      <c r="L3" s="12"/>
      <c r="M3" s="12"/>
      <c r="N3" s="12"/>
      <c r="O3" s="12"/>
      <c r="P3" s="12"/>
      <c r="Q3" s="12"/>
    </row>
    <row r="4" customFormat="false" ht="12.75" hidden="false" customHeight="false" outlineLevel="0" collapsed="false">
      <c r="A4" s="20" t="s">
        <v>7</v>
      </c>
      <c r="B4" s="21" t="n">
        <f aca="false">Data!N8</f>
        <v>224.975114827202</v>
      </c>
      <c r="D4" s="1"/>
      <c r="E4" s="22" t="n">
        <f aca="false">Data!L8</f>
        <v>3139500</v>
      </c>
      <c r="F4" s="10" t="n">
        <v>1</v>
      </c>
      <c r="G4" s="11"/>
      <c r="H4" s="11"/>
      <c r="I4" s="10" t="n">
        <f aca="false">+$E4*F4/1000</f>
        <v>3139.5</v>
      </c>
      <c r="J4" s="10"/>
      <c r="K4" s="10"/>
      <c r="L4" s="12"/>
      <c r="M4" s="12" t="s">
        <v>8</v>
      </c>
      <c r="N4" s="23" t="n">
        <f aca="false">$D$18</f>
        <v>374.879212895773</v>
      </c>
      <c r="O4" s="12"/>
      <c r="P4" s="12"/>
      <c r="Q4" s="12"/>
    </row>
    <row r="5" customFormat="false" ht="12.75" hidden="false" customHeight="false" outlineLevel="0" collapsed="false">
      <c r="A5" s="20" t="s">
        <v>9</v>
      </c>
      <c r="B5" s="21" t="n">
        <f aca="false">Data!N9</f>
        <v>278.203503090515</v>
      </c>
      <c r="D5" s="1"/>
      <c r="E5" s="24" t="n">
        <f aca="false">Data!L9</f>
        <v>1119069</v>
      </c>
      <c r="F5" s="10" t="n">
        <v>1</v>
      </c>
      <c r="G5" s="11"/>
      <c r="H5" s="11"/>
      <c r="I5" s="10" t="n">
        <f aca="false">+$E5*F5/1000</f>
        <v>1119.069</v>
      </c>
      <c r="J5" s="10"/>
      <c r="K5" s="10"/>
      <c r="L5" s="12"/>
      <c r="M5" s="12" t="s">
        <v>10</v>
      </c>
      <c r="N5" s="23" t="n">
        <f aca="false">$C$18</f>
        <v>369.968237052247</v>
      </c>
      <c r="O5" s="12"/>
      <c r="P5" s="12"/>
      <c r="Q5" s="12"/>
    </row>
    <row r="6" customFormat="false" ht="12.75" hidden="false" customHeight="false" outlineLevel="0" collapsed="false">
      <c r="A6" s="20" t="s">
        <v>11</v>
      </c>
      <c r="B6" s="21" t="n">
        <f aca="false">Data!N10</f>
        <v>239.62561667419</v>
      </c>
      <c r="D6" s="1"/>
      <c r="E6" s="24" t="n">
        <f aca="false">Data!L10</f>
        <v>881746</v>
      </c>
      <c r="F6" s="10" t="n">
        <v>1</v>
      </c>
      <c r="G6" s="11"/>
      <c r="H6" s="11"/>
      <c r="I6" s="10" t="n">
        <f aca="false">+$E6*F6/1000</f>
        <v>881.746</v>
      </c>
      <c r="J6" s="10"/>
      <c r="K6" s="10"/>
      <c r="L6" s="12"/>
      <c r="M6" s="12" t="s">
        <v>12</v>
      </c>
      <c r="N6" s="23" t="n">
        <f aca="false">+$D$14</f>
        <v>270.146562092641</v>
      </c>
      <c r="O6" s="12"/>
      <c r="P6" s="12"/>
      <c r="Q6" s="12"/>
    </row>
    <row r="7" customFormat="false" ht="12.75" hidden="false" customHeight="false" outlineLevel="0" collapsed="false">
      <c r="A7" s="20" t="s">
        <v>13</v>
      </c>
      <c r="B7" s="21" t="n">
        <f aca="false">Data!N11</f>
        <v>145.529723353587</v>
      </c>
      <c r="D7" s="1"/>
      <c r="E7" s="24" t="n">
        <f aca="false">Data!L11</f>
        <v>808758</v>
      </c>
      <c r="F7" s="10" t="n">
        <v>1</v>
      </c>
      <c r="G7" s="11"/>
      <c r="H7" s="11"/>
      <c r="I7" s="10" t="n">
        <f aca="false">+$E7*F7/1000</f>
        <v>808.758</v>
      </c>
      <c r="J7" s="10"/>
      <c r="K7" s="10"/>
      <c r="L7" s="12"/>
      <c r="M7" s="12" t="s">
        <v>14</v>
      </c>
      <c r="N7" s="23" t="n">
        <f aca="false">+$C$15</f>
        <v>243.810321329864</v>
      </c>
      <c r="O7" s="12"/>
      <c r="P7" s="12"/>
      <c r="Q7" s="12"/>
    </row>
    <row r="8" customFormat="false" ht="12.75" hidden="false" customHeight="false" outlineLevel="0" collapsed="false">
      <c r="A8" s="20" t="s">
        <v>15</v>
      </c>
      <c r="B8" s="25"/>
      <c r="D8" s="26" t="n">
        <f aca="false">Data!N12</f>
        <v>292.284711333256</v>
      </c>
      <c r="E8" s="24" t="n">
        <f aca="false">Data!L12</f>
        <v>805479</v>
      </c>
      <c r="F8" s="10"/>
      <c r="G8" s="11"/>
      <c r="H8" s="11" t="n">
        <v>1</v>
      </c>
      <c r="I8" s="10"/>
      <c r="J8" s="10"/>
      <c r="K8" s="10" t="n">
        <f aca="false">+$E8*H8/1000</f>
        <v>805.479</v>
      </c>
      <c r="L8" s="12"/>
      <c r="M8" s="12" t="s">
        <v>16</v>
      </c>
      <c r="N8" s="23" t="n">
        <f aca="false">$B$18</f>
        <v>227.05610796155</v>
      </c>
      <c r="O8" s="12"/>
      <c r="P8" s="12"/>
      <c r="Q8" s="12"/>
    </row>
    <row r="9" customFormat="false" ht="12.75" hidden="false" customHeight="false" outlineLevel="0" collapsed="false">
      <c r="A9" s="20" t="s">
        <v>17</v>
      </c>
      <c r="B9" s="25"/>
      <c r="D9" s="26" t="n">
        <f aca="false">Data!N13</f>
        <v>497.86543040092</v>
      </c>
      <c r="E9" s="24" t="n">
        <f aca="false">Data!L13</f>
        <v>804301.72</v>
      </c>
      <c r="F9" s="10"/>
      <c r="G9" s="11"/>
      <c r="H9" s="11" t="n">
        <v>1</v>
      </c>
      <c r="I9" s="10"/>
      <c r="J9" s="10"/>
      <c r="K9" s="10" t="n">
        <f aca="false">+$E9*H9/1000</f>
        <v>804.30172</v>
      </c>
      <c r="L9" s="12"/>
      <c r="M9" s="12"/>
      <c r="N9" s="12"/>
      <c r="O9" s="12"/>
      <c r="P9" s="12"/>
      <c r="Q9" s="12"/>
    </row>
    <row r="10" customFormat="false" ht="12.75" hidden="false" customHeight="false" outlineLevel="0" collapsed="false">
      <c r="A10" s="20" t="s">
        <v>18</v>
      </c>
      <c r="B10" s="25"/>
      <c r="C10" s="26" t="n">
        <f aca="false">Data!N14</f>
        <v>434.656510908395</v>
      </c>
      <c r="D10" s="1"/>
      <c r="E10" s="24" t="n">
        <f aca="false">Data!L14</f>
        <v>739843</v>
      </c>
      <c r="F10" s="10"/>
      <c r="G10" s="11" t="n">
        <v>1</v>
      </c>
      <c r="H10" s="11"/>
      <c r="I10" s="10"/>
      <c r="J10" s="10" t="n">
        <f aca="false">+$E10*G10/1000</f>
        <v>739.843</v>
      </c>
      <c r="K10" s="10"/>
      <c r="L10" s="12"/>
      <c r="M10" s="12"/>
      <c r="N10" s="12"/>
      <c r="O10" s="12"/>
      <c r="P10" s="12"/>
      <c r="Q10" s="12"/>
    </row>
    <row r="11" customFormat="false" ht="12.75" hidden="false" customHeight="false" outlineLevel="0" collapsed="false">
      <c r="A11" s="20" t="s">
        <v>19</v>
      </c>
      <c r="B11" s="25"/>
      <c r="D11" s="26" t="n">
        <f aca="false">Data!N15</f>
        <v>304.641088250091</v>
      </c>
      <c r="E11" s="24" t="n">
        <f aca="false">Data!L15</f>
        <v>461144</v>
      </c>
      <c r="F11" s="10"/>
      <c r="G11" s="11"/>
      <c r="H11" s="11" t="n">
        <v>1</v>
      </c>
      <c r="I11" s="10"/>
      <c r="J11" s="10"/>
      <c r="K11" s="10" t="n">
        <f aca="false">+$E11*H11/1000</f>
        <v>461.144</v>
      </c>
      <c r="L11" s="12"/>
      <c r="M11" s="12"/>
      <c r="N11" s="12"/>
      <c r="O11" s="12"/>
      <c r="P11" s="12"/>
      <c r="Q11" s="12"/>
    </row>
    <row r="12" customFormat="false" ht="12.75" hidden="false" customHeight="false" outlineLevel="0" collapsed="false">
      <c r="A12" s="20" t="s">
        <v>20</v>
      </c>
      <c r="B12" s="21" t="n">
        <f aca="false">Data!N16</f>
        <v>236.294727947727</v>
      </c>
      <c r="D12" s="1"/>
      <c r="E12" s="24" t="n">
        <f aca="false">Data!L16</f>
        <v>448964.82</v>
      </c>
      <c r="F12" s="10" t="n">
        <v>1</v>
      </c>
      <c r="G12" s="11"/>
      <c r="H12" s="11"/>
      <c r="I12" s="10" t="n">
        <f aca="false">+$E12*F12/1000</f>
        <v>448.96482</v>
      </c>
      <c r="J12" s="10"/>
      <c r="K12" s="10"/>
      <c r="L12" s="12"/>
      <c r="M12" s="12"/>
      <c r="N12" s="12"/>
      <c r="O12" s="12"/>
      <c r="P12" s="12"/>
      <c r="Q12" s="12"/>
    </row>
    <row r="13" customFormat="false" ht="12.75" hidden="false" customHeight="false" outlineLevel="0" collapsed="false">
      <c r="A13" s="20" t="s">
        <v>21</v>
      </c>
      <c r="B13" s="25"/>
      <c r="C13" s="26" t="n">
        <f aca="false">Data!N17</f>
        <v>227.317113663867</v>
      </c>
      <c r="D13" s="1"/>
      <c r="E13" s="24" t="n">
        <f aca="false">Data!L17</f>
        <v>335498</v>
      </c>
      <c r="F13" s="10"/>
      <c r="G13" s="11" t="n">
        <v>1</v>
      </c>
      <c r="H13" s="11"/>
      <c r="I13" s="10"/>
      <c r="J13" s="10" t="n">
        <f aca="false">+$E13*G13/1000</f>
        <v>335.498</v>
      </c>
      <c r="K13" s="10"/>
      <c r="L13" s="12"/>
      <c r="M13" s="12"/>
      <c r="N13" s="12"/>
      <c r="O13" s="12"/>
      <c r="P13" s="12"/>
      <c r="Q13" s="12"/>
    </row>
    <row r="14" customFormat="false" ht="12.75" hidden="false" customHeight="false" outlineLevel="0" collapsed="false">
      <c r="A14" s="20" t="s">
        <v>22</v>
      </c>
      <c r="B14" s="25"/>
      <c r="C14" s="27"/>
      <c r="D14" s="27" t="n">
        <f aca="false">SUMIF(Data!$O$18:$O$73,"=public",Data!$M$18:$M$73)/E14</f>
        <v>270.146562092641</v>
      </c>
      <c r="E14" s="28" t="n">
        <f aca="false">SUMIF(Data!$O$18:$O$73,"=public",Data!$L$18:$L$73)</f>
        <v>886886.9</v>
      </c>
      <c r="F14" s="10"/>
      <c r="G14" s="11"/>
      <c r="H14" s="11" t="n">
        <v>1</v>
      </c>
      <c r="I14" s="10"/>
      <c r="J14" s="10"/>
      <c r="K14" s="10" t="n">
        <f aca="false">+$E14*H14/1000</f>
        <v>886.8869</v>
      </c>
      <c r="L14" s="12"/>
      <c r="M14" s="12"/>
      <c r="N14" s="12"/>
      <c r="O14" s="12"/>
      <c r="P14" s="12"/>
      <c r="Q14" s="12"/>
    </row>
    <row r="15" customFormat="false" ht="12.75" hidden="false" customHeight="false" outlineLevel="0" collapsed="false">
      <c r="A15" s="20" t="s">
        <v>23</v>
      </c>
      <c r="B15" s="25"/>
      <c r="C15" s="27" t="n">
        <f aca="false">SUMIF(Data!$O$18:$O$73,"=private",Data!$M$18:$M$73)/E15</f>
        <v>243.810321329864</v>
      </c>
      <c r="D15" s="26"/>
      <c r="E15" s="28" t="n">
        <f aca="false">SUMIF(Data!$O$18:$O$73,"=private",Data!$L$18:$L$73)</f>
        <v>2453796.2</v>
      </c>
      <c r="F15" s="10"/>
      <c r="G15" s="11" t="n">
        <v>1</v>
      </c>
      <c r="H15" s="11"/>
      <c r="I15" s="10"/>
      <c r="J15" s="10" t="n">
        <f aca="false">+$E15*G15/1000</f>
        <v>2453.7962</v>
      </c>
      <c r="K15" s="10"/>
      <c r="L15" s="12"/>
      <c r="M15" s="12"/>
      <c r="N15" s="12"/>
      <c r="O15" s="12"/>
      <c r="P15" s="12"/>
      <c r="Q15" s="12"/>
    </row>
    <row r="16" customFormat="false" ht="12.75" hidden="false" customHeight="false" outlineLevel="0" collapsed="false">
      <c r="A16" s="20"/>
      <c r="B16" s="25"/>
      <c r="D16" s="29"/>
      <c r="E16" s="20"/>
      <c r="F16" s="10"/>
      <c r="G16" s="11"/>
      <c r="H16" s="11"/>
      <c r="I16" s="10"/>
      <c r="J16" s="12"/>
      <c r="K16" s="12"/>
      <c r="L16" s="12"/>
      <c r="M16" s="12"/>
      <c r="N16" s="12"/>
      <c r="O16" s="12"/>
      <c r="P16" s="12"/>
      <c r="Q16" s="12"/>
    </row>
    <row r="17" customFormat="false" ht="12.75" hidden="false" customHeight="false" outlineLevel="0" collapsed="false">
      <c r="A17" s="30" t="s">
        <v>24</v>
      </c>
      <c r="B17" s="31" t="n">
        <f aca="false">SUMPRODUCT(B4:B15,$E$4:$E$15)/SUMPRODUCT($E$4:$E$15,F4:F15)</f>
        <v>227.05610796155</v>
      </c>
      <c r="C17" s="32" t="n">
        <f aca="false">SUMPRODUCT(C4:C15,$E$4:$E$15)/SUMPRODUCT($E$4:$E$15,G4:G15)</f>
        <v>282.251099220512</v>
      </c>
      <c r="D17" s="33" t="n">
        <f aca="false">SUMPRODUCT(D4:D15,$E$4:$E$15)/SUMPRODUCT($E$4:$E$15,H4:H15)</f>
        <v>343.475584831194</v>
      </c>
      <c r="E17" s="34" t="n">
        <f aca="false">SUM(E4:E15)</f>
        <v>12884986.64</v>
      </c>
    </row>
    <row r="18" customFormat="false" ht="12.75" hidden="false" customHeight="false" outlineLevel="0" collapsed="false">
      <c r="A18" s="30" t="s">
        <v>25</v>
      </c>
      <c r="B18" s="31" t="n">
        <f aca="false">B17</f>
        <v>227.05610796155</v>
      </c>
      <c r="C18" s="32" t="n">
        <f aca="false">SUMPRODUCT(C4:C13,$E$4:$E$13)/SUMPRODUCT($E$4:$E$13,G4:G13)</f>
        <v>369.968237052247</v>
      </c>
      <c r="D18" s="33" t="n">
        <f aca="false">SUMPRODUCT(D4:D13,$E$4:$E$13)/SUMPRODUCT($E$4:$E$13,H4:H13)</f>
        <v>374.879212895773</v>
      </c>
      <c r="E18" s="35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2" fitToHeight="1" pageOrder="downThenOver" orientation="portrait" blackAndWhite="false" draft="false" cellComments="none" horizontalDpi="300" verticalDpi="300" copies="1"/>
  <headerFooter differentFirst="false" differentOddEven="false">
    <oddHeader>&amp;L&amp;F  &amp;A&amp;R&amp;D  &amp;T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&amp;L&amp;F  &amp;A&amp;R&amp;D  &amp;T</oddHeader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O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true" outlineLevel="0" max="11" min="3" style="0" width="14.56"/>
    <col collapsed="false" customWidth="true" hidden="false" outlineLevel="0" max="14" min="12" style="0" width="14.56"/>
    <col collapsed="false" customWidth="true" hidden="false" outlineLevel="0" max="16" min="16" style="0" width="3.56"/>
    <col collapsed="false" customWidth="true" hidden="false" outlineLevel="0" max="17" min="17" style="0" width="9.56"/>
    <col collapsed="false" customWidth="true" hidden="false" outlineLevel="0" max="18" min="18" style="0" width="10.41"/>
  </cols>
  <sheetData>
    <row r="6" customFormat="false" ht="13.5" hidden="false" customHeight="false" outlineLevel="0" collapsed="false"/>
    <row r="7" customFormat="false" ht="18.75" hidden="false" customHeight="false" outlineLevel="0" collapsed="false">
      <c r="C7" s="36" t="s">
        <v>26</v>
      </c>
      <c r="D7" s="36"/>
      <c r="E7" s="36"/>
      <c r="F7" s="36" t="s">
        <v>27</v>
      </c>
      <c r="G7" s="36"/>
      <c r="H7" s="36"/>
      <c r="I7" s="36" t="s">
        <v>28</v>
      </c>
      <c r="J7" s="36"/>
      <c r="K7" s="36"/>
      <c r="L7" s="37" t="s">
        <v>29</v>
      </c>
      <c r="M7" s="37"/>
      <c r="N7" s="37"/>
    </row>
    <row r="8" customFormat="false" ht="13.5" hidden="false" customHeight="false" outlineLevel="0" collapsed="false">
      <c r="A8" s="38"/>
      <c r="B8" s="39"/>
      <c r="C8" s="40" t="s">
        <v>30</v>
      </c>
      <c r="D8" s="41" t="s">
        <v>31</v>
      </c>
      <c r="E8" s="42" t="s">
        <v>32</v>
      </c>
      <c r="F8" s="40" t="s">
        <v>30</v>
      </c>
      <c r="G8" s="41" t="s">
        <v>31</v>
      </c>
      <c r="H8" s="42" t="s">
        <v>32</v>
      </c>
      <c r="I8" s="40" t="s">
        <v>30</v>
      </c>
      <c r="J8" s="43" t="s">
        <v>31</v>
      </c>
      <c r="K8" s="42" t="s">
        <v>32</v>
      </c>
      <c r="L8" s="40" t="s">
        <v>30</v>
      </c>
      <c r="M8" s="43" t="s">
        <v>31</v>
      </c>
      <c r="N8" s="44" t="s">
        <v>32</v>
      </c>
    </row>
    <row r="9" customFormat="false" ht="12.75" hidden="false" customHeight="false" outlineLevel="0" collapsed="false">
      <c r="A9" s="45" t="s">
        <v>33</v>
      </c>
      <c r="B9" s="46" t="s">
        <v>34</v>
      </c>
      <c r="C9" s="47" t="n">
        <v>3765</v>
      </c>
      <c r="D9" s="48" t="n">
        <v>2390850</v>
      </c>
      <c r="E9" s="49" t="n">
        <v>635.019920318725</v>
      </c>
      <c r="F9" s="50" t="n">
        <v>105</v>
      </c>
      <c r="G9" s="48" t="n">
        <v>63375</v>
      </c>
      <c r="H9" s="49" t="n">
        <v>603.571428571429</v>
      </c>
      <c r="I9" s="50" t="n">
        <v>0</v>
      </c>
      <c r="J9" s="48" t="n">
        <v>0</v>
      </c>
      <c r="K9" s="48" t="n">
        <v>0</v>
      </c>
      <c r="L9" s="47" t="n">
        <v>3870</v>
      </c>
      <c r="M9" s="48" t="n">
        <v>2454225</v>
      </c>
      <c r="N9" s="51" t="n">
        <v>634.166666666667</v>
      </c>
      <c r="O9" s="52" t="s">
        <v>35</v>
      </c>
    </row>
    <row r="10" customFormat="false" ht="12.75" hidden="false" customHeight="false" outlineLevel="0" collapsed="false">
      <c r="A10" s="45" t="s">
        <v>36</v>
      </c>
      <c r="B10" s="46" t="s">
        <v>37</v>
      </c>
      <c r="C10" s="53" t="n">
        <v>0</v>
      </c>
      <c r="D10" s="2" t="n">
        <v>0</v>
      </c>
      <c r="E10" s="54" t="n">
        <v>0</v>
      </c>
      <c r="F10" s="1" t="n">
        <v>175</v>
      </c>
      <c r="G10" s="2" t="n">
        <v>87500</v>
      </c>
      <c r="H10" s="54" t="n">
        <v>500</v>
      </c>
      <c r="I10" s="1" t="n">
        <v>0</v>
      </c>
      <c r="J10" s="2" t="n">
        <v>0</v>
      </c>
      <c r="K10" s="2" t="n">
        <v>0</v>
      </c>
      <c r="L10" s="53" t="n">
        <v>175</v>
      </c>
      <c r="M10" s="2" t="n">
        <v>87500</v>
      </c>
      <c r="N10" s="55" t="n">
        <v>500</v>
      </c>
      <c r="O10" s="52" t="s">
        <v>35</v>
      </c>
    </row>
    <row r="11" customFormat="false" ht="12.75" hidden="false" customHeight="false" outlineLevel="0" collapsed="false">
      <c r="A11" s="45" t="s">
        <v>17</v>
      </c>
      <c r="B11" s="46" t="s">
        <v>38</v>
      </c>
      <c r="C11" s="53" t="n">
        <v>162716</v>
      </c>
      <c r="D11" s="2" t="n">
        <v>77185725</v>
      </c>
      <c r="E11" s="54" t="n">
        <v>474.358544949483</v>
      </c>
      <c r="F11" s="1" t="n">
        <v>359167</v>
      </c>
      <c r="G11" s="2" t="n">
        <v>183583504</v>
      </c>
      <c r="H11" s="54" t="n">
        <v>511.136891752305</v>
      </c>
      <c r="I11" s="1" t="n">
        <v>282418.72</v>
      </c>
      <c r="J11" s="2" t="n">
        <v>139664793</v>
      </c>
      <c r="K11" s="2" t="n">
        <v>494.530932652057</v>
      </c>
      <c r="L11" s="53" t="n">
        <v>804301.72</v>
      </c>
      <c r="M11" s="2" t="n">
        <v>400434022</v>
      </c>
      <c r="N11" s="55" t="n">
        <v>497.86543040092</v>
      </c>
      <c r="O11" s="52" t="s">
        <v>35</v>
      </c>
    </row>
    <row r="12" customFormat="false" ht="12.75" hidden="false" customHeight="false" outlineLevel="0" collapsed="false">
      <c r="A12" s="45" t="s">
        <v>39</v>
      </c>
      <c r="B12" s="46" t="s">
        <v>40</v>
      </c>
      <c r="C12" s="53" t="n">
        <v>246</v>
      </c>
      <c r="D12" s="2" t="n">
        <v>127075</v>
      </c>
      <c r="E12" s="54" t="n">
        <v>516.565040650407</v>
      </c>
      <c r="F12" s="1" t="n">
        <v>2818</v>
      </c>
      <c r="G12" s="2" t="n">
        <v>1202285</v>
      </c>
      <c r="H12" s="54" t="n">
        <v>426.644783534422</v>
      </c>
      <c r="I12" s="1" t="n">
        <v>2825</v>
      </c>
      <c r="J12" s="2" t="n">
        <v>1470425</v>
      </c>
      <c r="K12" s="2" t="n">
        <v>520.504424778761</v>
      </c>
      <c r="L12" s="53" t="n">
        <v>5889</v>
      </c>
      <c r="M12" s="2" t="n">
        <v>2799785</v>
      </c>
      <c r="N12" s="55" t="n">
        <v>475.426218373238</v>
      </c>
      <c r="O12" s="52" t="s">
        <v>35</v>
      </c>
    </row>
    <row r="13" customFormat="false" ht="12.75" hidden="false" customHeight="false" outlineLevel="0" collapsed="false">
      <c r="A13" s="45" t="s">
        <v>41</v>
      </c>
      <c r="B13" s="46" t="s">
        <v>42</v>
      </c>
      <c r="C13" s="53" t="n">
        <v>44322</v>
      </c>
      <c r="D13" s="2" t="n">
        <v>22041125</v>
      </c>
      <c r="E13" s="54" t="n">
        <v>497.295361220162</v>
      </c>
      <c r="F13" s="1" t="n">
        <v>65473</v>
      </c>
      <c r="G13" s="2" t="n">
        <v>29465125</v>
      </c>
      <c r="H13" s="54" t="n">
        <v>450.034747147679</v>
      </c>
      <c r="I13" s="1" t="n">
        <v>42055</v>
      </c>
      <c r="J13" s="2" t="n">
        <v>14149375</v>
      </c>
      <c r="K13" s="2" t="n">
        <v>336.449292593033</v>
      </c>
      <c r="L13" s="53" t="n">
        <v>151850</v>
      </c>
      <c r="M13" s="2" t="n">
        <v>65655625</v>
      </c>
      <c r="N13" s="55" t="n">
        <v>432.371583799802</v>
      </c>
      <c r="O13" s="52" t="s">
        <v>35</v>
      </c>
    </row>
    <row r="14" customFormat="false" ht="12.75" hidden="false" customHeight="false" outlineLevel="0" collapsed="false">
      <c r="A14" s="45" t="s">
        <v>43</v>
      </c>
      <c r="B14" s="46" t="s">
        <v>44</v>
      </c>
      <c r="C14" s="53" t="n">
        <v>2500</v>
      </c>
      <c r="D14" s="2" t="n">
        <v>1170000</v>
      </c>
      <c r="E14" s="54" t="n">
        <v>468</v>
      </c>
      <c r="F14" s="1" t="n">
        <v>29125</v>
      </c>
      <c r="G14" s="2" t="n">
        <v>9984000</v>
      </c>
      <c r="H14" s="54" t="n">
        <v>342.798283261803</v>
      </c>
      <c r="I14" s="1" t="n">
        <v>59584</v>
      </c>
      <c r="J14" s="2" t="n">
        <v>20602940</v>
      </c>
      <c r="K14" s="2" t="n">
        <v>345.77973952739</v>
      </c>
      <c r="L14" s="53" t="n">
        <v>91209</v>
      </c>
      <c r="M14" s="2" t="n">
        <v>31756940</v>
      </c>
      <c r="N14" s="55" t="n">
        <v>348.177701761888</v>
      </c>
      <c r="O14" s="52" t="s">
        <v>35</v>
      </c>
    </row>
    <row r="15" customFormat="false" ht="12.75" hidden="false" customHeight="false" outlineLevel="0" collapsed="false">
      <c r="A15" s="45" t="s">
        <v>45</v>
      </c>
      <c r="B15" s="46" t="s">
        <v>45</v>
      </c>
      <c r="C15" s="53" t="n">
        <v>0</v>
      </c>
      <c r="D15" s="2" t="n">
        <v>0</v>
      </c>
      <c r="E15" s="54" t="n">
        <v>0</v>
      </c>
      <c r="F15" s="1" t="n">
        <v>5369</v>
      </c>
      <c r="G15" s="2" t="n">
        <v>2213120</v>
      </c>
      <c r="H15" s="54" t="n">
        <v>412.203389830508</v>
      </c>
      <c r="I15" s="1" t="n">
        <v>9388</v>
      </c>
      <c r="J15" s="2" t="n">
        <v>2680925</v>
      </c>
      <c r="K15" s="2" t="n">
        <v>285.569343843204</v>
      </c>
      <c r="L15" s="53" t="n">
        <v>14757</v>
      </c>
      <c r="M15" s="2" t="n">
        <v>4894045</v>
      </c>
      <c r="N15" s="55" t="n">
        <v>331.64227146439</v>
      </c>
      <c r="O15" s="52" t="s">
        <v>35</v>
      </c>
    </row>
    <row r="16" customFormat="false" ht="12.75" hidden="false" customHeight="false" outlineLevel="0" collapsed="false">
      <c r="A16" s="45" t="s">
        <v>46</v>
      </c>
      <c r="B16" s="46" t="s">
        <v>46</v>
      </c>
      <c r="C16" s="53" t="n">
        <v>75</v>
      </c>
      <c r="D16" s="2" t="n">
        <v>14250</v>
      </c>
      <c r="E16" s="54" t="n">
        <v>190</v>
      </c>
      <c r="F16" s="1" t="n">
        <v>12495</v>
      </c>
      <c r="G16" s="2" t="n">
        <v>4861375</v>
      </c>
      <c r="H16" s="54" t="n">
        <v>389.0656262505</v>
      </c>
      <c r="I16" s="1" t="n">
        <v>34985</v>
      </c>
      <c r="J16" s="2" t="n">
        <v>10833600</v>
      </c>
      <c r="K16" s="2" t="n">
        <v>309.664141775046</v>
      </c>
      <c r="L16" s="53" t="n">
        <v>47555</v>
      </c>
      <c r="M16" s="2" t="n">
        <v>15709225</v>
      </c>
      <c r="N16" s="55" t="n">
        <v>330.338029649879</v>
      </c>
      <c r="O16" s="52" t="s">
        <v>35</v>
      </c>
    </row>
    <row r="17" customFormat="false" ht="12.75" hidden="false" customHeight="false" outlineLevel="0" collapsed="false">
      <c r="A17" s="45" t="s">
        <v>47</v>
      </c>
      <c r="B17" s="46" t="s">
        <v>48</v>
      </c>
      <c r="C17" s="53" t="n">
        <v>14400</v>
      </c>
      <c r="D17" s="2" t="n">
        <v>5400000</v>
      </c>
      <c r="E17" s="54" t="n">
        <v>375</v>
      </c>
      <c r="F17" s="1" t="n">
        <v>0</v>
      </c>
      <c r="G17" s="2" t="n">
        <v>0</v>
      </c>
      <c r="H17" s="54" t="n">
        <v>0</v>
      </c>
      <c r="I17" s="1" t="n">
        <v>12925</v>
      </c>
      <c r="J17" s="2" t="n">
        <v>3535050</v>
      </c>
      <c r="K17" s="2" t="n">
        <v>273.504835589942</v>
      </c>
      <c r="L17" s="53" t="n">
        <v>27325</v>
      </c>
      <c r="M17" s="2" t="n">
        <v>8935050</v>
      </c>
      <c r="N17" s="55" t="n">
        <v>326.991765782251</v>
      </c>
      <c r="O17" s="52" t="s">
        <v>35</v>
      </c>
    </row>
    <row r="18" customFormat="false" ht="12.75" hidden="false" customHeight="false" outlineLevel="0" collapsed="false">
      <c r="A18" s="45" t="s">
        <v>19</v>
      </c>
      <c r="B18" s="46" t="s">
        <v>49</v>
      </c>
      <c r="C18" s="53" t="n">
        <v>0</v>
      </c>
      <c r="D18" s="2" t="n">
        <v>0</v>
      </c>
      <c r="E18" s="54" t="n">
        <v>0</v>
      </c>
      <c r="F18" s="1" t="n">
        <v>100838</v>
      </c>
      <c r="G18" s="2" t="n">
        <v>30633830</v>
      </c>
      <c r="H18" s="54" t="n">
        <v>303.79251869335</v>
      </c>
      <c r="I18" s="1" t="n">
        <v>360306</v>
      </c>
      <c r="J18" s="2" t="n">
        <v>109849580</v>
      </c>
      <c r="K18" s="2" t="n">
        <v>304.878575433104</v>
      </c>
      <c r="L18" s="53" t="n">
        <v>461144</v>
      </c>
      <c r="M18" s="2" t="n">
        <v>140483410</v>
      </c>
      <c r="N18" s="55" t="n">
        <v>304.641088250091</v>
      </c>
      <c r="O18" s="52" t="s">
        <v>35</v>
      </c>
    </row>
    <row r="19" customFormat="false" ht="12.75" hidden="false" customHeight="false" outlineLevel="0" collapsed="false">
      <c r="A19" s="45" t="s">
        <v>15</v>
      </c>
      <c r="B19" s="46" t="s">
        <v>50</v>
      </c>
      <c r="C19" s="53" t="n">
        <v>205673</v>
      </c>
      <c r="D19" s="2" t="n">
        <v>53023046</v>
      </c>
      <c r="E19" s="54" t="n">
        <v>257.802657616702</v>
      </c>
      <c r="F19" s="1" t="n">
        <v>456974</v>
      </c>
      <c r="G19" s="2" t="n">
        <v>137185915</v>
      </c>
      <c r="H19" s="54" t="n">
        <v>300.205077312933</v>
      </c>
      <c r="I19" s="1" t="n">
        <v>142832</v>
      </c>
      <c r="J19" s="2" t="n">
        <v>45220236</v>
      </c>
      <c r="K19" s="2" t="n">
        <v>316.597373137672</v>
      </c>
      <c r="L19" s="53" t="n">
        <v>805479</v>
      </c>
      <c r="M19" s="2" t="n">
        <v>235429197</v>
      </c>
      <c r="N19" s="55" t="n">
        <v>292.284711333256</v>
      </c>
      <c r="O19" s="52" t="s">
        <v>35</v>
      </c>
    </row>
    <row r="20" customFormat="false" ht="12.75" hidden="false" customHeight="false" outlineLevel="0" collapsed="false">
      <c r="A20" s="45" t="s">
        <v>51</v>
      </c>
      <c r="B20" s="46" t="s">
        <v>52</v>
      </c>
      <c r="C20" s="53" t="n">
        <v>400</v>
      </c>
      <c r="D20" s="2" t="n">
        <v>116000</v>
      </c>
      <c r="E20" s="54" t="n">
        <v>290</v>
      </c>
      <c r="F20" s="1" t="n">
        <v>0</v>
      </c>
      <c r="G20" s="2" t="n">
        <v>0</v>
      </c>
      <c r="H20" s="54" t="n">
        <v>0</v>
      </c>
      <c r="I20" s="1" t="n">
        <v>0</v>
      </c>
      <c r="J20" s="2" t="n">
        <v>0</v>
      </c>
      <c r="K20" s="2" t="n">
        <v>0</v>
      </c>
      <c r="L20" s="53" t="n">
        <v>400</v>
      </c>
      <c r="M20" s="2" t="n">
        <v>116000</v>
      </c>
      <c r="N20" s="55" t="n">
        <v>290</v>
      </c>
      <c r="O20" s="52" t="s">
        <v>35</v>
      </c>
    </row>
    <row r="21" customFormat="false" ht="12.75" hidden="false" customHeight="false" outlineLevel="0" collapsed="false">
      <c r="A21" s="45" t="s">
        <v>53</v>
      </c>
      <c r="B21" s="46" t="s">
        <v>54</v>
      </c>
      <c r="C21" s="53" t="n">
        <v>860</v>
      </c>
      <c r="D21" s="2" t="n">
        <v>249400</v>
      </c>
      <c r="E21" s="54" t="n">
        <v>290</v>
      </c>
      <c r="F21" s="1" t="n">
        <v>7935</v>
      </c>
      <c r="G21" s="2" t="n">
        <v>2425075</v>
      </c>
      <c r="H21" s="54" t="n">
        <v>305.617517328292</v>
      </c>
      <c r="I21" s="1" t="n">
        <v>20145</v>
      </c>
      <c r="J21" s="2" t="n">
        <v>5230050</v>
      </c>
      <c r="K21" s="2" t="n">
        <v>259.620253164557</v>
      </c>
      <c r="L21" s="53" t="n">
        <v>28940</v>
      </c>
      <c r="M21" s="2" t="n">
        <v>7904525</v>
      </c>
      <c r="N21" s="55" t="n">
        <v>273.134934346925</v>
      </c>
      <c r="O21" s="52" t="s">
        <v>35</v>
      </c>
    </row>
    <row r="22" customFormat="false" ht="12.75" hidden="false" customHeight="false" outlineLevel="0" collapsed="false">
      <c r="A22" s="45" t="s">
        <v>55</v>
      </c>
      <c r="B22" s="46" t="s">
        <v>56</v>
      </c>
      <c r="C22" s="53" t="n">
        <v>52</v>
      </c>
      <c r="D22" s="2" t="n">
        <v>10400</v>
      </c>
      <c r="E22" s="54" t="n">
        <v>200</v>
      </c>
      <c r="F22" s="1" t="n">
        <v>13</v>
      </c>
      <c r="G22" s="2" t="n">
        <v>6175</v>
      </c>
      <c r="H22" s="54" t="n">
        <v>475</v>
      </c>
      <c r="I22" s="1" t="n">
        <v>0</v>
      </c>
      <c r="J22" s="2" t="n">
        <v>0</v>
      </c>
      <c r="K22" s="2" t="n">
        <v>0</v>
      </c>
      <c r="L22" s="53" t="n">
        <v>65</v>
      </c>
      <c r="M22" s="2" t="n">
        <v>16575</v>
      </c>
      <c r="N22" s="55" t="n">
        <v>255</v>
      </c>
      <c r="O22" s="52" t="s">
        <v>35</v>
      </c>
    </row>
    <row r="23" customFormat="false" ht="12.75" hidden="false" customHeight="false" outlineLevel="0" collapsed="false">
      <c r="A23" s="45" t="s">
        <v>57</v>
      </c>
      <c r="B23" s="46" t="s">
        <v>58</v>
      </c>
      <c r="C23" s="53" t="n">
        <v>0</v>
      </c>
      <c r="D23" s="2" t="n">
        <v>0</v>
      </c>
      <c r="E23" s="54" t="n">
        <v>0</v>
      </c>
      <c r="F23" s="1" t="n">
        <v>75</v>
      </c>
      <c r="G23" s="2" t="n">
        <v>4500</v>
      </c>
      <c r="H23" s="54" t="n">
        <v>60</v>
      </c>
      <c r="I23" s="1" t="n">
        <v>665</v>
      </c>
      <c r="J23" s="2" t="n">
        <v>183500</v>
      </c>
      <c r="K23" s="2" t="n">
        <v>275.93984962406</v>
      </c>
      <c r="L23" s="53" t="n">
        <v>740</v>
      </c>
      <c r="M23" s="2" t="n">
        <v>188000</v>
      </c>
      <c r="N23" s="55" t="n">
        <v>254.054054054054</v>
      </c>
      <c r="O23" s="52" t="s">
        <v>35</v>
      </c>
    </row>
    <row r="24" customFormat="false" ht="12.75" hidden="false" customHeight="false" outlineLevel="0" collapsed="false">
      <c r="A24" s="45" t="s">
        <v>59</v>
      </c>
      <c r="B24" s="46" t="s">
        <v>60</v>
      </c>
      <c r="C24" s="53" t="n">
        <v>220</v>
      </c>
      <c r="D24" s="2" t="n">
        <v>27177</v>
      </c>
      <c r="E24" s="54" t="n">
        <v>123.531818181818</v>
      </c>
      <c r="F24" s="1" t="n">
        <v>5180</v>
      </c>
      <c r="G24" s="2" t="n">
        <v>1357950</v>
      </c>
      <c r="H24" s="54" t="n">
        <v>262.15250965251</v>
      </c>
      <c r="I24" s="1" t="n">
        <v>5275</v>
      </c>
      <c r="J24" s="2" t="n">
        <v>1148160</v>
      </c>
      <c r="K24" s="2" t="n">
        <v>217.660663507109</v>
      </c>
      <c r="L24" s="53" t="n">
        <v>10675</v>
      </c>
      <c r="M24" s="2" t="n">
        <v>2533287</v>
      </c>
      <c r="N24" s="55" t="n">
        <v>237.310257611241</v>
      </c>
      <c r="O24" s="52" t="s">
        <v>35</v>
      </c>
    </row>
    <row r="25" customFormat="false" ht="12.75" hidden="false" customHeight="false" outlineLevel="0" collapsed="false">
      <c r="A25" s="45" t="s">
        <v>45</v>
      </c>
      <c r="B25" s="46" t="s">
        <v>61</v>
      </c>
      <c r="C25" s="53" t="n">
        <v>0</v>
      </c>
      <c r="D25" s="2" t="n">
        <v>0</v>
      </c>
      <c r="E25" s="54" t="n">
        <v>0</v>
      </c>
      <c r="F25" s="1" t="n">
        <v>0</v>
      </c>
      <c r="G25" s="2" t="n">
        <v>0</v>
      </c>
      <c r="H25" s="54" t="n">
        <v>0</v>
      </c>
      <c r="I25" s="1" t="n">
        <v>552</v>
      </c>
      <c r="J25" s="2" t="n">
        <v>116080</v>
      </c>
      <c r="K25" s="2" t="n">
        <v>210.289855072464</v>
      </c>
      <c r="L25" s="53" t="n">
        <v>552</v>
      </c>
      <c r="M25" s="2" t="n">
        <v>116080</v>
      </c>
      <c r="N25" s="55" t="n">
        <v>210.289855072464</v>
      </c>
      <c r="O25" s="52" t="s">
        <v>35</v>
      </c>
    </row>
    <row r="26" customFormat="false" ht="12.75" hidden="false" customHeight="false" outlineLevel="0" collapsed="false">
      <c r="A26" s="45" t="s">
        <v>62</v>
      </c>
      <c r="B26" s="46" t="s">
        <v>62</v>
      </c>
      <c r="C26" s="53" t="n">
        <v>81301.9</v>
      </c>
      <c r="D26" s="2" t="n">
        <v>18050264</v>
      </c>
      <c r="E26" s="54" t="n">
        <v>222.015278855722</v>
      </c>
      <c r="F26" s="1" t="n">
        <v>116352</v>
      </c>
      <c r="G26" s="2" t="n">
        <v>23679438</v>
      </c>
      <c r="H26" s="54" t="n">
        <v>203.515521864686</v>
      </c>
      <c r="I26" s="1" t="n">
        <v>89800</v>
      </c>
      <c r="J26" s="2" t="n">
        <v>17271124</v>
      </c>
      <c r="K26" s="2" t="n">
        <v>192.328775055679</v>
      </c>
      <c r="L26" s="53" t="n">
        <v>287453.9</v>
      </c>
      <c r="M26" s="2" t="n">
        <v>59000826</v>
      </c>
      <c r="N26" s="55" t="n">
        <v>205.253176248435</v>
      </c>
      <c r="O26" s="52" t="s">
        <v>35</v>
      </c>
    </row>
    <row r="27" customFormat="false" ht="12.75" hidden="false" customHeight="false" outlineLevel="0" collapsed="false">
      <c r="A27" s="45" t="s">
        <v>63</v>
      </c>
      <c r="B27" s="46" t="s">
        <v>64</v>
      </c>
      <c r="C27" s="53" t="n">
        <v>2802</v>
      </c>
      <c r="D27" s="2" t="n">
        <v>644460</v>
      </c>
      <c r="E27" s="54" t="n">
        <v>230</v>
      </c>
      <c r="F27" s="1" t="n">
        <v>26350</v>
      </c>
      <c r="G27" s="2" t="n">
        <v>5474250</v>
      </c>
      <c r="H27" s="54" t="n">
        <v>207.751423149905</v>
      </c>
      <c r="I27" s="1" t="n">
        <v>21600</v>
      </c>
      <c r="J27" s="2" t="n">
        <v>3672000</v>
      </c>
      <c r="K27" s="2" t="n">
        <v>170</v>
      </c>
      <c r="L27" s="53" t="n">
        <v>50752</v>
      </c>
      <c r="M27" s="2" t="n">
        <v>9790710</v>
      </c>
      <c r="N27" s="55" t="n">
        <v>192.912791614124</v>
      </c>
      <c r="O27" s="52" t="s">
        <v>35</v>
      </c>
    </row>
    <row r="28" customFormat="false" ht="12.75" hidden="false" customHeight="false" outlineLevel="0" collapsed="false">
      <c r="A28" s="45" t="s">
        <v>65</v>
      </c>
      <c r="B28" s="46" t="s">
        <v>66</v>
      </c>
      <c r="C28" s="53" t="n">
        <v>0</v>
      </c>
      <c r="D28" s="2" t="n">
        <v>0</v>
      </c>
      <c r="E28" s="54" t="n">
        <v>0</v>
      </c>
      <c r="F28" s="1" t="n">
        <v>330</v>
      </c>
      <c r="G28" s="2" t="n">
        <v>62700</v>
      </c>
      <c r="H28" s="54" t="n">
        <v>190</v>
      </c>
      <c r="I28" s="1" t="n">
        <v>0</v>
      </c>
      <c r="J28" s="2" t="n">
        <v>0</v>
      </c>
      <c r="K28" s="2" t="n">
        <v>0</v>
      </c>
      <c r="L28" s="53" t="n">
        <v>330</v>
      </c>
      <c r="M28" s="2" t="n">
        <v>62700</v>
      </c>
      <c r="N28" s="55" t="n">
        <v>190</v>
      </c>
      <c r="O28" s="52" t="s">
        <v>35</v>
      </c>
    </row>
    <row r="29" customFormat="false" ht="12.75" hidden="false" customHeight="false" outlineLevel="0" collapsed="false">
      <c r="A29" s="45" t="s">
        <v>67</v>
      </c>
      <c r="B29" s="46" t="s">
        <v>67</v>
      </c>
      <c r="C29" s="53" t="n">
        <v>6190</v>
      </c>
      <c r="D29" s="2" t="n">
        <v>1585150</v>
      </c>
      <c r="E29" s="54" t="n">
        <v>256.08239095315</v>
      </c>
      <c r="F29" s="1" t="n">
        <v>5584</v>
      </c>
      <c r="G29" s="2" t="n">
        <v>1040210</v>
      </c>
      <c r="H29" s="54" t="n">
        <v>186.284025787966</v>
      </c>
      <c r="I29" s="1" t="n">
        <v>15398</v>
      </c>
      <c r="J29" s="2" t="n">
        <v>2452400</v>
      </c>
      <c r="K29" s="2" t="n">
        <v>159.267437329523</v>
      </c>
      <c r="L29" s="53" t="n">
        <v>27172</v>
      </c>
      <c r="M29" s="2" t="n">
        <v>5077760</v>
      </c>
      <c r="N29" s="55" t="n">
        <v>186.874723980568</v>
      </c>
      <c r="O29" s="52" t="s">
        <v>35</v>
      </c>
    </row>
    <row r="30" customFormat="false" ht="12.75" hidden="false" customHeight="false" outlineLevel="0" collapsed="false">
      <c r="A30" s="45" t="s">
        <v>68</v>
      </c>
      <c r="B30" s="46" t="s">
        <v>69</v>
      </c>
      <c r="C30" s="53" t="n">
        <v>0</v>
      </c>
      <c r="D30" s="2" t="n">
        <v>0</v>
      </c>
      <c r="E30" s="54" t="n">
        <v>0</v>
      </c>
      <c r="F30" s="1" t="n">
        <v>0</v>
      </c>
      <c r="G30" s="2" t="n">
        <v>0</v>
      </c>
      <c r="H30" s="54" t="n">
        <v>0</v>
      </c>
      <c r="I30" s="1" t="n">
        <v>1424</v>
      </c>
      <c r="J30" s="2" t="n">
        <v>246352</v>
      </c>
      <c r="K30" s="2" t="n">
        <v>173</v>
      </c>
      <c r="L30" s="53" t="n">
        <v>1424</v>
      </c>
      <c r="M30" s="2" t="n">
        <v>246352</v>
      </c>
      <c r="N30" s="55" t="n">
        <v>173</v>
      </c>
      <c r="O30" s="52" t="s">
        <v>35</v>
      </c>
    </row>
    <row r="31" customFormat="false" ht="12.75" hidden="false" customHeight="false" outlineLevel="0" collapsed="false">
      <c r="A31" s="45" t="s">
        <v>70</v>
      </c>
      <c r="B31" s="46" t="s">
        <v>71</v>
      </c>
      <c r="C31" s="53" t="n">
        <v>14705</v>
      </c>
      <c r="D31" s="2" t="n">
        <v>2705275</v>
      </c>
      <c r="E31" s="54" t="n">
        <v>183.969738184291</v>
      </c>
      <c r="F31" s="1" t="n">
        <v>60691</v>
      </c>
      <c r="G31" s="2" t="n">
        <v>10013925</v>
      </c>
      <c r="H31" s="54" t="n">
        <v>164.998517078315</v>
      </c>
      <c r="I31" s="1" t="n">
        <v>4680</v>
      </c>
      <c r="J31" s="2" t="n">
        <v>827625</v>
      </c>
      <c r="K31" s="2" t="n">
        <v>176.842948717949</v>
      </c>
      <c r="L31" s="53" t="n">
        <v>80076</v>
      </c>
      <c r="M31" s="2" t="n">
        <v>13546825</v>
      </c>
      <c r="N31" s="55" t="n">
        <v>169.174596633198</v>
      </c>
      <c r="O31" s="52" t="s">
        <v>35</v>
      </c>
    </row>
    <row r="32" customFormat="false" ht="12.75" hidden="false" customHeight="false" outlineLevel="0" collapsed="false">
      <c r="A32" s="45" t="s">
        <v>72</v>
      </c>
      <c r="B32" s="46" t="s">
        <v>73</v>
      </c>
      <c r="C32" s="53" t="n">
        <v>525</v>
      </c>
      <c r="D32" s="2" t="n">
        <v>82875</v>
      </c>
      <c r="E32" s="54" t="n">
        <v>157.857142857143</v>
      </c>
      <c r="F32" s="1" t="n">
        <v>9789</v>
      </c>
      <c r="G32" s="2" t="n">
        <v>1734847</v>
      </c>
      <c r="H32" s="54" t="n">
        <v>177.224129124528</v>
      </c>
      <c r="I32" s="1" t="n">
        <v>11831</v>
      </c>
      <c r="J32" s="2" t="n">
        <v>1762567</v>
      </c>
      <c r="K32" s="2" t="n">
        <v>148.978700025357</v>
      </c>
      <c r="L32" s="53" t="n">
        <v>22145</v>
      </c>
      <c r="M32" s="2" t="n">
        <v>3580289</v>
      </c>
      <c r="N32" s="55" t="n">
        <v>161.674825016934</v>
      </c>
      <c r="O32" s="52" t="s">
        <v>35</v>
      </c>
    </row>
    <row r="33" customFormat="false" ht="12.75" hidden="false" customHeight="false" outlineLevel="0" collapsed="false">
      <c r="A33" s="45" t="s">
        <v>74</v>
      </c>
      <c r="B33" s="46" t="s">
        <v>75</v>
      </c>
      <c r="C33" s="53" t="n">
        <v>2647</v>
      </c>
      <c r="D33" s="2" t="n">
        <v>461280</v>
      </c>
      <c r="E33" s="54" t="n">
        <v>174.265205893464</v>
      </c>
      <c r="F33" s="1" t="n">
        <v>22558</v>
      </c>
      <c r="G33" s="2" t="n">
        <v>3454610</v>
      </c>
      <c r="H33" s="54" t="n">
        <v>153.143452433726</v>
      </c>
      <c r="I33" s="1" t="n">
        <v>8327</v>
      </c>
      <c r="J33" s="2" t="n">
        <v>1201233</v>
      </c>
      <c r="K33" s="2" t="n">
        <v>144.257595772787</v>
      </c>
      <c r="L33" s="53" t="n">
        <v>33532</v>
      </c>
      <c r="M33" s="2" t="n">
        <v>5117123</v>
      </c>
      <c r="N33" s="55" t="n">
        <v>152.604169151855</v>
      </c>
      <c r="O33" s="52" t="s">
        <v>35</v>
      </c>
    </row>
    <row r="34" customFormat="false" ht="12.75" hidden="false" customHeight="false" outlineLevel="0" collapsed="false">
      <c r="A34" s="45" t="s">
        <v>76</v>
      </c>
      <c r="B34" s="46" t="s">
        <v>77</v>
      </c>
      <c r="C34" s="53" t="n">
        <v>475</v>
      </c>
      <c r="D34" s="2" t="n">
        <v>318071</v>
      </c>
      <c r="E34" s="54" t="n">
        <v>669.623157894737</v>
      </c>
      <c r="F34" s="1" t="n">
        <v>0</v>
      </c>
      <c r="G34" s="2" t="n">
        <v>0</v>
      </c>
      <c r="H34" s="54" t="n">
        <v>0</v>
      </c>
      <c r="I34" s="1" t="n">
        <v>0</v>
      </c>
      <c r="J34" s="2" t="n">
        <v>0</v>
      </c>
      <c r="K34" s="2" t="n">
        <v>0</v>
      </c>
      <c r="L34" s="53" t="n">
        <v>475</v>
      </c>
      <c r="M34" s="2" t="n">
        <v>318071</v>
      </c>
      <c r="N34" s="55" t="n">
        <v>669.623157894737</v>
      </c>
      <c r="O34" s="52" t="s">
        <v>78</v>
      </c>
    </row>
    <row r="35" customFormat="false" ht="12.75" hidden="false" customHeight="false" outlineLevel="0" collapsed="false">
      <c r="A35" s="45" t="s">
        <v>79</v>
      </c>
      <c r="B35" s="46" t="s">
        <v>80</v>
      </c>
      <c r="C35" s="53" t="n">
        <v>180</v>
      </c>
      <c r="D35" s="2" t="n">
        <v>90000</v>
      </c>
      <c r="E35" s="54" t="n">
        <v>500</v>
      </c>
      <c r="F35" s="1" t="n">
        <v>0</v>
      </c>
      <c r="G35" s="2" t="n">
        <v>0</v>
      </c>
      <c r="H35" s="54" t="n">
        <v>0</v>
      </c>
      <c r="I35" s="1" t="n">
        <v>0</v>
      </c>
      <c r="J35" s="2" t="n">
        <v>0</v>
      </c>
      <c r="K35" s="2" t="n">
        <v>0</v>
      </c>
      <c r="L35" s="53" t="n">
        <v>180</v>
      </c>
      <c r="M35" s="2" t="n">
        <v>90000</v>
      </c>
      <c r="N35" s="55" t="n">
        <v>500</v>
      </c>
      <c r="O35" s="52" t="s">
        <v>78</v>
      </c>
    </row>
    <row r="36" customFormat="false" ht="12.75" hidden="false" customHeight="false" outlineLevel="0" collapsed="false">
      <c r="A36" s="45" t="s">
        <v>81</v>
      </c>
      <c r="B36" s="46" t="s">
        <v>82</v>
      </c>
      <c r="C36" s="53" t="n">
        <v>50</v>
      </c>
      <c r="D36" s="2" t="n">
        <v>25000</v>
      </c>
      <c r="E36" s="54" t="n">
        <v>500</v>
      </c>
      <c r="F36" s="1" t="n">
        <v>0</v>
      </c>
      <c r="G36" s="2" t="n">
        <v>0</v>
      </c>
      <c r="H36" s="54" t="n">
        <v>0</v>
      </c>
      <c r="I36" s="1" t="n">
        <v>0</v>
      </c>
      <c r="J36" s="2" t="n">
        <v>0</v>
      </c>
      <c r="K36" s="2" t="n">
        <v>0</v>
      </c>
      <c r="L36" s="53" t="n">
        <v>50</v>
      </c>
      <c r="M36" s="2" t="n">
        <v>25000</v>
      </c>
      <c r="N36" s="55" t="n">
        <v>500</v>
      </c>
      <c r="O36" s="52" t="s">
        <v>78</v>
      </c>
    </row>
    <row r="37" customFormat="false" ht="12.75" hidden="false" customHeight="false" outlineLevel="0" collapsed="false">
      <c r="A37" s="45" t="s">
        <v>83</v>
      </c>
      <c r="B37" s="46" t="s">
        <v>84</v>
      </c>
      <c r="C37" s="53" t="n">
        <v>62645</v>
      </c>
      <c r="D37" s="2" t="n">
        <v>33602570</v>
      </c>
      <c r="E37" s="54" t="n">
        <v>536.396679703089</v>
      </c>
      <c r="F37" s="1" t="n">
        <v>34606</v>
      </c>
      <c r="G37" s="2" t="n">
        <v>15848650</v>
      </c>
      <c r="H37" s="54" t="n">
        <v>457.974050742646</v>
      </c>
      <c r="I37" s="1" t="n">
        <v>22282</v>
      </c>
      <c r="J37" s="2" t="n">
        <v>8108815</v>
      </c>
      <c r="K37" s="2" t="n">
        <v>363.917736289382</v>
      </c>
      <c r="L37" s="53" t="n">
        <v>119533</v>
      </c>
      <c r="M37" s="2" t="n">
        <v>57560035</v>
      </c>
      <c r="N37" s="55" t="n">
        <v>481.540955217388</v>
      </c>
      <c r="O37" s="52" t="s">
        <v>78</v>
      </c>
    </row>
    <row r="38" customFormat="false" ht="12.75" hidden="false" customHeight="false" outlineLevel="0" collapsed="false">
      <c r="A38" s="45" t="s">
        <v>85</v>
      </c>
      <c r="B38" s="46" t="s">
        <v>86</v>
      </c>
      <c r="C38" s="53" t="n">
        <v>145622</v>
      </c>
      <c r="D38" s="2" t="n">
        <v>63770165</v>
      </c>
      <c r="E38" s="54" t="n">
        <v>437.915733886363</v>
      </c>
      <c r="F38" s="1" t="n">
        <v>395939</v>
      </c>
      <c r="G38" s="2" t="n">
        <v>183795865</v>
      </c>
      <c r="H38" s="54" t="n">
        <v>464.202478159515</v>
      </c>
      <c r="I38" s="1" t="n">
        <v>198282</v>
      </c>
      <c r="J38" s="2" t="n">
        <v>74011547</v>
      </c>
      <c r="K38" s="2" t="n">
        <v>373.264073390424</v>
      </c>
      <c r="L38" s="53" t="n">
        <v>739843</v>
      </c>
      <c r="M38" s="2" t="n">
        <v>321577577</v>
      </c>
      <c r="N38" s="55" t="n">
        <v>434.656510908395</v>
      </c>
      <c r="O38" s="52" t="s">
        <v>78</v>
      </c>
    </row>
    <row r="39" customFormat="false" ht="12.75" hidden="false" customHeight="false" outlineLevel="0" collapsed="false">
      <c r="A39" s="45" t="s">
        <v>87</v>
      </c>
      <c r="B39" s="46" t="s">
        <v>88</v>
      </c>
      <c r="C39" s="53" t="n">
        <v>100</v>
      </c>
      <c r="D39" s="2" t="n">
        <v>40000</v>
      </c>
      <c r="E39" s="54" t="n">
        <v>400</v>
      </c>
      <c r="F39" s="1" t="n">
        <v>0</v>
      </c>
      <c r="G39" s="2" t="n">
        <v>0</v>
      </c>
      <c r="H39" s="54" t="n">
        <v>0</v>
      </c>
      <c r="I39" s="1" t="n">
        <v>0</v>
      </c>
      <c r="J39" s="2" t="n">
        <v>0</v>
      </c>
      <c r="K39" s="2" t="n">
        <v>0</v>
      </c>
      <c r="L39" s="53" t="n">
        <v>100</v>
      </c>
      <c r="M39" s="2" t="n">
        <v>40000</v>
      </c>
      <c r="N39" s="55" t="n">
        <v>400</v>
      </c>
      <c r="O39" s="52" t="s">
        <v>78</v>
      </c>
    </row>
    <row r="40" customFormat="false" ht="12.75" hidden="false" customHeight="false" outlineLevel="0" collapsed="false">
      <c r="A40" s="45" t="s">
        <v>89</v>
      </c>
      <c r="B40" s="46" t="s">
        <v>90</v>
      </c>
      <c r="C40" s="53" t="n">
        <v>3930</v>
      </c>
      <c r="D40" s="2" t="n">
        <v>1390900</v>
      </c>
      <c r="E40" s="54" t="n">
        <v>353.918575063613</v>
      </c>
      <c r="F40" s="1" t="n">
        <v>2600</v>
      </c>
      <c r="G40" s="2" t="n">
        <v>1064750</v>
      </c>
      <c r="H40" s="54" t="n">
        <v>409.519230769231</v>
      </c>
      <c r="I40" s="1" t="n">
        <v>0</v>
      </c>
      <c r="J40" s="2" t="n">
        <v>0</v>
      </c>
      <c r="K40" s="2" t="n">
        <v>0</v>
      </c>
      <c r="L40" s="53" t="n">
        <v>6530</v>
      </c>
      <c r="M40" s="2" t="n">
        <v>2455650</v>
      </c>
      <c r="N40" s="55" t="n">
        <v>376.056661562021</v>
      </c>
      <c r="O40" s="52" t="s">
        <v>78</v>
      </c>
    </row>
    <row r="41" customFormat="false" ht="12.75" hidden="false" customHeight="false" outlineLevel="0" collapsed="false">
      <c r="A41" s="45" t="s">
        <v>91</v>
      </c>
      <c r="B41" s="46" t="s">
        <v>92</v>
      </c>
      <c r="C41" s="53" t="n">
        <v>0</v>
      </c>
      <c r="D41" s="2" t="n">
        <v>0</v>
      </c>
      <c r="E41" s="54" t="n">
        <v>0</v>
      </c>
      <c r="F41" s="1" t="n">
        <v>22595</v>
      </c>
      <c r="G41" s="2" t="n">
        <v>8712520</v>
      </c>
      <c r="H41" s="54" t="n">
        <v>385.59504315114</v>
      </c>
      <c r="I41" s="1" t="n">
        <v>42275</v>
      </c>
      <c r="J41" s="2" t="n">
        <v>14901922</v>
      </c>
      <c r="K41" s="2" t="n">
        <v>352.499633353046</v>
      </c>
      <c r="L41" s="53" t="n">
        <v>64870</v>
      </c>
      <c r="M41" s="2" t="n">
        <v>23614442</v>
      </c>
      <c r="N41" s="55" t="n">
        <v>364.02716201634</v>
      </c>
      <c r="O41" s="52" t="s">
        <v>78</v>
      </c>
    </row>
    <row r="42" customFormat="false" ht="12.75" hidden="false" customHeight="false" outlineLevel="0" collapsed="false">
      <c r="A42" s="45" t="s">
        <v>93</v>
      </c>
      <c r="B42" s="46" t="s">
        <v>94</v>
      </c>
      <c r="C42" s="53" t="n">
        <v>12400</v>
      </c>
      <c r="D42" s="2" t="n">
        <v>4362000</v>
      </c>
      <c r="E42" s="54" t="n">
        <v>351.774193548387</v>
      </c>
      <c r="F42" s="1" t="n">
        <v>1563</v>
      </c>
      <c r="G42" s="2" t="n">
        <v>508450</v>
      </c>
      <c r="H42" s="54" t="n">
        <v>325.30390275112</v>
      </c>
      <c r="I42" s="1" t="n">
        <v>0</v>
      </c>
      <c r="J42" s="2" t="n">
        <v>0</v>
      </c>
      <c r="K42" s="2" t="n">
        <v>0</v>
      </c>
      <c r="L42" s="53" t="n">
        <v>13963</v>
      </c>
      <c r="M42" s="2" t="n">
        <v>4870450</v>
      </c>
      <c r="N42" s="55" t="n">
        <v>348.811143737019</v>
      </c>
      <c r="O42" s="52" t="s">
        <v>78</v>
      </c>
    </row>
    <row r="43" customFormat="false" ht="12.75" hidden="false" customHeight="false" outlineLevel="0" collapsed="false">
      <c r="A43" s="45" t="s">
        <v>79</v>
      </c>
      <c r="B43" s="46" t="s">
        <v>95</v>
      </c>
      <c r="C43" s="53" t="n">
        <v>475</v>
      </c>
      <c r="D43" s="2" t="n">
        <v>217500</v>
      </c>
      <c r="E43" s="54" t="n">
        <v>457.894736842105</v>
      </c>
      <c r="F43" s="1" t="n">
        <v>3100</v>
      </c>
      <c r="G43" s="2" t="n">
        <v>1007500</v>
      </c>
      <c r="H43" s="54" t="n">
        <v>325</v>
      </c>
      <c r="I43" s="1" t="n">
        <v>0</v>
      </c>
      <c r="J43" s="2" t="n">
        <v>0</v>
      </c>
      <c r="K43" s="2" t="n">
        <v>0</v>
      </c>
      <c r="L43" s="53" t="n">
        <v>3575</v>
      </c>
      <c r="M43" s="2" t="n">
        <v>1225000</v>
      </c>
      <c r="N43" s="55" t="n">
        <v>342.657342657343</v>
      </c>
      <c r="O43" s="52" t="s">
        <v>78</v>
      </c>
    </row>
    <row r="44" customFormat="false" ht="12.75" hidden="false" customHeight="false" outlineLevel="0" collapsed="false">
      <c r="A44" s="45" t="s">
        <v>96</v>
      </c>
      <c r="B44" s="46" t="s">
        <v>97</v>
      </c>
      <c r="C44" s="53" t="n">
        <v>10324</v>
      </c>
      <c r="D44" s="2" t="n">
        <v>4647500</v>
      </c>
      <c r="E44" s="54" t="n">
        <v>450.164664858582</v>
      </c>
      <c r="F44" s="1" t="n">
        <v>13215</v>
      </c>
      <c r="G44" s="2" t="n">
        <v>3376250</v>
      </c>
      <c r="H44" s="54" t="n">
        <v>255.486189935679</v>
      </c>
      <c r="I44" s="1" t="n">
        <v>0</v>
      </c>
      <c r="J44" s="2" t="n">
        <v>0</v>
      </c>
      <c r="K44" s="2" t="n">
        <v>0</v>
      </c>
      <c r="L44" s="53" t="n">
        <v>23539</v>
      </c>
      <c r="M44" s="2" t="n">
        <v>8023750</v>
      </c>
      <c r="N44" s="55" t="n">
        <v>340.87047028336</v>
      </c>
      <c r="O44" s="52" t="s">
        <v>78</v>
      </c>
    </row>
    <row r="45" customFormat="false" ht="12.75" hidden="false" customHeight="false" outlineLevel="0" collapsed="false">
      <c r="A45" s="45" t="s">
        <v>98</v>
      </c>
      <c r="B45" s="46" t="s">
        <v>99</v>
      </c>
      <c r="C45" s="53" t="n">
        <v>10568</v>
      </c>
      <c r="D45" s="2" t="n">
        <v>5656425</v>
      </c>
      <c r="E45" s="54" t="n">
        <v>535.240821347464</v>
      </c>
      <c r="F45" s="1" t="n">
        <v>13586</v>
      </c>
      <c r="G45" s="2" t="n">
        <v>4663500</v>
      </c>
      <c r="H45" s="54" t="n">
        <v>343.25776534668</v>
      </c>
      <c r="I45" s="1" t="n">
        <v>227954</v>
      </c>
      <c r="J45" s="2" t="n">
        <v>74652305</v>
      </c>
      <c r="K45" s="2" t="n">
        <v>327.488462584557</v>
      </c>
      <c r="L45" s="53" t="n">
        <v>252108</v>
      </c>
      <c r="M45" s="2" t="n">
        <v>84972230</v>
      </c>
      <c r="N45" s="55" t="n">
        <v>337.046940200232</v>
      </c>
      <c r="O45" s="52" t="s">
        <v>78</v>
      </c>
    </row>
    <row r="46" customFormat="false" ht="12.75" hidden="false" customHeight="false" outlineLevel="0" collapsed="false">
      <c r="A46" s="45" t="s">
        <v>100</v>
      </c>
      <c r="B46" s="46" t="s">
        <v>101</v>
      </c>
      <c r="C46" s="53" t="n">
        <v>63366.8</v>
      </c>
      <c r="D46" s="2" t="n">
        <v>25052130</v>
      </c>
      <c r="E46" s="54" t="n">
        <v>395.351035558052</v>
      </c>
      <c r="F46" s="1" t="n">
        <v>16200</v>
      </c>
      <c r="G46" s="2" t="n">
        <v>4774000</v>
      </c>
      <c r="H46" s="54" t="n">
        <v>294.691358024691</v>
      </c>
      <c r="I46" s="1" t="n">
        <v>90800</v>
      </c>
      <c r="J46" s="2" t="n">
        <v>26478000</v>
      </c>
      <c r="K46" s="2" t="n">
        <v>291.607929515419</v>
      </c>
      <c r="L46" s="53" t="n">
        <v>170366.8</v>
      </c>
      <c r="M46" s="2" t="n">
        <v>56304130</v>
      </c>
      <c r="N46" s="55" t="n">
        <v>330.487688915916</v>
      </c>
      <c r="O46" s="52" t="s">
        <v>78</v>
      </c>
    </row>
    <row r="47" customFormat="false" ht="12.75" hidden="false" customHeight="false" outlineLevel="0" collapsed="false">
      <c r="A47" s="45" t="s">
        <v>102</v>
      </c>
      <c r="B47" s="46" t="s">
        <v>103</v>
      </c>
      <c r="C47" s="53" t="n">
        <v>425</v>
      </c>
      <c r="D47" s="2" t="n">
        <v>131750</v>
      </c>
      <c r="E47" s="54" t="n">
        <v>310</v>
      </c>
      <c r="F47" s="1" t="n">
        <v>3297</v>
      </c>
      <c r="G47" s="2" t="n">
        <v>1043600</v>
      </c>
      <c r="H47" s="54" t="n">
        <v>316.530178950561</v>
      </c>
      <c r="I47" s="1" t="n">
        <v>0</v>
      </c>
      <c r="J47" s="2" t="n">
        <v>0</v>
      </c>
      <c r="K47" s="2" t="n">
        <v>0</v>
      </c>
      <c r="L47" s="53" t="n">
        <v>3722</v>
      </c>
      <c r="M47" s="2" t="n">
        <v>1175350</v>
      </c>
      <c r="N47" s="55" t="n">
        <v>315.784524449221</v>
      </c>
      <c r="O47" s="52" t="s">
        <v>78</v>
      </c>
    </row>
    <row r="48" customFormat="false" ht="12.75" hidden="false" customHeight="false" outlineLevel="0" collapsed="false">
      <c r="A48" s="45" t="s">
        <v>104</v>
      </c>
      <c r="B48" s="46" t="s">
        <v>105</v>
      </c>
      <c r="C48" s="53" t="n">
        <v>400</v>
      </c>
      <c r="D48" s="2" t="n">
        <v>162000</v>
      </c>
      <c r="E48" s="54" t="n">
        <v>405</v>
      </c>
      <c r="F48" s="1" t="n">
        <v>1494</v>
      </c>
      <c r="G48" s="2" t="n">
        <v>373865</v>
      </c>
      <c r="H48" s="54" t="n">
        <v>250.244310575636</v>
      </c>
      <c r="I48" s="1" t="n">
        <v>0</v>
      </c>
      <c r="J48" s="2" t="n">
        <v>0</v>
      </c>
      <c r="K48" s="2" t="n">
        <v>0</v>
      </c>
      <c r="L48" s="53" t="n">
        <v>1894</v>
      </c>
      <c r="M48" s="2" t="n">
        <v>535865</v>
      </c>
      <c r="N48" s="55" t="n">
        <v>282.927666314678</v>
      </c>
      <c r="O48" s="52" t="s">
        <v>78</v>
      </c>
    </row>
    <row r="49" customFormat="false" ht="12.75" hidden="false" customHeight="false" outlineLevel="0" collapsed="false">
      <c r="A49" s="45" t="s">
        <v>9</v>
      </c>
      <c r="B49" s="46" t="s">
        <v>106</v>
      </c>
      <c r="C49" s="53" t="n">
        <v>39320</v>
      </c>
      <c r="D49" s="2" t="n">
        <v>9366300</v>
      </c>
      <c r="E49" s="54" t="n">
        <v>238.207019328586</v>
      </c>
      <c r="F49" s="1" t="n">
        <v>371814</v>
      </c>
      <c r="G49" s="2" t="n">
        <v>121627650</v>
      </c>
      <c r="H49" s="54" t="n">
        <v>327.119608191192</v>
      </c>
      <c r="I49" s="1" t="n">
        <v>707935</v>
      </c>
      <c r="J49" s="2" t="n">
        <v>180334966</v>
      </c>
      <c r="K49" s="2" t="n">
        <v>254.733790531617</v>
      </c>
      <c r="L49" s="53" t="n">
        <v>1119069</v>
      </c>
      <c r="M49" s="2" t="n">
        <v>311328916</v>
      </c>
      <c r="N49" s="55" t="n">
        <v>278.203503090515</v>
      </c>
      <c r="O49" s="52" t="s">
        <v>78</v>
      </c>
    </row>
    <row r="50" customFormat="false" ht="12.75" hidden="false" customHeight="false" outlineLevel="0" collapsed="false">
      <c r="A50" s="45" t="s">
        <v>107</v>
      </c>
      <c r="B50" s="46" t="s">
        <v>108</v>
      </c>
      <c r="C50" s="53" t="n">
        <v>0</v>
      </c>
      <c r="D50" s="2" t="n">
        <v>0</v>
      </c>
      <c r="E50" s="54" t="n">
        <v>0</v>
      </c>
      <c r="F50" s="1" t="n">
        <v>800</v>
      </c>
      <c r="G50" s="2" t="n">
        <v>220000</v>
      </c>
      <c r="H50" s="54" t="n">
        <v>275</v>
      </c>
      <c r="I50" s="1" t="n">
        <v>0</v>
      </c>
      <c r="J50" s="2" t="n">
        <v>0</v>
      </c>
      <c r="K50" s="2" t="n">
        <v>0</v>
      </c>
      <c r="L50" s="53" t="n">
        <v>800</v>
      </c>
      <c r="M50" s="2" t="n">
        <v>220000</v>
      </c>
      <c r="N50" s="55" t="n">
        <v>275</v>
      </c>
      <c r="O50" s="52" t="s">
        <v>78</v>
      </c>
    </row>
    <row r="51" customFormat="false" ht="12.75" hidden="false" customHeight="false" outlineLevel="0" collapsed="false">
      <c r="A51" s="45" t="s">
        <v>109</v>
      </c>
      <c r="B51" s="46" t="s">
        <v>110</v>
      </c>
      <c r="C51" s="53" t="n">
        <v>1200</v>
      </c>
      <c r="D51" s="2" t="n">
        <v>272000</v>
      </c>
      <c r="E51" s="54" t="n">
        <v>226.666666666667</v>
      </c>
      <c r="F51" s="1" t="n">
        <v>38725</v>
      </c>
      <c r="G51" s="2" t="n">
        <v>12966380</v>
      </c>
      <c r="H51" s="54" t="n">
        <v>334.832278889606</v>
      </c>
      <c r="I51" s="1" t="n">
        <v>46812</v>
      </c>
      <c r="J51" s="2" t="n">
        <v>8789052</v>
      </c>
      <c r="K51" s="2" t="n">
        <v>187.752114842348</v>
      </c>
      <c r="L51" s="53" t="n">
        <v>86737</v>
      </c>
      <c r="M51" s="2" t="n">
        <v>22027432</v>
      </c>
      <c r="N51" s="55" t="n">
        <v>253.956581389718</v>
      </c>
      <c r="O51" s="52" t="s">
        <v>78</v>
      </c>
    </row>
    <row r="52" customFormat="false" ht="12.75" hidden="false" customHeight="false" outlineLevel="0" collapsed="false">
      <c r="A52" s="45" t="s">
        <v>111</v>
      </c>
      <c r="B52" s="46" t="s">
        <v>112</v>
      </c>
      <c r="C52" s="53" t="n">
        <v>11942</v>
      </c>
      <c r="D52" s="2" t="n">
        <v>3443050</v>
      </c>
      <c r="E52" s="54" t="n">
        <v>288.31435270474</v>
      </c>
      <c r="F52" s="1" t="n">
        <v>57138</v>
      </c>
      <c r="G52" s="2" t="n">
        <v>17331125</v>
      </c>
      <c r="H52" s="54" t="n">
        <v>303.320469739928</v>
      </c>
      <c r="I52" s="1" t="n">
        <v>199661</v>
      </c>
      <c r="J52" s="2" t="n">
        <v>46670090</v>
      </c>
      <c r="K52" s="2" t="n">
        <v>233.746650572721</v>
      </c>
      <c r="L52" s="53" t="n">
        <v>268741</v>
      </c>
      <c r="M52" s="2" t="n">
        <v>67444265</v>
      </c>
      <c r="N52" s="55" t="n">
        <v>250.963809020581</v>
      </c>
      <c r="O52" s="52" t="s">
        <v>78</v>
      </c>
    </row>
    <row r="53" customFormat="false" ht="12.75" hidden="false" customHeight="false" outlineLevel="0" collapsed="false">
      <c r="A53" s="45" t="s">
        <v>11</v>
      </c>
      <c r="B53" s="46" t="s">
        <v>113</v>
      </c>
      <c r="C53" s="53" t="n">
        <v>47380</v>
      </c>
      <c r="D53" s="2" t="n">
        <v>14763600</v>
      </c>
      <c r="E53" s="54" t="n">
        <v>311.599831152385</v>
      </c>
      <c r="F53" s="1" t="n">
        <v>216564</v>
      </c>
      <c r="G53" s="2" t="n">
        <v>62886259</v>
      </c>
      <c r="H53" s="54" t="n">
        <v>290.381868639294</v>
      </c>
      <c r="I53" s="1" t="n">
        <v>617802</v>
      </c>
      <c r="J53" s="2" t="n">
        <v>133639070</v>
      </c>
      <c r="K53" s="2" t="n">
        <v>216.313754244888</v>
      </c>
      <c r="L53" s="53" t="n">
        <v>881746</v>
      </c>
      <c r="M53" s="2" t="n">
        <v>211288929</v>
      </c>
      <c r="N53" s="55" t="n">
        <v>239.62561667419</v>
      </c>
      <c r="O53" s="52" t="s">
        <v>78</v>
      </c>
    </row>
    <row r="54" customFormat="false" ht="12.75" hidden="false" customHeight="false" outlineLevel="0" collapsed="false">
      <c r="A54" s="45" t="s">
        <v>114</v>
      </c>
      <c r="B54" s="46" t="s">
        <v>115</v>
      </c>
      <c r="C54" s="53" t="n">
        <v>0</v>
      </c>
      <c r="D54" s="2" t="n">
        <v>0</v>
      </c>
      <c r="E54" s="54" t="n">
        <v>0</v>
      </c>
      <c r="F54" s="1" t="n">
        <v>15959</v>
      </c>
      <c r="G54" s="2" t="n">
        <v>3785080</v>
      </c>
      <c r="H54" s="54" t="n">
        <v>237.17526160787</v>
      </c>
      <c r="I54" s="1" t="n">
        <v>54</v>
      </c>
      <c r="J54" s="2" t="n">
        <v>6480</v>
      </c>
      <c r="K54" s="2" t="n">
        <v>120</v>
      </c>
      <c r="L54" s="53" t="n">
        <v>16013</v>
      </c>
      <c r="M54" s="2" t="n">
        <v>3791560</v>
      </c>
      <c r="N54" s="55" t="n">
        <v>236.780116155624</v>
      </c>
      <c r="O54" s="52" t="s">
        <v>78</v>
      </c>
    </row>
    <row r="55" customFormat="false" ht="12.75" hidden="false" customHeight="false" outlineLevel="0" collapsed="false">
      <c r="A55" s="45" t="s">
        <v>20</v>
      </c>
      <c r="B55" s="46" t="s">
        <v>116</v>
      </c>
      <c r="C55" s="53" t="n">
        <v>43385</v>
      </c>
      <c r="D55" s="2" t="n">
        <v>6846000</v>
      </c>
      <c r="E55" s="54" t="n">
        <v>157.796473435519</v>
      </c>
      <c r="F55" s="1" t="n">
        <v>264186</v>
      </c>
      <c r="G55" s="2" t="n">
        <v>60459790</v>
      </c>
      <c r="H55" s="54" t="n">
        <v>228.853118636112</v>
      </c>
      <c r="I55" s="1" t="n">
        <v>141393.82</v>
      </c>
      <c r="J55" s="2" t="n">
        <v>38782230</v>
      </c>
      <c r="K55" s="2" t="n">
        <v>274.285184458557</v>
      </c>
      <c r="L55" s="53" t="n">
        <v>448964.82</v>
      </c>
      <c r="M55" s="2" t="n">
        <v>106088020</v>
      </c>
      <c r="N55" s="55" t="n">
        <v>236.294727947727</v>
      </c>
      <c r="O55" s="52" t="s">
        <v>78</v>
      </c>
    </row>
    <row r="56" customFormat="false" ht="12.75" hidden="false" customHeight="false" outlineLevel="0" collapsed="false">
      <c r="A56" s="45" t="s">
        <v>117</v>
      </c>
      <c r="B56" s="46" t="s">
        <v>118</v>
      </c>
      <c r="C56" s="53" t="n">
        <v>49560</v>
      </c>
      <c r="D56" s="2" t="n">
        <v>12360300</v>
      </c>
      <c r="E56" s="54" t="n">
        <v>249.400726392252</v>
      </c>
      <c r="F56" s="1" t="n">
        <v>109310</v>
      </c>
      <c r="G56" s="2" t="n">
        <v>25266240</v>
      </c>
      <c r="H56" s="54" t="n">
        <v>231.142987832769</v>
      </c>
      <c r="I56" s="1" t="n">
        <v>176628</v>
      </c>
      <c r="J56" s="2" t="n">
        <v>38637897</v>
      </c>
      <c r="K56" s="2" t="n">
        <v>218.752955363816</v>
      </c>
      <c r="L56" s="53" t="n">
        <v>335498</v>
      </c>
      <c r="M56" s="2" t="n">
        <v>76264437</v>
      </c>
      <c r="N56" s="55" t="n">
        <v>227.317113663867</v>
      </c>
      <c r="O56" s="52" t="s">
        <v>78</v>
      </c>
    </row>
    <row r="57" customFormat="false" ht="12.75" hidden="false" customHeight="false" outlineLevel="0" collapsed="false">
      <c r="A57" s="45" t="s">
        <v>7</v>
      </c>
      <c r="B57" s="46" t="s">
        <v>119</v>
      </c>
      <c r="C57" s="53" t="n">
        <v>239155</v>
      </c>
      <c r="D57" s="2" t="n">
        <v>64842275</v>
      </c>
      <c r="E57" s="54" t="n">
        <v>271.130752022747</v>
      </c>
      <c r="F57" s="1" t="n">
        <v>1103212</v>
      </c>
      <c r="G57" s="2" t="n">
        <v>242614135</v>
      </c>
      <c r="H57" s="54" t="n">
        <v>219.916149389238</v>
      </c>
      <c r="I57" s="1" t="n">
        <v>1797133</v>
      </c>
      <c r="J57" s="2" t="n">
        <v>398852963</v>
      </c>
      <c r="K57" s="2" t="n">
        <v>221.938478120428</v>
      </c>
      <c r="L57" s="53" t="n">
        <v>3139500</v>
      </c>
      <c r="M57" s="2" t="n">
        <v>706309373</v>
      </c>
      <c r="N57" s="55" t="n">
        <v>224.975114827202</v>
      </c>
      <c r="O57" s="52" t="s">
        <v>78</v>
      </c>
    </row>
    <row r="58" customFormat="false" ht="12.75" hidden="false" customHeight="false" outlineLevel="0" collapsed="false">
      <c r="A58" s="45" t="s">
        <v>120</v>
      </c>
      <c r="B58" s="46" t="s">
        <v>121</v>
      </c>
      <c r="C58" s="53" t="n">
        <v>1400</v>
      </c>
      <c r="D58" s="2" t="n">
        <v>381000</v>
      </c>
      <c r="E58" s="54" t="n">
        <v>272.142857142857</v>
      </c>
      <c r="F58" s="1" t="n">
        <v>59336</v>
      </c>
      <c r="G58" s="2" t="n">
        <v>13399640</v>
      </c>
      <c r="H58" s="54" t="n">
        <v>225.826479708777</v>
      </c>
      <c r="I58" s="1" t="n">
        <v>4224</v>
      </c>
      <c r="J58" s="2" t="n">
        <v>729600</v>
      </c>
      <c r="K58" s="2" t="n">
        <v>172.727272727273</v>
      </c>
      <c r="L58" s="53" t="n">
        <v>64960</v>
      </c>
      <c r="M58" s="2" t="n">
        <v>14510240</v>
      </c>
      <c r="N58" s="55" t="n">
        <v>223.371921182266</v>
      </c>
      <c r="O58" s="52" t="s">
        <v>78</v>
      </c>
    </row>
    <row r="59" customFormat="false" ht="12.75" hidden="false" customHeight="false" outlineLevel="0" collapsed="false">
      <c r="A59" s="45" t="s">
        <v>122</v>
      </c>
      <c r="B59" s="46" t="s">
        <v>123</v>
      </c>
      <c r="C59" s="53" t="n">
        <v>21700</v>
      </c>
      <c r="D59" s="2" t="n">
        <v>5261500</v>
      </c>
      <c r="E59" s="54" t="n">
        <v>242.465437788018</v>
      </c>
      <c r="F59" s="1" t="n">
        <v>75902</v>
      </c>
      <c r="G59" s="2" t="n">
        <v>18163350</v>
      </c>
      <c r="H59" s="54" t="n">
        <v>239.300018444837</v>
      </c>
      <c r="I59" s="1" t="n">
        <v>104186</v>
      </c>
      <c r="J59" s="2" t="n">
        <v>20907785</v>
      </c>
      <c r="K59" s="2" t="n">
        <v>200.677490257808</v>
      </c>
      <c r="L59" s="53" t="n">
        <v>201788</v>
      </c>
      <c r="M59" s="2" t="n">
        <v>44332635</v>
      </c>
      <c r="N59" s="55" t="n">
        <v>219.69906535572</v>
      </c>
      <c r="O59" s="52" t="s">
        <v>78</v>
      </c>
    </row>
    <row r="60" customFormat="false" ht="12.75" hidden="false" customHeight="false" outlineLevel="0" collapsed="false">
      <c r="A60" s="45" t="s">
        <v>124</v>
      </c>
      <c r="B60" s="46" t="s">
        <v>125</v>
      </c>
      <c r="C60" s="53" t="n">
        <v>12929</v>
      </c>
      <c r="D60" s="2" t="n">
        <v>3672830</v>
      </c>
      <c r="E60" s="54" t="n">
        <v>284.076881429345</v>
      </c>
      <c r="F60" s="1" t="n">
        <v>51154</v>
      </c>
      <c r="G60" s="2" t="n">
        <v>10053985</v>
      </c>
      <c r="H60" s="54" t="n">
        <v>196.543476560973</v>
      </c>
      <c r="I60" s="1" t="n">
        <v>165956</v>
      </c>
      <c r="J60" s="2" t="n">
        <v>34171371</v>
      </c>
      <c r="K60" s="2" t="n">
        <v>205.90621007978</v>
      </c>
      <c r="L60" s="53" t="n">
        <v>230039</v>
      </c>
      <c r="M60" s="2" t="n">
        <v>47898186</v>
      </c>
      <c r="N60" s="55" t="n">
        <v>208.217676133177</v>
      </c>
      <c r="O60" s="52" t="s">
        <v>78</v>
      </c>
    </row>
    <row r="61" customFormat="false" ht="12.75" hidden="false" customHeight="false" outlineLevel="0" collapsed="false">
      <c r="A61" s="45" t="s">
        <v>126</v>
      </c>
      <c r="B61" s="46" t="s">
        <v>127</v>
      </c>
      <c r="C61" s="53" t="n">
        <v>0</v>
      </c>
      <c r="D61" s="2" t="n">
        <v>0</v>
      </c>
      <c r="E61" s="54" t="n">
        <v>0</v>
      </c>
      <c r="F61" s="1" t="n">
        <v>5535</v>
      </c>
      <c r="G61" s="2" t="n">
        <v>1052340</v>
      </c>
      <c r="H61" s="54" t="n">
        <v>190.124661246612</v>
      </c>
      <c r="I61" s="1" t="n">
        <v>4251</v>
      </c>
      <c r="J61" s="2" t="n">
        <v>833407</v>
      </c>
      <c r="K61" s="2" t="n">
        <v>196.049635379911</v>
      </c>
      <c r="L61" s="53" t="n">
        <v>9786</v>
      </c>
      <c r="M61" s="2" t="n">
        <v>1885747</v>
      </c>
      <c r="N61" s="55" t="n">
        <v>192.698446760679</v>
      </c>
      <c r="O61" s="52" t="s">
        <v>78</v>
      </c>
    </row>
    <row r="62" customFormat="false" ht="12.75" hidden="false" customHeight="false" outlineLevel="0" collapsed="false">
      <c r="A62" s="45" t="s">
        <v>128</v>
      </c>
      <c r="B62" s="46" t="s">
        <v>129</v>
      </c>
      <c r="C62" s="53" t="n">
        <v>14980</v>
      </c>
      <c r="D62" s="2" t="n">
        <v>3935644</v>
      </c>
      <c r="E62" s="54" t="n">
        <v>262.726568758344</v>
      </c>
      <c r="F62" s="1" t="n">
        <v>25485</v>
      </c>
      <c r="G62" s="2" t="n">
        <v>3502364</v>
      </c>
      <c r="H62" s="54" t="n">
        <v>137.428448106729</v>
      </c>
      <c r="I62" s="1" t="n">
        <v>86990</v>
      </c>
      <c r="J62" s="2" t="n">
        <v>16975319</v>
      </c>
      <c r="K62" s="2" t="n">
        <v>195.141039199908</v>
      </c>
      <c r="L62" s="53" t="n">
        <v>127455</v>
      </c>
      <c r="M62" s="2" t="n">
        <v>24413327</v>
      </c>
      <c r="N62" s="55" t="n">
        <v>191.544678513985</v>
      </c>
      <c r="O62" s="52" t="s">
        <v>78</v>
      </c>
    </row>
    <row r="63" customFormat="false" ht="12.75" hidden="false" customHeight="false" outlineLevel="0" collapsed="false">
      <c r="A63" s="45" t="s">
        <v>130</v>
      </c>
      <c r="B63" s="46" t="s">
        <v>131</v>
      </c>
      <c r="C63" s="53" t="n">
        <v>4638</v>
      </c>
      <c r="D63" s="2" t="n">
        <v>1015260</v>
      </c>
      <c r="E63" s="54" t="n">
        <v>218.900388098318</v>
      </c>
      <c r="F63" s="1" t="n">
        <v>55782</v>
      </c>
      <c r="G63" s="2" t="n">
        <v>12249600</v>
      </c>
      <c r="H63" s="54" t="n">
        <v>219.597719694525</v>
      </c>
      <c r="I63" s="1" t="n">
        <v>66525</v>
      </c>
      <c r="J63" s="2" t="n">
        <v>10216700</v>
      </c>
      <c r="K63" s="2" t="n">
        <v>153.576850807967</v>
      </c>
      <c r="L63" s="53" t="n">
        <v>126945</v>
      </c>
      <c r="M63" s="2" t="n">
        <v>23481560</v>
      </c>
      <c r="N63" s="55" t="n">
        <v>184.974280200087</v>
      </c>
      <c r="O63" s="52" t="s">
        <v>78</v>
      </c>
    </row>
    <row r="64" customFormat="false" ht="12.75" hidden="false" customHeight="false" outlineLevel="0" collapsed="false">
      <c r="A64" s="45" t="s">
        <v>132</v>
      </c>
      <c r="B64" s="46" t="s">
        <v>133</v>
      </c>
      <c r="C64" s="53" t="n">
        <v>13200</v>
      </c>
      <c r="D64" s="2" t="n">
        <v>4950000</v>
      </c>
      <c r="E64" s="54" t="n">
        <v>375</v>
      </c>
      <c r="F64" s="1" t="n">
        <v>82400</v>
      </c>
      <c r="G64" s="2" t="n">
        <v>12403000</v>
      </c>
      <c r="H64" s="54" t="n">
        <v>150.521844660194</v>
      </c>
      <c r="I64" s="1" t="n">
        <v>151200</v>
      </c>
      <c r="J64" s="2" t="n">
        <v>27399600</v>
      </c>
      <c r="K64" s="2" t="n">
        <v>181.214285714286</v>
      </c>
      <c r="L64" s="53" t="n">
        <v>246800</v>
      </c>
      <c r="M64" s="2" t="n">
        <v>44752600</v>
      </c>
      <c r="N64" s="55" t="n">
        <v>181.331442463533</v>
      </c>
      <c r="O64" s="52" t="s">
        <v>78</v>
      </c>
    </row>
    <row r="65" customFormat="false" ht="12.75" hidden="false" customHeight="false" outlineLevel="0" collapsed="false">
      <c r="A65" s="45" t="s">
        <v>134</v>
      </c>
      <c r="B65" s="46" t="s">
        <v>135</v>
      </c>
      <c r="C65" s="53" t="n">
        <v>4962</v>
      </c>
      <c r="D65" s="2" t="n">
        <v>1040830</v>
      </c>
      <c r="E65" s="54" t="n">
        <v>209.760177347844</v>
      </c>
      <c r="F65" s="1" t="n">
        <v>5315</v>
      </c>
      <c r="G65" s="2" t="n">
        <v>1060950</v>
      </c>
      <c r="H65" s="54" t="n">
        <v>199.61429915334</v>
      </c>
      <c r="I65" s="1" t="n">
        <v>8800</v>
      </c>
      <c r="J65" s="2" t="n">
        <v>1256000</v>
      </c>
      <c r="K65" s="2" t="n">
        <v>142.727272727273</v>
      </c>
      <c r="L65" s="53" t="n">
        <v>19077</v>
      </c>
      <c r="M65" s="2" t="n">
        <v>3357780</v>
      </c>
      <c r="N65" s="55" t="n">
        <v>176.011951564711</v>
      </c>
      <c r="O65" s="52" t="s">
        <v>78</v>
      </c>
    </row>
    <row r="66" customFormat="false" ht="12.75" hidden="false" customHeight="false" outlineLevel="0" collapsed="false">
      <c r="A66" s="45" t="s">
        <v>136</v>
      </c>
      <c r="B66" s="46" t="s">
        <v>137</v>
      </c>
      <c r="C66" s="53" t="n">
        <v>0</v>
      </c>
      <c r="D66" s="2" t="n">
        <v>0</v>
      </c>
      <c r="E66" s="54" t="n">
        <v>0</v>
      </c>
      <c r="F66" s="1" t="n">
        <v>1603</v>
      </c>
      <c r="G66" s="2" t="n">
        <v>286826</v>
      </c>
      <c r="H66" s="54" t="n">
        <v>178.930754834685</v>
      </c>
      <c r="I66" s="1" t="n">
        <v>1830</v>
      </c>
      <c r="J66" s="2" t="n">
        <v>313170</v>
      </c>
      <c r="K66" s="2" t="n">
        <v>171.131147540984</v>
      </c>
      <c r="L66" s="53" t="n">
        <v>3433</v>
      </c>
      <c r="M66" s="2" t="n">
        <v>599996</v>
      </c>
      <c r="N66" s="55" t="n">
        <v>174.773084765511</v>
      </c>
      <c r="O66" s="52" t="s">
        <v>78</v>
      </c>
    </row>
    <row r="67" customFormat="false" ht="12.75" hidden="false" customHeight="false" outlineLevel="0" collapsed="false">
      <c r="A67" s="45" t="s">
        <v>138</v>
      </c>
      <c r="B67" s="46" t="s">
        <v>139</v>
      </c>
      <c r="C67" s="53" t="n">
        <v>250</v>
      </c>
      <c r="D67" s="2" t="n">
        <v>47500</v>
      </c>
      <c r="E67" s="54" t="n">
        <v>190</v>
      </c>
      <c r="F67" s="1" t="n">
        <v>10635</v>
      </c>
      <c r="G67" s="2" t="n">
        <v>1852075</v>
      </c>
      <c r="H67" s="54" t="n">
        <v>174.149036201222</v>
      </c>
      <c r="I67" s="1" t="n">
        <v>38637</v>
      </c>
      <c r="J67" s="2" t="n">
        <v>6718000</v>
      </c>
      <c r="K67" s="2" t="n">
        <v>173.874783238864</v>
      </c>
      <c r="L67" s="53" t="n">
        <v>49522</v>
      </c>
      <c r="M67" s="2" t="n">
        <v>8617575</v>
      </c>
      <c r="N67" s="55" t="n">
        <v>174.015084205</v>
      </c>
      <c r="O67" s="52" t="s">
        <v>78</v>
      </c>
    </row>
    <row r="68" customFormat="false" ht="12.75" hidden="false" customHeight="false" outlineLevel="0" collapsed="false">
      <c r="A68" s="45" t="s">
        <v>140</v>
      </c>
      <c r="B68" s="46" t="s">
        <v>141</v>
      </c>
      <c r="C68" s="53" t="n">
        <v>29200.4</v>
      </c>
      <c r="D68" s="2" t="n">
        <v>5071897</v>
      </c>
      <c r="E68" s="54" t="n">
        <v>173.692723387351</v>
      </c>
      <c r="F68" s="1" t="n">
        <v>0</v>
      </c>
      <c r="G68" s="2" t="n">
        <v>0</v>
      </c>
      <c r="H68" s="54" t="n">
        <v>0</v>
      </c>
      <c r="I68" s="1" t="n">
        <v>0</v>
      </c>
      <c r="J68" s="2" t="n">
        <v>0</v>
      </c>
      <c r="K68" s="2" t="n">
        <v>0</v>
      </c>
      <c r="L68" s="53" t="n">
        <v>29200.4</v>
      </c>
      <c r="M68" s="2" t="n">
        <v>5071897</v>
      </c>
      <c r="N68" s="55" t="n">
        <v>173.692723387351</v>
      </c>
      <c r="O68" s="52" t="s">
        <v>78</v>
      </c>
    </row>
    <row r="69" customFormat="false" ht="12.75" hidden="false" customHeight="false" outlineLevel="0" collapsed="false">
      <c r="A69" s="45" t="s">
        <v>142</v>
      </c>
      <c r="B69" s="46" t="s">
        <v>143</v>
      </c>
      <c r="C69" s="53" t="n">
        <v>6620</v>
      </c>
      <c r="D69" s="2" t="n">
        <v>948000</v>
      </c>
      <c r="E69" s="54" t="n">
        <v>143.202416918429</v>
      </c>
      <c r="F69" s="1" t="n">
        <v>17210</v>
      </c>
      <c r="G69" s="2" t="n">
        <v>2530110</v>
      </c>
      <c r="H69" s="54" t="n">
        <v>147.013945380593</v>
      </c>
      <c r="I69" s="1" t="n">
        <v>40857</v>
      </c>
      <c r="J69" s="2" t="n">
        <v>7284385</v>
      </c>
      <c r="K69" s="2" t="n">
        <v>178.289766747436</v>
      </c>
      <c r="L69" s="53" t="n">
        <v>64687</v>
      </c>
      <c r="M69" s="2" t="n">
        <v>10762495</v>
      </c>
      <c r="N69" s="55" t="n">
        <v>166.378020313201</v>
      </c>
      <c r="O69" s="52" t="s">
        <v>78</v>
      </c>
    </row>
    <row r="70" customFormat="false" ht="12.75" hidden="false" customHeight="false" outlineLevel="0" collapsed="false">
      <c r="A70" s="45" t="s">
        <v>144</v>
      </c>
      <c r="B70" s="46" t="s">
        <v>145</v>
      </c>
      <c r="C70" s="53" t="n">
        <v>0</v>
      </c>
      <c r="D70" s="2" t="n">
        <v>0</v>
      </c>
      <c r="E70" s="54" t="n">
        <v>0</v>
      </c>
      <c r="F70" s="1" t="n">
        <v>0</v>
      </c>
      <c r="G70" s="2" t="n">
        <v>0</v>
      </c>
      <c r="H70" s="54" t="n">
        <v>0</v>
      </c>
      <c r="I70" s="1" t="n">
        <v>166027</v>
      </c>
      <c r="J70" s="2" t="n">
        <v>26098697</v>
      </c>
      <c r="K70" s="2" t="n">
        <v>157.195498322562</v>
      </c>
      <c r="L70" s="53" t="n">
        <v>166027</v>
      </c>
      <c r="M70" s="2" t="n">
        <v>26098697</v>
      </c>
      <c r="N70" s="55" t="n">
        <v>157.195498322562</v>
      </c>
      <c r="O70" s="52" t="s">
        <v>78</v>
      </c>
    </row>
    <row r="71" customFormat="false" ht="12.75" hidden="false" customHeight="false" outlineLevel="0" collapsed="false">
      <c r="A71" s="45" t="s">
        <v>13</v>
      </c>
      <c r="B71" s="46" t="s">
        <v>146</v>
      </c>
      <c r="C71" s="53" t="n">
        <v>69847</v>
      </c>
      <c r="D71" s="2" t="n">
        <v>20527850</v>
      </c>
      <c r="E71" s="54" t="n">
        <v>293.897375692585</v>
      </c>
      <c r="F71" s="1" t="n">
        <v>214165</v>
      </c>
      <c r="G71" s="2" t="n">
        <v>22758440</v>
      </c>
      <c r="H71" s="54" t="n">
        <v>106.265916466276</v>
      </c>
      <c r="I71" s="1" t="n">
        <v>524746</v>
      </c>
      <c r="J71" s="2" t="n">
        <v>74412038</v>
      </c>
      <c r="K71" s="2" t="n">
        <v>141.805822245429</v>
      </c>
      <c r="L71" s="53" t="n">
        <v>808758</v>
      </c>
      <c r="M71" s="2" t="n">
        <v>117698328</v>
      </c>
      <c r="N71" s="55" t="n">
        <v>145.529723353587</v>
      </c>
      <c r="O71" s="52" t="s">
        <v>78</v>
      </c>
    </row>
    <row r="72" customFormat="false" ht="12.75" hidden="false" customHeight="false" outlineLevel="0" collapsed="false">
      <c r="A72" s="45" t="s">
        <v>147</v>
      </c>
      <c r="B72" s="46" t="s">
        <v>148</v>
      </c>
      <c r="C72" s="53" t="n">
        <v>0</v>
      </c>
      <c r="D72" s="2" t="n">
        <v>0</v>
      </c>
      <c r="E72" s="54" t="n">
        <v>0</v>
      </c>
      <c r="F72" s="1" t="n">
        <v>0</v>
      </c>
      <c r="G72" s="2" t="n">
        <v>0</v>
      </c>
      <c r="H72" s="54" t="n">
        <v>0</v>
      </c>
      <c r="I72" s="1" t="n">
        <v>22</v>
      </c>
      <c r="J72" s="2" t="n">
        <v>3150</v>
      </c>
      <c r="K72" s="2" t="n">
        <v>143.181818181818</v>
      </c>
      <c r="L72" s="53" t="n">
        <v>22</v>
      </c>
      <c r="M72" s="2" t="n">
        <v>3150</v>
      </c>
      <c r="N72" s="55" t="n">
        <v>143.181818181818</v>
      </c>
      <c r="O72" s="52" t="s">
        <v>78</v>
      </c>
    </row>
    <row r="73" customFormat="false" ht="12.75" hidden="false" customHeight="false" outlineLevel="0" collapsed="false">
      <c r="A73" s="45" t="s">
        <v>149</v>
      </c>
      <c r="B73" s="46" t="s">
        <v>150</v>
      </c>
      <c r="C73" s="53" t="n">
        <v>0</v>
      </c>
      <c r="D73" s="2" t="n">
        <v>0</v>
      </c>
      <c r="E73" s="54" t="n">
        <v>0</v>
      </c>
      <c r="F73" s="1" t="n">
        <v>16800</v>
      </c>
      <c r="G73" s="2" t="n">
        <v>1604400</v>
      </c>
      <c r="H73" s="54" t="n">
        <v>95.5</v>
      </c>
      <c r="I73" s="1" t="n">
        <v>37998</v>
      </c>
      <c r="J73" s="2" t="n">
        <v>3790600</v>
      </c>
      <c r="K73" s="2" t="n">
        <v>99.7578819937891</v>
      </c>
      <c r="L73" s="53" t="n">
        <v>54798</v>
      </c>
      <c r="M73" s="2" t="n">
        <v>5395000</v>
      </c>
      <c r="N73" s="55" t="n">
        <v>98.4524982663601</v>
      </c>
      <c r="O73" s="52" t="s">
        <v>78</v>
      </c>
    </row>
    <row r="74" customFormat="false" ht="12.75" hidden="false" customHeight="false" outlineLevel="0" collapsed="false">
      <c r="A74" s="45" t="s">
        <v>151</v>
      </c>
      <c r="B74" s="46" t="s">
        <v>152</v>
      </c>
      <c r="C74" s="53" t="n">
        <v>0</v>
      </c>
      <c r="D74" s="2" t="n">
        <v>0</v>
      </c>
      <c r="E74" s="54" t="n">
        <v>0</v>
      </c>
      <c r="F74" s="1" t="n">
        <v>15200</v>
      </c>
      <c r="G74" s="2" t="n">
        <v>1390800</v>
      </c>
      <c r="H74" s="54" t="n">
        <v>91.5</v>
      </c>
      <c r="I74" s="1" t="n">
        <v>10860</v>
      </c>
      <c r="J74" s="2" t="n">
        <v>995925</v>
      </c>
      <c r="K74" s="2" t="n">
        <v>91.7058011049724</v>
      </c>
      <c r="L74" s="53" t="n">
        <v>26060</v>
      </c>
      <c r="M74" s="2" t="n">
        <v>2386725</v>
      </c>
      <c r="N74" s="55" t="n">
        <v>91.5857636224098</v>
      </c>
      <c r="O74" s="52" t="s">
        <v>78</v>
      </c>
    </row>
  </sheetData>
  <mergeCells count="4">
    <mergeCell ref="C7:E7"/>
    <mergeCell ref="F7:H7"/>
    <mergeCell ref="I7:K7"/>
    <mergeCell ref="L7:N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4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true" outlineLevel="0" max="11" min="3" style="0" width="14.56"/>
    <col collapsed="false" customWidth="true" hidden="false" outlineLevel="0" max="14" min="12" style="0" width="14.56"/>
    <col collapsed="false" customWidth="true" hidden="false" outlineLevel="0" max="16" min="16" style="0" width="3.56"/>
    <col collapsed="false" customWidth="true" hidden="false" outlineLevel="0" max="17" min="17" style="0" width="9.56"/>
    <col collapsed="false" customWidth="true" hidden="false" outlineLevel="0" max="18" min="18" style="0" width="10.41"/>
  </cols>
  <sheetData>
    <row r="1" customFormat="false" ht="12.75" hidden="false" customHeight="false" outlineLevel="0" collapsed="false">
      <c r="C1" s="1"/>
      <c r="F1" s="1"/>
      <c r="I1" s="1"/>
      <c r="J1" s="2"/>
      <c r="K1" s="2"/>
      <c r="L1" s="1"/>
      <c r="M1" s="2"/>
      <c r="N1" s="3"/>
    </row>
    <row r="2" customFormat="false" ht="12.75" hidden="false" customHeight="false" outlineLevel="0" collapsed="false">
      <c r="C2" s="1"/>
      <c r="F2" s="1"/>
      <c r="I2" s="1"/>
      <c r="J2" s="2"/>
      <c r="K2" s="2"/>
      <c r="L2" s="1"/>
      <c r="M2" s="2"/>
      <c r="N2" s="3"/>
    </row>
    <row r="3" customFormat="false" ht="12.75" hidden="false" customHeight="false" outlineLevel="0" collapsed="false">
      <c r="B3" s="56"/>
      <c r="C3" s="1"/>
      <c r="F3" s="1"/>
      <c r="I3" s="2"/>
      <c r="J3" s="2"/>
      <c r="K3" s="2"/>
      <c r="L3" s="1"/>
      <c r="M3" s="2"/>
      <c r="N3" s="3"/>
    </row>
    <row r="4" customFormat="false" ht="12.75" hidden="false" customHeight="false" outlineLevel="0" collapsed="false">
      <c r="C4" s="1"/>
      <c r="F4" s="1"/>
      <c r="I4" s="1"/>
      <c r="J4" s="2"/>
      <c r="K4" s="2"/>
      <c r="L4" s="1"/>
      <c r="M4" s="2"/>
      <c r="N4" s="3"/>
    </row>
    <row r="5" customFormat="false" ht="13.5" hidden="false" customHeight="false" outlineLevel="0" collapsed="false">
      <c r="A5" s="0" t="s">
        <v>153</v>
      </c>
      <c r="C5" s="1"/>
      <c r="F5" s="1"/>
      <c r="I5" s="1"/>
      <c r="J5" s="2"/>
      <c r="K5" s="2"/>
      <c r="L5" s="1"/>
      <c r="M5" s="2"/>
      <c r="N5" s="3"/>
    </row>
    <row r="6" customFormat="false" ht="18.75" hidden="false" customHeight="false" outlineLevel="0" collapsed="false">
      <c r="C6" s="36" t="s">
        <v>26</v>
      </c>
      <c r="D6" s="36"/>
      <c r="E6" s="36"/>
      <c r="F6" s="36" t="s">
        <v>27</v>
      </c>
      <c r="G6" s="36"/>
      <c r="H6" s="36"/>
      <c r="I6" s="36" t="s">
        <v>28</v>
      </c>
      <c r="J6" s="36"/>
      <c r="K6" s="36"/>
      <c r="L6" s="37" t="s">
        <v>29</v>
      </c>
      <c r="M6" s="37"/>
      <c r="N6" s="37"/>
    </row>
    <row r="7" customFormat="false" ht="13.5" hidden="false" customHeight="false" outlineLevel="0" collapsed="false">
      <c r="A7" s="38"/>
      <c r="B7" s="39"/>
      <c r="C7" s="40" t="s">
        <v>30</v>
      </c>
      <c r="D7" s="41" t="s">
        <v>31</v>
      </c>
      <c r="E7" s="42" t="s">
        <v>32</v>
      </c>
      <c r="F7" s="40" t="s">
        <v>30</v>
      </c>
      <c r="G7" s="41" t="s">
        <v>31</v>
      </c>
      <c r="H7" s="42" t="s">
        <v>32</v>
      </c>
      <c r="I7" s="40" t="s">
        <v>30</v>
      </c>
      <c r="J7" s="43" t="s">
        <v>31</v>
      </c>
      <c r="K7" s="42" t="s">
        <v>32</v>
      </c>
      <c r="L7" s="40" t="s">
        <v>30</v>
      </c>
      <c r="M7" s="43" t="s">
        <v>31</v>
      </c>
      <c r="N7" s="44" t="s">
        <v>32</v>
      </c>
      <c r="Q7" s="0" t="s">
        <v>154</v>
      </c>
      <c r="R7" s="0" t="s">
        <v>1</v>
      </c>
    </row>
    <row r="8" customFormat="false" ht="12.75" hidden="false" customHeight="false" outlineLevel="0" collapsed="false">
      <c r="A8" s="45" t="s">
        <v>76</v>
      </c>
      <c r="B8" s="46" t="s">
        <v>77</v>
      </c>
      <c r="C8" s="47" t="n">
        <v>475</v>
      </c>
      <c r="D8" s="48" t="n">
        <v>318071</v>
      </c>
      <c r="E8" s="49" t="n">
        <v>669.623157894737</v>
      </c>
      <c r="F8" s="50" t="n">
        <v>0</v>
      </c>
      <c r="G8" s="48" t="n">
        <v>0</v>
      </c>
      <c r="H8" s="49" t="n">
        <v>0</v>
      </c>
      <c r="I8" s="50" t="n">
        <v>0</v>
      </c>
      <c r="J8" s="48" t="n">
        <v>0</v>
      </c>
      <c r="K8" s="48" t="n">
        <v>0</v>
      </c>
      <c r="L8" s="47" t="n">
        <v>475</v>
      </c>
      <c r="M8" s="48" t="n">
        <v>318071</v>
      </c>
      <c r="N8" s="51" t="n">
        <v>669.623157894737</v>
      </c>
      <c r="O8" s="52" t="s">
        <v>78</v>
      </c>
      <c r="Q8" s="57" t="n">
        <f aca="false">+L8/1000</f>
        <v>0.475</v>
      </c>
      <c r="R8" s="58" t="n">
        <f aca="false">+N8</f>
        <v>669.623157894737</v>
      </c>
    </row>
    <row r="9" customFormat="false" ht="12.75" hidden="false" customHeight="false" outlineLevel="0" collapsed="false">
      <c r="A9" s="45" t="s">
        <v>155</v>
      </c>
      <c r="B9" s="46" t="s">
        <v>34</v>
      </c>
      <c r="C9" s="53" t="n">
        <v>3765</v>
      </c>
      <c r="D9" s="2" t="n">
        <v>2390850</v>
      </c>
      <c r="E9" s="54" t="n">
        <v>635.019920318725</v>
      </c>
      <c r="F9" s="1" t="n">
        <v>105</v>
      </c>
      <c r="G9" s="2" t="n">
        <v>63375</v>
      </c>
      <c r="H9" s="54" t="n">
        <v>603.571428571429</v>
      </c>
      <c r="I9" s="1" t="n">
        <v>0</v>
      </c>
      <c r="J9" s="2" t="n">
        <v>0</v>
      </c>
      <c r="K9" s="2" t="n">
        <v>0</v>
      </c>
      <c r="L9" s="53" t="n">
        <v>3870</v>
      </c>
      <c r="M9" s="2" t="n">
        <v>2454225</v>
      </c>
      <c r="N9" s="55" t="n">
        <v>634.166666666667</v>
      </c>
      <c r="O9" s="52" t="s">
        <v>35</v>
      </c>
      <c r="Q9" s="57" t="n">
        <f aca="false">+Q8+L9/1000</f>
        <v>4.345</v>
      </c>
      <c r="R9" s="58" t="n">
        <f aca="false">+N9</f>
        <v>634.166666666667</v>
      </c>
    </row>
    <row r="10" customFormat="false" ht="12.75" hidden="false" customHeight="false" outlineLevel="0" collapsed="false">
      <c r="A10" s="45" t="s">
        <v>79</v>
      </c>
      <c r="B10" s="46" t="s">
        <v>80</v>
      </c>
      <c r="C10" s="53" t="n">
        <v>180</v>
      </c>
      <c r="D10" s="2" t="n">
        <v>90000</v>
      </c>
      <c r="E10" s="54" t="n">
        <v>500</v>
      </c>
      <c r="F10" s="1" t="n">
        <v>0</v>
      </c>
      <c r="G10" s="2" t="n">
        <v>0</v>
      </c>
      <c r="H10" s="54" t="n">
        <v>0</v>
      </c>
      <c r="I10" s="1" t="n">
        <v>0</v>
      </c>
      <c r="J10" s="2" t="n">
        <v>0</v>
      </c>
      <c r="K10" s="2" t="n">
        <v>0</v>
      </c>
      <c r="L10" s="53" t="n">
        <v>180</v>
      </c>
      <c r="M10" s="2" t="n">
        <v>90000</v>
      </c>
      <c r="N10" s="55" t="n">
        <v>500</v>
      </c>
      <c r="O10" s="52" t="s">
        <v>78</v>
      </c>
      <c r="Q10" s="57" t="n">
        <f aca="false">+Q9+L10/1000</f>
        <v>4.525</v>
      </c>
      <c r="R10" s="58" t="n">
        <f aca="false">+N10</f>
        <v>500</v>
      </c>
    </row>
    <row r="11" customFormat="false" ht="12.75" hidden="false" customHeight="false" outlineLevel="0" collapsed="false">
      <c r="A11" s="45" t="s">
        <v>36</v>
      </c>
      <c r="B11" s="46" t="s">
        <v>37</v>
      </c>
      <c r="C11" s="53" t="n">
        <v>0</v>
      </c>
      <c r="D11" s="2" t="n">
        <v>0</v>
      </c>
      <c r="E11" s="54" t="n">
        <v>0</v>
      </c>
      <c r="F11" s="1" t="n">
        <v>175</v>
      </c>
      <c r="G11" s="2" t="n">
        <v>87500</v>
      </c>
      <c r="H11" s="54" t="n">
        <v>500</v>
      </c>
      <c r="I11" s="1" t="n">
        <v>0</v>
      </c>
      <c r="J11" s="2" t="n">
        <v>0</v>
      </c>
      <c r="K11" s="2" t="n">
        <v>0</v>
      </c>
      <c r="L11" s="53" t="n">
        <v>175</v>
      </c>
      <c r="M11" s="2" t="n">
        <v>87500</v>
      </c>
      <c r="N11" s="55" t="n">
        <v>500</v>
      </c>
      <c r="O11" s="52" t="s">
        <v>35</v>
      </c>
      <c r="Q11" s="57" t="n">
        <f aca="false">+Q10+L11/1000</f>
        <v>4.7</v>
      </c>
      <c r="R11" s="58" t="n">
        <f aca="false">+N11</f>
        <v>500</v>
      </c>
    </row>
    <row r="12" customFormat="false" ht="12.75" hidden="false" customHeight="false" outlineLevel="0" collapsed="false">
      <c r="A12" s="45" t="s">
        <v>156</v>
      </c>
      <c r="B12" s="46" t="s">
        <v>82</v>
      </c>
      <c r="C12" s="53" t="n">
        <v>50</v>
      </c>
      <c r="D12" s="2" t="n">
        <v>25000</v>
      </c>
      <c r="E12" s="54" t="n">
        <v>500</v>
      </c>
      <c r="F12" s="1" t="n">
        <v>0</v>
      </c>
      <c r="G12" s="2" t="n">
        <v>0</v>
      </c>
      <c r="H12" s="54" t="n">
        <v>0</v>
      </c>
      <c r="I12" s="1" t="n">
        <v>0</v>
      </c>
      <c r="J12" s="2" t="n">
        <v>0</v>
      </c>
      <c r="K12" s="2" t="n">
        <v>0</v>
      </c>
      <c r="L12" s="53" t="n">
        <v>50</v>
      </c>
      <c r="M12" s="2" t="n">
        <v>25000</v>
      </c>
      <c r="N12" s="55" t="n">
        <v>500</v>
      </c>
      <c r="O12" s="52" t="s">
        <v>78</v>
      </c>
      <c r="Q12" s="57" t="n">
        <f aca="false">+Q11+L12/1000</f>
        <v>4.75</v>
      </c>
      <c r="R12" s="58" t="n">
        <f aca="false">+N12</f>
        <v>500</v>
      </c>
    </row>
    <row r="13" customFormat="false" ht="12.75" hidden="false" customHeight="false" outlineLevel="0" collapsed="false">
      <c r="A13" s="45" t="s">
        <v>17</v>
      </c>
      <c r="B13" s="46" t="s">
        <v>38</v>
      </c>
      <c r="C13" s="53" t="n">
        <v>162716</v>
      </c>
      <c r="D13" s="2" t="n">
        <v>77185725</v>
      </c>
      <c r="E13" s="54" t="n">
        <v>474.358544949483</v>
      </c>
      <c r="F13" s="1" t="n">
        <v>359167</v>
      </c>
      <c r="G13" s="2" t="n">
        <v>183583504</v>
      </c>
      <c r="H13" s="54" t="n">
        <v>511.136891752305</v>
      </c>
      <c r="I13" s="1" t="n">
        <v>282418.72</v>
      </c>
      <c r="J13" s="2" t="n">
        <v>139664793</v>
      </c>
      <c r="K13" s="2" t="n">
        <v>494.530932652057</v>
      </c>
      <c r="L13" s="53" t="n">
        <v>804301.72</v>
      </c>
      <c r="M13" s="2" t="n">
        <v>400434022</v>
      </c>
      <c r="N13" s="55" t="n">
        <v>497.86543040092</v>
      </c>
      <c r="O13" s="52" t="s">
        <v>35</v>
      </c>
      <c r="Q13" s="57" t="n">
        <f aca="false">+Q12+L13/1000</f>
        <v>809.05172</v>
      </c>
      <c r="R13" s="58" t="n">
        <f aca="false">+N13</f>
        <v>497.86543040092</v>
      </c>
    </row>
    <row r="14" customFormat="false" ht="12.75" hidden="false" customHeight="false" outlineLevel="0" collapsed="false">
      <c r="A14" s="45" t="s">
        <v>83</v>
      </c>
      <c r="B14" s="46" t="s">
        <v>84</v>
      </c>
      <c r="C14" s="53" t="n">
        <v>62645</v>
      </c>
      <c r="D14" s="2" t="n">
        <v>33602570</v>
      </c>
      <c r="E14" s="54" t="n">
        <v>536.396679703089</v>
      </c>
      <c r="F14" s="1" t="n">
        <v>34606</v>
      </c>
      <c r="G14" s="2" t="n">
        <v>15848650</v>
      </c>
      <c r="H14" s="54" t="n">
        <v>457.974050742646</v>
      </c>
      <c r="I14" s="1" t="n">
        <v>22282</v>
      </c>
      <c r="J14" s="2" t="n">
        <v>8108815</v>
      </c>
      <c r="K14" s="2" t="n">
        <v>363.917736289382</v>
      </c>
      <c r="L14" s="53" t="n">
        <v>119533</v>
      </c>
      <c r="M14" s="2" t="n">
        <v>57560035</v>
      </c>
      <c r="N14" s="55" t="n">
        <v>481.540955217388</v>
      </c>
      <c r="O14" s="52" t="s">
        <v>78</v>
      </c>
      <c r="Q14" s="57" t="n">
        <f aca="false">+Q13+L14/1000</f>
        <v>928.58472</v>
      </c>
      <c r="R14" s="58" t="n">
        <f aca="false">+N14</f>
        <v>481.540955217388</v>
      </c>
    </row>
    <row r="15" customFormat="false" ht="12.75" hidden="false" customHeight="false" outlineLevel="0" collapsed="false">
      <c r="A15" s="45" t="s">
        <v>39</v>
      </c>
      <c r="B15" s="46" t="s">
        <v>40</v>
      </c>
      <c r="C15" s="53" t="n">
        <v>246</v>
      </c>
      <c r="D15" s="2" t="n">
        <v>127075</v>
      </c>
      <c r="E15" s="54" t="n">
        <v>516.565040650407</v>
      </c>
      <c r="F15" s="1" t="n">
        <v>2818</v>
      </c>
      <c r="G15" s="2" t="n">
        <v>1202285</v>
      </c>
      <c r="H15" s="54" t="n">
        <v>426.644783534422</v>
      </c>
      <c r="I15" s="1" t="n">
        <v>2825</v>
      </c>
      <c r="J15" s="2" t="n">
        <v>1470425</v>
      </c>
      <c r="K15" s="2" t="n">
        <v>520.504424778761</v>
      </c>
      <c r="L15" s="53" t="n">
        <v>5889</v>
      </c>
      <c r="M15" s="2" t="n">
        <v>2799785</v>
      </c>
      <c r="N15" s="55" t="n">
        <v>475.426218373238</v>
      </c>
      <c r="O15" s="52" t="s">
        <v>35</v>
      </c>
      <c r="Q15" s="57" t="n">
        <f aca="false">+Q14+L15/1000</f>
        <v>934.47372</v>
      </c>
      <c r="R15" s="58" t="n">
        <f aca="false">+N15</f>
        <v>475.426218373238</v>
      </c>
    </row>
    <row r="16" customFormat="false" ht="12.75" hidden="false" customHeight="false" outlineLevel="0" collapsed="false">
      <c r="A16" s="45" t="s">
        <v>157</v>
      </c>
      <c r="B16" s="46" t="s">
        <v>86</v>
      </c>
      <c r="C16" s="53" t="n">
        <v>145622</v>
      </c>
      <c r="D16" s="2" t="n">
        <v>63770165</v>
      </c>
      <c r="E16" s="54" t="n">
        <v>437.915733886363</v>
      </c>
      <c r="F16" s="1" t="n">
        <v>395939</v>
      </c>
      <c r="G16" s="2" t="n">
        <v>183795865</v>
      </c>
      <c r="H16" s="54" t="n">
        <v>464.202478159515</v>
      </c>
      <c r="I16" s="1" t="n">
        <v>198282</v>
      </c>
      <c r="J16" s="2" t="n">
        <v>74011547</v>
      </c>
      <c r="K16" s="2" t="n">
        <v>373.264073390424</v>
      </c>
      <c r="L16" s="53" t="n">
        <v>739843</v>
      </c>
      <c r="M16" s="2" t="n">
        <v>321577577</v>
      </c>
      <c r="N16" s="55" t="n">
        <v>434.656510908395</v>
      </c>
      <c r="O16" s="52" t="s">
        <v>78</v>
      </c>
      <c r="Q16" s="57" t="n">
        <f aca="false">+Q15+L16/1000</f>
        <v>1674.31672</v>
      </c>
      <c r="R16" s="58" t="n">
        <f aca="false">+N16</f>
        <v>434.656510908395</v>
      </c>
    </row>
    <row r="17" customFormat="false" ht="12.75" hidden="false" customHeight="false" outlineLevel="0" collapsed="false">
      <c r="A17" s="45" t="s">
        <v>41</v>
      </c>
      <c r="B17" s="46" t="s">
        <v>42</v>
      </c>
      <c r="C17" s="53" t="n">
        <v>44322</v>
      </c>
      <c r="D17" s="2" t="n">
        <v>22041125</v>
      </c>
      <c r="E17" s="54" t="n">
        <v>497.295361220162</v>
      </c>
      <c r="F17" s="1" t="n">
        <v>65473</v>
      </c>
      <c r="G17" s="2" t="n">
        <v>29465125</v>
      </c>
      <c r="H17" s="54" t="n">
        <v>450.034747147679</v>
      </c>
      <c r="I17" s="1" t="n">
        <v>42055</v>
      </c>
      <c r="J17" s="2" t="n">
        <v>14149375</v>
      </c>
      <c r="K17" s="2" t="n">
        <v>336.449292593033</v>
      </c>
      <c r="L17" s="53" t="n">
        <v>151850</v>
      </c>
      <c r="M17" s="2" t="n">
        <v>65655625</v>
      </c>
      <c r="N17" s="55" t="n">
        <v>432.371583799802</v>
      </c>
      <c r="O17" s="52" t="s">
        <v>35</v>
      </c>
      <c r="Q17" s="57" t="n">
        <f aca="false">+Q16+L17/1000</f>
        <v>1826.16672</v>
      </c>
      <c r="R17" s="58" t="n">
        <f aca="false">+N17</f>
        <v>432.371583799802</v>
      </c>
    </row>
    <row r="18" customFormat="false" ht="12.75" hidden="false" customHeight="false" outlineLevel="0" collapsed="false">
      <c r="A18" s="45" t="s">
        <v>87</v>
      </c>
      <c r="B18" s="46" t="s">
        <v>88</v>
      </c>
      <c r="C18" s="53" t="n">
        <v>100</v>
      </c>
      <c r="D18" s="2" t="n">
        <v>40000</v>
      </c>
      <c r="E18" s="54" t="n">
        <v>400</v>
      </c>
      <c r="F18" s="1" t="n">
        <v>0</v>
      </c>
      <c r="G18" s="2" t="n">
        <v>0</v>
      </c>
      <c r="H18" s="54" t="n">
        <v>0</v>
      </c>
      <c r="I18" s="1" t="n">
        <v>0</v>
      </c>
      <c r="J18" s="2" t="n">
        <v>0</v>
      </c>
      <c r="K18" s="2" t="n">
        <v>0</v>
      </c>
      <c r="L18" s="53" t="n">
        <v>100</v>
      </c>
      <c r="M18" s="2" t="n">
        <v>40000</v>
      </c>
      <c r="N18" s="55" t="n">
        <v>400</v>
      </c>
      <c r="O18" s="52" t="s">
        <v>78</v>
      </c>
      <c r="Q18" s="57" t="n">
        <f aca="false">+Q17+L18/1000</f>
        <v>1826.26672</v>
      </c>
      <c r="R18" s="58" t="n">
        <f aca="false">+N18</f>
        <v>400</v>
      </c>
    </row>
    <row r="19" customFormat="false" ht="12.75" hidden="false" customHeight="false" outlineLevel="0" collapsed="false">
      <c r="A19" s="45" t="s">
        <v>158</v>
      </c>
      <c r="B19" s="46" t="s">
        <v>90</v>
      </c>
      <c r="C19" s="53" t="n">
        <v>3930</v>
      </c>
      <c r="D19" s="2" t="n">
        <v>1390900</v>
      </c>
      <c r="E19" s="54" t="n">
        <v>353.918575063613</v>
      </c>
      <c r="F19" s="1" t="n">
        <v>2600</v>
      </c>
      <c r="G19" s="2" t="n">
        <v>1064750</v>
      </c>
      <c r="H19" s="54" t="n">
        <v>409.519230769231</v>
      </c>
      <c r="I19" s="1" t="n">
        <v>0</v>
      </c>
      <c r="J19" s="2" t="n">
        <v>0</v>
      </c>
      <c r="K19" s="2" t="n">
        <v>0</v>
      </c>
      <c r="L19" s="53" t="n">
        <v>6530</v>
      </c>
      <c r="M19" s="2" t="n">
        <v>2455650</v>
      </c>
      <c r="N19" s="55" t="n">
        <v>376.056661562021</v>
      </c>
      <c r="O19" s="52" t="s">
        <v>78</v>
      </c>
      <c r="Q19" s="57" t="n">
        <f aca="false">+Q18+L19/1000</f>
        <v>1832.79672</v>
      </c>
      <c r="R19" s="58" t="n">
        <f aca="false">+N19</f>
        <v>376.056661562021</v>
      </c>
    </row>
    <row r="20" customFormat="false" ht="12.75" hidden="false" customHeight="false" outlineLevel="0" collapsed="false">
      <c r="A20" s="45" t="s">
        <v>159</v>
      </c>
      <c r="B20" s="46" t="s">
        <v>92</v>
      </c>
      <c r="C20" s="53" t="n">
        <v>0</v>
      </c>
      <c r="D20" s="2" t="n">
        <v>0</v>
      </c>
      <c r="E20" s="54" t="n">
        <v>0</v>
      </c>
      <c r="F20" s="1" t="n">
        <v>22595</v>
      </c>
      <c r="G20" s="2" t="n">
        <v>8712520</v>
      </c>
      <c r="H20" s="54" t="n">
        <v>385.59504315114</v>
      </c>
      <c r="I20" s="1" t="n">
        <v>42275</v>
      </c>
      <c r="J20" s="2" t="n">
        <v>14901922</v>
      </c>
      <c r="K20" s="2" t="n">
        <v>352.499633353046</v>
      </c>
      <c r="L20" s="53" t="n">
        <v>64870</v>
      </c>
      <c r="M20" s="2" t="n">
        <v>23614442</v>
      </c>
      <c r="N20" s="55" t="n">
        <v>364.02716201634</v>
      </c>
      <c r="O20" s="52" t="s">
        <v>78</v>
      </c>
      <c r="Q20" s="57" t="n">
        <f aca="false">+Q19+L20/1000</f>
        <v>1897.66672</v>
      </c>
      <c r="R20" s="58" t="n">
        <f aca="false">+N20</f>
        <v>364.02716201634</v>
      </c>
    </row>
    <row r="21" customFormat="false" ht="12.75" hidden="false" customHeight="false" outlineLevel="0" collapsed="false">
      <c r="A21" s="45" t="s">
        <v>93</v>
      </c>
      <c r="B21" s="46" t="s">
        <v>94</v>
      </c>
      <c r="C21" s="53" t="n">
        <v>12400</v>
      </c>
      <c r="D21" s="2" t="n">
        <v>4362000</v>
      </c>
      <c r="E21" s="54" t="n">
        <v>351.774193548387</v>
      </c>
      <c r="F21" s="1" t="n">
        <v>1563</v>
      </c>
      <c r="G21" s="2" t="n">
        <v>508450</v>
      </c>
      <c r="H21" s="54" t="n">
        <v>325.30390275112</v>
      </c>
      <c r="I21" s="1" t="n">
        <v>0</v>
      </c>
      <c r="J21" s="2" t="n">
        <v>0</v>
      </c>
      <c r="K21" s="2" t="n">
        <v>0</v>
      </c>
      <c r="L21" s="53" t="n">
        <v>13963</v>
      </c>
      <c r="M21" s="2" t="n">
        <v>4870450</v>
      </c>
      <c r="N21" s="55" t="n">
        <v>348.811143737019</v>
      </c>
      <c r="O21" s="52" t="s">
        <v>78</v>
      </c>
      <c r="Q21" s="57" t="n">
        <f aca="false">+Q20+L21/1000</f>
        <v>1911.62972</v>
      </c>
      <c r="R21" s="58" t="n">
        <f aca="false">+N21</f>
        <v>348.811143737019</v>
      </c>
    </row>
    <row r="22" customFormat="false" ht="12.75" hidden="false" customHeight="false" outlineLevel="0" collapsed="false">
      <c r="A22" s="45" t="s">
        <v>43</v>
      </c>
      <c r="B22" s="46" t="s">
        <v>44</v>
      </c>
      <c r="C22" s="53" t="n">
        <v>2500</v>
      </c>
      <c r="D22" s="2" t="n">
        <v>1170000</v>
      </c>
      <c r="E22" s="54" t="n">
        <v>468</v>
      </c>
      <c r="F22" s="1" t="n">
        <v>29125</v>
      </c>
      <c r="G22" s="2" t="n">
        <v>9984000</v>
      </c>
      <c r="H22" s="54" t="n">
        <v>342.798283261803</v>
      </c>
      <c r="I22" s="1" t="n">
        <v>59584</v>
      </c>
      <c r="J22" s="2" t="n">
        <v>20602940</v>
      </c>
      <c r="K22" s="2" t="n">
        <v>345.77973952739</v>
      </c>
      <c r="L22" s="53" t="n">
        <v>91209</v>
      </c>
      <c r="M22" s="2" t="n">
        <v>31756940</v>
      </c>
      <c r="N22" s="55" t="n">
        <v>348.177701761888</v>
      </c>
      <c r="O22" s="52" t="s">
        <v>35</v>
      </c>
      <c r="Q22" s="57" t="n">
        <f aca="false">+Q21+L22/1000</f>
        <v>2002.83872</v>
      </c>
      <c r="R22" s="58" t="n">
        <f aca="false">+N22</f>
        <v>348.177701761888</v>
      </c>
    </row>
    <row r="23" customFormat="false" ht="12.75" hidden="false" customHeight="false" outlineLevel="0" collapsed="false">
      <c r="A23" s="45" t="s">
        <v>160</v>
      </c>
      <c r="B23" s="46" t="s">
        <v>95</v>
      </c>
      <c r="C23" s="53" t="n">
        <v>475</v>
      </c>
      <c r="D23" s="2" t="n">
        <v>217500</v>
      </c>
      <c r="E23" s="54" t="n">
        <v>457.894736842105</v>
      </c>
      <c r="F23" s="1" t="n">
        <v>3100</v>
      </c>
      <c r="G23" s="2" t="n">
        <v>1007500</v>
      </c>
      <c r="H23" s="54" t="n">
        <v>325</v>
      </c>
      <c r="I23" s="1" t="n">
        <v>0</v>
      </c>
      <c r="J23" s="2" t="n">
        <v>0</v>
      </c>
      <c r="K23" s="2" t="n">
        <v>0</v>
      </c>
      <c r="L23" s="53" t="n">
        <v>3575</v>
      </c>
      <c r="M23" s="2" t="n">
        <v>1225000</v>
      </c>
      <c r="N23" s="55" t="n">
        <v>342.657342657343</v>
      </c>
      <c r="O23" s="52" t="s">
        <v>78</v>
      </c>
      <c r="Q23" s="57" t="n">
        <f aca="false">+Q22+L23/1000</f>
        <v>2006.41372</v>
      </c>
      <c r="R23" s="58" t="n">
        <f aca="false">+N23</f>
        <v>342.657342657343</v>
      </c>
    </row>
    <row r="24" customFormat="false" ht="12.75" hidden="false" customHeight="false" outlineLevel="0" collapsed="false">
      <c r="A24" s="45" t="s">
        <v>161</v>
      </c>
      <c r="B24" s="46" t="s">
        <v>97</v>
      </c>
      <c r="C24" s="53" t="n">
        <v>10324</v>
      </c>
      <c r="D24" s="2" t="n">
        <v>4647500</v>
      </c>
      <c r="E24" s="54" t="n">
        <v>450.164664858582</v>
      </c>
      <c r="F24" s="1" t="n">
        <v>13215</v>
      </c>
      <c r="G24" s="2" t="n">
        <v>3376250</v>
      </c>
      <c r="H24" s="54" t="n">
        <v>255.486189935679</v>
      </c>
      <c r="I24" s="1" t="n">
        <v>0</v>
      </c>
      <c r="J24" s="2" t="n">
        <v>0</v>
      </c>
      <c r="K24" s="2" t="n">
        <v>0</v>
      </c>
      <c r="L24" s="53" t="n">
        <v>23539</v>
      </c>
      <c r="M24" s="2" t="n">
        <v>8023750</v>
      </c>
      <c r="N24" s="55" t="n">
        <v>340.87047028336</v>
      </c>
      <c r="O24" s="52" t="s">
        <v>78</v>
      </c>
      <c r="Q24" s="57" t="n">
        <f aca="false">+Q23+L24/1000</f>
        <v>2029.95272</v>
      </c>
      <c r="R24" s="58" t="n">
        <f aca="false">+N24</f>
        <v>340.87047028336</v>
      </c>
    </row>
    <row r="25" customFormat="false" ht="12.75" hidden="false" customHeight="false" outlineLevel="0" collapsed="false">
      <c r="A25" s="45" t="s">
        <v>162</v>
      </c>
      <c r="B25" s="46" t="s">
        <v>99</v>
      </c>
      <c r="C25" s="53" t="n">
        <v>10568</v>
      </c>
      <c r="D25" s="2" t="n">
        <v>5656425</v>
      </c>
      <c r="E25" s="54" t="n">
        <v>535.240821347464</v>
      </c>
      <c r="F25" s="1" t="n">
        <v>13586</v>
      </c>
      <c r="G25" s="2" t="n">
        <v>4663500</v>
      </c>
      <c r="H25" s="54" t="n">
        <v>343.25776534668</v>
      </c>
      <c r="I25" s="1" t="n">
        <v>227954</v>
      </c>
      <c r="J25" s="2" t="n">
        <v>74652305</v>
      </c>
      <c r="K25" s="2" t="n">
        <v>327.488462584557</v>
      </c>
      <c r="L25" s="53" t="n">
        <v>252108</v>
      </c>
      <c r="M25" s="2" t="n">
        <v>84972230</v>
      </c>
      <c r="N25" s="55" t="n">
        <v>337.046940200232</v>
      </c>
      <c r="O25" s="52" t="s">
        <v>78</v>
      </c>
      <c r="Q25" s="57" t="n">
        <f aca="false">+Q24+L25/1000</f>
        <v>2282.06072</v>
      </c>
      <c r="R25" s="58" t="n">
        <f aca="false">+N25</f>
        <v>337.046940200232</v>
      </c>
    </row>
    <row r="26" customFormat="false" ht="12.75" hidden="false" customHeight="false" outlineLevel="0" collapsed="false">
      <c r="A26" s="45" t="s">
        <v>163</v>
      </c>
      <c r="B26" s="46" t="s">
        <v>45</v>
      </c>
      <c r="C26" s="53" t="n">
        <v>0</v>
      </c>
      <c r="D26" s="2" t="n">
        <v>0</v>
      </c>
      <c r="E26" s="54" t="n">
        <v>0</v>
      </c>
      <c r="F26" s="1" t="n">
        <v>5369</v>
      </c>
      <c r="G26" s="2" t="n">
        <v>2213120</v>
      </c>
      <c r="H26" s="54" t="n">
        <v>412.203389830508</v>
      </c>
      <c r="I26" s="1" t="n">
        <v>9388</v>
      </c>
      <c r="J26" s="2" t="n">
        <v>2680925</v>
      </c>
      <c r="K26" s="2" t="n">
        <v>285.569343843204</v>
      </c>
      <c r="L26" s="53" t="n">
        <v>14757</v>
      </c>
      <c r="M26" s="2" t="n">
        <v>4894045</v>
      </c>
      <c r="N26" s="55" t="n">
        <v>331.64227146439</v>
      </c>
      <c r="O26" s="52" t="s">
        <v>35</v>
      </c>
      <c r="Q26" s="57" t="n">
        <f aca="false">+Q25+L26/1000</f>
        <v>2296.81772</v>
      </c>
      <c r="R26" s="58" t="n">
        <f aca="false">+N26</f>
        <v>331.64227146439</v>
      </c>
    </row>
    <row r="27" customFormat="false" ht="12.75" hidden="false" customHeight="false" outlineLevel="0" collapsed="false">
      <c r="A27" s="45" t="s">
        <v>100</v>
      </c>
      <c r="B27" s="46" t="s">
        <v>101</v>
      </c>
      <c r="C27" s="53" t="n">
        <v>63366.8</v>
      </c>
      <c r="D27" s="2" t="n">
        <v>25052130</v>
      </c>
      <c r="E27" s="54" t="n">
        <v>395.351035558052</v>
      </c>
      <c r="F27" s="1" t="n">
        <v>16200</v>
      </c>
      <c r="G27" s="2" t="n">
        <v>4774000</v>
      </c>
      <c r="H27" s="54" t="n">
        <v>294.691358024691</v>
      </c>
      <c r="I27" s="1" t="n">
        <v>90800</v>
      </c>
      <c r="J27" s="2" t="n">
        <v>26478000</v>
      </c>
      <c r="K27" s="2" t="n">
        <v>291.607929515419</v>
      </c>
      <c r="L27" s="53" t="n">
        <v>170366.8</v>
      </c>
      <c r="M27" s="2" t="n">
        <v>56304130</v>
      </c>
      <c r="N27" s="55" t="n">
        <v>330.487688915916</v>
      </c>
      <c r="O27" s="52" t="s">
        <v>78</v>
      </c>
      <c r="Q27" s="57" t="n">
        <f aca="false">+Q26+L27/1000</f>
        <v>2467.18452</v>
      </c>
      <c r="R27" s="58" t="n">
        <f aca="false">+N27</f>
        <v>330.487688915916</v>
      </c>
    </row>
    <row r="28" customFormat="false" ht="12.75" hidden="false" customHeight="false" outlineLevel="0" collapsed="false">
      <c r="A28" s="45" t="s">
        <v>164</v>
      </c>
      <c r="B28" s="46" t="s">
        <v>46</v>
      </c>
      <c r="C28" s="53" t="n">
        <v>75</v>
      </c>
      <c r="D28" s="2" t="n">
        <v>14250</v>
      </c>
      <c r="E28" s="54" t="n">
        <v>190</v>
      </c>
      <c r="F28" s="1" t="n">
        <v>12495</v>
      </c>
      <c r="G28" s="2" t="n">
        <v>4861375</v>
      </c>
      <c r="H28" s="54" t="n">
        <v>389.0656262505</v>
      </c>
      <c r="I28" s="1" t="n">
        <v>34985</v>
      </c>
      <c r="J28" s="2" t="n">
        <v>10833600</v>
      </c>
      <c r="K28" s="2" t="n">
        <v>309.664141775046</v>
      </c>
      <c r="L28" s="53" t="n">
        <v>47555</v>
      </c>
      <c r="M28" s="2" t="n">
        <v>15709225</v>
      </c>
      <c r="N28" s="55" t="n">
        <v>330.338029649879</v>
      </c>
      <c r="O28" s="52" t="s">
        <v>35</v>
      </c>
      <c r="Q28" s="57" t="n">
        <f aca="false">+Q27+L28/1000</f>
        <v>2514.73952</v>
      </c>
      <c r="R28" s="58" t="n">
        <f aca="false">+N28</f>
        <v>330.338029649879</v>
      </c>
    </row>
    <row r="29" customFormat="false" ht="12.75" hidden="false" customHeight="false" outlineLevel="0" collapsed="false">
      <c r="A29" s="45" t="s">
        <v>47</v>
      </c>
      <c r="B29" s="46" t="s">
        <v>48</v>
      </c>
      <c r="C29" s="53" t="n">
        <v>14400</v>
      </c>
      <c r="D29" s="2" t="n">
        <v>5400000</v>
      </c>
      <c r="E29" s="54" t="n">
        <v>375</v>
      </c>
      <c r="F29" s="1" t="n">
        <v>0</v>
      </c>
      <c r="G29" s="2" t="n">
        <v>0</v>
      </c>
      <c r="H29" s="54" t="n">
        <v>0</v>
      </c>
      <c r="I29" s="1" t="n">
        <v>12925</v>
      </c>
      <c r="J29" s="2" t="n">
        <v>3535050</v>
      </c>
      <c r="K29" s="2" t="n">
        <v>273.504835589942</v>
      </c>
      <c r="L29" s="53" t="n">
        <v>27325</v>
      </c>
      <c r="M29" s="2" t="n">
        <v>8935050</v>
      </c>
      <c r="N29" s="55" t="n">
        <v>326.991765782251</v>
      </c>
      <c r="O29" s="52" t="s">
        <v>35</v>
      </c>
      <c r="Q29" s="57" t="n">
        <f aca="false">+Q28+L29/1000</f>
        <v>2542.06452</v>
      </c>
      <c r="R29" s="58" t="n">
        <f aca="false">+N29</f>
        <v>326.991765782251</v>
      </c>
    </row>
    <row r="30" customFormat="false" ht="12.75" hidden="false" customHeight="false" outlineLevel="0" collapsed="false">
      <c r="A30" s="45" t="s">
        <v>165</v>
      </c>
      <c r="B30" s="46" t="s">
        <v>103</v>
      </c>
      <c r="C30" s="53" t="n">
        <v>425</v>
      </c>
      <c r="D30" s="2" t="n">
        <v>131750</v>
      </c>
      <c r="E30" s="54" t="n">
        <v>310</v>
      </c>
      <c r="F30" s="1" t="n">
        <v>3297</v>
      </c>
      <c r="G30" s="2" t="n">
        <v>1043600</v>
      </c>
      <c r="H30" s="54" t="n">
        <v>316.530178950561</v>
      </c>
      <c r="I30" s="1" t="n">
        <v>0</v>
      </c>
      <c r="J30" s="2" t="n">
        <v>0</v>
      </c>
      <c r="K30" s="2" t="n">
        <v>0</v>
      </c>
      <c r="L30" s="53" t="n">
        <v>3722</v>
      </c>
      <c r="M30" s="2" t="n">
        <v>1175350</v>
      </c>
      <c r="N30" s="55" t="n">
        <v>315.784524449221</v>
      </c>
      <c r="O30" s="52" t="s">
        <v>78</v>
      </c>
      <c r="Q30" s="57" t="n">
        <f aca="false">+Q29+L30/1000</f>
        <v>2545.78652</v>
      </c>
      <c r="R30" s="58" t="n">
        <f aca="false">+N30</f>
        <v>315.784524449221</v>
      </c>
    </row>
    <row r="31" customFormat="false" ht="12.75" hidden="false" customHeight="false" outlineLevel="0" collapsed="false">
      <c r="A31" s="45" t="s">
        <v>166</v>
      </c>
      <c r="B31" s="46" t="s">
        <v>49</v>
      </c>
      <c r="C31" s="53" t="n">
        <v>0</v>
      </c>
      <c r="D31" s="2" t="n">
        <v>0</v>
      </c>
      <c r="E31" s="54" t="n">
        <v>0</v>
      </c>
      <c r="F31" s="1" t="n">
        <v>100838</v>
      </c>
      <c r="G31" s="2" t="n">
        <v>30633830</v>
      </c>
      <c r="H31" s="54" t="n">
        <v>303.79251869335</v>
      </c>
      <c r="I31" s="1" t="n">
        <v>360306</v>
      </c>
      <c r="J31" s="2" t="n">
        <v>109849580</v>
      </c>
      <c r="K31" s="2" t="n">
        <v>304.878575433104</v>
      </c>
      <c r="L31" s="53" t="n">
        <v>461144</v>
      </c>
      <c r="M31" s="2" t="n">
        <v>140483410</v>
      </c>
      <c r="N31" s="55" t="n">
        <v>304.641088250091</v>
      </c>
      <c r="O31" s="52" t="s">
        <v>35</v>
      </c>
      <c r="Q31" s="57" t="n">
        <f aca="false">+Q30+L31/1000</f>
        <v>3006.93052</v>
      </c>
      <c r="R31" s="58" t="n">
        <f aca="false">+N31</f>
        <v>304.641088250091</v>
      </c>
    </row>
    <row r="32" customFormat="false" ht="12.75" hidden="false" customHeight="false" outlineLevel="0" collapsed="false">
      <c r="A32" s="45" t="s">
        <v>167</v>
      </c>
      <c r="B32" s="46" t="s">
        <v>50</v>
      </c>
      <c r="C32" s="53" t="n">
        <v>205673</v>
      </c>
      <c r="D32" s="2" t="n">
        <v>53023046</v>
      </c>
      <c r="E32" s="54" t="n">
        <v>257.802657616702</v>
      </c>
      <c r="F32" s="1" t="n">
        <v>456974</v>
      </c>
      <c r="G32" s="2" t="n">
        <v>137185915</v>
      </c>
      <c r="H32" s="54" t="n">
        <v>300.205077312933</v>
      </c>
      <c r="I32" s="1" t="n">
        <v>142832</v>
      </c>
      <c r="J32" s="2" t="n">
        <v>45220236</v>
      </c>
      <c r="K32" s="2" t="n">
        <v>316.597373137672</v>
      </c>
      <c r="L32" s="53" t="n">
        <v>805479</v>
      </c>
      <c r="M32" s="2" t="n">
        <v>235429197</v>
      </c>
      <c r="N32" s="55" t="n">
        <v>292.284711333256</v>
      </c>
      <c r="O32" s="52" t="s">
        <v>35</v>
      </c>
      <c r="Q32" s="57" t="n">
        <f aca="false">+Q31+L32/1000</f>
        <v>3812.40952</v>
      </c>
      <c r="R32" s="58" t="n">
        <f aca="false">+N32</f>
        <v>292.284711333256</v>
      </c>
    </row>
    <row r="33" customFormat="false" ht="12.75" hidden="false" customHeight="false" outlineLevel="0" collapsed="false">
      <c r="A33" s="45" t="s">
        <v>168</v>
      </c>
      <c r="B33" s="46" t="s">
        <v>52</v>
      </c>
      <c r="C33" s="53" t="n">
        <v>400</v>
      </c>
      <c r="D33" s="2" t="n">
        <v>116000</v>
      </c>
      <c r="E33" s="54" t="n">
        <v>290</v>
      </c>
      <c r="F33" s="1" t="n">
        <v>0</v>
      </c>
      <c r="G33" s="2" t="n">
        <v>0</v>
      </c>
      <c r="H33" s="54" t="n">
        <v>0</v>
      </c>
      <c r="I33" s="1" t="n">
        <v>0</v>
      </c>
      <c r="J33" s="2" t="n">
        <v>0</v>
      </c>
      <c r="K33" s="2" t="n">
        <v>0</v>
      </c>
      <c r="L33" s="53" t="n">
        <v>400</v>
      </c>
      <c r="M33" s="2" t="n">
        <v>116000</v>
      </c>
      <c r="N33" s="55" t="n">
        <v>290</v>
      </c>
      <c r="O33" s="52" t="s">
        <v>35</v>
      </c>
      <c r="Q33" s="57" t="n">
        <f aca="false">+Q32+L33/1000</f>
        <v>3812.80952</v>
      </c>
      <c r="R33" s="58" t="n">
        <f aca="false">+N33</f>
        <v>290</v>
      </c>
    </row>
    <row r="34" customFormat="false" ht="12.75" hidden="false" customHeight="false" outlineLevel="0" collapsed="false">
      <c r="A34" s="45" t="s">
        <v>169</v>
      </c>
      <c r="B34" s="46" t="s">
        <v>105</v>
      </c>
      <c r="C34" s="53" t="n">
        <v>400</v>
      </c>
      <c r="D34" s="2" t="n">
        <v>162000</v>
      </c>
      <c r="E34" s="54" t="n">
        <v>405</v>
      </c>
      <c r="F34" s="1" t="n">
        <v>1494</v>
      </c>
      <c r="G34" s="2" t="n">
        <v>373865</v>
      </c>
      <c r="H34" s="54" t="n">
        <v>250.244310575636</v>
      </c>
      <c r="I34" s="1" t="n">
        <v>0</v>
      </c>
      <c r="J34" s="2" t="n">
        <v>0</v>
      </c>
      <c r="K34" s="2" t="n">
        <v>0</v>
      </c>
      <c r="L34" s="53" t="n">
        <v>1894</v>
      </c>
      <c r="M34" s="2" t="n">
        <v>535865</v>
      </c>
      <c r="N34" s="55" t="n">
        <v>282.927666314678</v>
      </c>
      <c r="O34" s="52" t="s">
        <v>78</v>
      </c>
      <c r="Q34" s="57" t="n">
        <f aca="false">+Q33+L34/1000</f>
        <v>3814.70352</v>
      </c>
      <c r="R34" s="58" t="n">
        <f aca="false">+N34</f>
        <v>282.927666314678</v>
      </c>
    </row>
    <row r="35" customFormat="false" ht="12.75" hidden="false" customHeight="false" outlineLevel="0" collapsed="false">
      <c r="A35" s="45" t="s">
        <v>170</v>
      </c>
      <c r="B35" s="46" t="s">
        <v>106</v>
      </c>
      <c r="C35" s="53" t="n">
        <v>39320</v>
      </c>
      <c r="D35" s="2" t="n">
        <v>9366300</v>
      </c>
      <c r="E35" s="54" t="n">
        <v>238.207019328586</v>
      </c>
      <c r="F35" s="1" t="n">
        <v>371814</v>
      </c>
      <c r="G35" s="2" t="n">
        <v>121627650</v>
      </c>
      <c r="H35" s="54" t="n">
        <v>327.119608191192</v>
      </c>
      <c r="I35" s="1" t="n">
        <v>707935</v>
      </c>
      <c r="J35" s="2" t="n">
        <v>180334966</v>
      </c>
      <c r="K35" s="2" t="n">
        <v>254.733790531617</v>
      </c>
      <c r="L35" s="53" t="n">
        <v>1119069</v>
      </c>
      <c r="M35" s="2" t="n">
        <v>311328916</v>
      </c>
      <c r="N35" s="55" t="n">
        <v>278.203503090515</v>
      </c>
      <c r="O35" s="52" t="s">
        <v>78</v>
      </c>
      <c r="Q35" s="57" t="n">
        <f aca="false">+Q34+L35/1000</f>
        <v>4933.77252</v>
      </c>
      <c r="R35" s="58" t="n">
        <f aca="false">+N35</f>
        <v>278.203503090515</v>
      </c>
    </row>
    <row r="36" customFormat="false" ht="12.75" hidden="false" customHeight="false" outlineLevel="0" collapsed="false">
      <c r="A36" s="45" t="s">
        <v>107</v>
      </c>
      <c r="B36" s="46" t="s">
        <v>108</v>
      </c>
      <c r="C36" s="53" t="n">
        <v>0</v>
      </c>
      <c r="D36" s="2" t="n">
        <v>0</v>
      </c>
      <c r="E36" s="54" t="n">
        <v>0</v>
      </c>
      <c r="F36" s="1" t="n">
        <v>800</v>
      </c>
      <c r="G36" s="2" t="n">
        <v>220000</v>
      </c>
      <c r="H36" s="54" t="n">
        <v>275</v>
      </c>
      <c r="I36" s="1" t="n">
        <v>0</v>
      </c>
      <c r="J36" s="2" t="n">
        <v>0</v>
      </c>
      <c r="K36" s="2" t="n">
        <v>0</v>
      </c>
      <c r="L36" s="53" t="n">
        <v>800</v>
      </c>
      <c r="M36" s="2" t="n">
        <v>220000</v>
      </c>
      <c r="N36" s="55" t="n">
        <v>275</v>
      </c>
      <c r="O36" s="52" t="s">
        <v>78</v>
      </c>
      <c r="Q36" s="57" t="n">
        <f aca="false">+Q35+L36/1000</f>
        <v>4934.57252</v>
      </c>
      <c r="R36" s="58" t="n">
        <f aca="false">+N36</f>
        <v>275</v>
      </c>
    </row>
    <row r="37" customFormat="false" ht="12.75" hidden="false" customHeight="false" outlineLevel="0" collapsed="false">
      <c r="A37" s="45" t="s">
        <v>53</v>
      </c>
      <c r="B37" s="46" t="s">
        <v>54</v>
      </c>
      <c r="C37" s="53" t="n">
        <v>860</v>
      </c>
      <c r="D37" s="2" t="n">
        <v>249400</v>
      </c>
      <c r="E37" s="54" t="n">
        <v>290</v>
      </c>
      <c r="F37" s="1" t="n">
        <v>7935</v>
      </c>
      <c r="G37" s="2" t="n">
        <v>2425075</v>
      </c>
      <c r="H37" s="54" t="n">
        <v>305.617517328292</v>
      </c>
      <c r="I37" s="1" t="n">
        <v>20145</v>
      </c>
      <c r="J37" s="2" t="n">
        <v>5230050</v>
      </c>
      <c r="K37" s="2" t="n">
        <v>259.620253164557</v>
      </c>
      <c r="L37" s="53" t="n">
        <v>28940</v>
      </c>
      <c r="M37" s="2" t="n">
        <v>7904525</v>
      </c>
      <c r="N37" s="55" t="n">
        <v>273.134934346925</v>
      </c>
      <c r="O37" s="52" t="s">
        <v>35</v>
      </c>
      <c r="Q37" s="57" t="n">
        <f aca="false">+Q36+L37/1000</f>
        <v>4963.51252</v>
      </c>
      <c r="R37" s="58" t="n">
        <f aca="false">+N37</f>
        <v>273.134934346925</v>
      </c>
    </row>
    <row r="38" customFormat="false" ht="12.75" hidden="false" customHeight="false" outlineLevel="0" collapsed="false">
      <c r="A38" s="45" t="s">
        <v>55</v>
      </c>
      <c r="B38" s="46" t="s">
        <v>56</v>
      </c>
      <c r="C38" s="53" t="n">
        <v>52</v>
      </c>
      <c r="D38" s="2" t="n">
        <v>10400</v>
      </c>
      <c r="E38" s="54" t="n">
        <v>200</v>
      </c>
      <c r="F38" s="1" t="n">
        <v>13</v>
      </c>
      <c r="G38" s="2" t="n">
        <v>6175</v>
      </c>
      <c r="H38" s="54" t="n">
        <v>475</v>
      </c>
      <c r="I38" s="1" t="n">
        <v>0</v>
      </c>
      <c r="J38" s="2" t="n">
        <v>0</v>
      </c>
      <c r="K38" s="2" t="n">
        <v>0</v>
      </c>
      <c r="L38" s="53" t="n">
        <v>65</v>
      </c>
      <c r="M38" s="2" t="n">
        <v>16575</v>
      </c>
      <c r="N38" s="55" t="n">
        <v>255</v>
      </c>
      <c r="O38" s="52" t="s">
        <v>35</v>
      </c>
      <c r="Q38" s="57" t="n">
        <f aca="false">+Q37+L38/1000</f>
        <v>4963.57752</v>
      </c>
      <c r="R38" s="58" t="n">
        <f aca="false">+N38</f>
        <v>255</v>
      </c>
    </row>
    <row r="39" customFormat="false" ht="12.75" hidden="false" customHeight="false" outlineLevel="0" collapsed="false">
      <c r="A39" s="45" t="s">
        <v>57</v>
      </c>
      <c r="B39" s="46" t="s">
        <v>58</v>
      </c>
      <c r="C39" s="53" t="n">
        <v>0</v>
      </c>
      <c r="D39" s="2" t="n">
        <v>0</v>
      </c>
      <c r="E39" s="54" t="n">
        <v>0</v>
      </c>
      <c r="F39" s="1" t="n">
        <v>75</v>
      </c>
      <c r="G39" s="2" t="n">
        <v>4500</v>
      </c>
      <c r="H39" s="54" t="n">
        <v>60</v>
      </c>
      <c r="I39" s="1" t="n">
        <v>665</v>
      </c>
      <c r="J39" s="2" t="n">
        <v>183500</v>
      </c>
      <c r="K39" s="2" t="n">
        <v>275.93984962406</v>
      </c>
      <c r="L39" s="53" t="n">
        <v>740</v>
      </c>
      <c r="M39" s="2" t="n">
        <v>188000</v>
      </c>
      <c r="N39" s="55" t="n">
        <v>254.054054054054</v>
      </c>
      <c r="O39" s="52" t="s">
        <v>35</v>
      </c>
      <c r="Q39" s="57" t="n">
        <f aca="false">+Q38+L39/1000</f>
        <v>4964.31752</v>
      </c>
      <c r="R39" s="58" t="n">
        <f aca="false">+N39</f>
        <v>254.054054054054</v>
      </c>
    </row>
    <row r="40" customFormat="false" ht="12.75" hidden="false" customHeight="false" outlineLevel="0" collapsed="false">
      <c r="A40" s="45" t="s">
        <v>171</v>
      </c>
      <c r="B40" s="46" t="s">
        <v>110</v>
      </c>
      <c r="C40" s="53" t="n">
        <v>1200</v>
      </c>
      <c r="D40" s="2" t="n">
        <v>272000</v>
      </c>
      <c r="E40" s="54" t="n">
        <v>226.666666666667</v>
      </c>
      <c r="F40" s="1" t="n">
        <v>38725</v>
      </c>
      <c r="G40" s="2" t="n">
        <v>12966380</v>
      </c>
      <c r="H40" s="54" t="n">
        <v>334.832278889606</v>
      </c>
      <c r="I40" s="1" t="n">
        <v>46812</v>
      </c>
      <c r="J40" s="2" t="n">
        <v>8789052</v>
      </c>
      <c r="K40" s="2" t="n">
        <v>187.752114842348</v>
      </c>
      <c r="L40" s="53" t="n">
        <v>86737</v>
      </c>
      <c r="M40" s="2" t="n">
        <v>22027432</v>
      </c>
      <c r="N40" s="55" t="n">
        <v>253.956581389718</v>
      </c>
      <c r="O40" s="52" t="s">
        <v>78</v>
      </c>
      <c r="Q40" s="57" t="n">
        <f aca="false">+Q39+L40/1000</f>
        <v>5051.05452</v>
      </c>
      <c r="R40" s="58" t="n">
        <f aca="false">+N40</f>
        <v>253.956581389718</v>
      </c>
    </row>
    <row r="41" customFormat="false" ht="12.75" hidden="false" customHeight="false" outlineLevel="0" collapsed="false">
      <c r="A41" s="45" t="s">
        <v>172</v>
      </c>
      <c r="B41" s="46" t="s">
        <v>112</v>
      </c>
      <c r="C41" s="53" t="n">
        <v>11942</v>
      </c>
      <c r="D41" s="2" t="n">
        <v>3443050</v>
      </c>
      <c r="E41" s="54" t="n">
        <v>288.31435270474</v>
      </c>
      <c r="F41" s="1" t="n">
        <v>57138</v>
      </c>
      <c r="G41" s="2" t="n">
        <v>17331125</v>
      </c>
      <c r="H41" s="54" t="n">
        <v>303.320469739928</v>
      </c>
      <c r="I41" s="1" t="n">
        <v>199661</v>
      </c>
      <c r="J41" s="2" t="n">
        <v>46670090</v>
      </c>
      <c r="K41" s="2" t="n">
        <v>233.746650572721</v>
      </c>
      <c r="L41" s="53" t="n">
        <v>268741</v>
      </c>
      <c r="M41" s="2" t="n">
        <v>67444265</v>
      </c>
      <c r="N41" s="55" t="n">
        <v>250.963809020581</v>
      </c>
      <c r="O41" s="52" t="s">
        <v>78</v>
      </c>
      <c r="Q41" s="57" t="n">
        <f aca="false">+Q40+L41/1000</f>
        <v>5319.79552</v>
      </c>
      <c r="R41" s="58" t="n">
        <f aca="false">+N41</f>
        <v>250.963809020581</v>
      </c>
    </row>
    <row r="42" customFormat="false" ht="12.75" hidden="false" customHeight="false" outlineLevel="0" collapsed="false">
      <c r="A42" s="45" t="s">
        <v>173</v>
      </c>
      <c r="B42" s="46" t="s">
        <v>113</v>
      </c>
      <c r="C42" s="53" t="n">
        <v>47380</v>
      </c>
      <c r="D42" s="2" t="n">
        <v>14763600</v>
      </c>
      <c r="E42" s="54" t="n">
        <v>311.599831152385</v>
      </c>
      <c r="F42" s="1" t="n">
        <v>216564</v>
      </c>
      <c r="G42" s="2" t="n">
        <v>62886259</v>
      </c>
      <c r="H42" s="54" t="n">
        <v>290.381868639294</v>
      </c>
      <c r="I42" s="1" t="n">
        <v>617802</v>
      </c>
      <c r="J42" s="2" t="n">
        <v>133639070</v>
      </c>
      <c r="K42" s="2" t="n">
        <v>216.313754244888</v>
      </c>
      <c r="L42" s="53" t="n">
        <v>881746</v>
      </c>
      <c r="M42" s="2" t="n">
        <v>211288929</v>
      </c>
      <c r="N42" s="55" t="n">
        <v>239.62561667419</v>
      </c>
      <c r="O42" s="52" t="s">
        <v>78</v>
      </c>
      <c r="Q42" s="57" t="n">
        <f aca="false">+Q41+L42/1000</f>
        <v>6201.54152</v>
      </c>
      <c r="R42" s="58" t="n">
        <f aca="false">+N42</f>
        <v>239.62561667419</v>
      </c>
    </row>
    <row r="43" customFormat="false" ht="12.75" hidden="false" customHeight="false" outlineLevel="0" collapsed="false">
      <c r="A43" s="45" t="s">
        <v>59</v>
      </c>
      <c r="B43" s="46" t="s">
        <v>60</v>
      </c>
      <c r="C43" s="53" t="n">
        <v>220</v>
      </c>
      <c r="D43" s="2" t="n">
        <v>27177</v>
      </c>
      <c r="E43" s="54" t="n">
        <v>123.531818181818</v>
      </c>
      <c r="F43" s="1" t="n">
        <v>5180</v>
      </c>
      <c r="G43" s="2" t="n">
        <v>1357950</v>
      </c>
      <c r="H43" s="54" t="n">
        <v>262.15250965251</v>
      </c>
      <c r="I43" s="1" t="n">
        <v>5275</v>
      </c>
      <c r="J43" s="2" t="n">
        <v>1148160</v>
      </c>
      <c r="K43" s="2" t="n">
        <v>217.660663507109</v>
      </c>
      <c r="L43" s="53" t="n">
        <v>10675</v>
      </c>
      <c r="M43" s="2" t="n">
        <v>2533287</v>
      </c>
      <c r="N43" s="55" t="n">
        <v>237.310257611241</v>
      </c>
      <c r="O43" s="52" t="s">
        <v>35</v>
      </c>
      <c r="Q43" s="57" t="n">
        <f aca="false">+Q42+L43/1000</f>
        <v>6212.21652</v>
      </c>
      <c r="R43" s="58" t="n">
        <f aca="false">+N43</f>
        <v>237.310257611241</v>
      </c>
    </row>
    <row r="44" customFormat="false" ht="12.75" hidden="false" customHeight="false" outlineLevel="0" collapsed="false">
      <c r="A44" s="45" t="s">
        <v>174</v>
      </c>
      <c r="B44" s="46" t="s">
        <v>115</v>
      </c>
      <c r="C44" s="53" t="n">
        <v>0</v>
      </c>
      <c r="D44" s="2" t="n">
        <v>0</v>
      </c>
      <c r="E44" s="54" t="n">
        <v>0</v>
      </c>
      <c r="F44" s="1" t="n">
        <v>15959</v>
      </c>
      <c r="G44" s="2" t="n">
        <v>3785080</v>
      </c>
      <c r="H44" s="54" t="n">
        <v>237.17526160787</v>
      </c>
      <c r="I44" s="1" t="n">
        <v>54</v>
      </c>
      <c r="J44" s="2" t="n">
        <v>6480</v>
      </c>
      <c r="K44" s="2" t="n">
        <v>120</v>
      </c>
      <c r="L44" s="53" t="n">
        <v>16013</v>
      </c>
      <c r="M44" s="2" t="n">
        <v>3791560</v>
      </c>
      <c r="N44" s="55" t="n">
        <v>236.780116155624</v>
      </c>
      <c r="O44" s="52" t="s">
        <v>78</v>
      </c>
      <c r="Q44" s="57" t="n">
        <f aca="false">+Q43+L44/1000</f>
        <v>6228.22952</v>
      </c>
      <c r="R44" s="58" t="n">
        <f aca="false">+N44</f>
        <v>236.780116155624</v>
      </c>
    </row>
    <row r="45" customFormat="false" ht="12.75" hidden="false" customHeight="false" outlineLevel="0" collapsed="false">
      <c r="A45" s="45" t="s">
        <v>175</v>
      </c>
      <c r="B45" s="46" t="s">
        <v>116</v>
      </c>
      <c r="C45" s="53" t="n">
        <v>43385</v>
      </c>
      <c r="D45" s="2" t="n">
        <v>6846000</v>
      </c>
      <c r="E45" s="54" t="n">
        <v>157.796473435519</v>
      </c>
      <c r="F45" s="1" t="n">
        <v>264186</v>
      </c>
      <c r="G45" s="2" t="n">
        <v>60459790</v>
      </c>
      <c r="H45" s="54" t="n">
        <v>228.853118636112</v>
      </c>
      <c r="I45" s="1" t="n">
        <v>141393.82</v>
      </c>
      <c r="J45" s="2" t="n">
        <v>38782230</v>
      </c>
      <c r="K45" s="2" t="n">
        <v>274.285184458557</v>
      </c>
      <c r="L45" s="53" t="n">
        <v>448964.82</v>
      </c>
      <c r="M45" s="2" t="n">
        <v>106088020</v>
      </c>
      <c r="N45" s="55" t="n">
        <v>236.294727947727</v>
      </c>
      <c r="O45" s="52" t="s">
        <v>78</v>
      </c>
      <c r="Q45" s="57" t="n">
        <f aca="false">+Q44+L45/1000</f>
        <v>6677.19434</v>
      </c>
      <c r="R45" s="58" t="n">
        <f aca="false">+N45</f>
        <v>236.294727947727</v>
      </c>
    </row>
    <row r="46" customFormat="false" ht="12.75" hidden="false" customHeight="false" outlineLevel="0" collapsed="false">
      <c r="A46" s="45" t="s">
        <v>176</v>
      </c>
      <c r="B46" s="46" t="s">
        <v>118</v>
      </c>
      <c r="C46" s="53" t="n">
        <v>49560</v>
      </c>
      <c r="D46" s="2" t="n">
        <v>12360300</v>
      </c>
      <c r="E46" s="54" t="n">
        <v>249.400726392252</v>
      </c>
      <c r="F46" s="1" t="n">
        <v>109310</v>
      </c>
      <c r="G46" s="2" t="n">
        <v>25266240</v>
      </c>
      <c r="H46" s="54" t="n">
        <v>231.142987832769</v>
      </c>
      <c r="I46" s="1" t="n">
        <v>176628</v>
      </c>
      <c r="J46" s="2" t="n">
        <v>38637897</v>
      </c>
      <c r="K46" s="2" t="n">
        <v>218.752955363816</v>
      </c>
      <c r="L46" s="53" t="n">
        <v>335498</v>
      </c>
      <c r="M46" s="2" t="n">
        <v>76264437</v>
      </c>
      <c r="N46" s="55" t="n">
        <v>227.317113663867</v>
      </c>
      <c r="O46" s="52" t="s">
        <v>78</v>
      </c>
      <c r="Q46" s="57" t="n">
        <f aca="false">+Q45+L46/1000</f>
        <v>7012.69234</v>
      </c>
      <c r="R46" s="58" t="n">
        <f aca="false">+N46</f>
        <v>227.317113663867</v>
      </c>
    </row>
    <row r="47" customFormat="false" ht="12.75" hidden="false" customHeight="false" outlineLevel="0" collapsed="false">
      <c r="A47" s="45" t="s">
        <v>7</v>
      </c>
      <c r="B47" s="46" t="s">
        <v>119</v>
      </c>
      <c r="C47" s="53" t="n">
        <v>239155</v>
      </c>
      <c r="D47" s="2" t="n">
        <v>64842275</v>
      </c>
      <c r="E47" s="54" t="n">
        <v>271.130752022747</v>
      </c>
      <c r="F47" s="1" t="n">
        <v>1103212</v>
      </c>
      <c r="G47" s="2" t="n">
        <v>242614135</v>
      </c>
      <c r="H47" s="54" t="n">
        <v>219.916149389238</v>
      </c>
      <c r="I47" s="1" t="n">
        <v>1797133</v>
      </c>
      <c r="J47" s="2" t="n">
        <v>398852963</v>
      </c>
      <c r="K47" s="2" t="n">
        <v>221.938478120428</v>
      </c>
      <c r="L47" s="53" t="n">
        <v>3139500</v>
      </c>
      <c r="M47" s="2" t="n">
        <v>706309373</v>
      </c>
      <c r="N47" s="55" t="n">
        <v>224.975114827202</v>
      </c>
      <c r="O47" s="52" t="s">
        <v>78</v>
      </c>
      <c r="Q47" s="57" t="n">
        <f aca="false">+Q46+L47/1000</f>
        <v>10152.19234</v>
      </c>
      <c r="R47" s="58" t="n">
        <f aca="false">+N47</f>
        <v>224.975114827202</v>
      </c>
    </row>
    <row r="48" customFormat="false" ht="12.75" hidden="false" customHeight="false" outlineLevel="0" collapsed="false">
      <c r="A48" s="45" t="s">
        <v>120</v>
      </c>
      <c r="B48" s="46" t="s">
        <v>121</v>
      </c>
      <c r="C48" s="53" t="n">
        <v>1400</v>
      </c>
      <c r="D48" s="2" t="n">
        <v>381000</v>
      </c>
      <c r="E48" s="54" t="n">
        <v>272.142857142857</v>
      </c>
      <c r="F48" s="1" t="n">
        <v>59336</v>
      </c>
      <c r="G48" s="2" t="n">
        <v>13399640</v>
      </c>
      <c r="H48" s="54" t="n">
        <v>225.826479708777</v>
      </c>
      <c r="I48" s="1" t="n">
        <v>4224</v>
      </c>
      <c r="J48" s="2" t="n">
        <v>729600</v>
      </c>
      <c r="K48" s="2" t="n">
        <v>172.727272727273</v>
      </c>
      <c r="L48" s="53" t="n">
        <v>64960</v>
      </c>
      <c r="M48" s="2" t="n">
        <v>14510240</v>
      </c>
      <c r="N48" s="55" t="n">
        <v>223.371921182266</v>
      </c>
      <c r="O48" s="52" t="s">
        <v>78</v>
      </c>
      <c r="Q48" s="57" t="n">
        <f aca="false">+Q47+L48/1000</f>
        <v>10217.15234</v>
      </c>
      <c r="R48" s="58" t="n">
        <f aca="false">+N48</f>
        <v>223.371921182266</v>
      </c>
    </row>
    <row r="49" customFormat="false" ht="12.75" hidden="false" customHeight="false" outlineLevel="0" collapsed="false">
      <c r="A49" s="45" t="s">
        <v>122</v>
      </c>
      <c r="B49" s="46" t="s">
        <v>123</v>
      </c>
      <c r="C49" s="53" t="n">
        <v>21700</v>
      </c>
      <c r="D49" s="2" t="n">
        <v>5261500</v>
      </c>
      <c r="E49" s="54" t="n">
        <v>242.465437788018</v>
      </c>
      <c r="F49" s="1" t="n">
        <v>75902</v>
      </c>
      <c r="G49" s="2" t="n">
        <v>18163350</v>
      </c>
      <c r="H49" s="54" t="n">
        <v>239.300018444837</v>
      </c>
      <c r="I49" s="1" t="n">
        <v>104186</v>
      </c>
      <c r="J49" s="2" t="n">
        <v>20907785</v>
      </c>
      <c r="K49" s="2" t="n">
        <v>200.677490257808</v>
      </c>
      <c r="L49" s="53" t="n">
        <v>201788</v>
      </c>
      <c r="M49" s="2" t="n">
        <v>44332635</v>
      </c>
      <c r="N49" s="55" t="n">
        <v>219.69906535572</v>
      </c>
      <c r="O49" s="52" t="s">
        <v>78</v>
      </c>
      <c r="Q49" s="57" t="n">
        <f aca="false">+Q48+L49/1000</f>
        <v>10418.94034</v>
      </c>
      <c r="R49" s="58" t="n">
        <f aca="false">+N49</f>
        <v>219.69906535572</v>
      </c>
    </row>
    <row r="50" customFormat="false" ht="12.75" hidden="false" customHeight="false" outlineLevel="0" collapsed="false">
      <c r="A50" s="45" t="s">
        <v>177</v>
      </c>
      <c r="B50" s="46" t="s">
        <v>61</v>
      </c>
      <c r="C50" s="53" t="n">
        <v>0</v>
      </c>
      <c r="D50" s="2" t="n">
        <v>0</v>
      </c>
      <c r="E50" s="54" t="n">
        <v>0</v>
      </c>
      <c r="F50" s="1" t="n">
        <v>0</v>
      </c>
      <c r="G50" s="2" t="n">
        <v>0</v>
      </c>
      <c r="H50" s="54" t="n">
        <v>0</v>
      </c>
      <c r="I50" s="1" t="n">
        <v>552</v>
      </c>
      <c r="J50" s="2" t="n">
        <v>116080</v>
      </c>
      <c r="K50" s="2" t="n">
        <v>210.289855072464</v>
      </c>
      <c r="L50" s="53" t="n">
        <v>552</v>
      </c>
      <c r="M50" s="2" t="n">
        <v>116080</v>
      </c>
      <c r="N50" s="55" t="n">
        <v>210.289855072464</v>
      </c>
      <c r="O50" s="52" t="s">
        <v>35</v>
      </c>
      <c r="Q50" s="57" t="n">
        <f aca="false">+Q49+L50/1000</f>
        <v>10419.49234</v>
      </c>
      <c r="R50" s="58" t="n">
        <f aca="false">+N50</f>
        <v>210.289855072464</v>
      </c>
    </row>
    <row r="51" customFormat="false" ht="12.75" hidden="false" customHeight="false" outlineLevel="0" collapsed="false">
      <c r="A51" s="45" t="s">
        <v>178</v>
      </c>
      <c r="B51" s="46" t="s">
        <v>125</v>
      </c>
      <c r="C51" s="53" t="n">
        <v>12929</v>
      </c>
      <c r="D51" s="2" t="n">
        <v>3672830</v>
      </c>
      <c r="E51" s="54" t="n">
        <v>284.076881429345</v>
      </c>
      <c r="F51" s="1" t="n">
        <v>51154</v>
      </c>
      <c r="G51" s="2" t="n">
        <v>10053985</v>
      </c>
      <c r="H51" s="54" t="n">
        <v>196.543476560973</v>
      </c>
      <c r="I51" s="1" t="n">
        <v>165956</v>
      </c>
      <c r="J51" s="2" t="n">
        <v>34171371</v>
      </c>
      <c r="K51" s="2" t="n">
        <v>205.90621007978</v>
      </c>
      <c r="L51" s="53" t="n">
        <v>230039</v>
      </c>
      <c r="M51" s="2" t="n">
        <v>47898186</v>
      </c>
      <c r="N51" s="55" t="n">
        <v>208.217676133177</v>
      </c>
      <c r="O51" s="52" t="s">
        <v>78</v>
      </c>
      <c r="Q51" s="57" t="n">
        <f aca="false">+Q50+L51/1000</f>
        <v>10649.53134</v>
      </c>
      <c r="R51" s="58" t="n">
        <f aca="false">+N51</f>
        <v>208.217676133177</v>
      </c>
    </row>
    <row r="52" customFormat="false" ht="12.75" hidden="false" customHeight="false" outlineLevel="0" collapsed="false">
      <c r="A52" s="45" t="s">
        <v>179</v>
      </c>
      <c r="B52" s="46" t="s">
        <v>62</v>
      </c>
      <c r="C52" s="53" t="n">
        <v>81301.9</v>
      </c>
      <c r="D52" s="2" t="n">
        <v>18050264</v>
      </c>
      <c r="E52" s="54" t="n">
        <v>222.015278855722</v>
      </c>
      <c r="F52" s="1" t="n">
        <v>116352</v>
      </c>
      <c r="G52" s="2" t="n">
        <v>23679438</v>
      </c>
      <c r="H52" s="54" t="n">
        <v>203.515521864686</v>
      </c>
      <c r="I52" s="1" t="n">
        <v>89800</v>
      </c>
      <c r="J52" s="2" t="n">
        <v>17271124</v>
      </c>
      <c r="K52" s="2" t="n">
        <v>192.328775055679</v>
      </c>
      <c r="L52" s="53" t="n">
        <v>287453.9</v>
      </c>
      <c r="M52" s="2" t="n">
        <v>59000826</v>
      </c>
      <c r="N52" s="55" t="n">
        <v>205.253176248435</v>
      </c>
      <c r="O52" s="52" t="s">
        <v>35</v>
      </c>
      <c r="Q52" s="57" t="n">
        <f aca="false">+Q51+L52/1000</f>
        <v>10936.98524</v>
      </c>
      <c r="R52" s="58" t="n">
        <f aca="false">+N52</f>
        <v>205.253176248435</v>
      </c>
    </row>
    <row r="53" customFormat="false" ht="12.75" hidden="false" customHeight="false" outlineLevel="0" collapsed="false">
      <c r="A53" s="45" t="s">
        <v>180</v>
      </c>
      <c r="B53" s="46" t="s">
        <v>64</v>
      </c>
      <c r="C53" s="53" t="n">
        <v>2802</v>
      </c>
      <c r="D53" s="2" t="n">
        <v>644460</v>
      </c>
      <c r="E53" s="54" t="n">
        <v>230</v>
      </c>
      <c r="F53" s="1" t="n">
        <v>26350</v>
      </c>
      <c r="G53" s="2" t="n">
        <v>5474250</v>
      </c>
      <c r="H53" s="54" t="n">
        <v>207.751423149905</v>
      </c>
      <c r="I53" s="1" t="n">
        <v>21600</v>
      </c>
      <c r="J53" s="2" t="n">
        <v>3672000</v>
      </c>
      <c r="K53" s="2" t="n">
        <v>170</v>
      </c>
      <c r="L53" s="53" t="n">
        <v>50752</v>
      </c>
      <c r="M53" s="2" t="n">
        <v>9790710</v>
      </c>
      <c r="N53" s="55" t="n">
        <v>192.912791614124</v>
      </c>
      <c r="O53" s="52" t="s">
        <v>35</v>
      </c>
      <c r="Q53" s="57" t="n">
        <f aca="false">+Q52+L53/1000</f>
        <v>10987.73724</v>
      </c>
      <c r="R53" s="58" t="n">
        <f aca="false">+N53</f>
        <v>192.912791614124</v>
      </c>
    </row>
    <row r="54" customFormat="false" ht="12.75" hidden="false" customHeight="false" outlineLevel="0" collapsed="false">
      <c r="A54" s="45" t="s">
        <v>126</v>
      </c>
      <c r="B54" s="46" t="s">
        <v>127</v>
      </c>
      <c r="C54" s="53" t="n">
        <v>0</v>
      </c>
      <c r="D54" s="2" t="n">
        <v>0</v>
      </c>
      <c r="E54" s="54" t="n">
        <v>0</v>
      </c>
      <c r="F54" s="1" t="n">
        <v>5535</v>
      </c>
      <c r="G54" s="2" t="n">
        <v>1052340</v>
      </c>
      <c r="H54" s="54" t="n">
        <v>190.124661246612</v>
      </c>
      <c r="I54" s="1" t="n">
        <v>4251</v>
      </c>
      <c r="J54" s="2" t="n">
        <v>833407</v>
      </c>
      <c r="K54" s="2" t="n">
        <v>196.049635379911</v>
      </c>
      <c r="L54" s="53" t="n">
        <v>9786</v>
      </c>
      <c r="M54" s="2" t="n">
        <v>1885747</v>
      </c>
      <c r="N54" s="55" t="n">
        <v>192.698446760679</v>
      </c>
      <c r="O54" s="52" t="s">
        <v>78</v>
      </c>
      <c r="Q54" s="57" t="n">
        <f aca="false">+Q53+L54/1000</f>
        <v>10997.52324</v>
      </c>
      <c r="R54" s="58" t="n">
        <f aca="false">+N54</f>
        <v>192.698446760679</v>
      </c>
    </row>
    <row r="55" customFormat="false" ht="12.75" hidden="false" customHeight="false" outlineLevel="0" collapsed="false">
      <c r="A55" s="45" t="s">
        <v>181</v>
      </c>
      <c r="B55" s="46" t="s">
        <v>129</v>
      </c>
      <c r="C55" s="53" t="n">
        <v>14980</v>
      </c>
      <c r="D55" s="2" t="n">
        <v>3935644</v>
      </c>
      <c r="E55" s="54" t="n">
        <v>262.726568758344</v>
      </c>
      <c r="F55" s="1" t="n">
        <v>25485</v>
      </c>
      <c r="G55" s="2" t="n">
        <v>3502364</v>
      </c>
      <c r="H55" s="54" t="n">
        <v>137.428448106729</v>
      </c>
      <c r="I55" s="1" t="n">
        <v>86990</v>
      </c>
      <c r="J55" s="2" t="n">
        <v>16975319</v>
      </c>
      <c r="K55" s="2" t="n">
        <v>195.141039199908</v>
      </c>
      <c r="L55" s="53" t="n">
        <v>127455</v>
      </c>
      <c r="M55" s="2" t="n">
        <v>24413327</v>
      </c>
      <c r="N55" s="55" t="n">
        <v>191.544678513985</v>
      </c>
      <c r="O55" s="52" t="s">
        <v>78</v>
      </c>
      <c r="Q55" s="57" t="n">
        <f aca="false">+Q54+L55/1000</f>
        <v>11124.97824</v>
      </c>
      <c r="R55" s="58" t="n">
        <f aca="false">+N55</f>
        <v>191.544678513985</v>
      </c>
    </row>
    <row r="56" customFormat="false" ht="12.75" hidden="false" customHeight="false" outlineLevel="0" collapsed="false">
      <c r="A56" s="45" t="s">
        <v>65</v>
      </c>
      <c r="B56" s="46" t="s">
        <v>66</v>
      </c>
      <c r="C56" s="53" t="n">
        <v>0</v>
      </c>
      <c r="D56" s="2" t="n">
        <v>0</v>
      </c>
      <c r="E56" s="54" t="n">
        <v>0</v>
      </c>
      <c r="F56" s="1" t="n">
        <v>330</v>
      </c>
      <c r="G56" s="2" t="n">
        <v>62700</v>
      </c>
      <c r="H56" s="54" t="n">
        <v>190</v>
      </c>
      <c r="I56" s="1" t="n">
        <v>0</v>
      </c>
      <c r="J56" s="2" t="n">
        <v>0</v>
      </c>
      <c r="K56" s="2" t="n">
        <v>0</v>
      </c>
      <c r="L56" s="53" t="n">
        <v>330</v>
      </c>
      <c r="M56" s="2" t="n">
        <v>62700</v>
      </c>
      <c r="N56" s="55" t="n">
        <v>190</v>
      </c>
      <c r="O56" s="52" t="s">
        <v>35</v>
      </c>
      <c r="Q56" s="57" t="n">
        <f aca="false">+Q55+L56/1000</f>
        <v>11125.30824</v>
      </c>
      <c r="R56" s="58" t="n">
        <f aca="false">+N56</f>
        <v>190</v>
      </c>
    </row>
    <row r="57" customFormat="false" ht="12.75" hidden="false" customHeight="false" outlineLevel="0" collapsed="false">
      <c r="A57" s="45" t="s">
        <v>182</v>
      </c>
      <c r="B57" s="46" t="s">
        <v>67</v>
      </c>
      <c r="C57" s="53" t="n">
        <v>6190</v>
      </c>
      <c r="D57" s="2" t="n">
        <v>1585150</v>
      </c>
      <c r="E57" s="54" t="n">
        <v>256.08239095315</v>
      </c>
      <c r="F57" s="1" t="n">
        <v>5584</v>
      </c>
      <c r="G57" s="2" t="n">
        <v>1040210</v>
      </c>
      <c r="H57" s="54" t="n">
        <v>186.284025787966</v>
      </c>
      <c r="I57" s="1" t="n">
        <v>15398</v>
      </c>
      <c r="J57" s="2" t="n">
        <v>2452400</v>
      </c>
      <c r="K57" s="2" t="n">
        <v>159.267437329523</v>
      </c>
      <c r="L57" s="53" t="n">
        <v>27172</v>
      </c>
      <c r="M57" s="2" t="n">
        <v>5077760</v>
      </c>
      <c r="N57" s="55" t="n">
        <v>186.874723980568</v>
      </c>
      <c r="O57" s="52" t="s">
        <v>35</v>
      </c>
      <c r="Q57" s="57" t="n">
        <f aca="false">+Q56+L57/1000</f>
        <v>11152.48024</v>
      </c>
      <c r="R57" s="58" t="n">
        <f aca="false">+N57</f>
        <v>186.874723980568</v>
      </c>
    </row>
    <row r="58" customFormat="false" ht="12.75" hidden="false" customHeight="false" outlineLevel="0" collapsed="false">
      <c r="A58" s="45" t="s">
        <v>130</v>
      </c>
      <c r="B58" s="46" t="s">
        <v>131</v>
      </c>
      <c r="C58" s="53" t="n">
        <v>4638</v>
      </c>
      <c r="D58" s="2" t="n">
        <v>1015260</v>
      </c>
      <c r="E58" s="54" t="n">
        <v>218.900388098318</v>
      </c>
      <c r="F58" s="1" t="n">
        <v>55782</v>
      </c>
      <c r="G58" s="2" t="n">
        <v>12249600</v>
      </c>
      <c r="H58" s="54" t="n">
        <v>219.597719694525</v>
      </c>
      <c r="I58" s="1" t="n">
        <v>66525</v>
      </c>
      <c r="J58" s="2" t="n">
        <v>10216700</v>
      </c>
      <c r="K58" s="2" t="n">
        <v>153.576850807967</v>
      </c>
      <c r="L58" s="53" t="n">
        <v>126945</v>
      </c>
      <c r="M58" s="2" t="n">
        <v>23481560</v>
      </c>
      <c r="N58" s="55" t="n">
        <v>184.974280200087</v>
      </c>
      <c r="O58" s="52" t="s">
        <v>78</v>
      </c>
      <c r="Q58" s="57" t="n">
        <f aca="false">+Q57+L58/1000</f>
        <v>11279.42524</v>
      </c>
      <c r="R58" s="58" t="n">
        <f aca="false">+N58</f>
        <v>184.974280200087</v>
      </c>
    </row>
    <row r="59" customFormat="false" ht="12.75" hidden="false" customHeight="false" outlineLevel="0" collapsed="false">
      <c r="A59" s="45" t="s">
        <v>183</v>
      </c>
      <c r="B59" s="46" t="s">
        <v>133</v>
      </c>
      <c r="C59" s="53" t="n">
        <v>13200</v>
      </c>
      <c r="D59" s="2" t="n">
        <v>4950000</v>
      </c>
      <c r="E59" s="54" t="n">
        <v>375</v>
      </c>
      <c r="F59" s="1" t="n">
        <v>82400</v>
      </c>
      <c r="G59" s="2" t="n">
        <v>12403000</v>
      </c>
      <c r="H59" s="54" t="n">
        <v>150.521844660194</v>
      </c>
      <c r="I59" s="1" t="n">
        <v>151200</v>
      </c>
      <c r="J59" s="2" t="n">
        <v>27399600</v>
      </c>
      <c r="K59" s="2" t="n">
        <v>181.214285714286</v>
      </c>
      <c r="L59" s="53" t="n">
        <v>246800</v>
      </c>
      <c r="M59" s="2" t="n">
        <v>44752600</v>
      </c>
      <c r="N59" s="55" t="n">
        <v>181.331442463533</v>
      </c>
      <c r="O59" s="52" t="s">
        <v>78</v>
      </c>
      <c r="Q59" s="57" t="n">
        <f aca="false">+Q58+L59/1000</f>
        <v>11526.22524</v>
      </c>
      <c r="R59" s="58" t="n">
        <f aca="false">+N59</f>
        <v>181.331442463533</v>
      </c>
    </row>
    <row r="60" customFormat="false" ht="12.75" hidden="false" customHeight="false" outlineLevel="0" collapsed="false">
      <c r="A60" s="45" t="s">
        <v>134</v>
      </c>
      <c r="B60" s="46" t="s">
        <v>135</v>
      </c>
      <c r="C60" s="53" t="n">
        <v>4962</v>
      </c>
      <c r="D60" s="2" t="n">
        <v>1040830</v>
      </c>
      <c r="E60" s="54" t="n">
        <v>209.760177347844</v>
      </c>
      <c r="F60" s="1" t="n">
        <v>5315</v>
      </c>
      <c r="G60" s="2" t="n">
        <v>1060950</v>
      </c>
      <c r="H60" s="54" t="n">
        <v>199.61429915334</v>
      </c>
      <c r="I60" s="1" t="n">
        <v>8800</v>
      </c>
      <c r="J60" s="2" t="n">
        <v>1256000</v>
      </c>
      <c r="K60" s="2" t="n">
        <v>142.727272727273</v>
      </c>
      <c r="L60" s="53" t="n">
        <v>19077</v>
      </c>
      <c r="M60" s="2" t="n">
        <v>3357780</v>
      </c>
      <c r="N60" s="55" t="n">
        <v>176.011951564711</v>
      </c>
      <c r="O60" s="52" t="s">
        <v>78</v>
      </c>
      <c r="Q60" s="57" t="n">
        <f aca="false">+Q59+L60/1000</f>
        <v>11545.30224</v>
      </c>
      <c r="R60" s="58" t="n">
        <f aca="false">+N60</f>
        <v>176.011951564711</v>
      </c>
    </row>
    <row r="61" customFormat="false" ht="12.75" hidden="false" customHeight="false" outlineLevel="0" collapsed="false">
      <c r="A61" s="45" t="s">
        <v>136</v>
      </c>
      <c r="B61" s="46" t="s">
        <v>137</v>
      </c>
      <c r="C61" s="53" t="n">
        <v>0</v>
      </c>
      <c r="D61" s="2" t="n">
        <v>0</v>
      </c>
      <c r="E61" s="54" t="n">
        <v>0</v>
      </c>
      <c r="F61" s="1" t="n">
        <v>1603</v>
      </c>
      <c r="G61" s="2" t="n">
        <v>286826</v>
      </c>
      <c r="H61" s="54" t="n">
        <v>178.930754834685</v>
      </c>
      <c r="I61" s="1" t="n">
        <v>1830</v>
      </c>
      <c r="J61" s="2" t="n">
        <v>313170</v>
      </c>
      <c r="K61" s="2" t="n">
        <v>171.131147540984</v>
      </c>
      <c r="L61" s="53" t="n">
        <v>3433</v>
      </c>
      <c r="M61" s="2" t="n">
        <v>599996</v>
      </c>
      <c r="N61" s="55" t="n">
        <v>174.773084765511</v>
      </c>
      <c r="O61" s="52" t="s">
        <v>78</v>
      </c>
      <c r="Q61" s="57" t="n">
        <f aca="false">+Q60+L61/1000</f>
        <v>11548.73524</v>
      </c>
      <c r="R61" s="58" t="n">
        <f aca="false">+N61</f>
        <v>174.773084765511</v>
      </c>
    </row>
    <row r="62" customFormat="false" ht="12.75" hidden="false" customHeight="false" outlineLevel="0" collapsed="false">
      <c r="A62" s="45" t="s">
        <v>138</v>
      </c>
      <c r="B62" s="46" t="s">
        <v>139</v>
      </c>
      <c r="C62" s="53" t="n">
        <v>250</v>
      </c>
      <c r="D62" s="2" t="n">
        <v>47500</v>
      </c>
      <c r="E62" s="54" t="n">
        <v>190</v>
      </c>
      <c r="F62" s="1" t="n">
        <v>10635</v>
      </c>
      <c r="G62" s="2" t="n">
        <v>1852075</v>
      </c>
      <c r="H62" s="54" t="n">
        <v>174.149036201222</v>
      </c>
      <c r="I62" s="1" t="n">
        <v>38637</v>
      </c>
      <c r="J62" s="2" t="n">
        <v>6718000</v>
      </c>
      <c r="K62" s="2" t="n">
        <v>173.874783238864</v>
      </c>
      <c r="L62" s="53" t="n">
        <v>49522</v>
      </c>
      <c r="M62" s="2" t="n">
        <v>8617575</v>
      </c>
      <c r="N62" s="55" t="n">
        <v>174.015084205</v>
      </c>
      <c r="O62" s="52" t="s">
        <v>78</v>
      </c>
      <c r="Q62" s="57" t="n">
        <f aca="false">+Q61+L62/1000</f>
        <v>11598.25724</v>
      </c>
      <c r="R62" s="58" t="n">
        <f aca="false">+N62</f>
        <v>174.015084205</v>
      </c>
    </row>
    <row r="63" customFormat="false" ht="12.75" hidden="false" customHeight="false" outlineLevel="0" collapsed="false">
      <c r="A63" s="45" t="s">
        <v>184</v>
      </c>
      <c r="B63" s="46" t="s">
        <v>141</v>
      </c>
      <c r="C63" s="53" t="n">
        <v>29200.4</v>
      </c>
      <c r="D63" s="2" t="n">
        <v>5071897</v>
      </c>
      <c r="E63" s="54" t="n">
        <v>173.692723387351</v>
      </c>
      <c r="F63" s="1" t="n">
        <v>0</v>
      </c>
      <c r="G63" s="2" t="n">
        <v>0</v>
      </c>
      <c r="H63" s="54" t="n">
        <v>0</v>
      </c>
      <c r="I63" s="1" t="n">
        <v>0</v>
      </c>
      <c r="J63" s="2" t="n">
        <v>0</v>
      </c>
      <c r="K63" s="2" t="n">
        <v>0</v>
      </c>
      <c r="L63" s="53" t="n">
        <v>29200.4</v>
      </c>
      <c r="M63" s="2" t="n">
        <v>5071897</v>
      </c>
      <c r="N63" s="55" t="n">
        <v>173.692723387351</v>
      </c>
      <c r="O63" s="52" t="s">
        <v>78</v>
      </c>
      <c r="Q63" s="57" t="n">
        <f aca="false">+Q62+L63/1000</f>
        <v>11627.45764</v>
      </c>
      <c r="R63" s="58" t="n">
        <f aca="false">+N63</f>
        <v>173.692723387351</v>
      </c>
    </row>
    <row r="64" customFormat="false" ht="12.75" hidden="false" customHeight="false" outlineLevel="0" collapsed="false">
      <c r="A64" s="45" t="s">
        <v>185</v>
      </c>
      <c r="B64" s="46" t="s">
        <v>69</v>
      </c>
      <c r="C64" s="53" t="n">
        <v>0</v>
      </c>
      <c r="D64" s="2" t="n">
        <v>0</v>
      </c>
      <c r="E64" s="54" t="n">
        <v>0</v>
      </c>
      <c r="F64" s="1" t="n">
        <v>0</v>
      </c>
      <c r="G64" s="2" t="n">
        <v>0</v>
      </c>
      <c r="H64" s="54" t="n">
        <v>0</v>
      </c>
      <c r="I64" s="1" t="n">
        <v>1424</v>
      </c>
      <c r="J64" s="2" t="n">
        <v>246352</v>
      </c>
      <c r="K64" s="2" t="n">
        <v>173</v>
      </c>
      <c r="L64" s="53" t="n">
        <v>1424</v>
      </c>
      <c r="M64" s="2" t="n">
        <v>246352</v>
      </c>
      <c r="N64" s="55" t="n">
        <v>173</v>
      </c>
      <c r="O64" s="52" t="s">
        <v>35</v>
      </c>
      <c r="Q64" s="57" t="n">
        <f aca="false">+Q63+L64/1000</f>
        <v>11628.88164</v>
      </c>
      <c r="R64" s="58" t="n">
        <f aca="false">+N64</f>
        <v>173</v>
      </c>
    </row>
    <row r="65" customFormat="false" ht="12.75" hidden="false" customHeight="false" outlineLevel="0" collapsed="false">
      <c r="A65" s="45" t="s">
        <v>70</v>
      </c>
      <c r="B65" s="46" t="s">
        <v>71</v>
      </c>
      <c r="C65" s="53" t="n">
        <v>14705</v>
      </c>
      <c r="D65" s="2" t="n">
        <v>2705275</v>
      </c>
      <c r="E65" s="54" t="n">
        <v>183.969738184291</v>
      </c>
      <c r="F65" s="1" t="n">
        <v>60691</v>
      </c>
      <c r="G65" s="2" t="n">
        <v>10013925</v>
      </c>
      <c r="H65" s="54" t="n">
        <v>164.998517078315</v>
      </c>
      <c r="I65" s="1" t="n">
        <v>4680</v>
      </c>
      <c r="J65" s="2" t="n">
        <v>827625</v>
      </c>
      <c r="K65" s="2" t="n">
        <v>176.842948717949</v>
      </c>
      <c r="L65" s="53" t="n">
        <v>80076</v>
      </c>
      <c r="M65" s="2" t="n">
        <v>13546825</v>
      </c>
      <c r="N65" s="55" t="n">
        <v>169.174596633198</v>
      </c>
      <c r="O65" s="52" t="s">
        <v>35</v>
      </c>
      <c r="Q65" s="57" t="n">
        <f aca="false">+Q64+L65/1000</f>
        <v>11708.95764</v>
      </c>
      <c r="R65" s="58" t="n">
        <f aca="false">+N65</f>
        <v>169.174596633198</v>
      </c>
    </row>
    <row r="66" customFormat="false" ht="12.75" hidden="false" customHeight="false" outlineLevel="0" collapsed="false">
      <c r="A66" s="45" t="s">
        <v>186</v>
      </c>
      <c r="B66" s="46" t="s">
        <v>143</v>
      </c>
      <c r="C66" s="53" t="n">
        <v>6620</v>
      </c>
      <c r="D66" s="2" t="n">
        <v>948000</v>
      </c>
      <c r="E66" s="54" t="n">
        <v>143.202416918429</v>
      </c>
      <c r="F66" s="1" t="n">
        <v>17210</v>
      </c>
      <c r="G66" s="2" t="n">
        <v>2530110</v>
      </c>
      <c r="H66" s="54" t="n">
        <v>147.013945380593</v>
      </c>
      <c r="I66" s="1" t="n">
        <v>40857</v>
      </c>
      <c r="J66" s="2" t="n">
        <v>7284385</v>
      </c>
      <c r="K66" s="2" t="n">
        <v>178.289766747436</v>
      </c>
      <c r="L66" s="53" t="n">
        <v>64687</v>
      </c>
      <c r="M66" s="2" t="n">
        <v>10762495</v>
      </c>
      <c r="N66" s="55" t="n">
        <v>166.378020313201</v>
      </c>
      <c r="O66" s="52" t="s">
        <v>78</v>
      </c>
      <c r="Q66" s="57" t="n">
        <f aca="false">+Q65+L66/1000</f>
        <v>11773.64464</v>
      </c>
      <c r="R66" s="58" t="n">
        <f aca="false">+N66</f>
        <v>166.378020313201</v>
      </c>
    </row>
    <row r="67" customFormat="false" ht="12.75" hidden="false" customHeight="false" outlineLevel="0" collapsed="false">
      <c r="A67" s="45" t="s">
        <v>72</v>
      </c>
      <c r="B67" s="46" t="s">
        <v>73</v>
      </c>
      <c r="C67" s="53" t="n">
        <v>525</v>
      </c>
      <c r="D67" s="2" t="n">
        <v>82875</v>
      </c>
      <c r="E67" s="54" t="n">
        <v>157.857142857143</v>
      </c>
      <c r="F67" s="1" t="n">
        <v>9789</v>
      </c>
      <c r="G67" s="2" t="n">
        <v>1734847</v>
      </c>
      <c r="H67" s="54" t="n">
        <v>177.224129124528</v>
      </c>
      <c r="I67" s="1" t="n">
        <v>11831</v>
      </c>
      <c r="J67" s="2" t="n">
        <v>1762567</v>
      </c>
      <c r="K67" s="2" t="n">
        <v>148.978700025357</v>
      </c>
      <c r="L67" s="53" t="n">
        <v>22145</v>
      </c>
      <c r="M67" s="2" t="n">
        <v>3580289</v>
      </c>
      <c r="N67" s="55" t="n">
        <v>161.674825016934</v>
      </c>
      <c r="O67" s="52" t="s">
        <v>35</v>
      </c>
      <c r="Q67" s="57" t="n">
        <f aca="false">+Q66+L67/1000</f>
        <v>11795.78964</v>
      </c>
      <c r="R67" s="58" t="n">
        <f aca="false">+N67</f>
        <v>161.674825016934</v>
      </c>
    </row>
    <row r="68" customFormat="false" ht="12.75" hidden="false" customHeight="false" outlineLevel="0" collapsed="false">
      <c r="A68" s="45" t="s">
        <v>187</v>
      </c>
      <c r="B68" s="46" t="s">
        <v>145</v>
      </c>
      <c r="C68" s="53" t="n">
        <v>0</v>
      </c>
      <c r="D68" s="2" t="n">
        <v>0</v>
      </c>
      <c r="E68" s="54" t="n">
        <v>0</v>
      </c>
      <c r="F68" s="1" t="n">
        <v>0</v>
      </c>
      <c r="G68" s="2" t="n">
        <v>0</v>
      </c>
      <c r="H68" s="54" t="n">
        <v>0</v>
      </c>
      <c r="I68" s="1" t="n">
        <v>166027</v>
      </c>
      <c r="J68" s="2" t="n">
        <v>26098697</v>
      </c>
      <c r="K68" s="2" t="n">
        <v>157.195498322562</v>
      </c>
      <c r="L68" s="53" t="n">
        <v>166027</v>
      </c>
      <c r="M68" s="2" t="n">
        <v>26098697</v>
      </c>
      <c r="N68" s="55" t="n">
        <v>157.195498322562</v>
      </c>
      <c r="O68" s="52" t="s">
        <v>78</v>
      </c>
      <c r="Q68" s="57" t="n">
        <f aca="false">+Q67+L68/1000</f>
        <v>11961.81664</v>
      </c>
      <c r="R68" s="58" t="n">
        <f aca="false">+N68</f>
        <v>157.195498322562</v>
      </c>
    </row>
    <row r="69" customFormat="false" ht="12.75" hidden="false" customHeight="false" outlineLevel="0" collapsed="false">
      <c r="A69" s="45" t="s">
        <v>74</v>
      </c>
      <c r="B69" s="46" t="s">
        <v>75</v>
      </c>
      <c r="C69" s="53" t="n">
        <v>2647</v>
      </c>
      <c r="D69" s="2" t="n">
        <v>461280</v>
      </c>
      <c r="E69" s="54" t="n">
        <v>174.265205893464</v>
      </c>
      <c r="F69" s="1" t="n">
        <v>22558</v>
      </c>
      <c r="G69" s="2" t="n">
        <v>3454610</v>
      </c>
      <c r="H69" s="54" t="n">
        <v>153.143452433726</v>
      </c>
      <c r="I69" s="1" t="n">
        <v>8327</v>
      </c>
      <c r="J69" s="2" t="n">
        <v>1201233</v>
      </c>
      <c r="K69" s="2" t="n">
        <v>144.257595772787</v>
      </c>
      <c r="L69" s="53" t="n">
        <v>33532</v>
      </c>
      <c r="M69" s="2" t="n">
        <v>5117123</v>
      </c>
      <c r="N69" s="55" t="n">
        <v>152.604169151855</v>
      </c>
      <c r="O69" s="52" t="s">
        <v>35</v>
      </c>
      <c r="Q69" s="57" t="n">
        <f aca="false">+Q68+L69/1000</f>
        <v>11995.34864</v>
      </c>
      <c r="R69" s="58" t="n">
        <f aca="false">+N69</f>
        <v>152.604169151855</v>
      </c>
    </row>
    <row r="70" customFormat="false" ht="12.75" hidden="false" customHeight="false" outlineLevel="0" collapsed="false">
      <c r="A70" s="45" t="s">
        <v>188</v>
      </c>
      <c r="B70" s="46" t="s">
        <v>146</v>
      </c>
      <c r="C70" s="53" t="n">
        <v>69847</v>
      </c>
      <c r="D70" s="2" t="n">
        <v>20527850</v>
      </c>
      <c r="E70" s="54" t="n">
        <v>293.897375692585</v>
      </c>
      <c r="F70" s="1" t="n">
        <v>214165</v>
      </c>
      <c r="G70" s="2" t="n">
        <v>22758440</v>
      </c>
      <c r="H70" s="54" t="n">
        <v>106.265916466276</v>
      </c>
      <c r="I70" s="1" t="n">
        <v>524746</v>
      </c>
      <c r="J70" s="2" t="n">
        <v>74412038</v>
      </c>
      <c r="K70" s="2" t="n">
        <v>141.805822245429</v>
      </c>
      <c r="L70" s="53" t="n">
        <v>808758</v>
      </c>
      <c r="M70" s="2" t="n">
        <v>117698328</v>
      </c>
      <c r="N70" s="55" t="n">
        <v>145.529723353587</v>
      </c>
      <c r="O70" s="52" t="s">
        <v>78</v>
      </c>
      <c r="Q70" s="57" t="n">
        <f aca="false">+Q69+L70/1000</f>
        <v>12804.10664</v>
      </c>
      <c r="R70" s="58" t="n">
        <f aca="false">+N70</f>
        <v>145.529723353587</v>
      </c>
    </row>
    <row r="71" customFormat="false" ht="12.75" hidden="false" customHeight="false" outlineLevel="0" collapsed="false">
      <c r="A71" s="45" t="s">
        <v>189</v>
      </c>
      <c r="B71" s="46" t="s">
        <v>148</v>
      </c>
      <c r="C71" s="53" t="n">
        <v>0</v>
      </c>
      <c r="D71" s="2" t="n">
        <v>0</v>
      </c>
      <c r="E71" s="54" t="n">
        <v>0</v>
      </c>
      <c r="F71" s="1" t="n">
        <v>0</v>
      </c>
      <c r="G71" s="2" t="n">
        <v>0</v>
      </c>
      <c r="H71" s="54" t="n">
        <v>0</v>
      </c>
      <c r="I71" s="1" t="n">
        <v>22</v>
      </c>
      <c r="J71" s="2" t="n">
        <v>3150</v>
      </c>
      <c r="K71" s="2" t="n">
        <v>143.181818181818</v>
      </c>
      <c r="L71" s="53" t="n">
        <v>22</v>
      </c>
      <c r="M71" s="2" t="n">
        <v>3150</v>
      </c>
      <c r="N71" s="55" t="n">
        <v>143.181818181818</v>
      </c>
      <c r="O71" s="52" t="s">
        <v>78</v>
      </c>
      <c r="Q71" s="57" t="n">
        <f aca="false">+Q70+L71/1000</f>
        <v>12804.12864</v>
      </c>
      <c r="R71" s="58" t="n">
        <f aca="false">+N71</f>
        <v>143.181818181818</v>
      </c>
    </row>
    <row r="72" customFormat="false" ht="12.75" hidden="false" customHeight="false" outlineLevel="0" collapsed="false">
      <c r="A72" s="45" t="s">
        <v>190</v>
      </c>
      <c r="B72" s="46" t="s">
        <v>150</v>
      </c>
      <c r="C72" s="53" t="n">
        <v>0</v>
      </c>
      <c r="D72" s="2" t="n">
        <v>0</v>
      </c>
      <c r="E72" s="54" t="n">
        <v>0</v>
      </c>
      <c r="F72" s="1" t="n">
        <v>16800</v>
      </c>
      <c r="G72" s="2" t="n">
        <v>1604400</v>
      </c>
      <c r="H72" s="54" t="n">
        <v>95.5</v>
      </c>
      <c r="I72" s="1" t="n">
        <v>37998</v>
      </c>
      <c r="J72" s="2" t="n">
        <v>3790600</v>
      </c>
      <c r="K72" s="2" t="n">
        <v>99.7578819937891</v>
      </c>
      <c r="L72" s="53" t="n">
        <v>54798</v>
      </c>
      <c r="M72" s="2" t="n">
        <v>5395000</v>
      </c>
      <c r="N72" s="55" t="n">
        <v>98.4524982663601</v>
      </c>
      <c r="O72" s="52" t="s">
        <v>78</v>
      </c>
      <c r="Q72" s="57" t="n">
        <f aca="false">+Q71+L72/1000</f>
        <v>12858.92664</v>
      </c>
      <c r="R72" s="58" t="n">
        <f aca="false">+N72</f>
        <v>98.4524982663601</v>
      </c>
    </row>
    <row r="73" customFormat="false" ht="12.75" hidden="false" customHeight="false" outlineLevel="0" collapsed="false">
      <c r="A73" s="45" t="s">
        <v>191</v>
      </c>
      <c r="B73" s="46" t="s">
        <v>152</v>
      </c>
      <c r="C73" s="53" t="n">
        <v>0</v>
      </c>
      <c r="D73" s="2" t="n">
        <v>0</v>
      </c>
      <c r="E73" s="54" t="n">
        <v>0</v>
      </c>
      <c r="F73" s="1" t="n">
        <v>15200</v>
      </c>
      <c r="G73" s="2" t="n">
        <v>1390800</v>
      </c>
      <c r="H73" s="54" t="n">
        <v>91.5</v>
      </c>
      <c r="I73" s="1" t="n">
        <v>10860</v>
      </c>
      <c r="J73" s="2" t="n">
        <v>995925</v>
      </c>
      <c r="K73" s="2" t="n">
        <v>91.7058011049724</v>
      </c>
      <c r="L73" s="53" t="n">
        <v>26060</v>
      </c>
      <c r="M73" s="2" t="n">
        <v>2386725</v>
      </c>
      <c r="N73" s="55" t="n">
        <v>91.5857636224098</v>
      </c>
      <c r="O73" s="52" t="s">
        <v>78</v>
      </c>
      <c r="Q73" s="57" t="n">
        <f aca="false">+Q72+L73/1000</f>
        <v>12884.98664</v>
      </c>
      <c r="R73" s="58" t="n">
        <f aca="false">+N73</f>
        <v>91.5857636224098</v>
      </c>
    </row>
    <row r="74" customFormat="false" ht="12.75" hidden="false" customHeight="false" outlineLevel="0" collapsed="false">
      <c r="A74" s="45"/>
      <c r="B74" s="59"/>
      <c r="C74" s="53"/>
      <c r="D74" s="2"/>
      <c r="E74" s="54"/>
      <c r="F74" s="1"/>
      <c r="G74" s="2"/>
      <c r="H74" s="54"/>
      <c r="I74" s="1"/>
      <c r="J74" s="2"/>
      <c r="K74" s="2"/>
      <c r="L74" s="53"/>
      <c r="M74" s="2"/>
      <c r="N74" s="55"/>
    </row>
    <row r="75" customFormat="false" ht="13.5" hidden="false" customHeight="false" outlineLevel="0" collapsed="false">
      <c r="A75" s="60"/>
      <c r="B75" s="61"/>
      <c r="C75" s="62"/>
      <c r="D75" s="63"/>
      <c r="E75" s="64"/>
      <c r="F75" s="65"/>
      <c r="G75" s="63"/>
      <c r="H75" s="64"/>
      <c r="I75" s="65"/>
      <c r="J75" s="63"/>
      <c r="K75" s="63"/>
      <c r="L75" s="62"/>
      <c r="M75" s="63"/>
      <c r="N75" s="66"/>
    </row>
    <row r="76" customFormat="false" ht="12.75" hidden="false" customHeight="false" outlineLevel="0" collapsed="false">
      <c r="M76" s="0" t="n">
        <f aca="false">SUM(M8:M73)/SUM(L8:L73)</f>
        <v>268.898415869836</v>
      </c>
    </row>
    <row r="77" customFormat="false" ht="15.75" hidden="false" customHeight="true" outlineLevel="0" collapsed="false"/>
    <row r="79" customFormat="false" ht="13.5" hidden="false" customHeight="false" outlineLevel="0" collapsed="false"/>
    <row r="80" customFormat="false" ht="18.75" hidden="false" customHeight="false" outlineLevel="0" collapsed="false">
      <c r="C80" s="36" t="s">
        <v>26</v>
      </c>
      <c r="D80" s="36"/>
      <c r="E80" s="36"/>
      <c r="F80" s="36" t="s">
        <v>27</v>
      </c>
      <c r="G80" s="36"/>
      <c r="H80" s="36"/>
      <c r="I80" s="36" t="s">
        <v>28</v>
      </c>
      <c r="J80" s="36"/>
      <c r="K80" s="36"/>
      <c r="L80" s="37" t="s">
        <v>29</v>
      </c>
      <c r="M80" s="37"/>
      <c r="N80" s="37"/>
    </row>
    <row r="81" customFormat="false" ht="13.5" hidden="false" customHeight="false" outlineLevel="0" collapsed="false">
      <c r="A81" s="38" t="s">
        <v>192</v>
      </c>
      <c r="B81" s="39"/>
      <c r="C81" s="40" t="s">
        <v>30</v>
      </c>
      <c r="D81" s="41" t="s">
        <v>31</v>
      </c>
      <c r="E81" s="42" t="s">
        <v>32</v>
      </c>
      <c r="F81" s="40" t="s">
        <v>30</v>
      </c>
      <c r="G81" s="41" t="s">
        <v>31</v>
      </c>
      <c r="H81" s="42" t="s">
        <v>32</v>
      </c>
      <c r="I81" s="40" t="s">
        <v>30</v>
      </c>
      <c r="J81" s="43" t="s">
        <v>31</v>
      </c>
      <c r="K81" s="42" t="s">
        <v>32</v>
      </c>
      <c r="L81" s="40" t="s">
        <v>30</v>
      </c>
      <c r="M81" s="43" t="s">
        <v>31</v>
      </c>
      <c r="N81" s="44" t="s">
        <v>32</v>
      </c>
      <c r="Q81" s="0" t="s">
        <v>193</v>
      </c>
      <c r="R81" s="0" t="s">
        <v>5</v>
      </c>
    </row>
    <row r="82" customFormat="false" ht="12.75" hidden="false" customHeight="false" outlineLevel="0" collapsed="false">
      <c r="A82" s="45" t="s">
        <v>76</v>
      </c>
      <c r="B82" s="46" t="s">
        <v>77</v>
      </c>
      <c r="C82" s="47" t="n">
        <v>475</v>
      </c>
      <c r="D82" s="48" t="n">
        <v>318071</v>
      </c>
      <c r="E82" s="49" t="n">
        <v>669.623157894737</v>
      </c>
      <c r="F82" s="50" t="n">
        <v>0</v>
      </c>
      <c r="G82" s="48" t="n">
        <v>0</v>
      </c>
      <c r="H82" s="49" t="n">
        <v>0</v>
      </c>
      <c r="I82" s="50" t="n">
        <v>0</v>
      </c>
      <c r="J82" s="48" t="n">
        <v>0</v>
      </c>
      <c r="K82" s="48" t="n">
        <v>0</v>
      </c>
      <c r="L82" s="47" t="n">
        <v>475</v>
      </c>
      <c r="M82" s="48" t="n">
        <v>318071</v>
      </c>
      <c r="N82" s="51" t="n">
        <v>669.623157894737</v>
      </c>
      <c r="O82" s="52" t="s">
        <v>78</v>
      </c>
      <c r="Q82" s="67" t="n">
        <f aca="false">+N82</f>
        <v>669.623157894737</v>
      </c>
      <c r="R82" s="67"/>
    </row>
    <row r="83" customFormat="false" ht="12.75" hidden="false" customHeight="false" outlineLevel="0" collapsed="false">
      <c r="A83" s="45" t="s">
        <v>155</v>
      </c>
      <c r="B83" s="46" t="s">
        <v>34</v>
      </c>
      <c r="C83" s="53" t="n">
        <v>3765</v>
      </c>
      <c r="D83" s="2" t="n">
        <v>2390850</v>
      </c>
      <c r="E83" s="54" t="n">
        <v>635.019920318725</v>
      </c>
      <c r="F83" s="1" t="n">
        <v>105</v>
      </c>
      <c r="G83" s="2" t="n">
        <v>63375</v>
      </c>
      <c r="H83" s="54" t="n">
        <v>603.571428571429</v>
      </c>
      <c r="I83" s="1" t="n">
        <v>0</v>
      </c>
      <c r="J83" s="2" t="n">
        <v>0</v>
      </c>
      <c r="K83" s="2" t="n">
        <v>0</v>
      </c>
      <c r="L83" s="53" t="n">
        <v>3870</v>
      </c>
      <c r="M83" s="2" t="n">
        <v>2454225</v>
      </c>
      <c r="N83" s="55" t="n">
        <v>634.166666666667</v>
      </c>
      <c r="O83" s="52" t="s">
        <v>35</v>
      </c>
      <c r="Q83" s="67"/>
      <c r="R83" s="67" t="n">
        <f aca="false">+N83</f>
        <v>634.166666666667</v>
      </c>
    </row>
    <row r="84" customFormat="false" ht="12.75" hidden="false" customHeight="false" outlineLevel="0" collapsed="false">
      <c r="A84" s="45" t="s">
        <v>79</v>
      </c>
      <c r="B84" s="46" t="s">
        <v>80</v>
      </c>
      <c r="C84" s="53" t="n">
        <v>180</v>
      </c>
      <c r="D84" s="2" t="n">
        <v>90000</v>
      </c>
      <c r="E84" s="54" t="n">
        <v>500</v>
      </c>
      <c r="F84" s="1" t="n">
        <v>0</v>
      </c>
      <c r="G84" s="2" t="n">
        <v>0</v>
      </c>
      <c r="H84" s="54" t="n">
        <v>0</v>
      </c>
      <c r="I84" s="1" t="n">
        <v>0</v>
      </c>
      <c r="J84" s="2" t="n">
        <v>0</v>
      </c>
      <c r="K84" s="2" t="n">
        <v>0</v>
      </c>
      <c r="L84" s="53" t="n">
        <v>180</v>
      </c>
      <c r="M84" s="2" t="n">
        <v>90000</v>
      </c>
      <c r="N84" s="55" t="n">
        <v>500</v>
      </c>
      <c r="O84" s="52" t="s">
        <v>78</v>
      </c>
      <c r="Q84" s="67" t="n">
        <f aca="false">+N84</f>
        <v>500</v>
      </c>
      <c r="R84" s="67"/>
    </row>
    <row r="85" customFormat="false" ht="12.75" hidden="false" customHeight="false" outlineLevel="0" collapsed="false">
      <c r="A85" s="45" t="s">
        <v>36</v>
      </c>
      <c r="B85" s="46" t="s">
        <v>37</v>
      </c>
      <c r="C85" s="53" t="n">
        <v>0</v>
      </c>
      <c r="D85" s="2" t="n">
        <v>0</v>
      </c>
      <c r="E85" s="54" t="n">
        <v>0</v>
      </c>
      <c r="F85" s="1" t="n">
        <v>175</v>
      </c>
      <c r="G85" s="2" t="n">
        <v>87500</v>
      </c>
      <c r="H85" s="54" t="n">
        <v>500</v>
      </c>
      <c r="I85" s="1" t="n">
        <v>0</v>
      </c>
      <c r="J85" s="2" t="n">
        <v>0</v>
      </c>
      <c r="K85" s="2" t="n">
        <v>0</v>
      </c>
      <c r="L85" s="53" t="n">
        <v>175</v>
      </c>
      <c r="M85" s="2" t="n">
        <v>87500</v>
      </c>
      <c r="N85" s="55" t="n">
        <v>500</v>
      </c>
      <c r="O85" s="52" t="s">
        <v>35</v>
      </c>
      <c r="Q85" s="67"/>
      <c r="R85" s="67" t="n">
        <f aca="false">+N85</f>
        <v>500</v>
      </c>
    </row>
    <row r="86" customFormat="false" ht="12.75" hidden="false" customHeight="false" outlineLevel="0" collapsed="false">
      <c r="A86" s="45" t="s">
        <v>156</v>
      </c>
      <c r="B86" s="46" t="s">
        <v>82</v>
      </c>
      <c r="C86" s="53" t="n">
        <v>50</v>
      </c>
      <c r="D86" s="2" t="n">
        <v>25000</v>
      </c>
      <c r="E86" s="54" t="n">
        <v>500</v>
      </c>
      <c r="F86" s="1" t="n">
        <v>0</v>
      </c>
      <c r="G86" s="2" t="n">
        <v>0</v>
      </c>
      <c r="H86" s="54" t="n">
        <v>0</v>
      </c>
      <c r="I86" s="1" t="n">
        <v>0</v>
      </c>
      <c r="J86" s="2" t="n">
        <v>0</v>
      </c>
      <c r="K86" s="2" t="n">
        <v>0</v>
      </c>
      <c r="L86" s="53" t="n">
        <v>50</v>
      </c>
      <c r="M86" s="2" t="n">
        <v>25000</v>
      </c>
      <c r="N86" s="55" t="n">
        <v>500</v>
      </c>
      <c r="O86" s="52" t="s">
        <v>78</v>
      </c>
      <c r="Q86" s="67" t="n">
        <f aca="false">+N86</f>
        <v>500</v>
      </c>
      <c r="R86" s="67"/>
    </row>
    <row r="87" customFormat="false" ht="12.75" hidden="false" customHeight="false" outlineLevel="0" collapsed="false">
      <c r="A87" s="45" t="s">
        <v>17</v>
      </c>
      <c r="B87" s="46" t="s">
        <v>38</v>
      </c>
      <c r="C87" s="53" t="n">
        <v>162716</v>
      </c>
      <c r="D87" s="2" t="n">
        <v>77185725</v>
      </c>
      <c r="E87" s="54" t="n">
        <v>474.358544949483</v>
      </c>
      <c r="F87" s="1" t="n">
        <v>359167</v>
      </c>
      <c r="G87" s="2" t="n">
        <v>183583504</v>
      </c>
      <c r="H87" s="54" t="n">
        <v>511.136891752305</v>
      </c>
      <c r="I87" s="1" t="n">
        <v>282418.72</v>
      </c>
      <c r="J87" s="2" t="n">
        <v>139664793</v>
      </c>
      <c r="K87" s="2" t="n">
        <v>494.530932652057</v>
      </c>
      <c r="L87" s="53" t="n">
        <v>804301.72</v>
      </c>
      <c r="M87" s="2" t="n">
        <v>400434022</v>
      </c>
      <c r="N87" s="55" t="n">
        <v>497.86543040092</v>
      </c>
      <c r="O87" s="52" t="s">
        <v>35</v>
      </c>
      <c r="Q87" s="67"/>
      <c r="R87" s="67" t="n">
        <f aca="false">+N87</f>
        <v>497.86543040092</v>
      </c>
    </row>
    <row r="88" customFormat="false" ht="12.75" hidden="false" customHeight="false" outlineLevel="0" collapsed="false">
      <c r="A88" s="45" t="s">
        <v>83</v>
      </c>
      <c r="B88" s="46" t="s">
        <v>84</v>
      </c>
      <c r="C88" s="53" t="n">
        <v>62645</v>
      </c>
      <c r="D88" s="2" t="n">
        <v>33602570</v>
      </c>
      <c r="E88" s="54" t="n">
        <v>536.396679703089</v>
      </c>
      <c r="F88" s="1" t="n">
        <v>34606</v>
      </c>
      <c r="G88" s="2" t="n">
        <v>15848650</v>
      </c>
      <c r="H88" s="54" t="n">
        <v>457.974050742646</v>
      </c>
      <c r="I88" s="1" t="n">
        <v>22282</v>
      </c>
      <c r="J88" s="2" t="n">
        <v>8108815</v>
      </c>
      <c r="K88" s="2" t="n">
        <v>363.917736289382</v>
      </c>
      <c r="L88" s="53" t="n">
        <v>119533</v>
      </c>
      <c r="M88" s="2" t="n">
        <v>57560035</v>
      </c>
      <c r="N88" s="55" t="n">
        <v>481.540955217388</v>
      </c>
      <c r="O88" s="52" t="s">
        <v>78</v>
      </c>
      <c r="Q88" s="67" t="n">
        <f aca="false">+N88</f>
        <v>481.540955217388</v>
      </c>
      <c r="R88" s="67"/>
    </row>
    <row r="89" customFormat="false" ht="12.75" hidden="false" customHeight="false" outlineLevel="0" collapsed="false">
      <c r="A89" s="45" t="s">
        <v>39</v>
      </c>
      <c r="B89" s="46" t="s">
        <v>40</v>
      </c>
      <c r="C89" s="53" t="n">
        <v>246</v>
      </c>
      <c r="D89" s="2" t="n">
        <v>127075</v>
      </c>
      <c r="E89" s="54" t="n">
        <v>516.565040650407</v>
      </c>
      <c r="F89" s="1" t="n">
        <v>2818</v>
      </c>
      <c r="G89" s="2" t="n">
        <v>1202285</v>
      </c>
      <c r="H89" s="54" t="n">
        <v>426.644783534422</v>
      </c>
      <c r="I89" s="1" t="n">
        <v>2825</v>
      </c>
      <c r="J89" s="2" t="n">
        <v>1470425</v>
      </c>
      <c r="K89" s="2" t="n">
        <v>520.504424778761</v>
      </c>
      <c r="L89" s="53" t="n">
        <v>5889</v>
      </c>
      <c r="M89" s="2" t="n">
        <v>2799785</v>
      </c>
      <c r="N89" s="55" t="n">
        <v>475.426218373238</v>
      </c>
      <c r="O89" s="52" t="s">
        <v>35</v>
      </c>
      <c r="Q89" s="67"/>
      <c r="R89" s="67" t="n">
        <f aca="false">+N89</f>
        <v>475.426218373238</v>
      </c>
    </row>
    <row r="90" customFormat="false" ht="12.75" hidden="false" customHeight="false" outlineLevel="0" collapsed="false">
      <c r="A90" s="45" t="s">
        <v>157</v>
      </c>
      <c r="B90" s="46" t="s">
        <v>86</v>
      </c>
      <c r="C90" s="53" t="n">
        <v>145622</v>
      </c>
      <c r="D90" s="2" t="n">
        <v>63770165</v>
      </c>
      <c r="E90" s="54" t="n">
        <v>437.915733886363</v>
      </c>
      <c r="F90" s="1" t="n">
        <v>395939</v>
      </c>
      <c r="G90" s="2" t="n">
        <v>183795865</v>
      </c>
      <c r="H90" s="54" t="n">
        <v>464.202478159515</v>
      </c>
      <c r="I90" s="1" t="n">
        <v>198282</v>
      </c>
      <c r="J90" s="2" t="n">
        <v>74011547</v>
      </c>
      <c r="K90" s="2" t="n">
        <v>373.264073390424</v>
      </c>
      <c r="L90" s="53" t="n">
        <v>739843</v>
      </c>
      <c r="M90" s="2" t="n">
        <v>321577577</v>
      </c>
      <c r="N90" s="55" t="n">
        <v>434.656510908395</v>
      </c>
      <c r="O90" s="52" t="s">
        <v>78</v>
      </c>
      <c r="Q90" s="67" t="n">
        <f aca="false">+N90</f>
        <v>434.656510908395</v>
      </c>
      <c r="R90" s="67"/>
    </row>
    <row r="91" customFormat="false" ht="12.75" hidden="false" customHeight="false" outlineLevel="0" collapsed="false">
      <c r="A91" s="45" t="s">
        <v>41</v>
      </c>
      <c r="B91" s="46" t="s">
        <v>42</v>
      </c>
      <c r="C91" s="53" t="n">
        <v>44322</v>
      </c>
      <c r="D91" s="2" t="n">
        <v>22041125</v>
      </c>
      <c r="E91" s="54" t="n">
        <v>497.295361220162</v>
      </c>
      <c r="F91" s="1" t="n">
        <v>65473</v>
      </c>
      <c r="G91" s="2" t="n">
        <v>29465125</v>
      </c>
      <c r="H91" s="54" t="n">
        <v>450.034747147679</v>
      </c>
      <c r="I91" s="1" t="n">
        <v>42055</v>
      </c>
      <c r="J91" s="2" t="n">
        <v>14149375</v>
      </c>
      <c r="K91" s="2" t="n">
        <v>336.449292593033</v>
      </c>
      <c r="L91" s="53" t="n">
        <v>151850</v>
      </c>
      <c r="M91" s="2" t="n">
        <v>65655625</v>
      </c>
      <c r="N91" s="55" t="n">
        <v>432.371583799802</v>
      </c>
      <c r="O91" s="52" t="s">
        <v>35</v>
      </c>
      <c r="Q91" s="67"/>
      <c r="R91" s="67" t="n">
        <f aca="false">+N91</f>
        <v>432.371583799802</v>
      </c>
    </row>
    <row r="92" customFormat="false" ht="12.75" hidden="false" customHeight="false" outlineLevel="0" collapsed="false">
      <c r="A92" s="45" t="s">
        <v>87</v>
      </c>
      <c r="B92" s="46" t="s">
        <v>88</v>
      </c>
      <c r="C92" s="53" t="n">
        <v>100</v>
      </c>
      <c r="D92" s="2" t="n">
        <v>40000</v>
      </c>
      <c r="E92" s="54" t="n">
        <v>400</v>
      </c>
      <c r="F92" s="1" t="n">
        <v>0</v>
      </c>
      <c r="G92" s="2" t="n">
        <v>0</v>
      </c>
      <c r="H92" s="54" t="n">
        <v>0</v>
      </c>
      <c r="I92" s="1" t="n">
        <v>0</v>
      </c>
      <c r="J92" s="2" t="n">
        <v>0</v>
      </c>
      <c r="K92" s="2" t="n">
        <v>0</v>
      </c>
      <c r="L92" s="53" t="n">
        <v>100</v>
      </c>
      <c r="M92" s="2" t="n">
        <v>40000</v>
      </c>
      <c r="N92" s="55" t="n">
        <v>400</v>
      </c>
      <c r="O92" s="52" t="s">
        <v>78</v>
      </c>
      <c r="Q92" s="67" t="n">
        <f aca="false">+N92</f>
        <v>400</v>
      </c>
      <c r="R92" s="67"/>
    </row>
    <row r="93" customFormat="false" ht="12.75" hidden="false" customHeight="false" outlineLevel="0" collapsed="false">
      <c r="A93" s="45" t="s">
        <v>158</v>
      </c>
      <c r="B93" s="46" t="s">
        <v>90</v>
      </c>
      <c r="C93" s="53" t="n">
        <v>3930</v>
      </c>
      <c r="D93" s="2" t="n">
        <v>1390900</v>
      </c>
      <c r="E93" s="54" t="n">
        <v>353.918575063613</v>
      </c>
      <c r="F93" s="1" t="n">
        <v>2600</v>
      </c>
      <c r="G93" s="2" t="n">
        <v>1064750</v>
      </c>
      <c r="H93" s="54" t="n">
        <v>409.519230769231</v>
      </c>
      <c r="I93" s="1" t="n">
        <v>0</v>
      </c>
      <c r="J93" s="2" t="n">
        <v>0</v>
      </c>
      <c r="K93" s="2" t="n">
        <v>0</v>
      </c>
      <c r="L93" s="53" t="n">
        <v>6530</v>
      </c>
      <c r="M93" s="2" t="n">
        <v>2455650</v>
      </c>
      <c r="N93" s="55" t="n">
        <v>376.056661562021</v>
      </c>
      <c r="O93" s="52" t="s">
        <v>78</v>
      </c>
      <c r="Q93" s="67" t="n">
        <f aca="false">+N93</f>
        <v>376.056661562021</v>
      </c>
      <c r="R93" s="67"/>
    </row>
    <row r="94" customFormat="false" ht="12.75" hidden="false" customHeight="false" outlineLevel="0" collapsed="false">
      <c r="A94" s="45" t="s">
        <v>159</v>
      </c>
      <c r="B94" s="46" t="s">
        <v>92</v>
      </c>
      <c r="C94" s="53" t="n">
        <v>0</v>
      </c>
      <c r="D94" s="2" t="n">
        <v>0</v>
      </c>
      <c r="E94" s="54" t="n">
        <v>0</v>
      </c>
      <c r="F94" s="1" t="n">
        <v>22595</v>
      </c>
      <c r="G94" s="2" t="n">
        <v>8712520</v>
      </c>
      <c r="H94" s="54" t="n">
        <v>385.59504315114</v>
      </c>
      <c r="I94" s="1" t="n">
        <v>42275</v>
      </c>
      <c r="J94" s="2" t="n">
        <v>14901922</v>
      </c>
      <c r="K94" s="2" t="n">
        <v>352.499633353046</v>
      </c>
      <c r="L94" s="53" t="n">
        <v>64870</v>
      </c>
      <c r="M94" s="2" t="n">
        <v>23614442</v>
      </c>
      <c r="N94" s="55" t="n">
        <v>364.02716201634</v>
      </c>
      <c r="O94" s="52" t="s">
        <v>78</v>
      </c>
      <c r="Q94" s="67" t="n">
        <f aca="false">+N94</f>
        <v>364.02716201634</v>
      </c>
      <c r="R94" s="67"/>
    </row>
    <row r="95" customFormat="false" ht="12.75" hidden="false" customHeight="false" outlineLevel="0" collapsed="false">
      <c r="A95" s="45" t="s">
        <v>93</v>
      </c>
      <c r="B95" s="46" t="s">
        <v>94</v>
      </c>
      <c r="C95" s="53" t="n">
        <v>12400</v>
      </c>
      <c r="D95" s="2" t="n">
        <v>4362000</v>
      </c>
      <c r="E95" s="54" t="n">
        <v>351.774193548387</v>
      </c>
      <c r="F95" s="1" t="n">
        <v>1563</v>
      </c>
      <c r="G95" s="2" t="n">
        <v>508450</v>
      </c>
      <c r="H95" s="54" t="n">
        <v>325.30390275112</v>
      </c>
      <c r="I95" s="1" t="n">
        <v>0</v>
      </c>
      <c r="J95" s="2" t="n">
        <v>0</v>
      </c>
      <c r="K95" s="2" t="n">
        <v>0</v>
      </c>
      <c r="L95" s="53" t="n">
        <v>13963</v>
      </c>
      <c r="M95" s="2" t="n">
        <v>4870450</v>
      </c>
      <c r="N95" s="55" t="n">
        <v>348.811143737019</v>
      </c>
      <c r="O95" s="52" t="s">
        <v>78</v>
      </c>
      <c r="Q95" s="67" t="n">
        <f aca="false">+N95</f>
        <v>348.811143737019</v>
      </c>
      <c r="R95" s="67"/>
    </row>
    <row r="96" customFormat="false" ht="12.75" hidden="false" customHeight="false" outlineLevel="0" collapsed="false">
      <c r="A96" s="45" t="s">
        <v>43</v>
      </c>
      <c r="B96" s="46" t="s">
        <v>44</v>
      </c>
      <c r="C96" s="53" t="n">
        <v>2500</v>
      </c>
      <c r="D96" s="2" t="n">
        <v>1170000</v>
      </c>
      <c r="E96" s="54" t="n">
        <v>468</v>
      </c>
      <c r="F96" s="1" t="n">
        <v>29125</v>
      </c>
      <c r="G96" s="2" t="n">
        <v>9984000</v>
      </c>
      <c r="H96" s="54" t="n">
        <v>342.798283261803</v>
      </c>
      <c r="I96" s="1" t="n">
        <v>59584</v>
      </c>
      <c r="J96" s="2" t="n">
        <v>20602940</v>
      </c>
      <c r="K96" s="2" t="n">
        <v>345.77973952739</v>
      </c>
      <c r="L96" s="53" t="n">
        <v>91209</v>
      </c>
      <c r="M96" s="2" t="n">
        <v>31756940</v>
      </c>
      <c r="N96" s="55" t="n">
        <v>348.177701761888</v>
      </c>
      <c r="O96" s="52" t="s">
        <v>35</v>
      </c>
      <c r="Q96" s="67"/>
      <c r="R96" s="67" t="n">
        <f aca="false">+N96</f>
        <v>348.177701761888</v>
      </c>
    </row>
    <row r="97" customFormat="false" ht="12.75" hidden="false" customHeight="false" outlineLevel="0" collapsed="false">
      <c r="A97" s="45" t="s">
        <v>160</v>
      </c>
      <c r="B97" s="46" t="s">
        <v>95</v>
      </c>
      <c r="C97" s="53" t="n">
        <v>475</v>
      </c>
      <c r="D97" s="2" t="n">
        <v>217500</v>
      </c>
      <c r="E97" s="54" t="n">
        <v>457.894736842105</v>
      </c>
      <c r="F97" s="1" t="n">
        <v>3100</v>
      </c>
      <c r="G97" s="2" t="n">
        <v>1007500</v>
      </c>
      <c r="H97" s="54" t="n">
        <v>325</v>
      </c>
      <c r="I97" s="1" t="n">
        <v>0</v>
      </c>
      <c r="J97" s="2" t="n">
        <v>0</v>
      </c>
      <c r="K97" s="2" t="n">
        <v>0</v>
      </c>
      <c r="L97" s="53" t="n">
        <v>3575</v>
      </c>
      <c r="M97" s="2" t="n">
        <v>1225000</v>
      </c>
      <c r="N97" s="55" t="n">
        <v>342.657342657343</v>
      </c>
      <c r="O97" s="52" t="s">
        <v>78</v>
      </c>
      <c r="Q97" s="67" t="n">
        <f aca="false">+N97</f>
        <v>342.657342657343</v>
      </c>
      <c r="R97" s="67"/>
    </row>
    <row r="98" customFormat="false" ht="12.75" hidden="false" customHeight="false" outlineLevel="0" collapsed="false">
      <c r="A98" s="45" t="s">
        <v>161</v>
      </c>
      <c r="B98" s="46" t="s">
        <v>97</v>
      </c>
      <c r="C98" s="53" t="n">
        <v>10324</v>
      </c>
      <c r="D98" s="2" t="n">
        <v>4647500</v>
      </c>
      <c r="E98" s="54" t="n">
        <v>450.164664858582</v>
      </c>
      <c r="F98" s="1" t="n">
        <v>13215</v>
      </c>
      <c r="G98" s="2" t="n">
        <v>3376250</v>
      </c>
      <c r="H98" s="54" t="n">
        <v>255.486189935679</v>
      </c>
      <c r="I98" s="1" t="n">
        <v>0</v>
      </c>
      <c r="J98" s="2" t="n">
        <v>0</v>
      </c>
      <c r="K98" s="2" t="n">
        <v>0</v>
      </c>
      <c r="L98" s="53" t="n">
        <v>23539</v>
      </c>
      <c r="M98" s="2" t="n">
        <v>8023750</v>
      </c>
      <c r="N98" s="55" t="n">
        <v>340.87047028336</v>
      </c>
      <c r="O98" s="52" t="s">
        <v>78</v>
      </c>
      <c r="Q98" s="67" t="n">
        <f aca="false">+N98</f>
        <v>340.87047028336</v>
      </c>
      <c r="R98" s="67"/>
    </row>
    <row r="99" customFormat="false" ht="12.75" hidden="false" customHeight="false" outlineLevel="0" collapsed="false">
      <c r="A99" s="45" t="s">
        <v>162</v>
      </c>
      <c r="B99" s="46" t="s">
        <v>99</v>
      </c>
      <c r="C99" s="53" t="n">
        <v>10568</v>
      </c>
      <c r="D99" s="2" t="n">
        <v>5656425</v>
      </c>
      <c r="E99" s="54" t="n">
        <v>535.240821347464</v>
      </c>
      <c r="F99" s="1" t="n">
        <v>13586</v>
      </c>
      <c r="G99" s="2" t="n">
        <v>4663500</v>
      </c>
      <c r="H99" s="54" t="n">
        <v>343.25776534668</v>
      </c>
      <c r="I99" s="1" t="n">
        <v>227954</v>
      </c>
      <c r="J99" s="2" t="n">
        <v>74652305</v>
      </c>
      <c r="K99" s="2" t="n">
        <v>327.488462584557</v>
      </c>
      <c r="L99" s="53" t="n">
        <v>252108</v>
      </c>
      <c r="M99" s="2" t="n">
        <v>84972230</v>
      </c>
      <c r="N99" s="55" t="n">
        <v>337.046940200232</v>
      </c>
      <c r="O99" s="52" t="s">
        <v>78</v>
      </c>
      <c r="Q99" s="67" t="n">
        <f aca="false">+N99</f>
        <v>337.046940200232</v>
      </c>
      <c r="R99" s="67"/>
    </row>
    <row r="100" customFormat="false" ht="12.75" hidden="false" customHeight="false" outlineLevel="0" collapsed="false">
      <c r="A100" s="45" t="s">
        <v>163</v>
      </c>
      <c r="B100" s="46" t="s">
        <v>45</v>
      </c>
      <c r="C100" s="53" t="n">
        <v>0</v>
      </c>
      <c r="D100" s="2" t="n">
        <v>0</v>
      </c>
      <c r="E100" s="54" t="n">
        <v>0</v>
      </c>
      <c r="F100" s="1" t="n">
        <v>5369</v>
      </c>
      <c r="G100" s="2" t="n">
        <v>2213120</v>
      </c>
      <c r="H100" s="54" t="n">
        <v>412.203389830508</v>
      </c>
      <c r="I100" s="1" t="n">
        <v>9388</v>
      </c>
      <c r="J100" s="2" t="n">
        <v>2680925</v>
      </c>
      <c r="K100" s="2" t="n">
        <v>285.569343843204</v>
      </c>
      <c r="L100" s="53" t="n">
        <v>14757</v>
      </c>
      <c r="M100" s="2" t="n">
        <v>4894045</v>
      </c>
      <c r="N100" s="55" t="n">
        <v>331.64227146439</v>
      </c>
      <c r="O100" s="52" t="s">
        <v>35</v>
      </c>
      <c r="Q100" s="67"/>
      <c r="R100" s="67" t="n">
        <f aca="false">+N100</f>
        <v>331.64227146439</v>
      </c>
    </row>
    <row r="101" customFormat="false" ht="12.75" hidden="false" customHeight="false" outlineLevel="0" collapsed="false">
      <c r="A101" s="45" t="s">
        <v>100</v>
      </c>
      <c r="B101" s="46" t="s">
        <v>101</v>
      </c>
      <c r="C101" s="53" t="n">
        <v>63366.8</v>
      </c>
      <c r="D101" s="2" t="n">
        <v>25052130</v>
      </c>
      <c r="E101" s="54" t="n">
        <v>395.351035558052</v>
      </c>
      <c r="F101" s="1" t="n">
        <v>16200</v>
      </c>
      <c r="G101" s="2" t="n">
        <v>4774000</v>
      </c>
      <c r="H101" s="54" t="n">
        <v>294.691358024691</v>
      </c>
      <c r="I101" s="1" t="n">
        <v>90800</v>
      </c>
      <c r="J101" s="2" t="n">
        <v>26478000</v>
      </c>
      <c r="K101" s="2" t="n">
        <v>291.607929515419</v>
      </c>
      <c r="L101" s="53" t="n">
        <v>170366.8</v>
      </c>
      <c r="M101" s="2" t="n">
        <v>56304130</v>
      </c>
      <c r="N101" s="55" t="n">
        <v>330.487688915916</v>
      </c>
      <c r="O101" s="52" t="s">
        <v>78</v>
      </c>
      <c r="Q101" s="67" t="n">
        <f aca="false">+N101</f>
        <v>330.487688915916</v>
      </c>
      <c r="R101" s="67"/>
    </row>
    <row r="102" customFormat="false" ht="12.75" hidden="false" customHeight="false" outlineLevel="0" collapsed="false">
      <c r="A102" s="45" t="s">
        <v>164</v>
      </c>
      <c r="B102" s="46" t="s">
        <v>46</v>
      </c>
      <c r="C102" s="53" t="n">
        <v>75</v>
      </c>
      <c r="D102" s="2" t="n">
        <v>14250</v>
      </c>
      <c r="E102" s="54" t="n">
        <v>190</v>
      </c>
      <c r="F102" s="1" t="n">
        <v>12495</v>
      </c>
      <c r="G102" s="2" t="n">
        <v>4861375</v>
      </c>
      <c r="H102" s="54" t="n">
        <v>389.0656262505</v>
      </c>
      <c r="I102" s="1" t="n">
        <v>34985</v>
      </c>
      <c r="J102" s="2" t="n">
        <v>10833600</v>
      </c>
      <c r="K102" s="2" t="n">
        <v>309.664141775046</v>
      </c>
      <c r="L102" s="53" t="n">
        <v>47555</v>
      </c>
      <c r="M102" s="2" t="n">
        <v>15709225</v>
      </c>
      <c r="N102" s="55" t="n">
        <v>330.338029649879</v>
      </c>
      <c r="O102" s="52" t="s">
        <v>35</v>
      </c>
      <c r="Q102" s="67"/>
      <c r="R102" s="67" t="n">
        <f aca="false">+N102</f>
        <v>330.338029649879</v>
      </c>
    </row>
    <row r="103" customFormat="false" ht="12.75" hidden="false" customHeight="false" outlineLevel="0" collapsed="false">
      <c r="A103" s="45" t="s">
        <v>47</v>
      </c>
      <c r="B103" s="46" t="s">
        <v>48</v>
      </c>
      <c r="C103" s="53" t="n">
        <v>14400</v>
      </c>
      <c r="D103" s="2" t="n">
        <v>5400000</v>
      </c>
      <c r="E103" s="54" t="n">
        <v>375</v>
      </c>
      <c r="F103" s="1" t="n">
        <v>0</v>
      </c>
      <c r="G103" s="2" t="n">
        <v>0</v>
      </c>
      <c r="H103" s="54" t="n">
        <v>0</v>
      </c>
      <c r="I103" s="1" t="n">
        <v>12925</v>
      </c>
      <c r="J103" s="2" t="n">
        <v>3535050</v>
      </c>
      <c r="K103" s="2" t="n">
        <v>273.504835589942</v>
      </c>
      <c r="L103" s="53" t="n">
        <v>27325</v>
      </c>
      <c r="M103" s="2" t="n">
        <v>8935050</v>
      </c>
      <c r="N103" s="55" t="n">
        <v>326.991765782251</v>
      </c>
      <c r="O103" s="52" t="s">
        <v>35</v>
      </c>
      <c r="Q103" s="67"/>
      <c r="R103" s="67" t="n">
        <f aca="false">+N103</f>
        <v>326.991765782251</v>
      </c>
    </row>
    <row r="104" customFormat="false" ht="12.75" hidden="false" customHeight="false" outlineLevel="0" collapsed="false">
      <c r="A104" s="45" t="s">
        <v>165</v>
      </c>
      <c r="B104" s="46" t="s">
        <v>103</v>
      </c>
      <c r="C104" s="53" t="n">
        <v>425</v>
      </c>
      <c r="D104" s="2" t="n">
        <v>131750</v>
      </c>
      <c r="E104" s="54" t="n">
        <v>310</v>
      </c>
      <c r="F104" s="1" t="n">
        <v>3297</v>
      </c>
      <c r="G104" s="2" t="n">
        <v>1043600</v>
      </c>
      <c r="H104" s="54" t="n">
        <v>316.530178950561</v>
      </c>
      <c r="I104" s="1" t="n">
        <v>0</v>
      </c>
      <c r="J104" s="2" t="n">
        <v>0</v>
      </c>
      <c r="K104" s="2" t="n">
        <v>0</v>
      </c>
      <c r="L104" s="53" t="n">
        <v>3722</v>
      </c>
      <c r="M104" s="2" t="n">
        <v>1175350</v>
      </c>
      <c r="N104" s="55" t="n">
        <v>315.784524449221</v>
      </c>
      <c r="O104" s="52" t="s">
        <v>78</v>
      </c>
      <c r="Q104" s="67" t="n">
        <f aca="false">+N104</f>
        <v>315.784524449221</v>
      </c>
      <c r="R104" s="67"/>
    </row>
    <row r="105" customFormat="false" ht="12.75" hidden="false" customHeight="false" outlineLevel="0" collapsed="false">
      <c r="A105" s="45" t="s">
        <v>166</v>
      </c>
      <c r="B105" s="46" t="s">
        <v>49</v>
      </c>
      <c r="C105" s="53" t="n">
        <v>0</v>
      </c>
      <c r="D105" s="2" t="n">
        <v>0</v>
      </c>
      <c r="E105" s="54" t="n">
        <v>0</v>
      </c>
      <c r="F105" s="1" t="n">
        <v>100838</v>
      </c>
      <c r="G105" s="2" t="n">
        <v>30633830</v>
      </c>
      <c r="H105" s="54" t="n">
        <v>303.79251869335</v>
      </c>
      <c r="I105" s="1" t="n">
        <v>360306</v>
      </c>
      <c r="J105" s="2" t="n">
        <v>109849580</v>
      </c>
      <c r="K105" s="2" t="n">
        <v>304.878575433104</v>
      </c>
      <c r="L105" s="53" t="n">
        <v>461144</v>
      </c>
      <c r="M105" s="2" t="n">
        <v>140483410</v>
      </c>
      <c r="N105" s="55" t="n">
        <v>304.641088250091</v>
      </c>
      <c r="O105" s="52" t="s">
        <v>35</v>
      </c>
      <c r="Q105" s="67"/>
      <c r="R105" s="67" t="n">
        <f aca="false">+N105</f>
        <v>304.641088250091</v>
      </c>
    </row>
    <row r="106" customFormat="false" ht="12.75" hidden="false" customHeight="false" outlineLevel="0" collapsed="false">
      <c r="A106" s="45" t="s">
        <v>167</v>
      </c>
      <c r="B106" s="46" t="s">
        <v>50</v>
      </c>
      <c r="C106" s="53" t="n">
        <v>205673</v>
      </c>
      <c r="D106" s="2" t="n">
        <v>53023046</v>
      </c>
      <c r="E106" s="54" t="n">
        <v>257.802657616702</v>
      </c>
      <c r="F106" s="1" t="n">
        <v>456974</v>
      </c>
      <c r="G106" s="2" t="n">
        <v>137185915</v>
      </c>
      <c r="H106" s="54" t="n">
        <v>300.205077312933</v>
      </c>
      <c r="I106" s="1" t="n">
        <v>142832</v>
      </c>
      <c r="J106" s="2" t="n">
        <v>45220236</v>
      </c>
      <c r="K106" s="2" t="n">
        <v>316.597373137672</v>
      </c>
      <c r="L106" s="53" t="n">
        <v>805479</v>
      </c>
      <c r="M106" s="2" t="n">
        <v>235429197</v>
      </c>
      <c r="N106" s="55" t="n">
        <v>292.284711333256</v>
      </c>
      <c r="O106" s="52" t="s">
        <v>35</v>
      </c>
      <c r="Q106" s="67"/>
      <c r="R106" s="67" t="n">
        <f aca="false">+N106</f>
        <v>292.284711333256</v>
      </c>
    </row>
    <row r="107" customFormat="false" ht="12.75" hidden="false" customHeight="false" outlineLevel="0" collapsed="false">
      <c r="A107" s="45" t="s">
        <v>168</v>
      </c>
      <c r="B107" s="46" t="s">
        <v>52</v>
      </c>
      <c r="C107" s="53" t="n">
        <v>400</v>
      </c>
      <c r="D107" s="2" t="n">
        <v>116000</v>
      </c>
      <c r="E107" s="54" t="n">
        <v>290</v>
      </c>
      <c r="F107" s="1" t="n">
        <v>0</v>
      </c>
      <c r="G107" s="2" t="n">
        <v>0</v>
      </c>
      <c r="H107" s="54" t="n">
        <v>0</v>
      </c>
      <c r="I107" s="1" t="n">
        <v>0</v>
      </c>
      <c r="J107" s="2" t="n">
        <v>0</v>
      </c>
      <c r="K107" s="2" t="n">
        <v>0</v>
      </c>
      <c r="L107" s="53" t="n">
        <v>400</v>
      </c>
      <c r="M107" s="2" t="n">
        <v>116000</v>
      </c>
      <c r="N107" s="55" t="n">
        <v>290</v>
      </c>
      <c r="O107" s="52" t="s">
        <v>35</v>
      </c>
      <c r="Q107" s="67"/>
      <c r="R107" s="67" t="n">
        <f aca="false">+N107</f>
        <v>290</v>
      </c>
    </row>
    <row r="108" customFormat="false" ht="12.75" hidden="false" customHeight="false" outlineLevel="0" collapsed="false">
      <c r="A108" s="45" t="s">
        <v>169</v>
      </c>
      <c r="B108" s="46" t="s">
        <v>105</v>
      </c>
      <c r="C108" s="53" t="n">
        <v>400</v>
      </c>
      <c r="D108" s="2" t="n">
        <v>162000</v>
      </c>
      <c r="E108" s="54" t="n">
        <v>405</v>
      </c>
      <c r="F108" s="1" t="n">
        <v>1494</v>
      </c>
      <c r="G108" s="2" t="n">
        <v>373865</v>
      </c>
      <c r="H108" s="54" t="n">
        <v>250.244310575636</v>
      </c>
      <c r="I108" s="1" t="n">
        <v>0</v>
      </c>
      <c r="J108" s="2" t="n">
        <v>0</v>
      </c>
      <c r="K108" s="2" t="n">
        <v>0</v>
      </c>
      <c r="L108" s="53" t="n">
        <v>1894</v>
      </c>
      <c r="M108" s="2" t="n">
        <v>535865</v>
      </c>
      <c r="N108" s="55" t="n">
        <v>282.927666314678</v>
      </c>
      <c r="O108" s="52" t="s">
        <v>78</v>
      </c>
      <c r="Q108" s="67" t="n">
        <f aca="false">+N108</f>
        <v>282.927666314678</v>
      </c>
      <c r="R108" s="67"/>
    </row>
    <row r="109" customFormat="false" ht="12.75" hidden="false" customHeight="false" outlineLevel="0" collapsed="false">
      <c r="A109" s="45" t="s">
        <v>170</v>
      </c>
      <c r="B109" s="46" t="s">
        <v>106</v>
      </c>
      <c r="C109" s="53" t="n">
        <v>39320</v>
      </c>
      <c r="D109" s="2" t="n">
        <v>9366300</v>
      </c>
      <c r="E109" s="54" t="n">
        <v>238.207019328586</v>
      </c>
      <c r="F109" s="1" t="n">
        <v>371814</v>
      </c>
      <c r="G109" s="2" t="n">
        <v>121627650</v>
      </c>
      <c r="H109" s="54" t="n">
        <v>327.119608191192</v>
      </c>
      <c r="I109" s="1" t="n">
        <v>707935</v>
      </c>
      <c r="J109" s="2" t="n">
        <v>180334966</v>
      </c>
      <c r="K109" s="2" t="n">
        <v>254.733790531617</v>
      </c>
      <c r="L109" s="53" t="n">
        <v>1119069</v>
      </c>
      <c r="M109" s="2" t="n">
        <v>311328916</v>
      </c>
      <c r="N109" s="55" t="n">
        <v>278.203503090515</v>
      </c>
      <c r="O109" s="52" t="s">
        <v>78</v>
      </c>
      <c r="Q109" s="67" t="n">
        <f aca="false">+N109</f>
        <v>278.203503090515</v>
      </c>
      <c r="R109" s="67"/>
    </row>
    <row r="110" customFormat="false" ht="12.75" hidden="false" customHeight="false" outlineLevel="0" collapsed="false">
      <c r="A110" s="45" t="s">
        <v>107</v>
      </c>
      <c r="B110" s="46" t="s">
        <v>108</v>
      </c>
      <c r="C110" s="53" t="n">
        <v>0</v>
      </c>
      <c r="D110" s="2" t="n">
        <v>0</v>
      </c>
      <c r="E110" s="54" t="n">
        <v>0</v>
      </c>
      <c r="F110" s="1" t="n">
        <v>800</v>
      </c>
      <c r="G110" s="2" t="n">
        <v>220000</v>
      </c>
      <c r="H110" s="54" t="n">
        <v>275</v>
      </c>
      <c r="I110" s="1" t="n">
        <v>0</v>
      </c>
      <c r="J110" s="2" t="n">
        <v>0</v>
      </c>
      <c r="K110" s="2" t="n">
        <v>0</v>
      </c>
      <c r="L110" s="53" t="n">
        <v>800</v>
      </c>
      <c r="M110" s="2" t="n">
        <v>220000</v>
      </c>
      <c r="N110" s="55" t="n">
        <v>275</v>
      </c>
      <c r="O110" s="52" t="s">
        <v>78</v>
      </c>
      <c r="Q110" s="67" t="n">
        <f aca="false">+N110</f>
        <v>275</v>
      </c>
      <c r="R110" s="67"/>
    </row>
    <row r="111" customFormat="false" ht="12.75" hidden="false" customHeight="false" outlineLevel="0" collapsed="false">
      <c r="A111" s="45" t="s">
        <v>53</v>
      </c>
      <c r="B111" s="46" t="s">
        <v>54</v>
      </c>
      <c r="C111" s="53" t="n">
        <v>860</v>
      </c>
      <c r="D111" s="2" t="n">
        <v>249400</v>
      </c>
      <c r="E111" s="54" t="n">
        <v>290</v>
      </c>
      <c r="F111" s="1" t="n">
        <v>7935</v>
      </c>
      <c r="G111" s="2" t="n">
        <v>2425075</v>
      </c>
      <c r="H111" s="54" t="n">
        <v>305.617517328292</v>
      </c>
      <c r="I111" s="1" t="n">
        <v>20145</v>
      </c>
      <c r="J111" s="2" t="n">
        <v>5230050</v>
      </c>
      <c r="K111" s="2" t="n">
        <v>259.620253164557</v>
      </c>
      <c r="L111" s="53" t="n">
        <v>28940</v>
      </c>
      <c r="M111" s="2" t="n">
        <v>7904525</v>
      </c>
      <c r="N111" s="55" t="n">
        <v>273.134934346925</v>
      </c>
      <c r="O111" s="52" t="s">
        <v>35</v>
      </c>
      <c r="Q111" s="67"/>
      <c r="R111" s="67" t="n">
        <f aca="false">+N111</f>
        <v>273.134934346925</v>
      </c>
    </row>
    <row r="112" customFormat="false" ht="12.75" hidden="false" customHeight="false" outlineLevel="0" collapsed="false">
      <c r="A112" s="45" t="s">
        <v>55</v>
      </c>
      <c r="B112" s="46" t="s">
        <v>56</v>
      </c>
      <c r="C112" s="53" t="n">
        <v>52</v>
      </c>
      <c r="D112" s="2" t="n">
        <v>10400</v>
      </c>
      <c r="E112" s="54" t="n">
        <v>200</v>
      </c>
      <c r="F112" s="1" t="n">
        <v>13</v>
      </c>
      <c r="G112" s="2" t="n">
        <v>6175</v>
      </c>
      <c r="H112" s="54" t="n">
        <v>475</v>
      </c>
      <c r="I112" s="1" t="n">
        <v>0</v>
      </c>
      <c r="J112" s="2" t="n">
        <v>0</v>
      </c>
      <c r="K112" s="2" t="n">
        <v>0</v>
      </c>
      <c r="L112" s="53" t="n">
        <v>65</v>
      </c>
      <c r="M112" s="2" t="n">
        <v>16575</v>
      </c>
      <c r="N112" s="55" t="n">
        <v>255</v>
      </c>
      <c r="O112" s="52" t="s">
        <v>35</v>
      </c>
      <c r="Q112" s="67"/>
      <c r="R112" s="67" t="n">
        <f aca="false">+N112</f>
        <v>255</v>
      </c>
    </row>
    <row r="113" customFormat="false" ht="12.75" hidden="false" customHeight="false" outlineLevel="0" collapsed="false">
      <c r="A113" s="45" t="s">
        <v>57</v>
      </c>
      <c r="B113" s="46" t="s">
        <v>58</v>
      </c>
      <c r="C113" s="53" t="n">
        <v>0</v>
      </c>
      <c r="D113" s="2" t="n">
        <v>0</v>
      </c>
      <c r="E113" s="54" t="n">
        <v>0</v>
      </c>
      <c r="F113" s="1" t="n">
        <v>75</v>
      </c>
      <c r="G113" s="2" t="n">
        <v>4500</v>
      </c>
      <c r="H113" s="54" t="n">
        <v>60</v>
      </c>
      <c r="I113" s="1" t="n">
        <v>665</v>
      </c>
      <c r="J113" s="2" t="n">
        <v>183500</v>
      </c>
      <c r="K113" s="2" t="n">
        <v>275.93984962406</v>
      </c>
      <c r="L113" s="53" t="n">
        <v>740</v>
      </c>
      <c r="M113" s="2" t="n">
        <v>188000</v>
      </c>
      <c r="N113" s="55" t="n">
        <v>254.054054054054</v>
      </c>
      <c r="O113" s="52" t="s">
        <v>35</v>
      </c>
      <c r="Q113" s="67"/>
      <c r="R113" s="67" t="n">
        <f aca="false">+N113</f>
        <v>254.054054054054</v>
      </c>
    </row>
    <row r="114" customFormat="false" ht="12.75" hidden="false" customHeight="false" outlineLevel="0" collapsed="false">
      <c r="A114" s="45" t="s">
        <v>171</v>
      </c>
      <c r="B114" s="46" t="s">
        <v>110</v>
      </c>
      <c r="C114" s="53" t="n">
        <v>1200</v>
      </c>
      <c r="D114" s="2" t="n">
        <v>272000</v>
      </c>
      <c r="E114" s="54" t="n">
        <v>226.666666666667</v>
      </c>
      <c r="F114" s="1" t="n">
        <v>38725</v>
      </c>
      <c r="G114" s="2" t="n">
        <v>12966380</v>
      </c>
      <c r="H114" s="54" t="n">
        <v>334.832278889606</v>
      </c>
      <c r="I114" s="1" t="n">
        <v>46812</v>
      </c>
      <c r="J114" s="2" t="n">
        <v>8789052</v>
      </c>
      <c r="K114" s="2" t="n">
        <v>187.752114842348</v>
      </c>
      <c r="L114" s="53" t="n">
        <v>86737</v>
      </c>
      <c r="M114" s="2" t="n">
        <v>22027432</v>
      </c>
      <c r="N114" s="55" t="n">
        <v>253.956581389718</v>
      </c>
      <c r="O114" s="52" t="s">
        <v>78</v>
      </c>
      <c r="Q114" s="67" t="n">
        <f aca="false">+N114</f>
        <v>253.956581389718</v>
      </c>
      <c r="R114" s="67"/>
    </row>
    <row r="115" customFormat="false" ht="12.75" hidden="false" customHeight="false" outlineLevel="0" collapsed="false">
      <c r="A115" s="45" t="s">
        <v>172</v>
      </c>
      <c r="B115" s="46" t="s">
        <v>112</v>
      </c>
      <c r="C115" s="53" t="n">
        <v>11942</v>
      </c>
      <c r="D115" s="2" t="n">
        <v>3443050</v>
      </c>
      <c r="E115" s="54" t="n">
        <v>288.31435270474</v>
      </c>
      <c r="F115" s="1" t="n">
        <v>57138</v>
      </c>
      <c r="G115" s="2" t="n">
        <v>17331125</v>
      </c>
      <c r="H115" s="54" t="n">
        <v>303.320469739928</v>
      </c>
      <c r="I115" s="1" t="n">
        <v>199661</v>
      </c>
      <c r="J115" s="2" t="n">
        <v>46670090</v>
      </c>
      <c r="K115" s="2" t="n">
        <v>233.746650572721</v>
      </c>
      <c r="L115" s="53" t="n">
        <v>268741</v>
      </c>
      <c r="M115" s="2" t="n">
        <v>67444265</v>
      </c>
      <c r="N115" s="55" t="n">
        <v>250.963809020581</v>
      </c>
      <c r="O115" s="52" t="s">
        <v>78</v>
      </c>
      <c r="Q115" s="67" t="n">
        <f aca="false">+N115</f>
        <v>250.963809020581</v>
      </c>
      <c r="R115" s="67"/>
    </row>
    <row r="116" customFormat="false" ht="12.75" hidden="false" customHeight="false" outlineLevel="0" collapsed="false">
      <c r="A116" s="45" t="s">
        <v>173</v>
      </c>
      <c r="B116" s="46" t="s">
        <v>113</v>
      </c>
      <c r="C116" s="53" t="n">
        <v>47380</v>
      </c>
      <c r="D116" s="2" t="n">
        <v>14763600</v>
      </c>
      <c r="E116" s="54" t="n">
        <v>311.599831152385</v>
      </c>
      <c r="F116" s="1" t="n">
        <v>216564</v>
      </c>
      <c r="G116" s="2" t="n">
        <v>62886259</v>
      </c>
      <c r="H116" s="54" t="n">
        <v>290.381868639294</v>
      </c>
      <c r="I116" s="1" t="n">
        <v>617802</v>
      </c>
      <c r="J116" s="2" t="n">
        <v>133639070</v>
      </c>
      <c r="K116" s="2" t="n">
        <v>216.313754244888</v>
      </c>
      <c r="L116" s="53" t="n">
        <v>881746</v>
      </c>
      <c r="M116" s="2" t="n">
        <v>211288929</v>
      </c>
      <c r="N116" s="55" t="n">
        <v>239.62561667419</v>
      </c>
      <c r="O116" s="52" t="s">
        <v>78</v>
      </c>
      <c r="Q116" s="67" t="n">
        <f aca="false">+N116</f>
        <v>239.62561667419</v>
      </c>
      <c r="R116" s="67"/>
    </row>
    <row r="117" customFormat="false" ht="12.75" hidden="false" customHeight="false" outlineLevel="0" collapsed="false">
      <c r="A117" s="45" t="s">
        <v>59</v>
      </c>
      <c r="B117" s="46" t="s">
        <v>60</v>
      </c>
      <c r="C117" s="53" t="n">
        <v>220</v>
      </c>
      <c r="D117" s="2" t="n">
        <v>27177</v>
      </c>
      <c r="E117" s="54" t="n">
        <v>123.531818181818</v>
      </c>
      <c r="F117" s="1" t="n">
        <v>5180</v>
      </c>
      <c r="G117" s="2" t="n">
        <v>1357950</v>
      </c>
      <c r="H117" s="54" t="n">
        <v>262.15250965251</v>
      </c>
      <c r="I117" s="1" t="n">
        <v>5275</v>
      </c>
      <c r="J117" s="2" t="n">
        <v>1148160</v>
      </c>
      <c r="K117" s="2" t="n">
        <v>217.660663507109</v>
      </c>
      <c r="L117" s="53" t="n">
        <v>10675</v>
      </c>
      <c r="M117" s="2" t="n">
        <v>2533287</v>
      </c>
      <c r="N117" s="55" t="n">
        <v>237.310257611241</v>
      </c>
      <c r="O117" s="52" t="s">
        <v>35</v>
      </c>
      <c r="Q117" s="67"/>
      <c r="R117" s="67" t="n">
        <f aca="false">+N117</f>
        <v>237.310257611241</v>
      </c>
    </row>
    <row r="118" customFormat="false" ht="12.75" hidden="false" customHeight="false" outlineLevel="0" collapsed="false">
      <c r="A118" s="45" t="s">
        <v>174</v>
      </c>
      <c r="B118" s="46" t="s">
        <v>115</v>
      </c>
      <c r="C118" s="53" t="n">
        <v>0</v>
      </c>
      <c r="D118" s="2" t="n">
        <v>0</v>
      </c>
      <c r="E118" s="54" t="n">
        <v>0</v>
      </c>
      <c r="F118" s="1" t="n">
        <v>15959</v>
      </c>
      <c r="G118" s="2" t="n">
        <v>3785080</v>
      </c>
      <c r="H118" s="54" t="n">
        <v>237.17526160787</v>
      </c>
      <c r="I118" s="1" t="n">
        <v>54</v>
      </c>
      <c r="J118" s="2" t="n">
        <v>6480</v>
      </c>
      <c r="K118" s="2" t="n">
        <v>120</v>
      </c>
      <c r="L118" s="53" t="n">
        <v>16013</v>
      </c>
      <c r="M118" s="2" t="n">
        <v>3791560</v>
      </c>
      <c r="N118" s="55" t="n">
        <v>236.780116155624</v>
      </c>
      <c r="O118" s="52" t="s">
        <v>78</v>
      </c>
      <c r="Q118" s="67" t="n">
        <f aca="false">+N118</f>
        <v>236.780116155624</v>
      </c>
      <c r="R118" s="67"/>
    </row>
    <row r="119" customFormat="false" ht="12.75" hidden="false" customHeight="false" outlineLevel="0" collapsed="false">
      <c r="A119" s="45" t="s">
        <v>175</v>
      </c>
      <c r="B119" s="46" t="s">
        <v>116</v>
      </c>
      <c r="C119" s="53" t="n">
        <v>43385</v>
      </c>
      <c r="D119" s="2" t="n">
        <v>6846000</v>
      </c>
      <c r="E119" s="54" t="n">
        <v>157.796473435519</v>
      </c>
      <c r="F119" s="1" t="n">
        <v>264186</v>
      </c>
      <c r="G119" s="2" t="n">
        <v>60459790</v>
      </c>
      <c r="H119" s="54" t="n">
        <v>228.853118636112</v>
      </c>
      <c r="I119" s="1" t="n">
        <v>141393.82</v>
      </c>
      <c r="J119" s="2" t="n">
        <v>38782230</v>
      </c>
      <c r="K119" s="2" t="n">
        <v>274.285184458557</v>
      </c>
      <c r="L119" s="53" t="n">
        <v>448964.82</v>
      </c>
      <c r="M119" s="2" t="n">
        <v>106088020</v>
      </c>
      <c r="N119" s="55" t="n">
        <v>236.294727947727</v>
      </c>
      <c r="O119" s="52" t="s">
        <v>78</v>
      </c>
      <c r="Q119" s="67" t="n">
        <f aca="false">+N119</f>
        <v>236.294727947727</v>
      </c>
      <c r="R119" s="67"/>
    </row>
    <row r="120" customFormat="false" ht="12.75" hidden="false" customHeight="false" outlineLevel="0" collapsed="false">
      <c r="A120" s="45" t="s">
        <v>176</v>
      </c>
      <c r="B120" s="46" t="s">
        <v>118</v>
      </c>
      <c r="C120" s="53" t="n">
        <v>49560</v>
      </c>
      <c r="D120" s="2" t="n">
        <v>12360300</v>
      </c>
      <c r="E120" s="54" t="n">
        <v>249.400726392252</v>
      </c>
      <c r="F120" s="1" t="n">
        <v>109310</v>
      </c>
      <c r="G120" s="2" t="n">
        <v>25266240</v>
      </c>
      <c r="H120" s="54" t="n">
        <v>231.142987832769</v>
      </c>
      <c r="I120" s="1" t="n">
        <v>176628</v>
      </c>
      <c r="J120" s="2" t="n">
        <v>38637897</v>
      </c>
      <c r="K120" s="2" t="n">
        <v>218.752955363816</v>
      </c>
      <c r="L120" s="53" t="n">
        <v>335498</v>
      </c>
      <c r="M120" s="2" t="n">
        <v>76264437</v>
      </c>
      <c r="N120" s="55" t="n">
        <v>227.317113663867</v>
      </c>
      <c r="O120" s="52" t="s">
        <v>78</v>
      </c>
      <c r="Q120" s="67" t="n">
        <f aca="false">+N120</f>
        <v>227.317113663867</v>
      </c>
      <c r="R120" s="67"/>
    </row>
    <row r="121" customFormat="false" ht="12.75" hidden="false" customHeight="false" outlineLevel="0" collapsed="false">
      <c r="A121" s="45" t="s">
        <v>7</v>
      </c>
      <c r="B121" s="46" t="s">
        <v>119</v>
      </c>
      <c r="C121" s="53" t="n">
        <v>239155</v>
      </c>
      <c r="D121" s="2" t="n">
        <v>64842275</v>
      </c>
      <c r="E121" s="54" t="n">
        <v>271.130752022747</v>
      </c>
      <c r="F121" s="1" t="n">
        <v>1103212</v>
      </c>
      <c r="G121" s="2" t="n">
        <v>242614135</v>
      </c>
      <c r="H121" s="54" t="n">
        <v>219.916149389238</v>
      </c>
      <c r="I121" s="1" t="n">
        <v>1797133</v>
      </c>
      <c r="J121" s="2" t="n">
        <v>398852963</v>
      </c>
      <c r="K121" s="2" t="n">
        <v>221.938478120428</v>
      </c>
      <c r="L121" s="53" t="n">
        <v>3139500</v>
      </c>
      <c r="M121" s="2" t="n">
        <v>706309373</v>
      </c>
      <c r="N121" s="55" t="n">
        <v>224.975114827202</v>
      </c>
      <c r="O121" s="52" t="s">
        <v>78</v>
      </c>
      <c r="Q121" s="67" t="n">
        <f aca="false">+N121</f>
        <v>224.975114827202</v>
      </c>
      <c r="R121" s="67"/>
    </row>
    <row r="122" customFormat="false" ht="12.75" hidden="false" customHeight="false" outlineLevel="0" collapsed="false">
      <c r="A122" s="45" t="s">
        <v>120</v>
      </c>
      <c r="B122" s="46" t="s">
        <v>121</v>
      </c>
      <c r="C122" s="53" t="n">
        <v>1400</v>
      </c>
      <c r="D122" s="2" t="n">
        <v>381000</v>
      </c>
      <c r="E122" s="54" t="n">
        <v>272.142857142857</v>
      </c>
      <c r="F122" s="1" t="n">
        <v>59336</v>
      </c>
      <c r="G122" s="2" t="n">
        <v>13399640</v>
      </c>
      <c r="H122" s="54" t="n">
        <v>225.826479708777</v>
      </c>
      <c r="I122" s="1" t="n">
        <v>4224</v>
      </c>
      <c r="J122" s="2" t="n">
        <v>729600</v>
      </c>
      <c r="K122" s="2" t="n">
        <v>172.727272727273</v>
      </c>
      <c r="L122" s="53" t="n">
        <v>64960</v>
      </c>
      <c r="M122" s="2" t="n">
        <v>14510240</v>
      </c>
      <c r="N122" s="55" t="n">
        <v>223.371921182266</v>
      </c>
      <c r="O122" s="52" t="s">
        <v>78</v>
      </c>
      <c r="Q122" s="67" t="n">
        <f aca="false">+N122</f>
        <v>223.371921182266</v>
      </c>
      <c r="R122" s="67"/>
    </row>
    <row r="123" customFormat="false" ht="12.75" hidden="false" customHeight="false" outlineLevel="0" collapsed="false">
      <c r="A123" s="45" t="s">
        <v>122</v>
      </c>
      <c r="B123" s="46" t="s">
        <v>123</v>
      </c>
      <c r="C123" s="53" t="n">
        <v>21700</v>
      </c>
      <c r="D123" s="2" t="n">
        <v>5261500</v>
      </c>
      <c r="E123" s="54" t="n">
        <v>242.465437788018</v>
      </c>
      <c r="F123" s="1" t="n">
        <v>75902</v>
      </c>
      <c r="G123" s="2" t="n">
        <v>18163350</v>
      </c>
      <c r="H123" s="54" t="n">
        <v>239.300018444837</v>
      </c>
      <c r="I123" s="1" t="n">
        <v>104186</v>
      </c>
      <c r="J123" s="2" t="n">
        <v>20907785</v>
      </c>
      <c r="K123" s="2" t="n">
        <v>200.677490257808</v>
      </c>
      <c r="L123" s="53" t="n">
        <v>201788</v>
      </c>
      <c r="M123" s="2" t="n">
        <v>44332635</v>
      </c>
      <c r="N123" s="55" t="n">
        <v>219.69906535572</v>
      </c>
      <c r="O123" s="52" t="s">
        <v>78</v>
      </c>
      <c r="Q123" s="67" t="n">
        <f aca="false">+N123</f>
        <v>219.69906535572</v>
      </c>
      <c r="R123" s="67"/>
    </row>
    <row r="124" customFormat="false" ht="12.75" hidden="false" customHeight="false" outlineLevel="0" collapsed="false">
      <c r="A124" s="45" t="s">
        <v>177</v>
      </c>
      <c r="B124" s="46" t="s">
        <v>61</v>
      </c>
      <c r="C124" s="53" t="n">
        <v>0</v>
      </c>
      <c r="D124" s="2" t="n">
        <v>0</v>
      </c>
      <c r="E124" s="54" t="n">
        <v>0</v>
      </c>
      <c r="F124" s="1" t="n">
        <v>0</v>
      </c>
      <c r="G124" s="2" t="n">
        <v>0</v>
      </c>
      <c r="H124" s="54" t="n">
        <v>0</v>
      </c>
      <c r="I124" s="1" t="n">
        <v>552</v>
      </c>
      <c r="J124" s="2" t="n">
        <v>116080</v>
      </c>
      <c r="K124" s="2" t="n">
        <v>210.289855072464</v>
      </c>
      <c r="L124" s="53" t="n">
        <v>552</v>
      </c>
      <c r="M124" s="2" t="n">
        <v>116080</v>
      </c>
      <c r="N124" s="55" t="n">
        <v>210.289855072464</v>
      </c>
      <c r="O124" s="52" t="s">
        <v>35</v>
      </c>
      <c r="Q124" s="67"/>
      <c r="R124" s="67" t="n">
        <f aca="false">+N124</f>
        <v>210.289855072464</v>
      </c>
    </row>
    <row r="125" customFormat="false" ht="12.75" hidden="false" customHeight="false" outlineLevel="0" collapsed="false">
      <c r="A125" s="45" t="s">
        <v>178</v>
      </c>
      <c r="B125" s="46" t="s">
        <v>125</v>
      </c>
      <c r="C125" s="53" t="n">
        <v>12929</v>
      </c>
      <c r="D125" s="2" t="n">
        <v>3672830</v>
      </c>
      <c r="E125" s="54" t="n">
        <v>284.076881429345</v>
      </c>
      <c r="F125" s="1" t="n">
        <v>51154</v>
      </c>
      <c r="G125" s="2" t="n">
        <v>10053985</v>
      </c>
      <c r="H125" s="54" t="n">
        <v>196.543476560973</v>
      </c>
      <c r="I125" s="1" t="n">
        <v>165956</v>
      </c>
      <c r="J125" s="2" t="n">
        <v>34171371</v>
      </c>
      <c r="K125" s="2" t="n">
        <v>205.90621007978</v>
      </c>
      <c r="L125" s="53" t="n">
        <v>230039</v>
      </c>
      <c r="M125" s="2" t="n">
        <v>47898186</v>
      </c>
      <c r="N125" s="55" t="n">
        <v>208.217676133177</v>
      </c>
      <c r="O125" s="52" t="s">
        <v>78</v>
      </c>
      <c r="Q125" s="67" t="n">
        <f aca="false">+N125</f>
        <v>208.217676133177</v>
      </c>
      <c r="R125" s="67"/>
    </row>
    <row r="126" customFormat="false" ht="12.75" hidden="false" customHeight="false" outlineLevel="0" collapsed="false">
      <c r="A126" s="45" t="s">
        <v>179</v>
      </c>
      <c r="B126" s="46" t="s">
        <v>62</v>
      </c>
      <c r="C126" s="53" t="n">
        <v>81301.9</v>
      </c>
      <c r="D126" s="2" t="n">
        <v>18050264</v>
      </c>
      <c r="E126" s="54" t="n">
        <v>222.015278855722</v>
      </c>
      <c r="F126" s="1" t="n">
        <v>116352</v>
      </c>
      <c r="G126" s="2" t="n">
        <v>23679438</v>
      </c>
      <c r="H126" s="54" t="n">
        <v>203.515521864686</v>
      </c>
      <c r="I126" s="1" t="n">
        <v>89800</v>
      </c>
      <c r="J126" s="2" t="n">
        <v>17271124</v>
      </c>
      <c r="K126" s="2" t="n">
        <v>192.328775055679</v>
      </c>
      <c r="L126" s="53" t="n">
        <v>287453.9</v>
      </c>
      <c r="M126" s="2" t="n">
        <v>59000826</v>
      </c>
      <c r="N126" s="55" t="n">
        <v>205.253176248435</v>
      </c>
      <c r="O126" s="52" t="s">
        <v>35</v>
      </c>
      <c r="Q126" s="67"/>
      <c r="R126" s="67" t="n">
        <f aca="false">+N126</f>
        <v>205.253176248435</v>
      </c>
    </row>
    <row r="127" customFormat="false" ht="12.75" hidden="false" customHeight="false" outlineLevel="0" collapsed="false">
      <c r="A127" s="45" t="s">
        <v>180</v>
      </c>
      <c r="B127" s="46" t="s">
        <v>64</v>
      </c>
      <c r="C127" s="53" t="n">
        <v>2802</v>
      </c>
      <c r="D127" s="2" t="n">
        <v>644460</v>
      </c>
      <c r="E127" s="54" t="n">
        <v>230</v>
      </c>
      <c r="F127" s="1" t="n">
        <v>26350</v>
      </c>
      <c r="G127" s="2" t="n">
        <v>5474250</v>
      </c>
      <c r="H127" s="54" t="n">
        <v>207.751423149905</v>
      </c>
      <c r="I127" s="1" t="n">
        <v>21600</v>
      </c>
      <c r="J127" s="2" t="n">
        <v>3672000</v>
      </c>
      <c r="K127" s="2" t="n">
        <v>170</v>
      </c>
      <c r="L127" s="53" t="n">
        <v>50752</v>
      </c>
      <c r="M127" s="2" t="n">
        <v>9790710</v>
      </c>
      <c r="N127" s="55" t="n">
        <v>192.912791614124</v>
      </c>
      <c r="O127" s="52" t="s">
        <v>35</v>
      </c>
      <c r="Q127" s="67"/>
      <c r="R127" s="67" t="n">
        <f aca="false">+N127</f>
        <v>192.912791614124</v>
      </c>
    </row>
    <row r="128" customFormat="false" ht="12.75" hidden="false" customHeight="false" outlineLevel="0" collapsed="false">
      <c r="A128" s="45" t="s">
        <v>126</v>
      </c>
      <c r="B128" s="46" t="s">
        <v>127</v>
      </c>
      <c r="C128" s="53" t="n">
        <v>0</v>
      </c>
      <c r="D128" s="2" t="n">
        <v>0</v>
      </c>
      <c r="E128" s="54" t="n">
        <v>0</v>
      </c>
      <c r="F128" s="1" t="n">
        <v>5535</v>
      </c>
      <c r="G128" s="2" t="n">
        <v>1052340</v>
      </c>
      <c r="H128" s="54" t="n">
        <v>190.124661246612</v>
      </c>
      <c r="I128" s="1" t="n">
        <v>4251</v>
      </c>
      <c r="J128" s="2" t="n">
        <v>833407</v>
      </c>
      <c r="K128" s="2" t="n">
        <v>196.049635379911</v>
      </c>
      <c r="L128" s="53" t="n">
        <v>9786</v>
      </c>
      <c r="M128" s="2" t="n">
        <v>1885747</v>
      </c>
      <c r="N128" s="55" t="n">
        <v>192.698446760679</v>
      </c>
      <c r="O128" s="52" t="s">
        <v>78</v>
      </c>
      <c r="Q128" s="67" t="n">
        <f aca="false">+N128</f>
        <v>192.698446760679</v>
      </c>
      <c r="R128" s="67"/>
    </row>
    <row r="129" customFormat="false" ht="12.75" hidden="false" customHeight="false" outlineLevel="0" collapsed="false">
      <c r="A129" s="45" t="s">
        <v>181</v>
      </c>
      <c r="B129" s="46" t="s">
        <v>129</v>
      </c>
      <c r="C129" s="53" t="n">
        <v>14980</v>
      </c>
      <c r="D129" s="2" t="n">
        <v>3935644</v>
      </c>
      <c r="E129" s="54" t="n">
        <v>262.726568758344</v>
      </c>
      <c r="F129" s="1" t="n">
        <v>25485</v>
      </c>
      <c r="G129" s="2" t="n">
        <v>3502364</v>
      </c>
      <c r="H129" s="54" t="n">
        <v>137.428448106729</v>
      </c>
      <c r="I129" s="1" t="n">
        <v>86990</v>
      </c>
      <c r="J129" s="2" t="n">
        <v>16975319</v>
      </c>
      <c r="K129" s="2" t="n">
        <v>195.141039199908</v>
      </c>
      <c r="L129" s="53" t="n">
        <v>127455</v>
      </c>
      <c r="M129" s="2" t="n">
        <v>24413327</v>
      </c>
      <c r="N129" s="55" t="n">
        <v>191.544678513985</v>
      </c>
      <c r="O129" s="52" t="s">
        <v>78</v>
      </c>
      <c r="Q129" s="67" t="n">
        <f aca="false">+N129</f>
        <v>191.544678513985</v>
      </c>
      <c r="R129" s="67"/>
    </row>
    <row r="130" customFormat="false" ht="12.75" hidden="false" customHeight="false" outlineLevel="0" collapsed="false">
      <c r="A130" s="45" t="s">
        <v>65</v>
      </c>
      <c r="B130" s="46" t="s">
        <v>66</v>
      </c>
      <c r="C130" s="53" t="n">
        <v>0</v>
      </c>
      <c r="D130" s="2" t="n">
        <v>0</v>
      </c>
      <c r="E130" s="54" t="n">
        <v>0</v>
      </c>
      <c r="F130" s="1" t="n">
        <v>330</v>
      </c>
      <c r="G130" s="2" t="n">
        <v>62700</v>
      </c>
      <c r="H130" s="54" t="n">
        <v>190</v>
      </c>
      <c r="I130" s="1" t="n">
        <v>0</v>
      </c>
      <c r="J130" s="2" t="n">
        <v>0</v>
      </c>
      <c r="K130" s="2" t="n">
        <v>0</v>
      </c>
      <c r="L130" s="53" t="n">
        <v>330</v>
      </c>
      <c r="M130" s="2" t="n">
        <v>62700</v>
      </c>
      <c r="N130" s="55" t="n">
        <v>190</v>
      </c>
      <c r="O130" s="52" t="s">
        <v>35</v>
      </c>
      <c r="Q130" s="67"/>
      <c r="R130" s="67" t="n">
        <f aca="false">+N130</f>
        <v>190</v>
      </c>
    </row>
    <row r="131" customFormat="false" ht="12.75" hidden="false" customHeight="false" outlineLevel="0" collapsed="false">
      <c r="A131" s="45" t="s">
        <v>182</v>
      </c>
      <c r="B131" s="46" t="s">
        <v>67</v>
      </c>
      <c r="C131" s="53" t="n">
        <v>6190</v>
      </c>
      <c r="D131" s="2" t="n">
        <v>1585150</v>
      </c>
      <c r="E131" s="54" t="n">
        <v>256.08239095315</v>
      </c>
      <c r="F131" s="1" t="n">
        <v>5584</v>
      </c>
      <c r="G131" s="2" t="n">
        <v>1040210</v>
      </c>
      <c r="H131" s="54" t="n">
        <v>186.284025787966</v>
      </c>
      <c r="I131" s="1" t="n">
        <v>15398</v>
      </c>
      <c r="J131" s="2" t="n">
        <v>2452400</v>
      </c>
      <c r="K131" s="2" t="n">
        <v>159.267437329523</v>
      </c>
      <c r="L131" s="53" t="n">
        <v>27172</v>
      </c>
      <c r="M131" s="2" t="n">
        <v>5077760</v>
      </c>
      <c r="N131" s="55" t="n">
        <v>186.874723980568</v>
      </c>
      <c r="O131" s="52" t="s">
        <v>35</v>
      </c>
      <c r="Q131" s="67"/>
      <c r="R131" s="67" t="n">
        <f aca="false">+N131</f>
        <v>186.874723980568</v>
      </c>
    </row>
    <row r="132" customFormat="false" ht="12.75" hidden="false" customHeight="false" outlineLevel="0" collapsed="false">
      <c r="A132" s="45" t="s">
        <v>130</v>
      </c>
      <c r="B132" s="46" t="s">
        <v>131</v>
      </c>
      <c r="C132" s="53" t="n">
        <v>4638</v>
      </c>
      <c r="D132" s="2" t="n">
        <v>1015260</v>
      </c>
      <c r="E132" s="54" t="n">
        <v>218.900388098318</v>
      </c>
      <c r="F132" s="1" t="n">
        <v>55782</v>
      </c>
      <c r="G132" s="2" t="n">
        <v>12249600</v>
      </c>
      <c r="H132" s="54" t="n">
        <v>219.597719694525</v>
      </c>
      <c r="I132" s="1" t="n">
        <v>66525</v>
      </c>
      <c r="J132" s="2" t="n">
        <v>10216700</v>
      </c>
      <c r="K132" s="2" t="n">
        <v>153.576850807967</v>
      </c>
      <c r="L132" s="53" t="n">
        <v>126945</v>
      </c>
      <c r="M132" s="2" t="n">
        <v>23481560</v>
      </c>
      <c r="N132" s="55" t="n">
        <v>184.974280200087</v>
      </c>
      <c r="O132" s="52" t="s">
        <v>78</v>
      </c>
      <c r="Q132" s="67" t="n">
        <f aca="false">+N132</f>
        <v>184.974280200087</v>
      </c>
      <c r="R132" s="67"/>
    </row>
    <row r="133" customFormat="false" ht="12.75" hidden="false" customHeight="false" outlineLevel="0" collapsed="false">
      <c r="A133" s="45" t="s">
        <v>183</v>
      </c>
      <c r="B133" s="46" t="s">
        <v>133</v>
      </c>
      <c r="C133" s="53" t="n">
        <v>13200</v>
      </c>
      <c r="D133" s="2" t="n">
        <v>4950000</v>
      </c>
      <c r="E133" s="54" t="n">
        <v>375</v>
      </c>
      <c r="F133" s="1" t="n">
        <v>82400</v>
      </c>
      <c r="G133" s="2" t="n">
        <v>12403000</v>
      </c>
      <c r="H133" s="54" t="n">
        <v>150.521844660194</v>
      </c>
      <c r="I133" s="1" t="n">
        <v>151200</v>
      </c>
      <c r="J133" s="2" t="n">
        <v>27399600</v>
      </c>
      <c r="K133" s="2" t="n">
        <v>181.214285714286</v>
      </c>
      <c r="L133" s="53" t="n">
        <v>246800</v>
      </c>
      <c r="M133" s="2" t="n">
        <v>44752600</v>
      </c>
      <c r="N133" s="55" t="n">
        <v>181.331442463533</v>
      </c>
      <c r="O133" s="52" t="s">
        <v>78</v>
      </c>
      <c r="Q133" s="67" t="n">
        <f aca="false">+N133</f>
        <v>181.331442463533</v>
      </c>
      <c r="R133" s="67"/>
    </row>
    <row r="134" customFormat="false" ht="12.75" hidden="false" customHeight="false" outlineLevel="0" collapsed="false">
      <c r="A134" s="45" t="s">
        <v>134</v>
      </c>
      <c r="B134" s="46" t="s">
        <v>135</v>
      </c>
      <c r="C134" s="53" t="n">
        <v>4962</v>
      </c>
      <c r="D134" s="2" t="n">
        <v>1040830</v>
      </c>
      <c r="E134" s="54" t="n">
        <v>209.760177347844</v>
      </c>
      <c r="F134" s="1" t="n">
        <v>5315</v>
      </c>
      <c r="G134" s="2" t="n">
        <v>1060950</v>
      </c>
      <c r="H134" s="54" t="n">
        <v>199.61429915334</v>
      </c>
      <c r="I134" s="1" t="n">
        <v>8800</v>
      </c>
      <c r="J134" s="2" t="n">
        <v>1256000</v>
      </c>
      <c r="K134" s="2" t="n">
        <v>142.727272727273</v>
      </c>
      <c r="L134" s="53" t="n">
        <v>19077</v>
      </c>
      <c r="M134" s="2" t="n">
        <v>3357780</v>
      </c>
      <c r="N134" s="55" t="n">
        <v>176.011951564711</v>
      </c>
      <c r="O134" s="52" t="s">
        <v>78</v>
      </c>
      <c r="Q134" s="67" t="n">
        <f aca="false">+N134</f>
        <v>176.011951564711</v>
      </c>
      <c r="R134" s="67"/>
    </row>
    <row r="135" customFormat="false" ht="12.75" hidden="false" customHeight="false" outlineLevel="0" collapsed="false">
      <c r="A135" s="45" t="s">
        <v>136</v>
      </c>
      <c r="B135" s="46" t="s">
        <v>137</v>
      </c>
      <c r="C135" s="53" t="n">
        <v>0</v>
      </c>
      <c r="D135" s="2" t="n">
        <v>0</v>
      </c>
      <c r="E135" s="54" t="n">
        <v>0</v>
      </c>
      <c r="F135" s="1" t="n">
        <v>1603</v>
      </c>
      <c r="G135" s="2" t="n">
        <v>286826</v>
      </c>
      <c r="H135" s="54" t="n">
        <v>178.930754834685</v>
      </c>
      <c r="I135" s="1" t="n">
        <v>1830</v>
      </c>
      <c r="J135" s="2" t="n">
        <v>313170</v>
      </c>
      <c r="K135" s="2" t="n">
        <v>171.131147540984</v>
      </c>
      <c r="L135" s="53" t="n">
        <v>3433</v>
      </c>
      <c r="M135" s="2" t="n">
        <v>599996</v>
      </c>
      <c r="N135" s="55" t="n">
        <v>174.773084765511</v>
      </c>
      <c r="O135" s="52" t="s">
        <v>78</v>
      </c>
      <c r="Q135" s="67" t="n">
        <f aca="false">+N135</f>
        <v>174.773084765511</v>
      </c>
      <c r="R135" s="67"/>
    </row>
    <row r="136" customFormat="false" ht="12.75" hidden="false" customHeight="false" outlineLevel="0" collapsed="false">
      <c r="A136" s="45" t="s">
        <v>138</v>
      </c>
      <c r="B136" s="46" t="s">
        <v>139</v>
      </c>
      <c r="C136" s="53" t="n">
        <v>250</v>
      </c>
      <c r="D136" s="2" t="n">
        <v>47500</v>
      </c>
      <c r="E136" s="54" t="n">
        <v>190</v>
      </c>
      <c r="F136" s="1" t="n">
        <v>10635</v>
      </c>
      <c r="G136" s="2" t="n">
        <v>1852075</v>
      </c>
      <c r="H136" s="54" t="n">
        <v>174.149036201222</v>
      </c>
      <c r="I136" s="1" t="n">
        <v>38637</v>
      </c>
      <c r="J136" s="2" t="n">
        <v>6718000</v>
      </c>
      <c r="K136" s="2" t="n">
        <v>173.874783238864</v>
      </c>
      <c r="L136" s="53" t="n">
        <v>49522</v>
      </c>
      <c r="M136" s="2" t="n">
        <v>8617575</v>
      </c>
      <c r="N136" s="55" t="n">
        <v>174.015084205</v>
      </c>
      <c r="O136" s="52" t="s">
        <v>78</v>
      </c>
      <c r="Q136" s="67" t="n">
        <f aca="false">+N136</f>
        <v>174.015084205</v>
      </c>
      <c r="R136" s="67"/>
    </row>
    <row r="137" customFormat="false" ht="12.75" hidden="false" customHeight="false" outlineLevel="0" collapsed="false">
      <c r="A137" s="45" t="s">
        <v>184</v>
      </c>
      <c r="B137" s="46" t="s">
        <v>141</v>
      </c>
      <c r="C137" s="53" t="n">
        <v>29200.4</v>
      </c>
      <c r="D137" s="2" t="n">
        <v>5071897</v>
      </c>
      <c r="E137" s="54" t="n">
        <v>173.692723387351</v>
      </c>
      <c r="F137" s="1" t="n">
        <v>0</v>
      </c>
      <c r="G137" s="2" t="n">
        <v>0</v>
      </c>
      <c r="H137" s="54" t="n">
        <v>0</v>
      </c>
      <c r="I137" s="1" t="n">
        <v>0</v>
      </c>
      <c r="J137" s="2" t="n">
        <v>0</v>
      </c>
      <c r="K137" s="2" t="n">
        <v>0</v>
      </c>
      <c r="L137" s="53" t="n">
        <v>29200.4</v>
      </c>
      <c r="M137" s="2" t="n">
        <v>5071897</v>
      </c>
      <c r="N137" s="55" t="n">
        <v>173.692723387351</v>
      </c>
      <c r="O137" s="52" t="s">
        <v>78</v>
      </c>
      <c r="Q137" s="67" t="n">
        <f aca="false">+N137</f>
        <v>173.692723387351</v>
      </c>
      <c r="R137" s="67"/>
    </row>
    <row r="138" customFormat="false" ht="12.75" hidden="false" customHeight="false" outlineLevel="0" collapsed="false">
      <c r="A138" s="45" t="s">
        <v>185</v>
      </c>
      <c r="B138" s="46" t="s">
        <v>69</v>
      </c>
      <c r="C138" s="53" t="n">
        <v>0</v>
      </c>
      <c r="D138" s="2" t="n">
        <v>0</v>
      </c>
      <c r="E138" s="54" t="n">
        <v>0</v>
      </c>
      <c r="F138" s="1" t="n">
        <v>0</v>
      </c>
      <c r="G138" s="2" t="n">
        <v>0</v>
      </c>
      <c r="H138" s="54" t="n">
        <v>0</v>
      </c>
      <c r="I138" s="1" t="n">
        <v>1424</v>
      </c>
      <c r="J138" s="2" t="n">
        <v>246352</v>
      </c>
      <c r="K138" s="2" t="n">
        <v>173</v>
      </c>
      <c r="L138" s="53" t="n">
        <v>1424</v>
      </c>
      <c r="M138" s="2" t="n">
        <v>246352</v>
      </c>
      <c r="N138" s="55" t="n">
        <v>173</v>
      </c>
      <c r="O138" s="52" t="s">
        <v>35</v>
      </c>
      <c r="Q138" s="67"/>
      <c r="R138" s="67" t="n">
        <f aca="false">+N138</f>
        <v>173</v>
      </c>
    </row>
    <row r="139" customFormat="false" ht="12.75" hidden="false" customHeight="false" outlineLevel="0" collapsed="false">
      <c r="A139" s="45" t="s">
        <v>70</v>
      </c>
      <c r="B139" s="46" t="s">
        <v>71</v>
      </c>
      <c r="C139" s="53" t="n">
        <v>14705</v>
      </c>
      <c r="D139" s="2" t="n">
        <v>2705275</v>
      </c>
      <c r="E139" s="54" t="n">
        <v>183.969738184291</v>
      </c>
      <c r="F139" s="1" t="n">
        <v>60691</v>
      </c>
      <c r="G139" s="2" t="n">
        <v>10013925</v>
      </c>
      <c r="H139" s="54" t="n">
        <v>164.998517078315</v>
      </c>
      <c r="I139" s="1" t="n">
        <v>4680</v>
      </c>
      <c r="J139" s="2" t="n">
        <v>827625</v>
      </c>
      <c r="K139" s="2" t="n">
        <v>176.842948717949</v>
      </c>
      <c r="L139" s="53" t="n">
        <v>80076</v>
      </c>
      <c r="M139" s="2" t="n">
        <v>13546825</v>
      </c>
      <c r="N139" s="55" t="n">
        <v>169.174596633198</v>
      </c>
      <c r="O139" s="52" t="s">
        <v>35</v>
      </c>
      <c r="Q139" s="67"/>
      <c r="R139" s="67" t="n">
        <f aca="false">+N139</f>
        <v>169.174596633198</v>
      </c>
    </row>
    <row r="140" customFormat="false" ht="12.75" hidden="false" customHeight="false" outlineLevel="0" collapsed="false">
      <c r="A140" s="45" t="s">
        <v>186</v>
      </c>
      <c r="B140" s="46" t="s">
        <v>143</v>
      </c>
      <c r="C140" s="53" t="n">
        <v>6620</v>
      </c>
      <c r="D140" s="2" t="n">
        <v>948000</v>
      </c>
      <c r="E140" s="54" t="n">
        <v>143.202416918429</v>
      </c>
      <c r="F140" s="1" t="n">
        <v>17210</v>
      </c>
      <c r="G140" s="2" t="n">
        <v>2530110</v>
      </c>
      <c r="H140" s="54" t="n">
        <v>147.013945380593</v>
      </c>
      <c r="I140" s="1" t="n">
        <v>40857</v>
      </c>
      <c r="J140" s="2" t="n">
        <v>7284385</v>
      </c>
      <c r="K140" s="2" t="n">
        <v>178.289766747436</v>
      </c>
      <c r="L140" s="53" t="n">
        <v>64687</v>
      </c>
      <c r="M140" s="2" t="n">
        <v>10762495</v>
      </c>
      <c r="N140" s="55" t="n">
        <v>166.378020313201</v>
      </c>
      <c r="O140" s="52" t="s">
        <v>78</v>
      </c>
      <c r="Q140" s="67" t="n">
        <f aca="false">+N140</f>
        <v>166.378020313201</v>
      </c>
      <c r="R140" s="67"/>
    </row>
    <row r="141" customFormat="false" ht="12.75" hidden="false" customHeight="false" outlineLevel="0" collapsed="false">
      <c r="A141" s="45" t="s">
        <v>72</v>
      </c>
      <c r="B141" s="46" t="s">
        <v>73</v>
      </c>
      <c r="C141" s="53" t="n">
        <v>525</v>
      </c>
      <c r="D141" s="2" t="n">
        <v>82875</v>
      </c>
      <c r="E141" s="54" t="n">
        <v>157.857142857143</v>
      </c>
      <c r="F141" s="1" t="n">
        <v>9789</v>
      </c>
      <c r="G141" s="2" t="n">
        <v>1734847</v>
      </c>
      <c r="H141" s="54" t="n">
        <v>177.224129124528</v>
      </c>
      <c r="I141" s="1" t="n">
        <v>11831</v>
      </c>
      <c r="J141" s="2" t="n">
        <v>1762567</v>
      </c>
      <c r="K141" s="2" t="n">
        <v>148.978700025357</v>
      </c>
      <c r="L141" s="53" t="n">
        <v>22145</v>
      </c>
      <c r="M141" s="2" t="n">
        <v>3580289</v>
      </c>
      <c r="N141" s="55" t="n">
        <v>161.674825016934</v>
      </c>
      <c r="O141" s="52" t="s">
        <v>35</v>
      </c>
      <c r="Q141" s="67"/>
      <c r="R141" s="67" t="n">
        <f aca="false">+N141</f>
        <v>161.674825016934</v>
      </c>
    </row>
    <row r="142" customFormat="false" ht="12.75" hidden="false" customHeight="false" outlineLevel="0" collapsed="false">
      <c r="A142" s="45" t="s">
        <v>187</v>
      </c>
      <c r="B142" s="46" t="s">
        <v>145</v>
      </c>
      <c r="C142" s="53" t="n">
        <v>0</v>
      </c>
      <c r="D142" s="2" t="n">
        <v>0</v>
      </c>
      <c r="E142" s="54" t="n">
        <v>0</v>
      </c>
      <c r="F142" s="1" t="n">
        <v>0</v>
      </c>
      <c r="G142" s="2" t="n">
        <v>0</v>
      </c>
      <c r="H142" s="54" t="n">
        <v>0</v>
      </c>
      <c r="I142" s="1" t="n">
        <v>166027</v>
      </c>
      <c r="J142" s="2" t="n">
        <v>26098697</v>
      </c>
      <c r="K142" s="2" t="n">
        <v>157.195498322562</v>
      </c>
      <c r="L142" s="53" t="n">
        <v>166027</v>
      </c>
      <c r="M142" s="2" t="n">
        <v>26098697</v>
      </c>
      <c r="N142" s="55" t="n">
        <v>157.195498322562</v>
      </c>
      <c r="O142" s="52" t="s">
        <v>78</v>
      </c>
      <c r="Q142" s="67" t="n">
        <f aca="false">+N142</f>
        <v>157.195498322562</v>
      </c>
      <c r="R142" s="67"/>
    </row>
    <row r="143" customFormat="false" ht="12.75" hidden="false" customHeight="false" outlineLevel="0" collapsed="false">
      <c r="A143" s="45" t="s">
        <v>74</v>
      </c>
      <c r="B143" s="46" t="s">
        <v>75</v>
      </c>
      <c r="C143" s="53" t="n">
        <v>2647</v>
      </c>
      <c r="D143" s="2" t="n">
        <v>461280</v>
      </c>
      <c r="E143" s="54" t="n">
        <v>174.265205893464</v>
      </c>
      <c r="F143" s="1" t="n">
        <v>22558</v>
      </c>
      <c r="G143" s="2" t="n">
        <v>3454610</v>
      </c>
      <c r="H143" s="54" t="n">
        <v>153.143452433726</v>
      </c>
      <c r="I143" s="1" t="n">
        <v>8327</v>
      </c>
      <c r="J143" s="2" t="n">
        <v>1201233</v>
      </c>
      <c r="K143" s="2" t="n">
        <v>144.257595772787</v>
      </c>
      <c r="L143" s="53" t="n">
        <v>33532</v>
      </c>
      <c r="M143" s="2" t="n">
        <v>5117123</v>
      </c>
      <c r="N143" s="55" t="n">
        <v>152.604169151855</v>
      </c>
      <c r="O143" s="52" t="s">
        <v>35</v>
      </c>
      <c r="Q143" s="67"/>
      <c r="R143" s="67" t="n">
        <f aca="false">+N143</f>
        <v>152.604169151855</v>
      </c>
    </row>
    <row r="144" customFormat="false" ht="12.75" hidden="false" customHeight="false" outlineLevel="0" collapsed="false">
      <c r="A144" s="45" t="s">
        <v>188</v>
      </c>
      <c r="B144" s="46" t="s">
        <v>146</v>
      </c>
      <c r="C144" s="53" t="n">
        <v>69847</v>
      </c>
      <c r="D144" s="2" t="n">
        <v>20527850</v>
      </c>
      <c r="E144" s="54" t="n">
        <v>293.897375692585</v>
      </c>
      <c r="F144" s="1" t="n">
        <v>214165</v>
      </c>
      <c r="G144" s="2" t="n">
        <v>22758440</v>
      </c>
      <c r="H144" s="54" t="n">
        <v>106.265916466276</v>
      </c>
      <c r="I144" s="1" t="n">
        <v>524746</v>
      </c>
      <c r="J144" s="2" t="n">
        <v>74412038</v>
      </c>
      <c r="K144" s="2" t="n">
        <v>141.805822245429</v>
      </c>
      <c r="L144" s="53" t="n">
        <v>808758</v>
      </c>
      <c r="M144" s="2" t="n">
        <v>117698328</v>
      </c>
      <c r="N144" s="55" t="n">
        <v>145.529723353587</v>
      </c>
      <c r="O144" s="52" t="s">
        <v>78</v>
      </c>
      <c r="Q144" s="67" t="n">
        <f aca="false">+N144</f>
        <v>145.529723353587</v>
      </c>
      <c r="R144" s="67"/>
    </row>
    <row r="145" customFormat="false" ht="12.75" hidden="false" customHeight="false" outlineLevel="0" collapsed="false">
      <c r="A145" s="45" t="s">
        <v>189</v>
      </c>
      <c r="B145" s="46" t="s">
        <v>148</v>
      </c>
      <c r="C145" s="53" t="n">
        <v>0</v>
      </c>
      <c r="D145" s="2" t="n">
        <v>0</v>
      </c>
      <c r="E145" s="54" t="n">
        <v>0</v>
      </c>
      <c r="F145" s="1" t="n">
        <v>0</v>
      </c>
      <c r="G145" s="2" t="n">
        <v>0</v>
      </c>
      <c r="H145" s="54" t="n">
        <v>0</v>
      </c>
      <c r="I145" s="1" t="n">
        <v>22</v>
      </c>
      <c r="J145" s="2" t="n">
        <v>3150</v>
      </c>
      <c r="K145" s="2" t="n">
        <v>143.181818181818</v>
      </c>
      <c r="L145" s="53" t="n">
        <v>22</v>
      </c>
      <c r="M145" s="2" t="n">
        <v>3150</v>
      </c>
      <c r="N145" s="55" t="n">
        <v>143.181818181818</v>
      </c>
      <c r="O145" s="52" t="s">
        <v>78</v>
      </c>
      <c r="Q145" s="67" t="n">
        <f aca="false">+N145</f>
        <v>143.181818181818</v>
      </c>
      <c r="R145" s="67"/>
    </row>
    <row r="146" customFormat="false" ht="12.75" hidden="false" customHeight="false" outlineLevel="0" collapsed="false">
      <c r="A146" s="45" t="s">
        <v>190</v>
      </c>
      <c r="B146" s="46" t="s">
        <v>150</v>
      </c>
      <c r="C146" s="53" t="n">
        <v>0</v>
      </c>
      <c r="D146" s="2" t="n">
        <v>0</v>
      </c>
      <c r="E146" s="54" t="n">
        <v>0</v>
      </c>
      <c r="F146" s="1" t="n">
        <v>16800</v>
      </c>
      <c r="G146" s="2" t="n">
        <v>1604400</v>
      </c>
      <c r="H146" s="54" t="n">
        <v>95.5</v>
      </c>
      <c r="I146" s="1" t="n">
        <v>37998</v>
      </c>
      <c r="J146" s="2" t="n">
        <v>3790600</v>
      </c>
      <c r="K146" s="2" t="n">
        <v>99.7578819937891</v>
      </c>
      <c r="L146" s="53" t="n">
        <v>54798</v>
      </c>
      <c r="M146" s="2" t="n">
        <v>5395000</v>
      </c>
      <c r="N146" s="55" t="n">
        <v>98.4524982663601</v>
      </c>
      <c r="O146" s="52" t="s">
        <v>78</v>
      </c>
      <c r="Q146" s="67" t="n">
        <f aca="false">+N146</f>
        <v>98.4524982663601</v>
      </c>
      <c r="R146" s="67"/>
    </row>
    <row r="147" customFormat="false" ht="12.75" hidden="false" customHeight="false" outlineLevel="0" collapsed="false">
      <c r="A147" s="45" t="s">
        <v>191</v>
      </c>
      <c r="B147" s="46" t="s">
        <v>152</v>
      </c>
      <c r="C147" s="53" t="n">
        <v>0</v>
      </c>
      <c r="D147" s="2" t="n">
        <v>0</v>
      </c>
      <c r="E147" s="54" t="n">
        <v>0</v>
      </c>
      <c r="F147" s="1" t="n">
        <v>15200</v>
      </c>
      <c r="G147" s="2" t="n">
        <v>1390800</v>
      </c>
      <c r="H147" s="54" t="n">
        <v>91.5</v>
      </c>
      <c r="I147" s="1" t="n">
        <v>10860</v>
      </c>
      <c r="J147" s="2" t="n">
        <v>995925</v>
      </c>
      <c r="K147" s="2" t="n">
        <v>91.7058011049724</v>
      </c>
      <c r="L147" s="53" t="n">
        <v>26060</v>
      </c>
      <c r="M147" s="2" t="n">
        <v>2386725</v>
      </c>
      <c r="N147" s="55" t="n">
        <v>91.5857636224098</v>
      </c>
      <c r="O147" s="52" t="s">
        <v>78</v>
      </c>
      <c r="Q147" s="67" t="n">
        <f aca="false">+N147</f>
        <v>91.5857636224098</v>
      </c>
      <c r="R147" s="67"/>
    </row>
  </sheetData>
  <mergeCells count="8">
    <mergeCell ref="C6:E6"/>
    <mergeCell ref="F6:H6"/>
    <mergeCell ref="I6:K6"/>
    <mergeCell ref="L6:N6"/>
    <mergeCell ref="C80:E80"/>
    <mergeCell ref="F80:H80"/>
    <mergeCell ref="I80:K80"/>
    <mergeCell ref="L80:N8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8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14" min="3" style="0" width="14.56"/>
  </cols>
  <sheetData>
    <row r="1" customFormat="false" ht="12.75" hidden="false" customHeight="false" outlineLevel="0" collapsed="false">
      <c r="C1" s="1"/>
      <c r="F1" s="1"/>
      <c r="I1" s="1"/>
      <c r="J1" s="2"/>
      <c r="K1" s="2"/>
      <c r="L1" s="1"/>
      <c r="M1" s="2"/>
      <c r="N1" s="3"/>
    </row>
    <row r="2" customFormat="false" ht="12.75" hidden="false" customHeight="false" outlineLevel="0" collapsed="false">
      <c r="C2" s="1"/>
      <c r="F2" s="1"/>
      <c r="I2" s="1"/>
      <c r="J2" s="2"/>
      <c r="K2" s="2"/>
      <c r="L2" s="1"/>
      <c r="M2" s="2"/>
      <c r="N2" s="3"/>
    </row>
    <row r="3" customFormat="false" ht="12.75" hidden="false" customHeight="false" outlineLevel="0" collapsed="false">
      <c r="B3" s="56"/>
      <c r="C3" s="1"/>
      <c r="F3" s="1"/>
      <c r="I3" s="2"/>
      <c r="J3" s="2"/>
      <c r="K3" s="2"/>
      <c r="L3" s="1"/>
      <c r="M3" s="2"/>
      <c r="N3" s="3"/>
    </row>
    <row r="4" customFormat="false" ht="12.75" hidden="false" customHeight="false" outlineLevel="0" collapsed="false">
      <c r="C4" s="1"/>
      <c r="F4" s="1"/>
      <c r="I4" s="1"/>
      <c r="J4" s="2"/>
      <c r="K4" s="2"/>
      <c r="L4" s="1"/>
      <c r="M4" s="2"/>
      <c r="N4" s="3"/>
    </row>
    <row r="5" customFormat="false" ht="13.5" hidden="false" customHeight="false" outlineLevel="0" collapsed="false">
      <c r="C5" s="1"/>
      <c r="F5" s="1"/>
      <c r="I5" s="1"/>
      <c r="J5" s="2"/>
      <c r="K5" s="2"/>
      <c r="L5" s="1"/>
      <c r="M5" s="2"/>
      <c r="N5" s="3"/>
    </row>
    <row r="6" customFormat="false" ht="18.75" hidden="false" customHeight="false" outlineLevel="0" collapsed="false">
      <c r="C6" s="36" t="s">
        <v>26</v>
      </c>
      <c r="D6" s="36"/>
      <c r="E6" s="36"/>
      <c r="F6" s="36" t="s">
        <v>27</v>
      </c>
      <c r="G6" s="36"/>
      <c r="H6" s="36"/>
      <c r="I6" s="36" t="s">
        <v>28</v>
      </c>
      <c r="J6" s="36"/>
      <c r="K6" s="36"/>
      <c r="L6" s="37" t="s">
        <v>29</v>
      </c>
      <c r="M6" s="37"/>
      <c r="N6" s="37"/>
    </row>
    <row r="7" customFormat="false" ht="13.5" hidden="false" customHeight="false" outlineLevel="0" collapsed="false">
      <c r="A7" s="38"/>
      <c r="B7" s="39"/>
      <c r="C7" s="40" t="s">
        <v>30</v>
      </c>
      <c r="D7" s="41" t="s">
        <v>31</v>
      </c>
      <c r="E7" s="42" t="s">
        <v>32</v>
      </c>
      <c r="F7" s="40" t="s">
        <v>30</v>
      </c>
      <c r="G7" s="41" t="s">
        <v>31</v>
      </c>
      <c r="H7" s="42" t="s">
        <v>32</v>
      </c>
      <c r="I7" s="40" t="s">
        <v>30</v>
      </c>
      <c r="J7" s="43" t="s">
        <v>31</v>
      </c>
      <c r="K7" s="42" t="s">
        <v>32</v>
      </c>
      <c r="L7" s="40" t="s">
        <v>30</v>
      </c>
      <c r="M7" s="43" t="s">
        <v>31</v>
      </c>
      <c r="N7" s="44" t="s">
        <v>32</v>
      </c>
    </row>
    <row r="8" customFormat="false" ht="12.75" hidden="false" customHeight="false" outlineLevel="0" collapsed="false">
      <c r="A8" s="45" t="s">
        <v>7</v>
      </c>
      <c r="B8" s="46" t="s">
        <v>119</v>
      </c>
      <c r="C8" s="47" t="n">
        <v>239155</v>
      </c>
      <c r="D8" s="48" t="n">
        <v>64842275</v>
      </c>
      <c r="E8" s="49" t="n">
        <v>271.130752022747</v>
      </c>
      <c r="F8" s="50" t="n">
        <v>1103212</v>
      </c>
      <c r="G8" s="48" t="n">
        <v>242614135</v>
      </c>
      <c r="H8" s="49" t="n">
        <v>219.916149389238</v>
      </c>
      <c r="I8" s="50" t="n">
        <v>1797133</v>
      </c>
      <c r="J8" s="48" t="n">
        <v>398852963</v>
      </c>
      <c r="K8" s="48" t="n">
        <v>221.938478120428</v>
      </c>
      <c r="L8" s="47" t="n">
        <v>3139500</v>
      </c>
      <c r="M8" s="48" t="n">
        <v>706309373</v>
      </c>
      <c r="N8" s="51" t="n">
        <v>224.975114827202</v>
      </c>
      <c r="O8" s="52" t="s">
        <v>78</v>
      </c>
    </row>
    <row r="9" customFormat="false" ht="12.75" hidden="false" customHeight="false" outlineLevel="0" collapsed="false">
      <c r="A9" s="45" t="s">
        <v>170</v>
      </c>
      <c r="B9" s="46" t="s">
        <v>106</v>
      </c>
      <c r="C9" s="53" t="n">
        <v>39320</v>
      </c>
      <c r="D9" s="2" t="n">
        <v>9366300</v>
      </c>
      <c r="E9" s="54" t="n">
        <v>238.207019328586</v>
      </c>
      <c r="F9" s="1" t="n">
        <v>371814</v>
      </c>
      <c r="G9" s="2" t="n">
        <v>121627650</v>
      </c>
      <c r="H9" s="54" t="n">
        <v>327.119608191192</v>
      </c>
      <c r="I9" s="1" t="n">
        <v>707935</v>
      </c>
      <c r="J9" s="2" t="n">
        <v>180334966</v>
      </c>
      <c r="K9" s="2" t="n">
        <v>254.733790531617</v>
      </c>
      <c r="L9" s="53" t="n">
        <v>1119069</v>
      </c>
      <c r="M9" s="2" t="n">
        <v>311328916</v>
      </c>
      <c r="N9" s="55" t="n">
        <v>278.203503090515</v>
      </c>
      <c r="O9" s="52" t="s">
        <v>78</v>
      </c>
    </row>
    <row r="10" customFormat="false" ht="12.75" hidden="false" customHeight="false" outlineLevel="0" collapsed="false">
      <c r="A10" s="45" t="s">
        <v>173</v>
      </c>
      <c r="B10" s="46" t="s">
        <v>113</v>
      </c>
      <c r="C10" s="53" t="n">
        <v>47380</v>
      </c>
      <c r="D10" s="2" t="n">
        <v>14763600</v>
      </c>
      <c r="E10" s="54" t="n">
        <v>311.599831152385</v>
      </c>
      <c r="F10" s="1" t="n">
        <v>216564</v>
      </c>
      <c r="G10" s="2" t="n">
        <v>62886259</v>
      </c>
      <c r="H10" s="54" t="n">
        <v>290.381868639294</v>
      </c>
      <c r="I10" s="1" t="n">
        <v>617802</v>
      </c>
      <c r="J10" s="2" t="n">
        <v>133639070</v>
      </c>
      <c r="K10" s="2" t="n">
        <v>216.313754244888</v>
      </c>
      <c r="L10" s="53" t="n">
        <v>881746</v>
      </c>
      <c r="M10" s="2" t="n">
        <v>211288929</v>
      </c>
      <c r="N10" s="55" t="n">
        <v>239.62561667419</v>
      </c>
      <c r="O10" s="52" t="s">
        <v>78</v>
      </c>
    </row>
    <row r="11" customFormat="false" ht="12.75" hidden="false" customHeight="false" outlineLevel="0" collapsed="false">
      <c r="A11" s="45" t="s">
        <v>188</v>
      </c>
      <c r="B11" s="46" t="s">
        <v>146</v>
      </c>
      <c r="C11" s="53" t="n">
        <v>69847</v>
      </c>
      <c r="D11" s="2" t="n">
        <v>20527850</v>
      </c>
      <c r="E11" s="54" t="n">
        <v>293.897375692585</v>
      </c>
      <c r="F11" s="1" t="n">
        <v>214165</v>
      </c>
      <c r="G11" s="2" t="n">
        <v>22758440</v>
      </c>
      <c r="H11" s="54" t="n">
        <v>106.265916466276</v>
      </c>
      <c r="I11" s="1" t="n">
        <v>524746</v>
      </c>
      <c r="J11" s="2" t="n">
        <v>74412038</v>
      </c>
      <c r="K11" s="2" t="n">
        <v>141.805822245429</v>
      </c>
      <c r="L11" s="53" t="n">
        <v>808758</v>
      </c>
      <c r="M11" s="2" t="n">
        <v>117698328</v>
      </c>
      <c r="N11" s="55" t="n">
        <v>145.529723353587</v>
      </c>
      <c r="O11" s="52" t="s">
        <v>78</v>
      </c>
    </row>
    <row r="12" customFormat="false" ht="12.75" hidden="false" customHeight="false" outlineLevel="0" collapsed="false">
      <c r="A12" s="45" t="s">
        <v>167</v>
      </c>
      <c r="B12" s="46" t="s">
        <v>50</v>
      </c>
      <c r="C12" s="53" t="n">
        <v>205673</v>
      </c>
      <c r="D12" s="2" t="n">
        <v>53023046</v>
      </c>
      <c r="E12" s="54" t="n">
        <v>257.802657616702</v>
      </c>
      <c r="F12" s="1" t="n">
        <v>456974</v>
      </c>
      <c r="G12" s="2" t="n">
        <v>137185915</v>
      </c>
      <c r="H12" s="54" t="n">
        <v>300.205077312933</v>
      </c>
      <c r="I12" s="1" t="n">
        <v>142832</v>
      </c>
      <c r="J12" s="2" t="n">
        <v>45220236</v>
      </c>
      <c r="K12" s="2" t="n">
        <v>316.597373137672</v>
      </c>
      <c r="L12" s="53" t="n">
        <v>805479</v>
      </c>
      <c r="M12" s="2" t="n">
        <v>235429197</v>
      </c>
      <c r="N12" s="55" t="n">
        <v>292.284711333256</v>
      </c>
      <c r="O12" s="52" t="s">
        <v>35</v>
      </c>
    </row>
    <row r="13" customFormat="false" ht="12.75" hidden="false" customHeight="false" outlineLevel="0" collapsed="false">
      <c r="A13" s="45" t="s">
        <v>17</v>
      </c>
      <c r="B13" s="46" t="s">
        <v>38</v>
      </c>
      <c r="C13" s="53" t="n">
        <v>162716</v>
      </c>
      <c r="D13" s="2" t="n">
        <v>77185725</v>
      </c>
      <c r="E13" s="54" t="n">
        <v>474.358544949483</v>
      </c>
      <c r="F13" s="1" t="n">
        <v>359167</v>
      </c>
      <c r="G13" s="2" t="n">
        <v>183583504</v>
      </c>
      <c r="H13" s="54" t="n">
        <v>511.136891752305</v>
      </c>
      <c r="I13" s="1" t="n">
        <v>282418.72</v>
      </c>
      <c r="J13" s="2" t="n">
        <v>139664793</v>
      </c>
      <c r="K13" s="2" t="n">
        <v>494.530932652057</v>
      </c>
      <c r="L13" s="53" t="n">
        <v>804301.72</v>
      </c>
      <c r="M13" s="2" t="n">
        <v>400434022</v>
      </c>
      <c r="N13" s="55" t="n">
        <v>497.86543040092</v>
      </c>
      <c r="O13" s="52" t="s">
        <v>35</v>
      </c>
    </row>
    <row r="14" customFormat="false" ht="12.75" hidden="false" customHeight="false" outlineLevel="0" collapsed="false">
      <c r="A14" s="45" t="s">
        <v>157</v>
      </c>
      <c r="B14" s="46" t="s">
        <v>86</v>
      </c>
      <c r="C14" s="53" t="n">
        <v>145622</v>
      </c>
      <c r="D14" s="2" t="n">
        <v>63770165</v>
      </c>
      <c r="E14" s="54" t="n">
        <v>437.915733886363</v>
      </c>
      <c r="F14" s="1" t="n">
        <v>395939</v>
      </c>
      <c r="G14" s="2" t="n">
        <v>183795865</v>
      </c>
      <c r="H14" s="54" t="n">
        <v>464.202478159515</v>
      </c>
      <c r="I14" s="1" t="n">
        <v>198282</v>
      </c>
      <c r="J14" s="2" t="n">
        <v>74011547</v>
      </c>
      <c r="K14" s="2" t="n">
        <v>373.264073390424</v>
      </c>
      <c r="L14" s="53" t="n">
        <v>739843</v>
      </c>
      <c r="M14" s="2" t="n">
        <v>321577577</v>
      </c>
      <c r="N14" s="55" t="n">
        <v>434.656510908395</v>
      </c>
      <c r="O14" s="52" t="s">
        <v>78</v>
      </c>
    </row>
    <row r="15" customFormat="false" ht="12.75" hidden="false" customHeight="false" outlineLevel="0" collapsed="false">
      <c r="A15" s="45" t="s">
        <v>166</v>
      </c>
      <c r="B15" s="46" t="s">
        <v>49</v>
      </c>
      <c r="C15" s="53" t="n">
        <v>0</v>
      </c>
      <c r="D15" s="2" t="n">
        <v>0</v>
      </c>
      <c r="E15" s="54" t="n">
        <v>0</v>
      </c>
      <c r="F15" s="1" t="n">
        <v>100838</v>
      </c>
      <c r="G15" s="2" t="n">
        <v>30633830</v>
      </c>
      <c r="H15" s="54" t="n">
        <v>303.79251869335</v>
      </c>
      <c r="I15" s="1" t="n">
        <v>360306</v>
      </c>
      <c r="J15" s="2" t="n">
        <v>109849580</v>
      </c>
      <c r="K15" s="2" t="n">
        <v>304.878575433104</v>
      </c>
      <c r="L15" s="53" t="n">
        <v>461144</v>
      </c>
      <c r="M15" s="2" t="n">
        <v>140483410</v>
      </c>
      <c r="N15" s="55" t="n">
        <v>304.641088250091</v>
      </c>
      <c r="O15" s="52" t="s">
        <v>35</v>
      </c>
    </row>
    <row r="16" customFormat="false" ht="12.75" hidden="false" customHeight="false" outlineLevel="0" collapsed="false">
      <c r="A16" s="45" t="s">
        <v>175</v>
      </c>
      <c r="B16" s="46" t="s">
        <v>116</v>
      </c>
      <c r="C16" s="53" t="n">
        <v>43385</v>
      </c>
      <c r="D16" s="2" t="n">
        <v>6846000</v>
      </c>
      <c r="E16" s="54" t="n">
        <v>157.796473435519</v>
      </c>
      <c r="F16" s="1" t="n">
        <v>264186</v>
      </c>
      <c r="G16" s="2" t="n">
        <v>60459790</v>
      </c>
      <c r="H16" s="54" t="n">
        <v>228.853118636112</v>
      </c>
      <c r="I16" s="1" t="n">
        <v>141393.82</v>
      </c>
      <c r="J16" s="2" t="n">
        <v>38782230</v>
      </c>
      <c r="K16" s="2" t="n">
        <v>274.285184458557</v>
      </c>
      <c r="L16" s="53" t="n">
        <v>448964.82</v>
      </c>
      <c r="M16" s="2" t="n">
        <v>106088020</v>
      </c>
      <c r="N16" s="55" t="n">
        <v>236.294727947727</v>
      </c>
      <c r="O16" s="52" t="s">
        <v>78</v>
      </c>
    </row>
    <row r="17" customFormat="false" ht="12.75" hidden="false" customHeight="false" outlineLevel="0" collapsed="false">
      <c r="A17" s="45" t="s">
        <v>176</v>
      </c>
      <c r="B17" s="46" t="s">
        <v>118</v>
      </c>
      <c r="C17" s="53" t="n">
        <v>49560</v>
      </c>
      <c r="D17" s="2" t="n">
        <v>12360300</v>
      </c>
      <c r="E17" s="54" t="n">
        <v>249.400726392252</v>
      </c>
      <c r="F17" s="1" t="n">
        <v>109310</v>
      </c>
      <c r="G17" s="2" t="n">
        <v>25266240</v>
      </c>
      <c r="H17" s="54" t="n">
        <v>231.142987832769</v>
      </c>
      <c r="I17" s="1" t="n">
        <v>176628</v>
      </c>
      <c r="J17" s="2" t="n">
        <v>38637897</v>
      </c>
      <c r="K17" s="2" t="n">
        <v>218.752955363816</v>
      </c>
      <c r="L17" s="53" t="n">
        <v>335498</v>
      </c>
      <c r="M17" s="2" t="n">
        <v>76264437</v>
      </c>
      <c r="N17" s="55" t="n">
        <v>227.317113663867</v>
      </c>
      <c r="O17" s="52" t="s">
        <v>78</v>
      </c>
    </row>
    <row r="18" customFormat="false" ht="12.75" hidden="false" customHeight="false" outlineLevel="0" collapsed="false">
      <c r="A18" s="45" t="s">
        <v>179</v>
      </c>
      <c r="B18" s="46" t="s">
        <v>62</v>
      </c>
      <c r="C18" s="53" t="n">
        <v>81301.9</v>
      </c>
      <c r="D18" s="2" t="n">
        <v>18050264</v>
      </c>
      <c r="E18" s="54" t="n">
        <v>222.015278855722</v>
      </c>
      <c r="F18" s="1" t="n">
        <v>116352</v>
      </c>
      <c r="G18" s="2" t="n">
        <v>23679438</v>
      </c>
      <c r="H18" s="54" t="n">
        <v>203.515521864686</v>
      </c>
      <c r="I18" s="1" t="n">
        <v>89800</v>
      </c>
      <c r="J18" s="2" t="n">
        <v>17271124</v>
      </c>
      <c r="K18" s="2" t="n">
        <v>192.328775055679</v>
      </c>
      <c r="L18" s="53" t="n">
        <v>287453.9</v>
      </c>
      <c r="M18" s="2" t="n">
        <v>59000826</v>
      </c>
      <c r="N18" s="55" t="n">
        <v>205.253176248435</v>
      </c>
      <c r="O18" s="52" t="s">
        <v>35</v>
      </c>
    </row>
    <row r="19" customFormat="false" ht="12.75" hidden="false" customHeight="false" outlineLevel="0" collapsed="false">
      <c r="A19" s="45" t="s">
        <v>172</v>
      </c>
      <c r="B19" s="46" t="s">
        <v>112</v>
      </c>
      <c r="C19" s="53" t="n">
        <v>11942</v>
      </c>
      <c r="D19" s="2" t="n">
        <v>3443050</v>
      </c>
      <c r="E19" s="54" t="n">
        <v>288.31435270474</v>
      </c>
      <c r="F19" s="1" t="n">
        <v>57138</v>
      </c>
      <c r="G19" s="2" t="n">
        <v>17331125</v>
      </c>
      <c r="H19" s="54" t="n">
        <v>303.320469739928</v>
      </c>
      <c r="I19" s="1" t="n">
        <v>199661</v>
      </c>
      <c r="J19" s="2" t="n">
        <v>46670090</v>
      </c>
      <c r="K19" s="2" t="n">
        <v>233.746650572721</v>
      </c>
      <c r="L19" s="53" t="n">
        <v>268741</v>
      </c>
      <c r="M19" s="2" t="n">
        <v>67444265</v>
      </c>
      <c r="N19" s="55" t="n">
        <v>250.963809020581</v>
      </c>
      <c r="O19" s="52" t="s">
        <v>78</v>
      </c>
    </row>
    <row r="20" customFormat="false" ht="12.75" hidden="false" customHeight="false" outlineLevel="0" collapsed="false">
      <c r="A20" s="45" t="s">
        <v>162</v>
      </c>
      <c r="B20" s="46" t="s">
        <v>99</v>
      </c>
      <c r="C20" s="53" t="n">
        <v>10568</v>
      </c>
      <c r="D20" s="2" t="n">
        <v>5656425</v>
      </c>
      <c r="E20" s="54" t="n">
        <v>535.240821347464</v>
      </c>
      <c r="F20" s="1" t="n">
        <v>13586</v>
      </c>
      <c r="G20" s="2" t="n">
        <v>4663500</v>
      </c>
      <c r="H20" s="54" t="n">
        <v>343.25776534668</v>
      </c>
      <c r="I20" s="1" t="n">
        <v>227954</v>
      </c>
      <c r="J20" s="2" t="n">
        <v>74652305</v>
      </c>
      <c r="K20" s="2" t="n">
        <v>327.488462584557</v>
      </c>
      <c r="L20" s="53" t="n">
        <v>252108</v>
      </c>
      <c r="M20" s="2" t="n">
        <v>84972230</v>
      </c>
      <c r="N20" s="55" t="n">
        <v>337.046940200232</v>
      </c>
      <c r="O20" s="52" t="s">
        <v>78</v>
      </c>
    </row>
    <row r="21" customFormat="false" ht="12.75" hidden="false" customHeight="false" outlineLevel="0" collapsed="false">
      <c r="A21" s="45" t="s">
        <v>183</v>
      </c>
      <c r="B21" s="46" t="s">
        <v>133</v>
      </c>
      <c r="C21" s="53" t="n">
        <v>13200</v>
      </c>
      <c r="D21" s="2" t="n">
        <v>4950000</v>
      </c>
      <c r="E21" s="54" t="n">
        <v>375</v>
      </c>
      <c r="F21" s="1" t="n">
        <v>82400</v>
      </c>
      <c r="G21" s="2" t="n">
        <v>12403000</v>
      </c>
      <c r="H21" s="54" t="n">
        <v>150.521844660194</v>
      </c>
      <c r="I21" s="1" t="n">
        <v>151200</v>
      </c>
      <c r="J21" s="2" t="n">
        <v>27399600</v>
      </c>
      <c r="K21" s="2" t="n">
        <v>181.214285714286</v>
      </c>
      <c r="L21" s="53" t="n">
        <v>246800</v>
      </c>
      <c r="M21" s="2" t="n">
        <v>44752600</v>
      </c>
      <c r="N21" s="55" t="n">
        <v>181.331442463533</v>
      </c>
      <c r="O21" s="52" t="s">
        <v>78</v>
      </c>
    </row>
    <row r="22" customFormat="false" ht="12.75" hidden="false" customHeight="false" outlineLevel="0" collapsed="false">
      <c r="A22" s="45" t="s">
        <v>178</v>
      </c>
      <c r="B22" s="46" t="s">
        <v>125</v>
      </c>
      <c r="C22" s="53" t="n">
        <v>12929</v>
      </c>
      <c r="D22" s="2" t="n">
        <v>3672830</v>
      </c>
      <c r="E22" s="54" t="n">
        <v>284.076881429345</v>
      </c>
      <c r="F22" s="1" t="n">
        <v>51154</v>
      </c>
      <c r="G22" s="2" t="n">
        <v>10053985</v>
      </c>
      <c r="H22" s="54" t="n">
        <v>196.543476560973</v>
      </c>
      <c r="I22" s="1" t="n">
        <v>165956</v>
      </c>
      <c r="J22" s="2" t="n">
        <v>34171371</v>
      </c>
      <c r="K22" s="2" t="n">
        <v>205.90621007978</v>
      </c>
      <c r="L22" s="53" t="n">
        <v>230039</v>
      </c>
      <c r="M22" s="2" t="n">
        <v>47898186</v>
      </c>
      <c r="N22" s="55" t="n">
        <v>208.217676133177</v>
      </c>
      <c r="O22" s="52" t="s">
        <v>78</v>
      </c>
    </row>
    <row r="23" customFormat="false" ht="12.75" hidden="false" customHeight="false" outlineLevel="0" collapsed="false">
      <c r="A23" s="45" t="s">
        <v>122</v>
      </c>
      <c r="B23" s="46" t="s">
        <v>123</v>
      </c>
      <c r="C23" s="53" t="n">
        <v>21700</v>
      </c>
      <c r="D23" s="2" t="n">
        <v>5261500</v>
      </c>
      <c r="E23" s="54" t="n">
        <v>242.465437788018</v>
      </c>
      <c r="F23" s="1" t="n">
        <v>75902</v>
      </c>
      <c r="G23" s="2" t="n">
        <v>18163350</v>
      </c>
      <c r="H23" s="54" t="n">
        <v>239.300018444837</v>
      </c>
      <c r="I23" s="1" t="n">
        <v>104186</v>
      </c>
      <c r="J23" s="2" t="n">
        <v>20907785</v>
      </c>
      <c r="K23" s="2" t="n">
        <v>200.677490257808</v>
      </c>
      <c r="L23" s="53" t="n">
        <v>201788</v>
      </c>
      <c r="M23" s="2" t="n">
        <v>44332635</v>
      </c>
      <c r="N23" s="55" t="n">
        <v>219.69906535572</v>
      </c>
      <c r="O23" s="52" t="s">
        <v>78</v>
      </c>
    </row>
    <row r="24" customFormat="false" ht="12.75" hidden="false" customHeight="false" outlineLevel="0" collapsed="false">
      <c r="A24" s="45" t="s">
        <v>100</v>
      </c>
      <c r="B24" s="46" t="s">
        <v>101</v>
      </c>
      <c r="C24" s="53" t="n">
        <v>63366.8</v>
      </c>
      <c r="D24" s="2" t="n">
        <v>25052130</v>
      </c>
      <c r="E24" s="54" t="n">
        <v>395.351035558052</v>
      </c>
      <c r="F24" s="1" t="n">
        <v>16200</v>
      </c>
      <c r="G24" s="2" t="n">
        <v>4774000</v>
      </c>
      <c r="H24" s="54" t="n">
        <v>294.691358024691</v>
      </c>
      <c r="I24" s="1" t="n">
        <v>90800</v>
      </c>
      <c r="J24" s="2" t="n">
        <v>26478000</v>
      </c>
      <c r="K24" s="2" t="n">
        <v>291.607929515419</v>
      </c>
      <c r="L24" s="53" t="n">
        <v>170366.8</v>
      </c>
      <c r="M24" s="2" t="n">
        <v>56304130</v>
      </c>
      <c r="N24" s="55" t="n">
        <v>330.487688915916</v>
      </c>
      <c r="O24" s="52" t="s">
        <v>78</v>
      </c>
    </row>
    <row r="25" customFormat="false" ht="12.75" hidden="false" customHeight="false" outlineLevel="0" collapsed="false">
      <c r="A25" s="45" t="s">
        <v>187</v>
      </c>
      <c r="B25" s="46" t="s">
        <v>145</v>
      </c>
      <c r="C25" s="53" t="n">
        <v>0</v>
      </c>
      <c r="D25" s="2" t="n">
        <v>0</v>
      </c>
      <c r="E25" s="54" t="n">
        <v>0</v>
      </c>
      <c r="F25" s="1" t="n">
        <v>0</v>
      </c>
      <c r="G25" s="2" t="n">
        <v>0</v>
      </c>
      <c r="H25" s="54" t="n">
        <v>0</v>
      </c>
      <c r="I25" s="1" t="n">
        <v>166027</v>
      </c>
      <c r="J25" s="2" t="n">
        <v>26098697</v>
      </c>
      <c r="K25" s="2" t="n">
        <v>157.195498322562</v>
      </c>
      <c r="L25" s="53" t="n">
        <v>166027</v>
      </c>
      <c r="M25" s="2" t="n">
        <v>26098697</v>
      </c>
      <c r="N25" s="55" t="n">
        <v>157.195498322562</v>
      </c>
      <c r="O25" s="52" t="s">
        <v>78</v>
      </c>
    </row>
    <row r="26" customFormat="false" ht="12.75" hidden="false" customHeight="false" outlineLevel="0" collapsed="false">
      <c r="A26" s="45" t="s">
        <v>41</v>
      </c>
      <c r="B26" s="46" t="s">
        <v>42</v>
      </c>
      <c r="C26" s="53" t="n">
        <v>44322</v>
      </c>
      <c r="D26" s="2" t="n">
        <v>22041125</v>
      </c>
      <c r="E26" s="54" t="n">
        <v>497.295361220162</v>
      </c>
      <c r="F26" s="1" t="n">
        <v>65473</v>
      </c>
      <c r="G26" s="2" t="n">
        <v>29465125</v>
      </c>
      <c r="H26" s="54" t="n">
        <v>450.034747147679</v>
      </c>
      <c r="I26" s="1" t="n">
        <v>42055</v>
      </c>
      <c r="J26" s="2" t="n">
        <v>14149375</v>
      </c>
      <c r="K26" s="2" t="n">
        <v>336.449292593033</v>
      </c>
      <c r="L26" s="53" t="n">
        <v>151850</v>
      </c>
      <c r="M26" s="2" t="n">
        <v>65655625</v>
      </c>
      <c r="N26" s="55" t="n">
        <v>432.371583799802</v>
      </c>
      <c r="O26" s="52" t="s">
        <v>35</v>
      </c>
    </row>
    <row r="27" customFormat="false" ht="12.75" hidden="false" customHeight="false" outlineLevel="0" collapsed="false">
      <c r="A27" s="45" t="s">
        <v>181</v>
      </c>
      <c r="B27" s="46" t="s">
        <v>129</v>
      </c>
      <c r="C27" s="53" t="n">
        <v>14980</v>
      </c>
      <c r="D27" s="2" t="n">
        <v>3935644</v>
      </c>
      <c r="E27" s="54" t="n">
        <v>262.726568758344</v>
      </c>
      <c r="F27" s="1" t="n">
        <v>25485</v>
      </c>
      <c r="G27" s="2" t="n">
        <v>3502364</v>
      </c>
      <c r="H27" s="54" t="n">
        <v>137.428448106729</v>
      </c>
      <c r="I27" s="1" t="n">
        <v>86990</v>
      </c>
      <c r="J27" s="2" t="n">
        <v>16975319</v>
      </c>
      <c r="K27" s="2" t="n">
        <v>195.141039199908</v>
      </c>
      <c r="L27" s="53" t="n">
        <v>127455</v>
      </c>
      <c r="M27" s="2" t="n">
        <v>24413327</v>
      </c>
      <c r="N27" s="55" t="n">
        <v>191.544678513985</v>
      </c>
      <c r="O27" s="52" t="s">
        <v>78</v>
      </c>
    </row>
    <row r="28" customFormat="false" ht="12.75" hidden="false" customHeight="false" outlineLevel="0" collapsed="false">
      <c r="A28" s="45" t="s">
        <v>130</v>
      </c>
      <c r="B28" s="46" t="s">
        <v>131</v>
      </c>
      <c r="C28" s="53" t="n">
        <v>4638</v>
      </c>
      <c r="D28" s="2" t="n">
        <v>1015260</v>
      </c>
      <c r="E28" s="54" t="n">
        <v>218.900388098318</v>
      </c>
      <c r="F28" s="1" t="n">
        <v>55782</v>
      </c>
      <c r="G28" s="2" t="n">
        <v>12249600</v>
      </c>
      <c r="H28" s="54" t="n">
        <v>219.597719694525</v>
      </c>
      <c r="I28" s="1" t="n">
        <v>66525</v>
      </c>
      <c r="J28" s="2" t="n">
        <v>10216700</v>
      </c>
      <c r="K28" s="2" t="n">
        <v>153.576850807967</v>
      </c>
      <c r="L28" s="53" t="n">
        <v>126945</v>
      </c>
      <c r="M28" s="2" t="n">
        <v>23481560</v>
      </c>
      <c r="N28" s="55" t="n">
        <v>184.974280200087</v>
      </c>
      <c r="O28" s="52" t="s">
        <v>78</v>
      </c>
    </row>
    <row r="29" customFormat="false" ht="12.75" hidden="false" customHeight="false" outlineLevel="0" collapsed="false">
      <c r="A29" s="45" t="s">
        <v>83</v>
      </c>
      <c r="B29" s="46" t="s">
        <v>84</v>
      </c>
      <c r="C29" s="53" t="n">
        <v>62645</v>
      </c>
      <c r="D29" s="2" t="n">
        <v>33602570</v>
      </c>
      <c r="E29" s="54" t="n">
        <v>536.396679703089</v>
      </c>
      <c r="F29" s="1" t="n">
        <v>34606</v>
      </c>
      <c r="G29" s="2" t="n">
        <v>15848650</v>
      </c>
      <c r="H29" s="54" t="n">
        <v>457.974050742646</v>
      </c>
      <c r="I29" s="1" t="n">
        <v>22282</v>
      </c>
      <c r="J29" s="2" t="n">
        <v>8108815</v>
      </c>
      <c r="K29" s="2" t="n">
        <v>363.917736289382</v>
      </c>
      <c r="L29" s="53" t="n">
        <v>119533</v>
      </c>
      <c r="M29" s="2" t="n">
        <v>57560035</v>
      </c>
      <c r="N29" s="55" t="n">
        <v>481.540955217388</v>
      </c>
      <c r="O29" s="52" t="s">
        <v>78</v>
      </c>
    </row>
    <row r="30" customFormat="false" ht="12.75" hidden="false" customHeight="false" outlineLevel="0" collapsed="false">
      <c r="A30" s="45" t="s">
        <v>43</v>
      </c>
      <c r="B30" s="46" t="s">
        <v>44</v>
      </c>
      <c r="C30" s="53" t="n">
        <v>2500</v>
      </c>
      <c r="D30" s="2" t="n">
        <v>1170000</v>
      </c>
      <c r="E30" s="54" t="n">
        <v>468</v>
      </c>
      <c r="F30" s="1" t="n">
        <v>29125</v>
      </c>
      <c r="G30" s="2" t="n">
        <v>9984000</v>
      </c>
      <c r="H30" s="54" t="n">
        <v>342.798283261803</v>
      </c>
      <c r="I30" s="1" t="n">
        <v>59584</v>
      </c>
      <c r="J30" s="2" t="n">
        <v>20602940</v>
      </c>
      <c r="K30" s="2" t="n">
        <v>345.77973952739</v>
      </c>
      <c r="L30" s="53" t="n">
        <v>91209</v>
      </c>
      <c r="M30" s="2" t="n">
        <v>31756940</v>
      </c>
      <c r="N30" s="55" t="n">
        <v>348.177701761888</v>
      </c>
      <c r="O30" s="52" t="s">
        <v>35</v>
      </c>
    </row>
    <row r="31" customFormat="false" ht="12.75" hidden="false" customHeight="false" outlineLevel="0" collapsed="false">
      <c r="A31" s="45" t="s">
        <v>171</v>
      </c>
      <c r="B31" s="46" t="s">
        <v>110</v>
      </c>
      <c r="C31" s="53" t="n">
        <v>1200</v>
      </c>
      <c r="D31" s="2" t="n">
        <v>272000</v>
      </c>
      <c r="E31" s="54" t="n">
        <v>226.666666666667</v>
      </c>
      <c r="F31" s="1" t="n">
        <v>38725</v>
      </c>
      <c r="G31" s="2" t="n">
        <v>12966380</v>
      </c>
      <c r="H31" s="54" t="n">
        <v>334.832278889606</v>
      </c>
      <c r="I31" s="1" t="n">
        <v>46812</v>
      </c>
      <c r="J31" s="2" t="n">
        <v>8789052</v>
      </c>
      <c r="K31" s="2" t="n">
        <v>187.752114842348</v>
      </c>
      <c r="L31" s="53" t="n">
        <v>86737</v>
      </c>
      <c r="M31" s="2" t="n">
        <v>22027432</v>
      </c>
      <c r="N31" s="55" t="n">
        <v>253.956581389718</v>
      </c>
      <c r="O31" s="52" t="s">
        <v>78</v>
      </c>
    </row>
    <row r="32" customFormat="false" ht="12.75" hidden="false" customHeight="false" outlineLevel="0" collapsed="false">
      <c r="A32" s="45" t="s">
        <v>70</v>
      </c>
      <c r="B32" s="46" t="s">
        <v>71</v>
      </c>
      <c r="C32" s="53" t="n">
        <v>14705</v>
      </c>
      <c r="D32" s="2" t="n">
        <v>2705275</v>
      </c>
      <c r="E32" s="54" t="n">
        <v>183.969738184291</v>
      </c>
      <c r="F32" s="1" t="n">
        <v>60691</v>
      </c>
      <c r="G32" s="2" t="n">
        <v>10013925</v>
      </c>
      <c r="H32" s="54" t="n">
        <v>164.998517078315</v>
      </c>
      <c r="I32" s="1" t="n">
        <v>4680</v>
      </c>
      <c r="J32" s="2" t="n">
        <v>827625</v>
      </c>
      <c r="K32" s="2" t="n">
        <v>176.842948717949</v>
      </c>
      <c r="L32" s="53" t="n">
        <v>80076</v>
      </c>
      <c r="M32" s="2" t="n">
        <v>13546825</v>
      </c>
      <c r="N32" s="55" t="n">
        <v>169.174596633198</v>
      </c>
      <c r="O32" s="52" t="s">
        <v>35</v>
      </c>
    </row>
    <row r="33" customFormat="false" ht="12.75" hidden="false" customHeight="false" outlineLevel="0" collapsed="false">
      <c r="A33" s="45" t="s">
        <v>120</v>
      </c>
      <c r="B33" s="46" t="s">
        <v>121</v>
      </c>
      <c r="C33" s="53" t="n">
        <v>1400</v>
      </c>
      <c r="D33" s="2" t="n">
        <v>381000</v>
      </c>
      <c r="E33" s="54" t="n">
        <v>272.142857142857</v>
      </c>
      <c r="F33" s="1" t="n">
        <v>59336</v>
      </c>
      <c r="G33" s="2" t="n">
        <v>13399640</v>
      </c>
      <c r="H33" s="54" t="n">
        <v>225.826479708777</v>
      </c>
      <c r="I33" s="1" t="n">
        <v>4224</v>
      </c>
      <c r="J33" s="2" t="n">
        <v>729600</v>
      </c>
      <c r="K33" s="2" t="n">
        <v>172.727272727273</v>
      </c>
      <c r="L33" s="53" t="n">
        <v>64960</v>
      </c>
      <c r="M33" s="2" t="n">
        <v>14510240</v>
      </c>
      <c r="N33" s="55" t="n">
        <v>223.371921182266</v>
      </c>
      <c r="O33" s="52" t="s">
        <v>78</v>
      </c>
    </row>
    <row r="34" customFormat="false" ht="12.75" hidden="false" customHeight="false" outlineLevel="0" collapsed="false">
      <c r="A34" s="45" t="s">
        <v>159</v>
      </c>
      <c r="B34" s="46" t="s">
        <v>92</v>
      </c>
      <c r="C34" s="53" t="n">
        <v>0</v>
      </c>
      <c r="D34" s="2" t="n">
        <v>0</v>
      </c>
      <c r="E34" s="54" t="n">
        <v>0</v>
      </c>
      <c r="F34" s="1" t="n">
        <v>22595</v>
      </c>
      <c r="G34" s="2" t="n">
        <v>8712520</v>
      </c>
      <c r="H34" s="54" t="n">
        <v>385.59504315114</v>
      </c>
      <c r="I34" s="1" t="n">
        <v>42275</v>
      </c>
      <c r="J34" s="2" t="n">
        <v>14901922</v>
      </c>
      <c r="K34" s="2" t="n">
        <v>352.499633353046</v>
      </c>
      <c r="L34" s="53" t="n">
        <v>64870</v>
      </c>
      <c r="M34" s="2" t="n">
        <v>23614442</v>
      </c>
      <c r="N34" s="55" t="n">
        <v>364.02716201634</v>
      </c>
      <c r="O34" s="52" t="s">
        <v>78</v>
      </c>
    </row>
    <row r="35" customFormat="false" ht="12.75" hidden="false" customHeight="false" outlineLevel="0" collapsed="false">
      <c r="A35" s="45" t="s">
        <v>186</v>
      </c>
      <c r="B35" s="46" t="s">
        <v>143</v>
      </c>
      <c r="C35" s="53" t="n">
        <v>6620</v>
      </c>
      <c r="D35" s="2" t="n">
        <v>948000</v>
      </c>
      <c r="E35" s="54" t="n">
        <v>143.202416918429</v>
      </c>
      <c r="F35" s="1" t="n">
        <v>17210</v>
      </c>
      <c r="G35" s="2" t="n">
        <v>2530110</v>
      </c>
      <c r="H35" s="54" t="n">
        <v>147.013945380593</v>
      </c>
      <c r="I35" s="1" t="n">
        <v>40857</v>
      </c>
      <c r="J35" s="2" t="n">
        <v>7284385</v>
      </c>
      <c r="K35" s="2" t="n">
        <v>178.289766747436</v>
      </c>
      <c r="L35" s="53" t="n">
        <v>64687</v>
      </c>
      <c r="M35" s="2" t="n">
        <v>10762495</v>
      </c>
      <c r="N35" s="55" t="n">
        <v>166.378020313201</v>
      </c>
      <c r="O35" s="52" t="s">
        <v>78</v>
      </c>
    </row>
    <row r="36" customFormat="false" ht="12.75" hidden="false" customHeight="false" outlineLevel="0" collapsed="false">
      <c r="A36" s="45" t="s">
        <v>190</v>
      </c>
      <c r="B36" s="46" t="s">
        <v>150</v>
      </c>
      <c r="C36" s="53" t="n">
        <v>0</v>
      </c>
      <c r="D36" s="2" t="n">
        <v>0</v>
      </c>
      <c r="E36" s="54" t="n">
        <v>0</v>
      </c>
      <c r="F36" s="1" t="n">
        <v>16800</v>
      </c>
      <c r="G36" s="2" t="n">
        <v>1604400</v>
      </c>
      <c r="H36" s="54" t="n">
        <v>95.5</v>
      </c>
      <c r="I36" s="1" t="n">
        <v>37998</v>
      </c>
      <c r="J36" s="2" t="n">
        <v>3790600</v>
      </c>
      <c r="K36" s="2" t="n">
        <v>99.7578819937891</v>
      </c>
      <c r="L36" s="53" t="n">
        <v>54798</v>
      </c>
      <c r="M36" s="2" t="n">
        <v>5395000</v>
      </c>
      <c r="N36" s="55" t="n">
        <v>98.4524982663601</v>
      </c>
      <c r="O36" s="52" t="s">
        <v>78</v>
      </c>
    </row>
    <row r="37" customFormat="false" ht="12.75" hidden="false" customHeight="false" outlineLevel="0" collapsed="false">
      <c r="A37" s="45" t="s">
        <v>180</v>
      </c>
      <c r="B37" s="46" t="s">
        <v>64</v>
      </c>
      <c r="C37" s="53" t="n">
        <v>2802</v>
      </c>
      <c r="D37" s="2" t="n">
        <v>644460</v>
      </c>
      <c r="E37" s="54" t="n">
        <v>230</v>
      </c>
      <c r="F37" s="1" t="n">
        <v>26350</v>
      </c>
      <c r="G37" s="2" t="n">
        <v>5474250</v>
      </c>
      <c r="H37" s="54" t="n">
        <v>207.751423149905</v>
      </c>
      <c r="I37" s="1" t="n">
        <v>21600</v>
      </c>
      <c r="J37" s="2" t="n">
        <v>3672000</v>
      </c>
      <c r="K37" s="2" t="n">
        <v>170</v>
      </c>
      <c r="L37" s="53" t="n">
        <v>50752</v>
      </c>
      <c r="M37" s="2" t="n">
        <v>9790710</v>
      </c>
      <c r="N37" s="55" t="n">
        <v>192.912791614124</v>
      </c>
      <c r="O37" s="52" t="s">
        <v>35</v>
      </c>
    </row>
    <row r="38" customFormat="false" ht="12.75" hidden="false" customHeight="false" outlineLevel="0" collapsed="false">
      <c r="A38" s="45" t="s">
        <v>138</v>
      </c>
      <c r="B38" s="46" t="s">
        <v>139</v>
      </c>
      <c r="C38" s="53" t="n">
        <v>250</v>
      </c>
      <c r="D38" s="2" t="n">
        <v>47500</v>
      </c>
      <c r="E38" s="54" t="n">
        <v>190</v>
      </c>
      <c r="F38" s="1" t="n">
        <v>10635</v>
      </c>
      <c r="G38" s="2" t="n">
        <v>1852075</v>
      </c>
      <c r="H38" s="54" t="n">
        <v>174.149036201222</v>
      </c>
      <c r="I38" s="1" t="n">
        <v>38637</v>
      </c>
      <c r="J38" s="2" t="n">
        <v>6718000</v>
      </c>
      <c r="K38" s="2" t="n">
        <v>173.874783238864</v>
      </c>
      <c r="L38" s="53" t="n">
        <v>49522</v>
      </c>
      <c r="M38" s="2" t="n">
        <v>8617575</v>
      </c>
      <c r="N38" s="55" t="n">
        <v>174.015084205</v>
      </c>
      <c r="O38" s="52" t="s">
        <v>78</v>
      </c>
    </row>
    <row r="39" customFormat="false" ht="12.75" hidden="false" customHeight="false" outlineLevel="0" collapsed="false">
      <c r="A39" s="45" t="s">
        <v>164</v>
      </c>
      <c r="B39" s="46" t="s">
        <v>46</v>
      </c>
      <c r="C39" s="53" t="n">
        <v>75</v>
      </c>
      <c r="D39" s="2" t="n">
        <v>14250</v>
      </c>
      <c r="E39" s="54" t="n">
        <v>190</v>
      </c>
      <c r="F39" s="1" t="n">
        <v>12495</v>
      </c>
      <c r="G39" s="2" t="n">
        <v>4861375</v>
      </c>
      <c r="H39" s="54" t="n">
        <v>389.0656262505</v>
      </c>
      <c r="I39" s="1" t="n">
        <v>34985</v>
      </c>
      <c r="J39" s="2" t="n">
        <v>10833600</v>
      </c>
      <c r="K39" s="2" t="n">
        <v>309.664141775046</v>
      </c>
      <c r="L39" s="53" t="n">
        <v>47555</v>
      </c>
      <c r="M39" s="2" t="n">
        <v>15709225</v>
      </c>
      <c r="N39" s="55" t="n">
        <v>330.338029649879</v>
      </c>
      <c r="O39" s="52" t="s">
        <v>35</v>
      </c>
    </row>
    <row r="40" customFormat="false" ht="12.75" hidden="false" customHeight="false" outlineLevel="0" collapsed="false">
      <c r="A40" s="45" t="s">
        <v>74</v>
      </c>
      <c r="B40" s="46" t="s">
        <v>75</v>
      </c>
      <c r="C40" s="53" t="n">
        <v>2647</v>
      </c>
      <c r="D40" s="2" t="n">
        <v>461280</v>
      </c>
      <c r="E40" s="54" t="n">
        <v>174.265205893464</v>
      </c>
      <c r="F40" s="1" t="n">
        <v>22558</v>
      </c>
      <c r="G40" s="2" t="n">
        <v>3454610</v>
      </c>
      <c r="H40" s="54" t="n">
        <v>153.143452433726</v>
      </c>
      <c r="I40" s="1" t="n">
        <v>8327</v>
      </c>
      <c r="J40" s="2" t="n">
        <v>1201233</v>
      </c>
      <c r="K40" s="2" t="n">
        <v>144.257595772787</v>
      </c>
      <c r="L40" s="53" t="n">
        <v>33532</v>
      </c>
      <c r="M40" s="2" t="n">
        <v>5117123</v>
      </c>
      <c r="N40" s="55" t="n">
        <v>152.604169151855</v>
      </c>
      <c r="O40" s="52" t="s">
        <v>35</v>
      </c>
    </row>
    <row r="41" customFormat="false" ht="12.75" hidden="false" customHeight="false" outlineLevel="0" collapsed="false">
      <c r="A41" s="45" t="s">
        <v>184</v>
      </c>
      <c r="B41" s="46" t="s">
        <v>141</v>
      </c>
      <c r="C41" s="53" t="n">
        <v>29200.4</v>
      </c>
      <c r="D41" s="2" t="n">
        <v>5071897</v>
      </c>
      <c r="E41" s="54" t="n">
        <v>173.692723387351</v>
      </c>
      <c r="F41" s="1" t="n">
        <v>0</v>
      </c>
      <c r="G41" s="2" t="n">
        <v>0</v>
      </c>
      <c r="H41" s="54" t="n">
        <v>0</v>
      </c>
      <c r="I41" s="1" t="n">
        <v>0</v>
      </c>
      <c r="J41" s="2" t="n">
        <v>0</v>
      </c>
      <c r="K41" s="2" t="n">
        <v>0</v>
      </c>
      <c r="L41" s="53" t="n">
        <v>29200.4</v>
      </c>
      <c r="M41" s="2" t="n">
        <v>5071897</v>
      </c>
      <c r="N41" s="55" t="n">
        <v>173.692723387351</v>
      </c>
      <c r="O41" s="52" t="s">
        <v>78</v>
      </c>
    </row>
    <row r="42" customFormat="false" ht="12.75" hidden="false" customHeight="false" outlineLevel="0" collapsed="false">
      <c r="A42" s="45" t="s">
        <v>53</v>
      </c>
      <c r="B42" s="46" t="s">
        <v>54</v>
      </c>
      <c r="C42" s="53" t="n">
        <v>860</v>
      </c>
      <c r="D42" s="2" t="n">
        <v>249400</v>
      </c>
      <c r="E42" s="54" t="n">
        <v>290</v>
      </c>
      <c r="F42" s="1" t="n">
        <v>7935</v>
      </c>
      <c r="G42" s="2" t="n">
        <v>2425075</v>
      </c>
      <c r="H42" s="54" t="n">
        <v>305.617517328292</v>
      </c>
      <c r="I42" s="1" t="n">
        <v>20145</v>
      </c>
      <c r="J42" s="2" t="n">
        <v>5230050</v>
      </c>
      <c r="K42" s="2" t="n">
        <v>259.620253164557</v>
      </c>
      <c r="L42" s="53" t="n">
        <v>28940</v>
      </c>
      <c r="M42" s="2" t="n">
        <v>7904525</v>
      </c>
      <c r="N42" s="55" t="n">
        <v>273.134934346925</v>
      </c>
      <c r="O42" s="52" t="s">
        <v>35</v>
      </c>
    </row>
    <row r="43" customFormat="false" ht="12.75" hidden="false" customHeight="false" outlineLevel="0" collapsed="false">
      <c r="A43" s="45" t="s">
        <v>47</v>
      </c>
      <c r="B43" s="46" t="s">
        <v>48</v>
      </c>
      <c r="C43" s="53" t="n">
        <v>14400</v>
      </c>
      <c r="D43" s="2" t="n">
        <v>5400000</v>
      </c>
      <c r="E43" s="54" t="n">
        <v>375</v>
      </c>
      <c r="F43" s="1" t="n">
        <v>0</v>
      </c>
      <c r="G43" s="2" t="n">
        <v>0</v>
      </c>
      <c r="H43" s="54" t="n">
        <v>0</v>
      </c>
      <c r="I43" s="1" t="n">
        <v>12925</v>
      </c>
      <c r="J43" s="2" t="n">
        <v>3535050</v>
      </c>
      <c r="K43" s="2" t="n">
        <v>273.504835589942</v>
      </c>
      <c r="L43" s="53" t="n">
        <v>27325</v>
      </c>
      <c r="M43" s="2" t="n">
        <v>8935050</v>
      </c>
      <c r="N43" s="55" t="n">
        <v>326.991765782251</v>
      </c>
      <c r="O43" s="52" t="s">
        <v>35</v>
      </c>
    </row>
    <row r="44" customFormat="false" ht="12.75" hidden="false" customHeight="false" outlineLevel="0" collapsed="false">
      <c r="A44" s="45" t="s">
        <v>182</v>
      </c>
      <c r="B44" s="46" t="s">
        <v>67</v>
      </c>
      <c r="C44" s="53" t="n">
        <v>6190</v>
      </c>
      <c r="D44" s="2" t="n">
        <v>1585150</v>
      </c>
      <c r="E44" s="54" t="n">
        <v>256.08239095315</v>
      </c>
      <c r="F44" s="1" t="n">
        <v>5584</v>
      </c>
      <c r="G44" s="2" t="n">
        <v>1040210</v>
      </c>
      <c r="H44" s="54" t="n">
        <v>186.284025787966</v>
      </c>
      <c r="I44" s="1" t="n">
        <v>15398</v>
      </c>
      <c r="J44" s="2" t="n">
        <v>2452400</v>
      </c>
      <c r="K44" s="2" t="n">
        <v>159.267437329523</v>
      </c>
      <c r="L44" s="53" t="n">
        <v>27172</v>
      </c>
      <c r="M44" s="2" t="n">
        <v>5077760</v>
      </c>
      <c r="N44" s="55" t="n">
        <v>186.874723980568</v>
      </c>
      <c r="O44" s="52" t="s">
        <v>35</v>
      </c>
    </row>
    <row r="45" customFormat="false" ht="12.75" hidden="false" customHeight="false" outlineLevel="0" collapsed="false">
      <c r="A45" s="45" t="s">
        <v>191</v>
      </c>
      <c r="B45" s="46" t="s">
        <v>152</v>
      </c>
      <c r="C45" s="53" t="n">
        <v>0</v>
      </c>
      <c r="D45" s="2" t="n">
        <v>0</v>
      </c>
      <c r="E45" s="54" t="n">
        <v>0</v>
      </c>
      <c r="F45" s="1" t="n">
        <v>15200</v>
      </c>
      <c r="G45" s="2" t="n">
        <v>1390800</v>
      </c>
      <c r="H45" s="54" t="n">
        <v>91.5</v>
      </c>
      <c r="I45" s="1" t="n">
        <v>10860</v>
      </c>
      <c r="J45" s="2" t="n">
        <v>995925</v>
      </c>
      <c r="K45" s="2" t="n">
        <v>91.7058011049724</v>
      </c>
      <c r="L45" s="53" t="n">
        <v>26060</v>
      </c>
      <c r="M45" s="2" t="n">
        <v>2386725</v>
      </c>
      <c r="N45" s="55" t="n">
        <v>91.5857636224098</v>
      </c>
      <c r="O45" s="52" t="s">
        <v>78</v>
      </c>
    </row>
    <row r="46" customFormat="false" ht="12.75" hidden="false" customHeight="false" outlineLevel="0" collapsed="false">
      <c r="A46" s="45" t="s">
        <v>161</v>
      </c>
      <c r="B46" s="46" t="s">
        <v>97</v>
      </c>
      <c r="C46" s="53" t="n">
        <v>10324</v>
      </c>
      <c r="D46" s="2" t="n">
        <v>4647500</v>
      </c>
      <c r="E46" s="54" t="n">
        <v>450.164664858582</v>
      </c>
      <c r="F46" s="1" t="n">
        <v>13215</v>
      </c>
      <c r="G46" s="2" t="n">
        <v>3376250</v>
      </c>
      <c r="H46" s="54" t="n">
        <v>255.486189935679</v>
      </c>
      <c r="I46" s="1" t="n">
        <v>0</v>
      </c>
      <c r="J46" s="2" t="n">
        <v>0</v>
      </c>
      <c r="K46" s="2" t="n">
        <v>0</v>
      </c>
      <c r="L46" s="53" t="n">
        <v>23539</v>
      </c>
      <c r="M46" s="2" t="n">
        <v>8023750</v>
      </c>
      <c r="N46" s="55" t="n">
        <v>340.87047028336</v>
      </c>
      <c r="O46" s="52" t="s">
        <v>78</v>
      </c>
    </row>
    <row r="47" customFormat="false" ht="12.75" hidden="false" customHeight="false" outlineLevel="0" collapsed="false">
      <c r="A47" s="45" t="s">
        <v>72</v>
      </c>
      <c r="B47" s="46" t="s">
        <v>73</v>
      </c>
      <c r="C47" s="53" t="n">
        <v>525</v>
      </c>
      <c r="D47" s="2" t="n">
        <v>82875</v>
      </c>
      <c r="E47" s="54" t="n">
        <v>157.857142857143</v>
      </c>
      <c r="F47" s="1" t="n">
        <v>9789</v>
      </c>
      <c r="G47" s="2" t="n">
        <v>1734847</v>
      </c>
      <c r="H47" s="54" t="n">
        <v>177.224129124528</v>
      </c>
      <c r="I47" s="1" t="n">
        <v>11831</v>
      </c>
      <c r="J47" s="2" t="n">
        <v>1762567</v>
      </c>
      <c r="K47" s="2" t="n">
        <v>148.978700025357</v>
      </c>
      <c r="L47" s="53" t="n">
        <v>22145</v>
      </c>
      <c r="M47" s="2" t="n">
        <v>3580289</v>
      </c>
      <c r="N47" s="55" t="n">
        <v>161.674825016934</v>
      </c>
      <c r="O47" s="52" t="s">
        <v>35</v>
      </c>
    </row>
    <row r="48" customFormat="false" ht="12.75" hidden="false" customHeight="false" outlineLevel="0" collapsed="false">
      <c r="A48" s="45" t="s">
        <v>134</v>
      </c>
      <c r="B48" s="46" t="s">
        <v>135</v>
      </c>
      <c r="C48" s="53" t="n">
        <v>4962</v>
      </c>
      <c r="D48" s="2" t="n">
        <v>1040830</v>
      </c>
      <c r="E48" s="54" t="n">
        <v>209.760177347844</v>
      </c>
      <c r="F48" s="1" t="n">
        <v>5315</v>
      </c>
      <c r="G48" s="2" t="n">
        <v>1060950</v>
      </c>
      <c r="H48" s="54" t="n">
        <v>199.61429915334</v>
      </c>
      <c r="I48" s="1" t="n">
        <v>8800</v>
      </c>
      <c r="J48" s="2" t="n">
        <v>1256000</v>
      </c>
      <c r="K48" s="2" t="n">
        <v>142.727272727273</v>
      </c>
      <c r="L48" s="53" t="n">
        <v>19077</v>
      </c>
      <c r="M48" s="2" t="n">
        <v>3357780</v>
      </c>
      <c r="N48" s="55" t="n">
        <v>176.011951564711</v>
      </c>
      <c r="O48" s="52" t="s">
        <v>78</v>
      </c>
    </row>
    <row r="49" customFormat="false" ht="12.75" hidden="false" customHeight="false" outlineLevel="0" collapsed="false">
      <c r="A49" s="45" t="s">
        <v>174</v>
      </c>
      <c r="B49" s="46" t="s">
        <v>115</v>
      </c>
      <c r="C49" s="53" t="n">
        <v>0</v>
      </c>
      <c r="D49" s="2" t="n">
        <v>0</v>
      </c>
      <c r="E49" s="54" t="n">
        <v>0</v>
      </c>
      <c r="F49" s="1" t="n">
        <v>15959</v>
      </c>
      <c r="G49" s="2" t="n">
        <v>3785080</v>
      </c>
      <c r="H49" s="54" t="n">
        <v>237.17526160787</v>
      </c>
      <c r="I49" s="1" t="n">
        <v>54</v>
      </c>
      <c r="J49" s="2" t="n">
        <v>6480</v>
      </c>
      <c r="K49" s="2" t="n">
        <v>120</v>
      </c>
      <c r="L49" s="53" t="n">
        <v>16013</v>
      </c>
      <c r="M49" s="2" t="n">
        <v>3791560</v>
      </c>
      <c r="N49" s="55" t="n">
        <v>236.780116155624</v>
      </c>
      <c r="O49" s="52" t="s">
        <v>78</v>
      </c>
    </row>
    <row r="50" customFormat="false" ht="12.75" hidden="false" customHeight="false" outlineLevel="0" collapsed="false">
      <c r="A50" s="45" t="s">
        <v>163</v>
      </c>
      <c r="B50" s="46" t="s">
        <v>45</v>
      </c>
      <c r="C50" s="53" t="n">
        <v>0</v>
      </c>
      <c r="D50" s="2" t="n">
        <v>0</v>
      </c>
      <c r="E50" s="54" t="n">
        <v>0</v>
      </c>
      <c r="F50" s="1" t="n">
        <v>5369</v>
      </c>
      <c r="G50" s="2" t="n">
        <v>2213120</v>
      </c>
      <c r="H50" s="54" t="n">
        <v>412.203389830508</v>
      </c>
      <c r="I50" s="1" t="n">
        <v>9388</v>
      </c>
      <c r="J50" s="2" t="n">
        <v>2680925</v>
      </c>
      <c r="K50" s="2" t="n">
        <v>285.569343843204</v>
      </c>
      <c r="L50" s="53" t="n">
        <v>14757</v>
      </c>
      <c r="M50" s="2" t="n">
        <v>4894045</v>
      </c>
      <c r="N50" s="55" t="n">
        <v>331.64227146439</v>
      </c>
      <c r="O50" s="52" t="s">
        <v>35</v>
      </c>
    </row>
    <row r="51" customFormat="false" ht="12.75" hidden="false" customHeight="false" outlineLevel="0" collapsed="false">
      <c r="A51" s="45" t="s">
        <v>93</v>
      </c>
      <c r="B51" s="46" t="s">
        <v>94</v>
      </c>
      <c r="C51" s="53" t="n">
        <v>12400</v>
      </c>
      <c r="D51" s="2" t="n">
        <v>4362000</v>
      </c>
      <c r="E51" s="54" t="n">
        <v>351.774193548387</v>
      </c>
      <c r="F51" s="1" t="n">
        <v>1563</v>
      </c>
      <c r="G51" s="2" t="n">
        <v>508450</v>
      </c>
      <c r="H51" s="54" t="n">
        <v>325.30390275112</v>
      </c>
      <c r="I51" s="1" t="n">
        <v>0</v>
      </c>
      <c r="J51" s="2" t="n">
        <v>0</v>
      </c>
      <c r="K51" s="2" t="n">
        <v>0</v>
      </c>
      <c r="L51" s="53" t="n">
        <v>13963</v>
      </c>
      <c r="M51" s="2" t="n">
        <v>4870450</v>
      </c>
      <c r="N51" s="55" t="n">
        <v>348.811143737019</v>
      </c>
      <c r="O51" s="52" t="s">
        <v>78</v>
      </c>
    </row>
    <row r="52" customFormat="false" ht="12.75" hidden="false" customHeight="false" outlineLevel="0" collapsed="false">
      <c r="A52" s="45" t="s">
        <v>59</v>
      </c>
      <c r="B52" s="46" t="s">
        <v>60</v>
      </c>
      <c r="C52" s="53" t="n">
        <v>220</v>
      </c>
      <c r="D52" s="2" t="n">
        <v>27177</v>
      </c>
      <c r="E52" s="54" t="n">
        <v>123.531818181818</v>
      </c>
      <c r="F52" s="1" t="n">
        <v>5180</v>
      </c>
      <c r="G52" s="2" t="n">
        <v>1357950</v>
      </c>
      <c r="H52" s="54" t="n">
        <v>262.15250965251</v>
      </c>
      <c r="I52" s="1" t="n">
        <v>5275</v>
      </c>
      <c r="J52" s="2" t="n">
        <v>1148160</v>
      </c>
      <c r="K52" s="2" t="n">
        <v>217.660663507109</v>
      </c>
      <c r="L52" s="53" t="n">
        <v>10675</v>
      </c>
      <c r="M52" s="2" t="n">
        <v>2533287</v>
      </c>
      <c r="N52" s="55" t="n">
        <v>237.310257611241</v>
      </c>
      <c r="O52" s="52" t="s">
        <v>35</v>
      </c>
    </row>
    <row r="53" customFormat="false" ht="12.75" hidden="false" customHeight="false" outlineLevel="0" collapsed="false">
      <c r="A53" s="45" t="s">
        <v>126</v>
      </c>
      <c r="B53" s="46" t="s">
        <v>127</v>
      </c>
      <c r="C53" s="53" t="n">
        <v>0</v>
      </c>
      <c r="D53" s="2" t="n">
        <v>0</v>
      </c>
      <c r="E53" s="54" t="n">
        <v>0</v>
      </c>
      <c r="F53" s="1" t="n">
        <v>5535</v>
      </c>
      <c r="G53" s="2" t="n">
        <v>1052340</v>
      </c>
      <c r="H53" s="54" t="n">
        <v>190.124661246612</v>
      </c>
      <c r="I53" s="1" t="n">
        <v>4251</v>
      </c>
      <c r="J53" s="2" t="n">
        <v>833407</v>
      </c>
      <c r="K53" s="2" t="n">
        <v>196.049635379911</v>
      </c>
      <c r="L53" s="53" t="n">
        <v>9786</v>
      </c>
      <c r="M53" s="2" t="n">
        <v>1885747</v>
      </c>
      <c r="N53" s="55" t="n">
        <v>192.698446760679</v>
      </c>
      <c r="O53" s="52" t="s">
        <v>78</v>
      </c>
    </row>
    <row r="54" customFormat="false" ht="12.75" hidden="false" customHeight="false" outlineLevel="0" collapsed="false">
      <c r="A54" s="45" t="s">
        <v>158</v>
      </c>
      <c r="B54" s="46" t="s">
        <v>90</v>
      </c>
      <c r="C54" s="53" t="n">
        <v>3930</v>
      </c>
      <c r="D54" s="2" t="n">
        <v>1390900</v>
      </c>
      <c r="E54" s="54" t="n">
        <v>353.918575063613</v>
      </c>
      <c r="F54" s="1" t="n">
        <v>2600</v>
      </c>
      <c r="G54" s="2" t="n">
        <v>1064750</v>
      </c>
      <c r="H54" s="54" t="n">
        <v>409.519230769231</v>
      </c>
      <c r="I54" s="1" t="n">
        <v>0</v>
      </c>
      <c r="J54" s="2" t="n">
        <v>0</v>
      </c>
      <c r="K54" s="2" t="n">
        <v>0</v>
      </c>
      <c r="L54" s="53" t="n">
        <v>6530</v>
      </c>
      <c r="M54" s="2" t="n">
        <v>2455650</v>
      </c>
      <c r="N54" s="55" t="n">
        <v>376.056661562021</v>
      </c>
      <c r="O54" s="52" t="s">
        <v>78</v>
      </c>
    </row>
    <row r="55" customFormat="false" ht="12.75" hidden="false" customHeight="false" outlineLevel="0" collapsed="false">
      <c r="A55" s="45" t="s">
        <v>39</v>
      </c>
      <c r="B55" s="46" t="s">
        <v>40</v>
      </c>
      <c r="C55" s="53" t="n">
        <v>246</v>
      </c>
      <c r="D55" s="2" t="n">
        <v>127075</v>
      </c>
      <c r="E55" s="54" t="n">
        <v>516.565040650407</v>
      </c>
      <c r="F55" s="1" t="n">
        <v>2818</v>
      </c>
      <c r="G55" s="2" t="n">
        <v>1202285</v>
      </c>
      <c r="H55" s="54" t="n">
        <v>426.644783534422</v>
      </c>
      <c r="I55" s="1" t="n">
        <v>2825</v>
      </c>
      <c r="J55" s="2" t="n">
        <v>1470425</v>
      </c>
      <c r="K55" s="2" t="n">
        <v>520.504424778761</v>
      </c>
      <c r="L55" s="53" t="n">
        <v>5889</v>
      </c>
      <c r="M55" s="2" t="n">
        <v>2799785</v>
      </c>
      <c r="N55" s="55" t="n">
        <v>475.426218373238</v>
      </c>
      <c r="O55" s="52" t="s">
        <v>35</v>
      </c>
    </row>
    <row r="56" customFormat="false" ht="12.75" hidden="false" customHeight="false" outlineLevel="0" collapsed="false">
      <c r="A56" s="45" t="s">
        <v>155</v>
      </c>
      <c r="B56" s="46" t="s">
        <v>34</v>
      </c>
      <c r="C56" s="53" t="n">
        <v>3765</v>
      </c>
      <c r="D56" s="2" t="n">
        <v>2390850</v>
      </c>
      <c r="E56" s="54" t="n">
        <v>635.019920318725</v>
      </c>
      <c r="F56" s="1" t="n">
        <v>105</v>
      </c>
      <c r="G56" s="2" t="n">
        <v>63375</v>
      </c>
      <c r="H56" s="54" t="n">
        <v>603.571428571429</v>
      </c>
      <c r="I56" s="1" t="n">
        <v>0</v>
      </c>
      <c r="J56" s="2" t="n">
        <v>0</v>
      </c>
      <c r="K56" s="2" t="n">
        <v>0</v>
      </c>
      <c r="L56" s="53" t="n">
        <v>3870</v>
      </c>
      <c r="M56" s="2" t="n">
        <v>2454225</v>
      </c>
      <c r="N56" s="55" t="n">
        <v>634.166666666667</v>
      </c>
      <c r="O56" s="52" t="s">
        <v>35</v>
      </c>
    </row>
    <row r="57" customFormat="false" ht="12.75" hidden="false" customHeight="false" outlineLevel="0" collapsed="false">
      <c r="A57" s="45" t="s">
        <v>165</v>
      </c>
      <c r="B57" s="46" t="s">
        <v>103</v>
      </c>
      <c r="C57" s="53" t="n">
        <v>425</v>
      </c>
      <c r="D57" s="2" t="n">
        <v>131750</v>
      </c>
      <c r="E57" s="54" t="n">
        <v>310</v>
      </c>
      <c r="F57" s="1" t="n">
        <v>3297</v>
      </c>
      <c r="G57" s="2" t="n">
        <v>1043600</v>
      </c>
      <c r="H57" s="54" t="n">
        <v>316.530178950561</v>
      </c>
      <c r="I57" s="1" t="n">
        <v>0</v>
      </c>
      <c r="J57" s="2" t="n">
        <v>0</v>
      </c>
      <c r="K57" s="2" t="n">
        <v>0</v>
      </c>
      <c r="L57" s="53" t="n">
        <v>3722</v>
      </c>
      <c r="M57" s="2" t="n">
        <v>1175350</v>
      </c>
      <c r="N57" s="55" t="n">
        <v>315.784524449221</v>
      </c>
      <c r="O57" s="52" t="s">
        <v>78</v>
      </c>
    </row>
    <row r="58" customFormat="false" ht="12.75" hidden="false" customHeight="false" outlineLevel="0" collapsed="false">
      <c r="A58" s="45" t="s">
        <v>160</v>
      </c>
      <c r="B58" s="46" t="s">
        <v>95</v>
      </c>
      <c r="C58" s="53" t="n">
        <v>475</v>
      </c>
      <c r="D58" s="2" t="n">
        <v>217500</v>
      </c>
      <c r="E58" s="54" t="n">
        <v>457.894736842105</v>
      </c>
      <c r="F58" s="1" t="n">
        <v>3100</v>
      </c>
      <c r="G58" s="2" t="n">
        <v>1007500</v>
      </c>
      <c r="H58" s="54" t="n">
        <v>325</v>
      </c>
      <c r="I58" s="1" t="n">
        <v>0</v>
      </c>
      <c r="J58" s="2" t="n">
        <v>0</v>
      </c>
      <c r="K58" s="2" t="n">
        <v>0</v>
      </c>
      <c r="L58" s="53" t="n">
        <v>3575</v>
      </c>
      <c r="M58" s="2" t="n">
        <v>1225000</v>
      </c>
      <c r="N58" s="55" t="n">
        <v>342.657342657343</v>
      </c>
      <c r="O58" s="52" t="s">
        <v>78</v>
      </c>
    </row>
    <row r="59" customFormat="false" ht="12.75" hidden="false" customHeight="false" outlineLevel="0" collapsed="false">
      <c r="A59" s="45" t="s">
        <v>136</v>
      </c>
      <c r="B59" s="46" t="s">
        <v>137</v>
      </c>
      <c r="C59" s="53" t="n">
        <v>0</v>
      </c>
      <c r="D59" s="2" t="n">
        <v>0</v>
      </c>
      <c r="E59" s="54" t="n">
        <v>0</v>
      </c>
      <c r="F59" s="1" t="n">
        <v>1603</v>
      </c>
      <c r="G59" s="2" t="n">
        <v>286826</v>
      </c>
      <c r="H59" s="54" t="n">
        <v>178.930754834685</v>
      </c>
      <c r="I59" s="1" t="n">
        <v>1830</v>
      </c>
      <c r="J59" s="2" t="n">
        <v>313170</v>
      </c>
      <c r="K59" s="2" t="n">
        <v>171.131147540984</v>
      </c>
      <c r="L59" s="53" t="n">
        <v>3433</v>
      </c>
      <c r="M59" s="2" t="n">
        <v>599996</v>
      </c>
      <c r="N59" s="55" t="n">
        <v>174.773084765511</v>
      </c>
      <c r="O59" s="52" t="s">
        <v>78</v>
      </c>
    </row>
    <row r="60" customFormat="false" ht="12.75" hidden="false" customHeight="false" outlineLevel="0" collapsed="false">
      <c r="A60" s="45" t="s">
        <v>169</v>
      </c>
      <c r="B60" s="46" t="s">
        <v>105</v>
      </c>
      <c r="C60" s="53" t="n">
        <v>400</v>
      </c>
      <c r="D60" s="2" t="n">
        <v>162000</v>
      </c>
      <c r="E60" s="54" t="n">
        <v>405</v>
      </c>
      <c r="F60" s="1" t="n">
        <v>1494</v>
      </c>
      <c r="G60" s="2" t="n">
        <v>373865</v>
      </c>
      <c r="H60" s="54" t="n">
        <v>250.244310575636</v>
      </c>
      <c r="I60" s="1" t="n">
        <v>0</v>
      </c>
      <c r="J60" s="2" t="n">
        <v>0</v>
      </c>
      <c r="K60" s="2" t="n">
        <v>0</v>
      </c>
      <c r="L60" s="53" t="n">
        <v>1894</v>
      </c>
      <c r="M60" s="2" t="n">
        <v>535865</v>
      </c>
      <c r="N60" s="55" t="n">
        <v>282.927666314678</v>
      </c>
      <c r="O60" s="52" t="s">
        <v>78</v>
      </c>
    </row>
    <row r="61" customFormat="false" ht="12.75" hidden="false" customHeight="false" outlineLevel="0" collapsed="false">
      <c r="A61" s="45" t="s">
        <v>185</v>
      </c>
      <c r="B61" s="46" t="s">
        <v>69</v>
      </c>
      <c r="C61" s="53" t="n">
        <v>0</v>
      </c>
      <c r="D61" s="2" t="n">
        <v>0</v>
      </c>
      <c r="E61" s="54" t="n">
        <v>0</v>
      </c>
      <c r="F61" s="1" t="n">
        <v>0</v>
      </c>
      <c r="G61" s="2" t="n">
        <v>0</v>
      </c>
      <c r="H61" s="54" t="n">
        <v>0</v>
      </c>
      <c r="I61" s="1" t="n">
        <v>1424</v>
      </c>
      <c r="J61" s="2" t="n">
        <v>246352</v>
      </c>
      <c r="K61" s="2" t="n">
        <v>173</v>
      </c>
      <c r="L61" s="53" t="n">
        <v>1424</v>
      </c>
      <c r="M61" s="2" t="n">
        <v>246352</v>
      </c>
      <c r="N61" s="55" t="n">
        <v>173</v>
      </c>
      <c r="O61" s="52" t="s">
        <v>35</v>
      </c>
    </row>
    <row r="62" customFormat="false" ht="12.75" hidden="false" customHeight="false" outlineLevel="0" collapsed="false">
      <c r="A62" s="45" t="s">
        <v>107</v>
      </c>
      <c r="B62" s="46" t="s">
        <v>108</v>
      </c>
      <c r="C62" s="53" t="n">
        <v>0</v>
      </c>
      <c r="D62" s="2" t="n">
        <v>0</v>
      </c>
      <c r="E62" s="54" t="n">
        <v>0</v>
      </c>
      <c r="F62" s="1" t="n">
        <v>800</v>
      </c>
      <c r="G62" s="2" t="n">
        <v>220000</v>
      </c>
      <c r="H62" s="54" t="n">
        <v>275</v>
      </c>
      <c r="I62" s="1" t="n">
        <v>0</v>
      </c>
      <c r="J62" s="2" t="n">
        <v>0</v>
      </c>
      <c r="K62" s="2" t="n">
        <v>0</v>
      </c>
      <c r="L62" s="53" t="n">
        <v>800</v>
      </c>
      <c r="M62" s="2" t="n">
        <v>220000</v>
      </c>
      <c r="N62" s="55" t="n">
        <v>275</v>
      </c>
      <c r="O62" s="52" t="s">
        <v>78</v>
      </c>
    </row>
    <row r="63" customFormat="false" ht="12.75" hidden="false" customHeight="false" outlineLevel="0" collapsed="false">
      <c r="A63" s="45" t="s">
        <v>57</v>
      </c>
      <c r="B63" s="46" t="s">
        <v>58</v>
      </c>
      <c r="C63" s="53" t="n">
        <v>0</v>
      </c>
      <c r="D63" s="2" t="n">
        <v>0</v>
      </c>
      <c r="E63" s="54" t="n">
        <v>0</v>
      </c>
      <c r="F63" s="1" t="n">
        <v>75</v>
      </c>
      <c r="G63" s="2" t="n">
        <v>4500</v>
      </c>
      <c r="H63" s="54" t="n">
        <v>60</v>
      </c>
      <c r="I63" s="1" t="n">
        <v>665</v>
      </c>
      <c r="J63" s="2" t="n">
        <v>183500</v>
      </c>
      <c r="K63" s="2" t="n">
        <v>275.93984962406</v>
      </c>
      <c r="L63" s="53" t="n">
        <v>740</v>
      </c>
      <c r="M63" s="2" t="n">
        <v>188000</v>
      </c>
      <c r="N63" s="55" t="n">
        <v>254.054054054054</v>
      </c>
      <c r="O63" s="52" t="s">
        <v>35</v>
      </c>
    </row>
    <row r="64" customFormat="false" ht="12.75" hidden="false" customHeight="false" outlineLevel="0" collapsed="false">
      <c r="A64" s="45" t="s">
        <v>177</v>
      </c>
      <c r="B64" s="46" t="s">
        <v>61</v>
      </c>
      <c r="C64" s="53" t="n">
        <v>0</v>
      </c>
      <c r="D64" s="2" t="n">
        <v>0</v>
      </c>
      <c r="E64" s="54" t="n">
        <v>0</v>
      </c>
      <c r="F64" s="1" t="n">
        <v>0</v>
      </c>
      <c r="G64" s="2" t="n">
        <v>0</v>
      </c>
      <c r="H64" s="54" t="n">
        <v>0</v>
      </c>
      <c r="I64" s="1" t="n">
        <v>552</v>
      </c>
      <c r="J64" s="2" t="n">
        <v>116080</v>
      </c>
      <c r="K64" s="2" t="n">
        <v>210.289855072464</v>
      </c>
      <c r="L64" s="53" t="n">
        <v>552</v>
      </c>
      <c r="M64" s="2" t="n">
        <v>116080</v>
      </c>
      <c r="N64" s="55" t="n">
        <v>210.289855072464</v>
      </c>
      <c r="O64" s="52" t="s">
        <v>35</v>
      </c>
    </row>
    <row r="65" customFormat="false" ht="12.75" hidden="false" customHeight="false" outlineLevel="0" collapsed="false">
      <c r="A65" s="45" t="s">
        <v>76</v>
      </c>
      <c r="B65" s="46" t="s">
        <v>77</v>
      </c>
      <c r="C65" s="53" t="n">
        <v>475</v>
      </c>
      <c r="D65" s="2" t="n">
        <v>318071</v>
      </c>
      <c r="E65" s="54" t="n">
        <v>669.623157894737</v>
      </c>
      <c r="F65" s="1" t="n">
        <v>0</v>
      </c>
      <c r="G65" s="2" t="n">
        <v>0</v>
      </c>
      <c r="H65" s="54" t="n">
        <v>0</v>
      </c>
      <c r="I65" s="1" t="n">
        <v>0</v>
      </c>
      <c r="J65" s="2" t="n">
        <v>0</v>
      </c>
      <c r="K65" s="2" t="n">
        <v>0</v>
      </c>
      <c r="L65" s="53" t="n">
        <v>475</v>
      </c>
      <c r="M65" s="2" t="n">
        <v>318071</v>
      </c>
      <c r="N65" s="55" t="n">
        <v>669.623157894737</v>
      </c>
      <c r="O65" s="52" t="s">
        <v>78</v>
      </c>
    </row>
    <row r="66" customFormat="false" ht="12.75" hidden="false" customHeight="false" outlineLevel="0" collapsed="false">
      <c r="A66" s="45" t="s">
        <v>168</v>
      </c>
      <c r="B66" s="46" t="s">
        <v>52</v>
      </c>
      <c r="C66" s="53" t="n">
        <v>400</v>
      </c>
      <c r="D66" s="2" t="n">
        <v>116000</v>
      </c>
      <c r="E66" s="54" t="n">
        <v>290</v>
      </c>
      <c r="F66" s="1" t="n">
        <v>0</v>
      </c>
      <c r="G66" s="2" t="n">
        <v>0</v>
      </c>
      <c r="H66" s="54" t="n">
        <v>0</v>
      </c>
      <c r="I66" s="1" t="n">
        <v>0</v>
      </c>
      <c r="J66" s="2" t="n">
        <v>0</v>
      </c>
      <c r="K66" s="2" t="n">
        <v>0</v>
      </c>
      <c r="L66" s="53" t="n">
        <v>400</v>
      </c>
      <c r="M66" s="2" t="n">
        <v>116000</v>
      </c>
      <c r="N66" s="55" t="n">
        <v>290</v>
      </c>
      <c r="O66" s="52" t="s">
        <v>35</v>
      </c>
    </row>
    <row r="67" customFormat="false" ht="12.75" hidden="false" customHeight="false" outlineLevel="0" collapsed="false">
      <c r="A67" s="45" t="s">
        <v>65</v>
      </c>
      <c r="B67" s="46" t="s">
        <v>66</v>
      </c>
      <c r="C67" s="53" t="n">
        <v>0</v>
      </c>
      <c r="D67" s="2" t="n">
        <v>0</v>
      </c>
      <c r="E67" s="54" t="n">
        <v>0</v>
      </c>
      <c r="F67" s="1" t="n">
        <v>330</v>
      </c>
      <c r="G67" s="2" t="n">
        <v>62700</v>
      </c>
      <c r="H67" s="54" t="n">
        <v>190</v>
      </c>
      <c r="I67" s="1" t="n">
        <v>0</v>
      </c>
      <c r="J67" s="2" t="n">
        <v>0</v>
      </c>
      <c r="K67" s="2" t="n">
        <v>0</v>
      </c>
      <c r="L67" s="53" t="n">
        <v>330</v>
      </c>
      <c r="M67" s="2" t="n">
        <v>62700</v>
      </c>
      <c r="N67" s="55" t="n">
        <v>190</v>
      </c>
      <c r="O67" s="52" t="s">
        <v>35</v>
      </c>
    </row>
    <row r="68" customFormat="false" ht="12.75" hidden="false" customHeight="false" outlineLevel="0" collapsed="false">
      <c r="A68" s="45" t="s">
        <v>79</v>
      </c>
      <c r="B68" s="46" t="s">
        <v>80</v>
      </c>
      <c r="C68" s="53" t="n">
        <v>180</v>
      </c>
      <c r="D68" s="2" t="n">
        <v>90000</v>
      </c>
      <c r="E68" s="54" t="n">
        <v>500</v>
      </c>
      <c r="F68" s="1" t="n">
        <v>0</v>
      </c>
      <c r="G68" s="2" t="n">
        <v>0</v>
      </c>
      <c r="H68" s="54" t="n">
        <v>0</v>
      </c>
      <c r="I68" s="1" t="n">
        <v>0</v>
      </c>
      <c r="J68" s="2" t="n">
        <v>0</v>
      </c>
      <c r="K68" s="2" t="n">
        <v>0</v>
      </c>
      <c r="L68" s="53" t="n">
        <v>180</v>
      </c>
      <c r="M68" s="2" t="n">
        <v>90000</v>
      </c>
      <c r="N68" s="55" t="n">
        <v>500</v>
      </c>
      <c r="O68" s="52" t="s">
        <v>78</v>
      </c>
    </row>
    <row r="69" customFormat="false" ht="12.75" hidden="false" customHeight="false" outlineLevel="0" collapsed="false">
      <c r="A69" s="45" t="s">
        <v>36</v>
      </c>
      <c r="B69" s="46" t="s">
        <v>37</v>
      </c>
      <c r="C69" s="53" t="n">
        <v>0</v>
      </c>
      <c r="D69" s="2" t="n">
        <v>0</v>
      </c>
      <c r="E69" s="54" t="n">
        <v>0</v>
      </c>
      <c r="F69" s="1" t="n">
        <v>175</v>
      </c>
      <c r="G69" s="2" t="n">
        <v>87500</v>
      </c>
      <c r="H69" s="54" t="n">
        <v>500</v>
      </c>
      <c r="I69" s="1" t="n">
        <v>0</v>
      </c>
      <c r="J69" s="2" t="n">
        <v>0</v>
      </c>
      <c r="K69" s="2" t="n">
        <v>0</v>
      </c>
      <c r="L69" s="53" t="n">
        <v>175</v>
      </c>
      <c r="M69" s="2" t="n">
        <v>87500</v>
      </c>
      <c r="N69" s="55" t="n">
        <v>500</v>
      </c>
      <c r="O69" s="52" t="s">
        <v>35</v>
      </c>
    </row>
    <row r="70" customFormat="false" ht="12.75" hidden="false" customHeight="false" outlineLevel="0" collapsed="false">
      <c r="A70" s="45" t="s">
        <v>87</v>
      </c>
      <c r="B70" s="46" t="s">
        <v>88</v>
      </c>
      <c r="C70" s="53" t="n">
        <v>100</v>
      </c>
      <c r="D70" s="2" t="n">
        <v>40000</v>
      </c>
      <c r="E70" s="54" t="n">
        <v>400</v>
      </c>
      <c r="F70" s="1" t="n">
        <v>0</v>
      </c>
      <c r="G70" s="2" t="n">
        <v>0</v>
      </c>
      <c r="H70" s="54" t="n">
        <v>0</v>
      </c>
      <c r="I70" s="1" t="n">
        <v>0</v>
      </c>
      <c r="J70" s="2" t="n">
        <v>0</v>
      </c>
      <c r="K70" s="2" t="n">
        <v>0</v>
      </c>
      <c r="L70" s="53" t="n">
        <v>100</v>
      </c>
      <c r="M70" s="2" t="n">
        <v>40000</v>
      </c>
      <c r="N70" s="55" t="n">
        <v>400</v>
      </c>
      <c r="O70" s="52" t="s">
        <v>78</v>
      </c>
    </row>
    <row r="71" customFormat="false" ht="12.75" hidden="false" customHeight="false" outlineLevel="0" collapsed="false">
      <c r="A71" s="45" t="s">
        <v>55</v>
      </c>
      <c r="B71" s="46" t="s">
        <v>56</v>
      </c>
      <c r="C71" s="53" t="n">
        <v>52</v>
      </c>
      <c r="D71" s="2" t="n">
        <v>10400</v>
      </c>
      <c r="E71" s="54" t="n">
        <v>200</v>
      </c>
      <c r="F71" s="1" t="n">
        <v>13</v>
      </c>
      <c r="G71" s="2" t="n">
        <v>6175</v>
      </c>
      <c r="H71" s="54" t="n">
        <v>475</v>
      </c>
      <c r="I71" s="1" t="n">
        <v>0</v>
      </c>
      <c r="J71" s="2" t="n">
        <v>0</v>
      </c>
      <c r="K71" s="2" t="n">
        <v>0</v>
      </c>
      <c r="L71" s="53" t="n">
        <v>65</v>
      </c>
      <c r="M71" s="2" t="n">
        <v>16575</v>
      </c>
      <c r="N71" s="55" t="n">
        <v>255</v>
      </c>
      <c r="O71" s="52" t="s">
        <v>35</v>
      </c>
    </row>
    <row r="72" customFormat="false" ht="12.75" hidden="false" customHeight="false" outlineLevel="0" collapsed="false">
      <c r="A72" s="45" t="s">
        <v>156</v>
      </c>
      <c r="B72" s="46" t="s">
        <v>82</v>
      </c>
      <c r="C72" s="53" t="n">
        <v>50</v>
      </c>
      <c r="D72" s="2" t="n">
        <v>25000</v>
      </c>
      <c r="E72" s="54" t="n">
        <v>500</v>
      </c>
      <c r="F72" s="1" t="n">
        <v>0</v>
      </c>
      <c r="G72" s="2" t="n">
        <v>0</v>
      </c>
      <c r="H72" s="54" t="n">
        <v>0</v>
      </c>
      <c r="I72" s="1" t="n">
        <v>0</v>
      </c>
      <c r="J72" s="2" t="n">
        <v>0</v>
      </c>
      <c r="K72" s="2" t="n">
        <v>0</v>
      </c>
      <c r="L72" s="53" t="n">
        <v>50</v>
      </c>
      <c r="M72" s="2" t="n">
        <v>25000</v>
      </c>
      <c r="N72" s="55" t="n">
        <v>500</v>
      </c>
      <c r="O72" s="52" t="s">
        <v>78</v>
      </c>
    </row>
    <row r="73" customFormat="false" ht="12.75" hidden="false" customHeight="false" outlineLevel="0" collapsed="false">
      <c r="A73" s="45" t="s">
        <v>189</v>
      </c>
      <c r="B73" s="46" t="s">
        <v>148</v>
      </c>
      <c r="C73" s="53" t="n">
        <v>0</v>
      </c>
      <c r="D73" s="2" t="n">
        <v>0</v>
      </c>
      <c r="E73" s="54" t="n">
        <v>0</v>
      </c>
      <c r="F73" s="1" t="n">
        <v>0</v>
      </c>
      <c r="G73" s="2" t="n">
        <v>0</v>
      </c>
      <c r="H73" s="54" t="n">
        <v>0</v>
      </c>
      <c r="I73" s="1" t="n">
        <v>22</v>
      </c>
      <c r="J73" s="2" t="n">
        <v>3150</v>
      </c>
      <c r="K73" s="2" t="n">
        <v>143.181818181818</v>
      </c>
      <c r="L73" s="53" t="n">
        <v>22</v>
      </c>
      <c r="M73" s="2" t="n">
        <v>3150</v>
      </c>
      <c r="N73" s="55" t="n">
        <v>143.181818181818</v>
      </c>
      <c r="O73" s="52" t="s">
        <v>78</v>
      </c>
    </row>
    <row r="74" customFormat="false" ht="12.75" hidden="false" customHeight="false" outlineLevel="0" collapsed="false">
      <c r="A74" s="45"/>
      <c r="B74" s="59"/>
      <c r="C74" s="53"/>
      <c r="D74" s="2"/>
      <c r="E74" s="54"/>
      <c r="F74" s="1"/>
      <c r="G74" s="2"/>
      <c r="H74" s="54"/>
      <c r="I74" s="1"/>
      <c r="J74" s="2"/>
      <c r="K74" s="2"/>
      <c r="L74" s="53"/>
      <c r="M74" s="2"/>
      <c r="N74" s="55"/>
    </row>
    <row r="75" customFormat="false" ht="13.5" hidden="false" customHeight="false" outlineLevel="0" collapsed="false">
      <c r="A75" s="60"/>
      <c r="B75" s="61"/>
      <c r="C75" s="62"/>
      <c r="D75" s="63"/>
      <c r="E75" s="64"/>
      <c r="F75" s="65"/>
      <c r="G75" s="63"/>
      <c r="H75" s="64"/>
      <c r="I75" s="65"/>
      <c r="J75" s="63"/>
      <c r="K75" s="63"/>
      <c r="L75" s="62"/>
      <c r="M75" s="63"/>
      <c r="N75" s="66"/>
    </row>
    <row r="76" customFormat="false" ht="13.5" hidden="false" customHeight="false" outlineLevel="0" collapsed="false">
      <c r="A76" s="68"/>
      <c r="B76" s="68"/>
      <c r="C76" s="53"/>
      <c r="D76" s="2"/>
      <c r="E76" s="2"/>
      <c r="F76" s="1"/>
      <c r="G76" s="2"/>
      <c r="H76" s="2"/>
      <c r="I76" s="1"/>
      <c r="J76" s="2"/>
      <c r="K76" s="2"/>
      <c r="L76" s="1"/>
      <c r="M76" s="2"/>
      <c r="N76" s="55"/>
    </row>
    <row r="77" customFormat="false" ht="15.75" hidden="false" customHeight="true" outlineLevel="0" collapsed="false">
      <c r="B77" s="68" t="s">
        <v>29</v>
      </c>
      <c r="C77" s="69" t="n">
        <v>1466029.1</v>
      </c>
      <c r="D77" s="70" t="n">
        <v>483496199</v>
      </c>
      <c r="E77" s="70" t="n">
        <v>329.799864818509</v>
      </c>
      <c r="F77" s="69" t="n">
        <v>4609821</v>
      </c>
      <c r="G77" s="71" t="n">
        <v>1323167198</v>
      </c>
      <c r="H77" s="71" t="n">
        <v>287.032229234064</v>
      </c>
      <c r="I77" s="69" t="n">
        <v>6809136.54</v>
      </c>
      <c r="J77" s="70" t="n">
        <v>1658089099</v>
      </c>
      <c r="K77" s="70" t="n">
        <v>243.509450759229</v>
      </c>
      <c r="L77" s="69" t="n">
        <v>12884986.64</v>
      </c>
      <c r="M77" s="70" t="n">
        <v>3464752496</v>
      </c>
      <c r="N77" s="72" t="n">
        <v>268.898415869836</v>
      </c>
      <c r="O77" s="73"/>
    </row>
    <row r="78" customFormat="false" ht="12.75" hidden="false" customHeight="false" outlineLevel="0" collapsed="false">
      <c r="C78" s="0" t="s">
        <v>194</v>
      </c>
      <c r="F78" s="1"/>
      <c r="I78" s="1"/>
      <c r="J78" s="2"/>
      <c r="K78" s="2"/>
      <c r="L78" s="1"/>
      <c r="M78" s="2"/>
      <c r="N78" s="3"/>
    </row>
    <row r="79" customFormat="false" ht="12.75" hidden="false" customHeight="false" outlineLevel="0" collapsed="false">
      <c r="F79" s="1"/>
      <c r="I79" s="1"/>
      <c r="J79" s="2"/>
      <c r="K79" s="2"/>
      <c r="L79" s="1"/>
      <c r="M79" s="2"/>
      <c r="N79" s="3"/>
    </row>
    <row r="80" customFormat="false" ht="12.75" hidden="false" customHeight="false" outlineLevel="0" collapsed="false">
      <c r="C80" s="0" t="s">
        <v>195</v>
      </c>
      <c r="F80" s="1"/>
      <c r="I80" s="1"/>
      <c r="J80" s="2"/>
      <c r="K80" s="2"/>
      <c r="L80" s="1"/>
      <c r="M80" s="2"/>
      <c r="N80" s="3"/>
    </row>
    <row r="81" customFormat="false" ht="12.75" hidden="false" customHeight="false" outlineLevel="0" collapsed="false">
      <c r="C81" s="0" t="s">
        <v>196</v>
      </c>
      <c r="F81" s="1"/>
      <c r="I81" s="1"/>
      <c r="J81" s="2"/>
      <c r="K81" s="2"/>
      <c r="L81" s="1"/>
      <c r="M81" s="2"/>
      <c r="N81" s="3"/>
    </row>
    <row r="82" customFormat="false" ht="12.75" hidden="false" customHeight="false" outlineLevel="0" collapsed="false">
      <c r="C82" s="0" t="s">
        <v>197</v>
      </c>
      <c r="F82" s="1"/>
      <c r="I82" s="1"/>
      <c r="J82" s="2"/>
      <c r="K82" s="2"/>
      <c r="L82" s="1"/>
      <c r="M82" s="2"/>
      <c r="N82" s="3"/>
    </row>
    <row r="83" customFormat="false" ht="12.75" hidden="false" customHeight="false" outlineLevel="0" collapsed="false">
      <c r="C83" s="0" t="s">
        <v>198</v>
      </c>
      <c r="F83" s="1"/>
      <c r="I83" s="1"/>
      <c r="J83" s="2"/>
      <c r="K83" s="2"/>
      <c r="L83" s="1"/>
      <c r="M83" s="2"/>
      <c r="N83" s="3"/>
    </row>
  </sheetData>
  <mergeCells count="4">
    <mergeCell ref="C6:E6"/>
    <mergeCell ref="F6:H6"/>
    <mergeCell ref="I6:K6"/>
    <mergeCell ref="L6:N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2001-07-30T14:54:04Z</dcterms:created>
  <dc:creator>Mark Fulmer</dc:creator>
  <dc:description/>
  <dc:language>en-US</dc:language>
  <cp:lastModifiedBy>Mark Fulmer</cp:lastModifiedBy>
  <cp:lastPrinted>2001-07-31T19:51:45Z</cp:lastPrinted>
  <cp:revision>0</cp:revision>
  <dc:subject/>
  <dc:title/>
</cp:coreProperties>
</file>