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7291" sheetId="1" state="visible" r:id="rId3"/>
    <sheet name="27349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<sst xmlns="http://schemas.openxmlformats.org/spreadsheetml/2006/main" count="92" uniqueCount="23">
  <si>
    <t xml:space="preserve">TRANSWESTERN PIPELINE COMPANY</t>
  </si>
  <si>
    <t xml:space="preserve">SCHEDULE OF RATE ADJUSTMENTS - DUKE CR #27291</t>
  </si>
  <si>
    <t xml:space="preserve">FOR THE PERIOD OF AUGUST 2000 TO SEPTEMBER 2001</t>
  </si>
  <si>
    <t xml:space="preserve">PROD</t>
  </si>
  <si>
    <t xml:space="preserve">TOTAL</t>
  </si>
  <si>
    <t xml:space="preserve">AVERAGE</t>
  </si>
  <si>
    <t xml:space="preserve">BILLED</t>
  </si>
  <si>
    <t xml:space="preserve">ADD'TNL</t>
  </si>
  <si>
    <t xml:space="preserve">MONTH</t>
  </si>
  <si>
    <t xml:space="preserve">VOLUME</t>
  </si>
  <si>
    <t xml:space="preserve">RATE</t>
  </si>
  <si>
    <t xml:space="preserve">AMOUNT</t>
  </si>
  <si>
    <t xml:space="preserve">MDQ</t>
  </si>
  <si>
    <t xml:space="preserve">REVENUE</t>
  </si>
  <si>
    <t xml:space="preserve">A</t>
  </si>
  <si>
    <t xml:space="preserve">P</t>
  </si>
  <si>
    <t xml:space="preserve">*</t>
  </si>
  <si>
    <t xml:space="preserve">Unbilled revenue</t>
  </si>
  <si>
    <t xml:space="preserve">=Alternate deliveries to California border.</t>
  </si>
  <si>
    <t xml:space="preserve">=Primary capacity to East of Thoreau.</t>
  </si>
  <si>
    <t xml:space="preserve">Incremental six cents over two and one-half cents rate?</t>
  </si>
  <si>
    <t xml:space="preserve">SCHEDULE OF RATE ADJUSTMENTS - DUKE CR #27349</t>
  </si>
  <si>
    <t xml:space="preserve">FOR THE PERIOD OF JANUARY TO SEPTEMBER 2001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</si>
</sst>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#,##0.0000_);[RED]\(#,##0.0000\)"/>
    <numFmt numFmtId="167" formatCode="[$-409]#,##0.00_);[RED]\(#,##0.00\)"/>
    <numFmt numFmtId="168" formatCode="\$#,##0.0000_);[RED]&quot;($&quot;#,##0.0000\)"/>
    <numFmt numFmtId="169" formatCode="\$#,##0.0000"/>
    <numFmt numFmtId="170" formatCode="[$-409]mmm\-yy"/>
    <numFmt numFmtId="171" formatCode="\$#,##0.00_);[RED]&quot;($&quot;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3" min="3" style="1" width="11.7"/>
    <col collapsed="false" customWidth="true" hidden="false" outlineLevel="0" max="4" min="4" style="0" width="2.7"/>
    <col collapsed="false" customWidth="true" hidden="false" outlineLevel="0" max="5" min="5" style="2" width="9.14"/>
    <col collapsed="false" customWidth="true" hidden="false" outlineLevel="0" max="6" min="6" style="0" width="2.7"/>
    <col collapsed="false" customWidth="true" hidden="false" outlineLevel="0" max="7" min="7" style="3" width="11.7"/>
    <col collapsed="false" customWidth="true" hidden="false" outlineLevel="0" max="8" min="8" style="0" width="2.7"/>
    <col collapsed="false" customWidth="true" hidden="false" outlineLevel="0" max="9" min="9" style="1" width="11.7"/>
    <col collapsed="false" customWidth="true" hidden="false" outlineLevel="0" max="10" min="10" style="0" width="2.7"/>
    <col collapsed="false" customWidth="true" hidden="false" outlineLevel="0" max="11" min="11" style="4" width="9.7"/>
    <col collapsed="false" customWidth="true" hidden="false" outlineLevel="0" max="12" min="12" style="0" width="2.7"/>
    <col collapsed="false" customWidth="true" hidden="false" outlineLevel="0" max="13" min="13" style="5" width="9.14"/>
    <col collapsed="false" customWidth="true" hidden="false" outlineLevel="0" max="14" min="14" style="0" width="2.7"/>
    <col collapsed="false" customWidth="true" hidden="false" outlineLevel="0" max="15" min="15" style="0" width="11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6" customFormat="false" ht="12.75" hidden="false" customHeight="false" outlineLevel="0" collapsed="false">
      <c r="A6" s="6" t="s">
        <v>3</v>
      </c>
      <c r="B6" s="6"/>
      <c r="C6" s="7"/>
      <c r="D6" s="6"/>
      <c r="E6" s="8"/>
      <c r="F6" s="6"/>
      <c r="G6" s="9"/>
      <c r="H6" s="6"/>
      <c r="I6" s="7" t="s">
        <v>4</v>
      </c>
      <c r="J6" s="6"/>
      <c r="K6" s="10" t="s">
        <v>5</v>
      </c>
      <c r="L6" s="6"/>
      <c r="M6" s="11" t="s">
        <v>6</v>
      </c>
      <c r="N6" s="6"/>
      <c r="O6" s="6" t="s">
        <v>7</v>
      </c>
    </row>
    <row r="7" customFormat="false" ht="12.75" hidden="false" customHeight="false" outlineLevel="0" collapsed="false">
      <c r="A7" s="12" t="s">
        <v>8</v>
      </c>
      <c r="B7" s="6"/>
      <c r="C7" s="13" t="s">
        <v>9</v>
      </c>
      <c r="D7" s="6"/>
      <c r="E7" s="14" t="s">
        <v>10</v>
      </c>
      <c r="F7" s="6"/>
      <c r="G7" s="15" t="s">
        <v>11</v>
      </c>
      <c r="H7" s="6"/>
      <c r="I7" s="13" t="s">
        <v>12</v>
      </c>
      <c r="J7" s="6"/>
      <c r="K7" s="16" t="s">
        <v>10</v>
      </c>
      <c r="L7" s="6"/>
      <c r="M7" s="17" t="s">
        <v>10</v>
      </c>
      <c r="N7" s="6"/>
      <c r="O7" s="12" t="s">
        <v>13</v>
      </c>
    </row>
    <row r="8" customFormat="false" ht="12.75" hidden="false" customHeight="false" outlineLevel="0" collapsed="false">
      <c r="A8" s="18" t="n">
        <v>36739</v>
      </c>
      <c r="B8" s="19" t="s">
        <v>14</v>
      </c>
      <c r="C8" s="1" t="n">
        <v>15976</v>
      </c>
      <c r="E8" s="2" t="n">
        <v>0.08</v>
      </c>
      <c r="G8" s="3" t="n">
        <f aca="false">ROUND(C8*E8,2)</f>
        <v>1278.08</v>
      </c>
    </row>
    <row r="9" customFormat="false" ht="12.75" hidden="false" customHeight="false" outlineLevel="0" collapsed="false">
      <c r="A9" s="6"/>
      <c r="B9" s="19" t="s">
        <v>15</v>
      </c>
      <c r="C9" s="20" t="n">
        <f aca="false">C10-C8</f>
        <v>604024</v>
      </c>
      <c r="E9" s="2" t="n">
        <v>0.02</v>
      </c>
      <c r="G9" s="21" t="n">
        <f aca="false">ROUND(C9*E9,2)</f>
        <v>12080.48</v>
      </c>
    </row>
    <row r="10" customFormat="false" ht="12.75" hidden="false" customHeight="false" outlineLevel="0" collapsed="false">
      <c r="A10" s="6"/>
      <c r="C10" s="1" t="n">
        <v>620000</v>
      </c>
      <c r="G10" s="3" t="n">
        <f aca="false">SUM(G8:G9)</f>
        <v>13358.56</v>
      </c>
      <c r="I10" s="1" t="n">
        <f aca="false">C10</f>
        <v>620000</v>
      </c>
      <c r="K10" s="4" t="n">
        <f aca="false">ROUND(G10/I10,4)</f>
        <v>0.0215</v>
      </c>
      <c r="M10" s="5" t="n">
        <v>0.0215</v>
      </c>
      <c r="O10" s="22" t="n">
        <f aca="false">(K10*I10)-(M10*I10)</f>
        <v>0</v>
      </c>
    </row>
    <row r="11" customFormat="false" ht="12.75" hidden="false" customHeight="false" outlineLevel="0" collapsed="false">
      <c r="A11" s="6"/>
    </row>
    <row r="12" customFormat="false" ht="12.75" hidden="false" customHeight="false" outlineLevel="0" collapsed="false">
      <c r="A12" s="18" t="n">
        <v>36770</v>
      </c>
      <c r="B12" s="19" t="s">
        <v>14</v>
      </c>
      <c r="C12" s="1" t="n">
        <v>0</v>
      </c>
      <c r="E12" s="2" t="n">
        <v>0.08</v>
      </c>
      <c r="G12" s="3" t="n">
        <f aca="false">ROUND(C12*E12,2)</f>
        <v>0</v>
      </c>
    </row>
    <row r="13" customFormat="false" ht="12.75" hidden="false" customHeight="false" outlineLevel="0" collapsed="false">
      <c r="A13" s="6"/>
      <c r="B13" s="19" t="s">
        <v>15</v>
      </c>
      <c r="C13" s="20" t="n">
        <f aca="false">C14-C12</f>
        <v>600000</v>
      </c>
      <c r="E13" s="2" t="n">
        <v>0.02</v>
      </c>
      <c r="G13" s="21" t="n">
        <f aca="false">ROUND(C13*E13,2)</f>
        <v>12000</v>
      </c>
    </row>
    <row r="14" customFormat="false" ht="12.75" hidden="false" customHeight="false" outlineLevel="0" collapsed="false">
      <c r="A14" s="6"/>
      <c r="C14" s="1" t="n">
        <v>600000</v>
      </c>
      <c r="G14" s="3" t="n">
        <f aca="false">SUM(G12:G13)</f>
        <v>12000</v>
      </c>
      <c r="I14" s="1" t="n">
        <f aca="false">C14</f>
        <v>600000</v>
      </c>
      <c r="K14" s="4" t="n">
        <f aca="false">ROUND(G14/I14,4)</f>
        <v>0.02</v>
      </c>
      <c r="M14" s="5" t="n">
        <v>0.02</v>
      </c>
      <c r="O14" s="22" t="n">
        <f aca="false">(K14*I14)-(M14*I14)</f>
        <v>0</v>
      </c>
    </row>
    <row r="15" customFormat="false" ht="12.75" hidden="false" customHeight="false" outlineLevel="0" collapsed="false">
      <c r="A15" s="6"/>
    </row>
    <row r="16" customFormat="false" ht="12.75" hidden="false" customHeight="false" outlineLevel="0" collapsed="false">
      <c r="A16" s="18" t="n">
        <v>36800</v>
      </c>
      <c r="B16" s="19" t="s">
        <v>14</v>
      </c>
      <c r="C16" s="1" t="n">
        <v>1000</v>
      </c>
      <c r="E16" s="2" t="n">
        <v>0.08</v>
      </c>
      <c r="G16" s="3" t="n">
        <f aca="false">ROUND(C16*E16,2)</f>
        <v>80</v>
      </c>
    </row>
    <row r="17" customFormat="false" ht="12.75" hidden="false" customHeight="false" outlineLevel="0" collapsed="false">
      <c r="A17" s="6"/>
      <c r="B17" s="19" t="s">
        <v>15</v>
      </c>
      <c r="C17" s="20" t="n">
        <f aca="false">C18-C16</f>
        <v>619000</v>
      </c>
      <c r="E17" s="2" t="n">
        <v>0.02</v>
      </c>
      <c r="G17" s="21" t="n">
        <f aca="false">ROUND(C17*E17,2)</f>
        <v>12380</v>
      </c>
    </row>
    <row r="18" customFormat="false" ht="12.75" hidden="false" customHeight="false" outlineLevel="0" collapsed="false">
      <c r="A18" s="6"/>
      <c r="C18" s="1" t="n">
        <v>620000</v>
      </c>
      <c r="G18" s="3" t="n">
        <f aca="false">SUM(G16:G17)</f>
        <v>12460</v>
      </c>
      <c r="I18" s="1" t="n">
        <f aca="false">C18</f>
        <v>620000</v>
      </c>
      <c r="K18" s="4" t="n">
        <f aca="false">ROUND(G18/I18,4)</f>
        <v>0.0201</v>
      </c>
      <c r="M18" s="5" t="n">
        <v>0.02</v>
      </c>
      <c r="O18" s="23" t="n">
        <f aca="false">(K18*I18)-(M18*I18)</f>
        <v>62</v>
      </c>
    </row>
    <row r="19" customFormat="false" ht="12.75" hidden="false" customHeight="false" outlineLevel="0" collapsed="false">
      <c r="A19" s="6"/>
    </row>
    <row r="20" customFormat="false" ht="12.75" hidden="false" customHeight="false" outlineLevel="0" collapsed="false">
      <c r="A20" s="18" t="n">
        <v>36831</v>
      </c>
      <c r="B20" s="19" t="s">
        <v>14</v>
      </c>
      <c r="C20" s="1" t="n">
        <v>0</v>
      </c>
      <c r="E20" s="2" t="n">
        <v>0.08</v>
      </c>
      <c r="G20" s="3" t="n">
        <f aca="false">ROUND(C20*E20,2)</f>
        <v>0</v>
      </c>
    </row>
    <row r="21" customFormat="false" ht="12.75" hidden="false" customHeight="false" outlineLevel="0" collapsed="false">
      <c r="A21" s="6"/>
      <c r="B21" s="19" t="s">
        <v>15</v>
      </c>
      <c r="C21" s="20" t="n">
        <f aca="false">C22-C20</f>
        <v>600000</v>
      </c>
      <c r="E21" s="2" t="n">
        <v>0.02</v>
      </c>
      <c r="G21" s="21" t="n">
        <f aca="false">ROUND(C21*E21,2)</f>
        <v>12000</v>
      </c>
    </row>
    <row r="22" customFormat="false" ht="12.75" hidden="false" customHeight="false" outlineLevel="0" collapsed="false">
      <c r="A22" s="6"/>
      <c r="C22" s="1" t="n">
        <v>600000</v>
      </c>
      <c r="G22" s="3" t="n">
        <f aca="false">SUM(G20:G21)</f>
        <v>12000</v>
      </c>
      <c r="I22" s="1" t="n">
        <f aca="false">C22</f>
        <v>600000</v>
      </c>
      <c r="K22" s="4" t="n">
        <f aca="false">ROUND(G22/I22,4)</f>
        <v>0.02</v>
      </c>
      <c r="M22" s="5" t="n">
        <v>0.02</v>
      </c>
      <c r="O22" s="22" t="n">
        <f aca="false">(K22*I22)-(M22*I22)</f>
        <v>0</v>
      </c>
    </row>
    <row r="23" customFormat="false" ht="12.75" hidden="false" customHeight="false" outlineLevel="0" collapsed="false">
      <c r="A23" s="6"/>
    </row>
    <row r="24" customFormat="false" ht="12.75" hidden="false" customHeight="false" outlineLevel="0" collapsed="false">
      <c r="A24" s="18" t="n">
        <v>36861</v>
      </c>
      <c r="B24" s="19" t="s">
        <v>14</v>
      </c>
      <c r="C24" s="1" t="n">
        <v>24688</v>
      </c>
      <c r="E24" s="2" t="n">
        <v>0.08</v>
      </c>
      <c r="G24" s="3" t="n">
        <f aca="false">ROUND(C24*E24,2)</f>
        <v>1975.04</v>
      </c>
    </row>
    <row r="25" customFormat="false" ht="12.75" hidden="false" customHeight="false" outlineLevel="0" collapsed="false">
      <c r="A25" s="6"/>
      <c r="B25" s="19" t="s">
        <v>15</v>
      </c>
      <c r="C25" s="20" t="n">
        <f aca="false">C26-C24</f>
        <v>595312</v>
      </c>
      <c r="E25" s="2" t="n">
        <v>0.02</v>
      </c>
      <c r="G25" s="21" t="n">
        <f aca="false">ROUND(C25*E25,2)</f>
        <v>11906.24</v>
      </c>
    </row>
    <row r="26" customFormat="false" ht="12.75" hidden="false" customHeight="false" outlineLevel="0" collapsed="false">
      <c r="A26" s="6"/>
      <c r="C26" s="1" t="n">
        <v>620000</v>
      </c>
      <c r="G26" s="3" t="n">
        <f aca="false">SUM(G24:G25)</f>
        <v>13881.28</v>
      </c>
      <c r="I26" s="1" t="n">
        <f aca="false">C26</f>
        <v>620000</v>
      </c>
      <c r="K26" s="4" t="n">
        <f aca="false">ROUND(G26/I26,4)</f>
        <v>0.0224</v>
      </c>
      <c r="M26" s="5" t="n">
        <v>0.0224</v>
      </c>
      <c r="O26" s="22" t="n">
        <f aca="false">(K26*I26)-(M26*I26)</f>
        <v>0</v>
      </c>
    </row>
    <row r="27" customFormat="false" ht="12.75" hidden="false" customHeight="false" outlineLevel="0" collapsed="false">
      <c r="A27" s="6"/>
    </row>
    <row r="28" customFormat="false" ht="12.75" hidden="false" customHeight="false" outlineLevel="0" collapsed="false">
      <c r="A28" s="18" t="n">
        <v>36892</v>
      </c>
      <c r="B28" s="19" t="s">
        <v>14</v>
      </c>
      <c r="C28" s="1" t="n">
        <v>3276</v>
      </c>
      <c r="E28" s="2" t="n">
        <v>0.08</v>
      </c>
      <c r="G28" s="3" t="n">
        <f aca="false">ROUND(C28*E28,2)</f>
        <v>262.08</v>
      </c>
    </row>
    <row r="29" customFormat="false" ht="12.75" hidden="false" customHeight="false" outlineLevel="0" collapsed="false">
      <c r="A29" s="6"/>
      <c r="B29" s="19" t="s">
        <v>15</v>
      </c>
      <c r="C29" s="20" t="n">
        <f aca="false">C30-C28</f>
        <v>616724</v>
      </c>
      <c r="E29" s="2" t="n">
        <v>0.02</v>
      </c>
      <c r="G29" s="21" t="n">
        <f aca="false">ROUND(C29*E29,2)</f>
        <v>12334.48</v>
      </c>
    </row>
    <row r="30" customFormat="false" ht="12.75" hidden="false" customHeight="false" outlineLevel="0" collapsed="false">
      <c r="A30" s="6"/>
      <c r="C30" s="1" t="n">
        <v>620000</v>
      </c>
      <c r="G30" s="3" t="n">
        <f aca="false">SUM(G28:G29)</f>
        <v>12596.56</v>
      </c>
      <c r="I30" s="1" t="n">
        <f aca="false">C30</f>
        <v>620000</v>
      </c>
      <c r="K30" s="4" t="n">
        <f aca="false">ROUND(G30/I30,4)</f>
        <v>0.0203</v>
      </c>
      <c r="M30" s="5" t="n">
        <v>0.0203</v>
      </c>
      <c r="O30" s="22" t="n">
        <f aca="false">(K30*I30)-(M30*I30)</f>
        <v>0</v>
      </c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18" t="n">
        <v>36923</v>
      </c>
      <c r="B32" s="19" t="s">
        <v>14</v>
      </c>
      <c r="C32" s="1" t="n">
        <v>0</v>
      </c>
      <c r="E32" s="2" t="n">
        <v>0.08</v>
      </c>
      <c r="G32" s="3" t="n">
        <f aca="false">ROUND(C32*E32,2)</f>
        <v>0</v>
      </c>
    </row>
    <row r="33" customFormat="false" ht="12.75" hidden="false" customHeight="false" outlineLevel="0" collapsed="false">
      <c r="A33" s="6"/>
      <c r="B33" s="19" t="s">
        <v>15</v>
      </c>
      <c r="C33" s="20" t="n">
        <f aca="false">C34-C32</f>
        <v>560000</v>
      </c>
      <c r="E33" s="2" t="n">
        <v>0.02</v>
      </c>
      <c r="G33" s="21" t="n">
        <f aca="false">ROUND(C33*E33,2)</f>
        <v>11200</v>
      </c>
    </row>
    <row r="34" customFormat="false" ht="12.75" hidden="false" customHeight="false" outlineLevel="0" collapsed="false">
      <c r="A34" s="6"/>
      <c r="C34" s="1" t="n">
        <v>560000</v>
      </c>
      <c r="G34" s="3" t="n">
        <f aca="false">SUM(G32:G33)</f>
        <v>11200</v>
      </c>
      <c r="I34" s="1" t="n">
        <f aca="false">C34</f>
        <v>560000</v>
      </c>
      <c r="K34" s="4" t="n">
        <f aca="false">ROUND(G34/I34,4)</f>
        <v>0.02</v>
      </c>
      <c r="M34" s="5" t="n">
        <v>0.02</v>
      </c>
      <c r="O34" s="22" t="n">
        <f aca="false">(K34*I34)-(M34*I34)</f>
        <v>0</v>
      </c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18" t="n">
        <v>36951</v>
      </c>
      <c r="B36" s="19" t="s">
        <v>14</v>
      </c>
      <c r="C36" s="1" t="n">
        <v>34354</v>
      </c>
      <c r="E36" s="2" t="n">
        <v>0.08</v>
      </c>
      <c r="G36" s="3" t="n">
        <f aca="false">ROUND(C36*E36,2)</f>
        <v>2748.32</v>
      </c>
    </row>
    <row r="37" customFormat="false" ht="12.75" hidden="false" customHeight="false" outlineLevel="0" collapsed="false">
      <c r="A37" s="6"/>
      <c r="B37" s="19" t="s">
        <v>15</v>
      </c>
      <c r="C37" s="20" t="n">
        <f aca="false">C38-C36</f>
        <v>585646</v>
      </c>
      <c r="E37" s="2" t="n">
        <v>0.02</v>
      </c>
      <c r="G37" s="21" t="n">
        <f aca="false">ROUND(C37*E37,2)</f>
        <v>11712.92</v>
      </c>
    </row>
    <row r="38" customFormat="false" ht="12.75" hidden="false" customHeight="false" outlineLevel="0" collapsed="false">
      <c r="A38" s="6"/>
      <c r="C38" s="1" t="n">
        <v>620000</v>
      </c>
      <c r="G38" s="3" t="n">
        <f aca="false">SUM(G36:G37)</f>
        <v>14461.24</v>
      </c>
      <c r="I38" s="1" t="n">
        <f aca="false">C38</f>
        <v>620000</v>
      </c>
      <c r="K38" s="4" t="n">
        <f aca="false">ROUND(G38/I38,4)</f>
        <v>0.0233</v>
      </c>
      <c r="M38" s="5" t="n">
        <v>0.0233</v>
      </c>
      <c r="O38" s="22" t="n">
        <f aca="false">(K38*I38)-(M38*I38)</f>
        <v>0</v>
      </c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18" t="n">
        <v>36982</v>
      </c>
      <c r="B40" s="19" t="s">
        <v>14</v>
      </c>
      <c r="C40" s="1" t="n">
        <v>0</v>
      </c>
      <c r="E40" s="2" t="n">
        <v>0.08</v>
      </c>
      <c r="G40" s="3" t="n">
        <f aca="false">ROUND(C40*E40,2)</f>
        <v>0</v>
      </c>
    </row>
    <row r="41" customFormat="false" ht="12.75" hidden="false" customHeight="false" outlineLevel="0" collapsed="false">
      <c r="A41" s="6"/>
      <c r="B41" s="19" t="s">
        <v>15</v>
      </c>
      <c r="C41" s="20" t="n">
        <f aca="false">C42-C40</f>
        <v>600000</v>
      </c>
      <c r="E41" s="2" t="n">
        <v>0.02</v>
      </c>
      <c r="G41" s="21" t="n">
        <f aca="false">ROUND(C41*E41,2)</f>
        <v>12000</v>
      </c>
    </row>
    <row r="42" customFormat="false" ht="12.75" hidden="false" customHeight="false" outlineLevel="0" collapsed="false">
      <c r="A42" s="6"/>
      <c r="C42" s="1" t="n">
        <v>600000</v>
      </c>
      <c r="G42" s="3" t="n">
        <f aca="false">SUM(G40:G41)</f>
        <v>12000</v>
      </c>
      <c r="I42" s="1" t="n">
        <f aca="false">C42</f>
        <v>600000</v>
      </c>
      <c r="K42" s="4" t="n">
        <f aca="false">ROUND(G42/I42,4)</f>
        <v>0.02</v>
      </c>
      <c r="M42" s="5" t="n">
        <v>0.02</v>
      </c>
      <c r="O42" s="22" t="n">
        <f aca="false">(K42*I42)-(M42*I42)</f>
        <v>0</v>
      </c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18" t="n">
        <v>37012</v>
      </c>
      <c r="B44" s="19" t="s">
        <v>14</v>
      </c>
      <c r="C44" s="1" t="n">
        <v>120</v>
      </c>
      <c r="E44" s="2" t="n">
        <v>0.08</v>
      </c>
      <c r="G44" s="3" t="n">
        <f aca="false">ROUND(C44*E44,2)</f>
        <v>9.6</v>
      </c>
    </row>
    <row r="45" customFormat="false" ht="12.75" hidden="false" customHeight="false" outlineLevel="0" collapsed="false">
      <c r="A45" s="6"/>
      <c r="B45" s="19" t="s">
        <v>15</v>
      </c>
      <c r="C45" s="20" t="n">
        <f aca="false">C46-C44</f>
        <v>619880</v>
      </c>
      <c r="E45" s="2" t="n">
        <v>0.02</v>
      </c>
      <c r="G45" s="21" t="n">
        <f aca="false">ROUND(C45*E45,2)</f>
        <v>12397.6</v>
      </c>
    </row>
    <row r="46" customFormat="false" ht="12.75" hidden="false" customHeight="false" outlineLevel="0" collapsed="false">
      <c r="A46" s="6"/>
      <c r="C46" s="1" t="n">
        <v>620000</v>
      </c>
      <c r="G46" s="3" t="n">
        <f aca="false">SUM(G44:G45)</f>
        <v>12407.2</v>
      </c>
      <c r="I46" s="1" t="n">
        <f aca="false">C46</f>
        <v>620000</v>
      </c>
      <c r="K46" s="4" t="n">
        <f aca="false">ROUND(G46/I46,4)</f>
        <v>0.02</v>
      </c>
      <c r="M46" s="5" t="n">
        <v>0.02</v>
      </c>
      <c r="O46" s="22" t="n">
        <f aca="false">(K46*I46)-(M46*I46)</f>
        <v>0</v>
      </c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18" t="n">
        <v>37043</v>
      </c>
      <c r="B48" s="19" t="s">
        <v>14</v>
      </c>
      <c r="C48" s="1" t="n">
        <v>52761</v>
      </c>
      <c r="E48" s="2" t="n">
        <v>0.08</v>
      </c>
      <c r="G48" s="3" t="n">
        <f aca="false">ROUND(C48*E48,2)</f>
        <v>4220.88</v>
      </c>
    </row>
    <row r="49" customFormat="false" ht="12.75" hidden="false" customHeight="false" outlineLevel="0" collapsed="false">
      <c r="A49" s="6"/>
      <c r="B49" s="19" t="s">
        <v>15</v>
      </c>
      <c r="C49" s="20" t="n">
        <f aca="false">C50-C48</f>
        <v>547239</v>
      </c>
      <c r="E49" s="2" t="n">
        <v>0.02</v>
      </c>
      <c r="G49" s="21" t="n">
        <f aca="false">ROUND(C49*E49,2)</f>
        <v>10944.78</v>
      </c>
    </row>
    <row r="50" customFormat="false" ht="12.75" hidden="false" customHeight="false" outlineLevel="0" collapsed="false">
      <c r="A50" s="6"/>
      <c r="C50" s="1" t="n">
        <v>600000</v>
      </c>
      <c r="G50" s="3" t="n">
        <f aca="false">SUM(G48:G49)</f>
        <v>15165.66</v>
      </c>
      <c r="I50" s="1" t="n">
        <f aca="false">C50</f>
        <v>600000</v>
      </c>
      <c r="K50" s="4" t="n">
        <f aca="false">ROUND(G50/I50,4)</f>
        <v>0.0253</v>
      </c>
      <c r="M50" s="5" t="n">
        <v>0.02</v>
      </c>
      <c r="O50" s="23" t="n">
        <f aca="false">(K50*I50)-(M50*I50)</f>
        <v>3180</v>
      </c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18" t="n">
        <v>37073</v>
      </c>
      <c r="B52" s="19" t="s">
        <v>14</v>
      </c>
      <c r="C52" s="1" t="n">
        <v>37992</v>
      </c>
      <c r="E52" s="2" t="n">
        <v>0.08</v>
      </c>
      <c r="G52" s="3" t="n">
        <f aca="false">ROUND(C52*E52,2)</f>
        <v>3039.36</v>
      </c>
    </row>
    <row r="53" customFormat="false" ht="12.75" hidden="false" customHeight="false" outlineLevel="0" collapsed="false">
      <c r="A53" s="6"/>
      <c r="B53" s="19" t="s">
        <v>15</v>
      </c>
      <c r="C53" s="20" t="n">
        <f aca="false">C54-C52</f>
        <v>582008</v>
      </c>
      <c r="E53" s="2" t="n">
        <v>0.02</v>
      </c>
      <c r="G53" s="21" t="n">
        <f aca="false">ROUND(C53*E53,2)</f>
        <v>11640.16</v>
      </c>
    </row>
    <row r="54" customFormat="false" ht="12.75" hidden="false" customHeight="false" outlineLevel="0" collapsed="false">
      <c r="A54" s="6"/>
      <c r="C54" s="1" t="n">
        <v>620000</v>
      </c>
      <c r="G54" s="3" t="n">
        <f aca="false">SUM(G52:G53)</f>
        <v>14679.52</v>
      </c>
      <c r="I54" s="1" t="n">
        <f aca="false">C54</f>
        <v>620000</v>
      </c>
      <c r="K54" s="4" t="n">
        <f aca="false">ROUND(G54/I54,4)</f>
        <v>0.0237</v>
      </c>
      <c r="M54" s="5" t="n">
        <v>0.02</v>
      </c>
      <c r="O54" s="23" t="n">
        <f aca="false">(K54*I54)-(M54*I54)</f>
        <v>2294</v>
      </c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18" t="n">
        <v>37104</v>
      </c>
      <c r="B56" s="19" t="s">
        <v>14</v>
      </c>
      <c r="C56" s="1" t="n">
        <v>32409</v>
      </c>
      <c r="E56" s="2" t="n">
        <v>0.085</v>
      </c>
      <c r="F56" s="0" t="s">
        <v>16</v>
      </c>
      <c r="G56" s="3" t="n">
        <f aca="false">ROUND(C56*E56,2)</f>
        <v>2754.77</v>
      </c>
    </row>
    <row r="57" customFormat="false" ht="12.75" hidden="false" customHeight="false" outlineLevel="0" collapsed="false">
      <c r="A57" s="6"/>
      <c r="B57" s="19" t="s">
        <v>15</v>
      </c>
      <c r="C57" s="20" t="n">
        <f aca="false">C58-C56</f>
        <v>587591</v>
      </c>
      <c r="E57" s="2" t="n">
        <v>0.025</v>
      </c>
      <c r="G57" s="21" t="n">
        <f aca="false">ROUND(C57*E57,2)</f>
        <v>14689.78</v>
      </c>
    </row>
    <row r="58" customFormat="false" ht="12.75" hidden="false" customHeight="false" outlineLevel="0" collapsed="false">
      <c r="A58" s="6"/>
      <c r="C58" s="1" t="n">
        <v>620000</v>
      </c>
      <c r="G58" s="3" t="n">
        <f aca="false">SUM(G56:G57)</f>
        <v>17444.55</v>
      </c>
      <c r="I58" s="1" t="n">
        <f aca="false">C58</f>
        <v>620000</v>
      </c>
      <c r="K58" s="4" t="n">
        <f aca="false">ROUND(G58/I58,4)</f>
        <v>0.0281</v>
      </c>
      <c r="M58" s="5" t="n">
        <v>0.025</v>
      </c>
      <c r="O58" s="23" t="n">
        <f aca="false">(K58*I58)-(M58*I58)</f>
        <v>1922</v>
      </c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18" t="n">
        <v>37135</v>
      </c>
      <c r="B60" s="19" t="s">
        <v>14</v>
      </c>
      <c r="C60" s="1" t="n">
        <v>0</v>
      </c>
      <c r="E60" s="2" t="n">
        <v>0.085</v>
      </c>
      <c r="F60" s="0" t="s">
        <v>16</v>
      </c>
      <c r="G60" s="3" t="n">
        <f aca="false">ROUND(C60*E60,2)</f>
        <v>0</v>
      </c>
    </row>
    <row r="61" customFormat="false" ht="12.75" hidden="false" customHeight="false" outlineLevel="0" collapsed="false">
      <c r="A61" s="6"/>
      <c r="B61" s="19" t="s">
        <v>15</v>
      </c>
      <c r="C61" s="20" t="n">
        <f aca="false">C62-C60</f>
        <v>600000</v>
      </c>
      <c r="E61" s="2" t="n">
        <v>0.025</v>
      </c>
      <c r="G61" s="21" t="n">
        <f aca="false">ROUND(C61*E61,2)</f>
        <v>15000</v>
      </c>
    </row>
    <row r="62" customFormat="false" ht="12.75" hidden="false" customHeight="false" outlineLevel="0" collapsed="false">
      <c r="A62" s="6"/>
      <c r="C62" s="1" t="n">
        <v>600000</v>
      </c>
      <c r="G62" s="3" t="n">
        <f aca="false">SUM(G60:G61)</f>
        <v>15000</v>
      </c>
      <c r="I62" s="1" t="n">
        <f aca="false">C62</f>
        <v>600000</v>
      </c>
      <c r="K62" s="4" t="n">
        <f aca="false">ROUND(G62/I62,4)</f>
        <v>0.025</v>
      </c>
      <c r="M62" s="5" t="n">
        <v>0.025</v>
      </c>
      <c r="O62" s="24" t="n">
        <f aca="false">(K62*I62)-(M62*I62)</f>
        <v>0</v>
      </c>
    </row>
    <row r="64" customFormat="false" ht="12.75" hidden="false" customHeight="false" outlineLevel="0" collapsed="false">
      <c r="C64" s="1" t="s">
        <v>17</v>
      </c>
      <c r="O64" s="22" t="n">
        <f aca="false">SUM(O10:O62)</f>
        <v>7458</v>
      </c>
    </row>
    <row r="68" customFormat="false" ht="12.75" hidden="false" customHeight="false" outlineLevel="0" collapsed="false">
      <c r="B68" s="19" t="s">
        <v>14</v>
      </c>
      <c r="C68" s="25" t="s">
        <v>18</v>
      </c>
    </row>
    <row r="69" customFormat="false" ht="12.75" hidden="false" customHeight="false" outlineLevel="0" collapsed="false">
      <c r="B69" s="19" t="s">
        <v>15</v>
      </c>
      <c r="C69" s="25" t="s">
        <v>19</v>
      </c>
    </row>
    <row r="71" customFormat="false" ht="12.75" hidden="false" customHeight="false" outlineLevel="0" collapsed="false">
      <c r="B71" s="0" t="s">
        <v>16</v>
      </c>
      <c r="C71" s="1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3" min="3" style="1" width="11.7"/>
    <col collapsed="false" customWidth="true" hidden="false" outlineLevel="0" max="4" min="4" style="0" width="2.7"/>
    <col collapsed="false" customWidth="true" hidden="false" outlineLevel="0" max="5" min="5" style="2" width="9.14"/>
    <col collapsed="false" customWidth="true" hidden="false" outlineLevel="0" max="6" min="6" style="0" width="2.7"/>
    <col collapsed="false" customWidth="true" hidden="false" outlineLevel="0" max="7" min="7" style="3" width="11.7"/>
    <col collapsed="false" customWidth="true" hidden="false" outlineLevel="0" max="8" min="8" style="0" width="2.7"/>
    <col collapsed="false" customWidth="true" hidden="false" outlineLevel="0" max="9" min="9" style="1" width="11.7"/>
    <col collapsed="false" customWidth="true" hidden="false" outlineLevel="0" max="10" min="10" style="0" width="2.7"/>
    <col collapsed="false" customWidth="true" hidden="false" outlineLevel="0" max="11" min="11" style="4" width="9.7"/>
    <col collapsed="false" customWidth="true" hidden="false" outlineLevel="0" max="12" min="12" style="0" width="2.7"/>
    <col collapsed="false" customWidth="true" hidden="false" outlineLevel="0" max="13" min="13" style="5" width="9.14"/>
    <col collapsed="false" customWidth="true" hidden="false" outlineLevel="0" max="14" min="14" style="0" width="2.7"/>
    <col collapsed="false" customWidth="true" hidden="false" outlineLevel="0" max="15" min="15" style="0" width="11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21</v>
      </c>
    </row>
    <row r="3" customFormat="false" ht="12.75" hidden="false" customHeight="false" outlineLevel="0" collapsed="false">
      <c r="A3" s="0" t="s">
        <v>22</v>
      </c>
    </row>
    <row r="6" customFormat="false" ht="12.75" hidden="false" customHeight="false" outlineLevel="0" collapsed="false">
      <c r="A6" s="6" t="s">
        <v>3</v>
      </c>
      <c r="B6" s="6"/>
      <c r="C6" s="7"/>
      <c r="D6" s="6"/>
      <c r="E6" s="8"/>
      <c r="F6" s="6"/>
      <c r="G6" s="9"/>
      <c r="H6" s="6"/>
      <c r="I6" s="7" t="s">
        <v>4</v>
      </c>
      <c r="J6" s="6"/>
      <c r="K6" s="10" t="s">
        <v>5</v>
      </c>
      <c r="L6" s="6"/>
      <c r="M6" s="11" t="s">
        <v>6</v>
      </c>
      <c r="N6" s="6"/>
      <c r="O6" s="6" t="s">
        <v>7</v>
      </c>
    </row>
    <row r="7" customFormat="false" ht="12.75" hidden="false" customHeight="false" outlineLevel="0" collapsed="false">
      <c r="A7" s="12" t="s">
        <v>8</v>
      </c>
      <c r="B7" s="6"/>
      <c r="C7" s="13" t="s">
        <v>9</v>
      </c>
      <c r="D7" s="6"/>
      <c r="E7" s="14" t="s">
        <v>10</v>
      </c>
      <c r="F7" s="6"/>
      <c r="G7" s="15" t="s">
        <v>11</v>
      </c>
      <c r="H7" s="6"/>
      <c r="I7" s="13" t="s">
        <v>12</v>
      </c>
      <c r="J7" s="6"/>
      <c r="K7" s="16" t="s">
        <v>10</v>
      </c>
      <c r="L7" s="6"/>
      <c r="M7" s="17" t="s">
        <v>10</v>
      </c>
      <c r="N7" s="6"/>
      <c r="O7" s="12" t="s">
        <v>13</v>
      </c>
    </row>
    <row r="8" customFormat="false" ht="12.75" hidden="false" customHeight="false" outlineLevel="0" collapsed="false">
      <c r="A8" s="18" t="n">
        <v>36892</v>
      </c>
      <c r="B8" s="19" t="s">
        <v>14</v>
      </c>
      <c r="C8" s="1" t="n">
        <v>3429</v>
      </c>
      <c r="E8" s="2" t="n">
        <v>0.14</v>
      </c>
      <c r="G8" s="3" t="n">
        <f aca="false">ROUND(C8*E8,2)</f>
        <v>480.06</v>
      </c>
    </row>
    <row r="9" customFormat="false" ht="12.75" hidden="false" customHeight="false" outlineLevel="0" collapsed="false">
      <c r="A9" s="6"/>
      <c r="B9" s="19" t="s">
        <v>15</v>
      </c>
      <c r="C9" s="20" t="n">
        <f aca="false">C10-C8</f>
        <v>616571</v>
      </c>
      <c r="E9" s="2" t="n">
        <v>0.05</v>
      </c>
      <c r="G9" s="21" t="n">
        <f aca="false">ROUND(C9*E9,2)</f>
        <v>30828.55</v>
      </c>
    </row>
    <row r="10" customFormat="false" ht="12.75" hidden="false" customHeight="false" outlineLevel="0" collapsed="false">
      <c r="A10" s="6"/>
      <c r="C10" s="1" t="n">
        <v>620000</v>
      </c>
      <c r="G10" s="3" t="n">
        <f aca="false">SUM(G8:G9)</f>
        <v>31308.61</v>
      </c>
      <c r="I10" s="1" t="n">
        <f aca="false">C10</f>
        <v>620000</v>
      </c>
      <c r="K10" s="4" t="n">
        <f aca="false">ROUND(G10/I10,4)</f>
        <v>0.0505</v>
      </c>
      <c r="M10" s="5" t="n">
        <v>0.0505</v>
      </c>
      <c r="O10" s="22" t="n">
        <f aca="false">(K10*I10)-(M10*I10)</f>
        <v>0</v>
      </c>
    </row>
    <row r="11" customFormat="false" ht="12.75" hidden="false" customHeight="false" outlineLevel="0" collapsed="false">
      <c r="A11" s="6"/>
    </row>
    <row r="12" customFormat="false" ht="12.75" hidden="false" customHeight="false" outlineLevel="0" collapsed="false">
      <c r="A12" s="18" t="n">
        <v>36923</v>
      </c>
      <c r="B12" s="19" t="s">
        <v>14</v>
      </c>
      <c r="C12" s="1" t="n">
        <v>0</v>
      </c>
      <c r="E12" s="2" t="n">
        <v>0.14</v>
      </c>
      <c r="G12" s="3" t="n">
        <f aca="false">ROUND(C12*E12,2)</f>
        <v>0</v>
      </c>
    </row>
    <row r="13" customFormat="false" ht="12.75" hidden="false" customHeight="false" outlineLevel="0" collapsed="false">
      <c r="A13" s="6"/>
      <c r="B13" s="19" t="s">
        <v>15</v>
      </c>
      <c r="C13" s="20" t="n">
        <f aca="false">C14-C12</f>
        <v>560000</v>
      </c>
      <c r="E13" s="2" t="n">
        <v>0.05</v>
      </c>
      <c r="G13" s="21" t="n">
        <f aca="false">ROUND(C13*E13,2)</f>
        <v>28000</v>
      </c>
    </row>
    <row r="14" customFormat="false" ht="12.75" hidden="false" customHeight="false" outlineLevel="0" collapsed="false">
      <c r="A14" s="6"/>
      <c r="C14" s="1" t="n">
        <v>560000</v>
      </c>
      <c r="G14" s="3" t="n">
        <f aca="false">SUM(G12:G13)</f>
        <v>28000</v>
      </c>
      <c r="I14" s="1" t="n">
        <f aca="false">C14</f>
        <v>560000</v>
      </c>
      <c r="K14" s="4" t="n">
        <f aca="false">ROUND(G14/I14,4)</f>
        <v>0.05</v>
      </c>
      <c r="M14" s="5" t="n">
        <v>0.05</v>
      </c>
      <c r="O14" s="22" t="n">
        <f aca="false">(K14*I14)-(M14*I14)</f>
        <v>0</v>
      </c>
    </row>
    <row r="15" customFormat="false" ht="12.75" hidden="false" customHeight="false" outlineLevel="0" collapsed="false">
      <c r="A15" s="6"/>
    </row>
    <row r="16" customFormat="false" ht="12.75" hidden="false" customHeight="false" outlineLevel="0" collapsed="false">
      <c r="A16" s="18" t="n">
        <v>36951</v>
      </c>
      <c r="B16" s="19" t="s">
        <v>14</v>
      </c>
      <c r="C16" s="1" t="n">
        <v>10603</v>
      </c>
      <c r="E16" s="2" t="n">
        <v>0.14</v>
      </c>
      <c r="G16" s="3" t="n">
        <f aca="false">ROUND(C16*E16,2)</f>
        <v>1484.42</v>
      </c>
    </row>
    <row r="17" customFormat="false" ht="12.75" hidden="false" customHeight="false" outlineLevel="0" collapsed="false">
      <c r="A17" s="6"/>
      <c r="B17" s="19" t="s">
        <v>15</v>
      </c>
      <c r="C17" s="20" t="n">
        <f aca="false">C18-C16</f>
        <v>609397</v>
      </c>
      <c r="E17" s="2" t="n">
        <v>0.05</v>
      </c>
      <c r="G17" s="21" t="n">
        <f aca="false">ROUND(C17*E17,2)</f>
        <v>30469.85</v>
      </c>
    </row>
    <row r="18" customFormat="false" ht="12.75" hidden="false" customHeight="false" outlineLevel="0" collapsed="false">
      <c r="A18" s="6"/>
      <c r="C18" s="1" t="n">
        <v>620000</v>
      </c>
      <c r="G18" s="3" t="n">
        <f aca="false">SUM(G16:G17)</f>
        <v>31954.27</v>
      </c>
      <c r="I18" s="1" t="n">
        <f aca="false">C18</f>
        <v>620000</v>
      </c>
      <c r="K18" s="4" t="n">
        <f aca="false">ROUND(G18/I18,4)</f>
        <v>0.0515</v>
      </c>
      <c r="M18" s="5" t="n">
        <v>0.0515</v>
      </c>
      <c r="O18" s="22" t="n">
        <f aca="false">(K18*I18)-(M18*I18)</f>
        <v>0</v>
      </c>
    </row>
    <row r="19" customFormat="false" ht="12.75" hidden="false" customHeight="false" outlineLevel="0" collapsed="false">
      <c r="A19" s="6"/>
    </row>
    <row r="20" customFormat="false" ht="12.75" hidden="false" customHeight="false" outlineLevel="0" collapsed="false">
      <c r="A20" s="18" t="n">
        <v>36982</v>
      </c>
      <c r="B20" s="19" t="s">
        <v>14</v>
      </c>
      <c r="C20" s="1" t="n">
        <v>0</v>
      </c>
      <c r="E20" s="2" t="n">
        <v>0.14</v>
      </c>
      <c r="G20" s="3" t="n">
        <f aca="false">ROUND(C20*E20,2)</f>
        <v>0</v>
      </c>
    </row>
    <row r="21" customFormat="false" ht="12.75" hidden="false" customHeight="false" outlineLevel="0" collapsed="false">
      <c r="A21" s="6"/>
      <c r="B21" s="19" t="s">
        <v>15</v>
      </c>
      <c r="C21" s="20" t="n">
        <f aca="false">C22-C20</f>
        <v>600000</v>
      </c>
      <c r="E21" s="2" t="n">
        <v>0.05</v>
      </c>
      <c r="G21" s="21" t="n">
        <f aca="false">ROUND(C21*E21,2)</f>
        <v>30000</v>
      </c>
    </row>
    <row r="22" customFormat="false" ht="12.75" hidden="false" customHeight="false" outlineLevel="0" collapsed="false">
      <c r="A22" s="6"/>
      <c r="C22" s="1" t="n">
        <v>600000</v>
      </c>
      <c r="G22" s="3" t="n">
        <f aca="false">SUM(G20:G21)</f>
        <v>30000</v>
      </c>
      <c r="I22" s="1" t="n">
        <f aca="false">C22</f>
        <v>600000</v>
      </c>
      <c r="K22" s="4" t="n">
        <f aca="false">ROUND(G22/I22,4)</f>
        <v>0.05</v>
      </c>
      <c r="M22" s="5" t="n">
        <v>0.05</v>
      </c>
      <c r="O22" s="22" t="n">
        <f aca="false">(K22*I22)-(M22*I22)</f>
        <v>0</v>
      </c>
    </row>
    <row r="23" customFormat="false" ht="12.75" hidden="false" customHeight="false" outlineLevel="0" collapsed="false">
      <c r="A23" s="6"/>
    </row>
    <row r="24" customFormat="false" ht="12.75" hidden="false" customHeight="false" outlineLevel="0" collapsed="false">
      <c r="A24" s="18" t="n">
        <v>37012</v>
      </c>
      <c r="B24" s="19" t="s">
        <v>14</v>
      </c>
      <c r="C24" s="1" t="n">
        <v>0</v>
      </c>
      <c r="E24" s="2" t="n">
        <v>0.14</v>
      </c>
      <c r="G24" s="3" t="n">
        <f aca="false">ROUND(C24*E24,2)</f>
        <v>0</v>
      </c>
    </row>
    <row r="25" customFormat="false" ht="12.75" hidden="false" customHeight="false" outlineLevel="0" collapsed="false">
      <c r="A25" s="6"/>
      <c r="B25" s="19" t="s">
        <v>15</v>
      </c>
      <c r="C25" s="20" t="n">
        <f aca="false">C26-C24</f>
        <v>620000</v>
      </c>
      <c r="E25" s="2" t="n">
        <v>0.05</v>
      </c>
      <c r="G25" s="21" t="n">
        <f aca="false">ROUND(C25*E25,2)</f>
        <v>31000</v>
      </c>
    </row>
    <row r="26" customFormat="false" ht="12.75" hidden="false" customHeight="false" outlineLevel="0" collapsed="false">
      <c r="A26" s="6"/>
      <c r="C26" s="1" t="n">
        <v>620000</v>
      </c>
      <c r="G26" s="3" t="n">
        <f aca="false">SUM(G24:G25)</f>
        <v>31000</v>
      </c>
      <c r="I26" s="1" t="n">
        <f aca="false">C26</f>
        <v>620000</v>
      </c>
      <c r="K26" s="4" t="n">
        <f aca="false">ROUND(G26/I26,4)</f>
        <v>0.05</v>
      </c>
      <c r="M26" s="5" t="n">
        <v>0.05</v>
      </c>
      <c r="O26" s="22" t="n">
        <f aca="false">(K26*I26)-(M26*I26)</f>
        <v>0</v>
      </c>
    </row>
    <row r="27" customFormat="false" ht="12.75" hidden="false" customHeight="false" outlineLevel="0" collapsed="false">
      <c r="A27" s="6"/>
    </row>
    <row r="28" customFormat="false" ht="12.75" hidden="false" customHeight="false" outlineLevel="0" collapsed="false">
      <c r="A28" s="18" t="n">
        <v>37043</v>
      </c>
      <c r="B28" s="19" t="s">
        <v>14</v>
      </c>
      <c r="C28" s="1" t="n">
        <v>3014</v>
      </c>
      <c r="E28" s="2" t="n">
        <v>0.14</v>
      </c>
      <c r="G28" s="3" t="n">
        <f aca="false">ROUND(C28*E28,2)</f>
        <v>421.96</v>
      </c>
    </row>
    <row r="29" customFormat="false" ht="12.75" hidden="false" customHeight="false" outlineLevel="0" collapsed="false">
      <c r="A29" s="6"/>
      <c r="B29" s="19" t="s">
        <v>15</v>
      </c>
      <c r="C29" s="20" t="n">
        <f aca="false">C30-C28</f>
        <v>596986</v>
      </c>
      <c r="E29" s="2" t="n">
        <v>0.05</v>
      </c>
      <c r="G29" s="21" t="n">
        <f aca="false">ROUND(C29*E29,2)</f>
        <v>29849.3</v>
      </c>
    </row>
    <row r="30" customFormat="false" ht="12.75" hidden="false" customHeight="false" outlineLevel="0" collapsed="false">
      <c r="A30" s="6"/>
      <c r="C30" s="1" t="n">
        <v>600000</v>
      </c>
      <c r="G30" s="3" t="n">
        <f aca="false">SUM(G28:G29)</f>
        <v>30271.26</v>
      </c>
      <c r="I30" s="1" t="n">
        <f aca="false">C30</f>
        <v>600000</v>
      </c>
      <c r="K30" s="4" t="n">
        <f aca="false">ROUND(G30/I30,4)</f>
        <v>0.0505</v>
      </c>
      <c r="M30" s="5" t="n">
        <v>0.05</v>
      </c>
      <c r="O30" s="23" t="n">
        <f aca="false">(K30*I30)-(M30*I30)</f>
        <v>300.000000000004</v>
      </c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18" t="n">
        <v>37073</v>
      </c>
      <c r="B32" s="19" t="s">
        <v>14</v>
      </c>
      <c r="C32" s="1" t="n">
        <v>0</v>
      </c>
      <c r="E32" s="2" t="n">
        <v>0.14</v>
      </c>
      <c r="G32" s="3" t="n">
        <f aca="false">ROUND(C32*E32,2)</f>
        <v>0</v>
      </c>
    </row>
    <row r="33" customFormat="false" ht="12.75" hidden="false" customHeight="false" outlineLevel="0" collapsed="false">
      <c r="A33" s="6"/>
      <c r="B33" s="19" t="s">
        <v>15</v>
      </c>
      <c r="C33" s="20" t="n">
        <f aca="false">C34-C32</f>
        <v>620000</v>
      </c>
      <c r="E33" s="2" t="n">
        <v>0.05</v>
      </c>
      <c r="G33" s="21" t="n">
        <f aca="false">ROUND(C33*E33,2)</f>
        <v>31000</v>
      </c>
    </row>
    <row r="34" customFormat="false" ht="12.75" hidden="false" customHeight="false" outlineLevel="0" collapsed="false">
      <c r="A34" s="6"/>
      <c r="C34" s="1" t="n">
        <v>620000</v>
      </c>
      <c r="G34" s="3" t="n">
        <f aca="false">SUM(G32:G33)</f>
        <v>31000</v>
      </c>
      <c r="I34" s="1" t="n">
        <f aca="false">C34</f>
        <v>620000</v>
      </c>
      <c r="K34" s="4" t="n">
        <f aca="false">ROUND(G34/I34,4)</f>
        <v>0.05</v>
      </c>
      <c r="M34" s="5" t="n">
        <v>0.05</v>
      </c>
      <c r="O34" s="22" t="n">
        <f aca="false">(K34*I34)-(M34*I34)</f>
        <v>0</v>
      </c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18" t="n">
        <v>37104</v>
      </c>
      <c r="B36" s="19" t="s">
        <v>14</v>
      </c>
      <c r="C36" s="1" t="n">
        <v>6864</v>
      </c>
      <c r="E36" s="2" t="n">
        <v>0.14</v>
      </c>
      <c r="G36" s="3" t="n">
        <f aca="false">ROUND(C36*E36,2)</f>
        <v>960.96</v>
      </c>
    </row>
    <row r="37" customFormat="false" ht="12.75" hidden="false" customHeight="false" outlineLevel="0" collapsed="false">
      <c r="A37" s="6"/>
      <c r="B37" s="19" t="s">
        <v>15</v>
      </c>
      <c r="C37" s="20" t="n">
        <f aca="false">C38-C36</f>
        <v>613136</v>
      </c>
      <c r="E37" s="2" t="n">
        <v>0.05</v>
      </c>
      <c r="G37" s="21" t="n">
        <f aca="false">ROUND(C37*E37,2)</f>
        <v>30656.8</v>
      </c>
    </row>
    <row r="38" customFormat="false" ht="12.75" hidden="false" customHeight="false" outlineLevel="0" collapsed="false">
      <c r="A38" s="6"/>
      <c r="C38" s="1" t="n">
        <v>620000</v>
      </c>
      <c r="G38" s="3" t="n">
        <f aca="false">SUM(G36:G37)</f>
        <v>31617.76</v>
      </c>
      <c r="I38" s="1" t="n">
        <f aca="false">C38</f>
        <v>620000</v>
      </c>
      <c r="K38" s="4" t="n">
        <f aca="false">ROUND(G38/I38,4)</f>
        <v>0.051</v>
      </c>
      <c r="M38" s="5" t="n">
        <v>0.05</v>
      </c>
      <c r="O38" s="23" t="n">
        <f aca="false">(K38*I38)-(M38*I38)</f>
        <v>619.999999999996</v>
      </c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18" t="n">
        <v>37135</v>
      </c>
      <c r="B40" s="19" t="s">
        <v>14</v>
      </c>
      <c r="C40" s="1" t="n">
        <v>0</v>
      </c>
      <c r="E40" s="2" t="n">
        <v>0.14</v>
      </c>
      <c r="G40" s="3" t="n">
        <f aca="false">ROUND(C40*E40,2)</f>
        <v>0</v>
      </c>
    </row>
    <row r="41" customFormat="false" ht="12.75" hidden="false" customHeight="false" outlineLevel="0" collapsed="false">
      <c r="A41" s="6"/>
      <c r="B41" s="19" t="s">
        <v>15</v>
      </c>
      <c r="C41" s="20" t="n">
        <f aca="false">C42-C40</f>
        <v>600000</v>
      </c>
      <c r="E41" s="2" t="n">
        <v>0.05</v>
      </c>
      <c r="G41" s="21" t="n">
        <f aca="false">ROUND(C41*E41,2)</f>
        <v>30000</v>
      </c>
    </row>
    <row r="42" customFormat="false" ht="12.75" hidden="false" customHeight="false" outlineLevel="0" collapsed="false">
      <c r="A42" s="6"/>
      <c r="C42" s="1" t="n">
        <v>600000</v>
      </c>
      <c r="G42" s="3" t="n">
        <f aca="false">SUM(G40:G41)</f>
        <v>30000</v>
      </c>
      <c r="I42" s="1" t="n">
        <f aca="false">C42</f>
        <v>600000</v>
      </c>
      <c r="K42" s="4" t="n">
        <f aca="false">ROUND(G42/I42,4)</f>
        <v>0.05</v>
      </c>
      <c r="M42" s="5" t="n">
        <v>0.05</v>
      </c>
      <c r="O42" s="24" t="n">
        <f aca="false">(K42*I42)-(M42*I42)</f>
        <v>0</v>
      </c>
    </row>
    <row r="44" customFormat="false" ht="12.75" hidden="false" customHeight="false" outlineLevel="0" collapsed="false">
      <c r="C44" s="1" t="s">
        <v>17</v>
      </c>
      <c r="O44" s="23" t="n">
        <f aca="false">SUM(O8:O42)</f>
        <v>920</v>
      </c>
    </row>
    <row r="48" customFormat="false" ht="12.75" hidden="false" customHeight="false" outlineLevel="0" collapsed="false">
      <c r="B48" s="19" t="s">
        <v>14</v>
      </c>
      <c r="C48" s="25" t="s">
        <v>18</v>
      </c>
    </row>
    <row r="49" customFormat="false" ht="12.75" hidden="false" customHeight="false" outlineLevel="0" collapsed="false">
      <c r="B49" s="19" t="s">
        <v>15</v>
      </c>
      <c r="C49" s="25" t="s"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2001-10-02T20:22:10Z</dcterms:created>
  <dc:creator>ahernan</dc:creator>
  <dc:description/>
  <dc:language>en-US</dc:language>
  <cp:lastModifiedBy>ahernan</cp:lastModifiedBy>
  <dcterms:modified xsi:type="dcterms:W3CDTF">2001-10-02T21:29:35Z</dcterms:modified>
  <cp:revision>0</cp:revision>
  <dc:subject/>
  <dc:title/>
</cp:coreProperties>
</file>