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<sst xmlns="http://schemas.openxmlformats.org/spreadsheetml/2006/main" count="808" uniqueCount="133">
  <si>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</si>
  <si>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</si>
  <si>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</si>
  <si>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</si>
  <si>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</si>
  <si>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</si>
  <si>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</si>
  <si>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</si>
  <si>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</si>
  <si>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</si>
  <si>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</si>
  <si>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</si>
  <si>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</si>
  <si>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</si>
  <si>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</si>
  <si>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</si>
  <si>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</si>
  <si>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</si>
  <si>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</si>
  <si>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</si>
  <si>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</si>
  <si>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</si>
  <si>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HDI</t>
  </si>
  <si>
    <t xml:space="preserve">BBY</t>
  </si>
  <si>
    <t xml:space="preserve">LE</t>
  </si>
  <si>
    <t xml:space="preserve">AEP</t>
  </si>
  <si>
    <t xml:space="preserve">options</t>
  </si>
  <si>
    <t xml:space="preserve">ENE    jan 02 35 calls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</si>
  <si>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</si>
  <si>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</si>
  <si>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</si>
  <si>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</si>
  <si>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</si>
  <si>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</si>
  <si>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</si>
  <si>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</si>
  <si>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</si>
  <si>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</si>
  <si>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</si>
  <si>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</si>
  <si>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</si>
  <si>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</si>
  <si>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</si>
  <si>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</si>
  <si>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</si>
  <si>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</si>
  <si>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ESOP</t>
  </si>
  <si>
    <t xml:space="preserve">long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</si>
  <si>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</si>
  <si>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</si>
  <si>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</si>
  <si>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</si>
  <si>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</si>
  <si>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</si>
  <si>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</si>
  <si>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</si>
  <si>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</si>
  <si>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</si>
  <si>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</si>
  <si>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</si>
  <si>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</si>
  <si>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</si>
  <si>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</si>
  <si>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</si>
  <si>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</si>
  <si>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</si>
  <si>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</si>
  <si>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</si>
  <si>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 FUNDS</t>
  </si>
  <si>
    <t xml:space="preserve">Vanguard Muni Bond Ltd.</t>
  </si>
  <si>
    <t xml:space="preserve">SWBOT</t>
  </si>
  <si>
    <t xml:space="preserve">Checking 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</si>
  <si>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</si>
  <si>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</si>
  <si>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</si>
  <si>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</si>
  <si>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</si>
  <si>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</si>
  <si>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</si>
  <si>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</si>
  <si>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</si>
  <si>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</si>
  <si>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</si>
  <si>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</si>
  <si>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</si>
  <si>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</si>
  <si>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</si>
  <si>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</si>
  <si>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</si>
  <si>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</si>
  <si>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</si>
  <si>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</si>
  <si>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</si>
  <si>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</si>
  <si>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</si>
  <si>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</si>
  <si>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</si>
  <si>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</si>
  <si>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ENE Drip</t>
  </si>
  <si>
    <t xml:space="preserve">ENE                                            </t>
  </si>
  <si>
    <t xml:space="preserve">Enron Deferral Plan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</si>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</sst>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#,##0"/>
    <numFmt numFmtId="181" formatCode="\$#,##0.000"/>
    <numFmt numFmtId="182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37242</v>
      </c>
      <c r="F3" s="12" t="n">
        <v>37239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2487570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2487570</v>
      </c>
      <c r="K5" s="4" t="n">
        <f aca="false">J5</f>
        <v>2487570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/>
      <c r="B8" s="16" t="s">
        <v>18</v>
      </c>
      <c r="C8" s="2" t="n">
        <v>-10000</v>
      </c>
      <c r="D8" s="2" t="s">
        <v>0</v>
      </c>
      <c r="E8" s="13" t="n">
        <v>99.3</v>
      </c>
      <c r="F8" s="13" t="n">
        <v>98.6</v>
      </c>
      <c r="G8" s="4" t="n">
        <f aca="false">C8*(E8-F8)</f>
        <v>-7000.00000000003</v>
      </c>
      <c r="H8" s="4" t="n">
        <f aca="false">C8*(E8-F8)</f>
        <v>-7000.00000000003</v>
      </c>
      <c r="J8" s="4" t="n">
        <f aca="false">G8</f>
        <v>-7000.00000000003</v>
      </c>
      <c r="K8" s="4" t="n">
        <f aca="false">J8</f>
        <v>-7000.00000000003</v>
      </c>
      <c r="L8" s="5" t="n">
        <v>1</v>
      </c>
    </row>
    <row r="9" customFormat="false" ht="12.75" hidden="false" customHeight="false" outlineLevel="0" collapsed="false">
      <c r="A9" s="14"/>
      <c r="B9" s="16" t="s">
        <v>19</v>
      </c>
      <c r="C9" s="2" t="n">
        <v>-20000</v>
      </c>
      <c r="D9" s="2" t="s">
        <v>0</v>
      </c>
      <c r="E9" s="13" t="n">
        <v>114.3</v>
      </c>
      <c r="F9" s="13" t="n">
        <v>113.13</v>
      </c>
      <c r="G9" s="4" t="n">
        <f aca="false">C9*(E9-F9)</f>
        <v>-23400</v>
      </c>
      <c r="H9" s="4" t="n">
        <f aca="false">C9*(E9-F9)</f>
        <v>-23400</v>
      </c>
      <c r="J9" s="4" t="n">
        <f aca="false">G9</f>
        <v>-23400</v>
      </c>
      <c r="K9" s="4" t="n">
        <f aca="false">J9</f>
        <v>-23400</v>
      </c>
      <c r="L9" s="5" t="n">
        <v>1</v>
      </c>
    </row>
    <row r="10" customFormat="false" ht="12.75" hidden="false" customHeight="false" outlineLevel="0" collapsed="false">
      <c r="A10" s="14"/>
      <c r="B10" s="16" t="s">
        <v>20</v>
      </c>
      <c r="C10" s="2" t="n">
        <v>-10000</v>
      </c>
      <c r="D10" s="2" t="s">
        <v>0</v>
      </c>
      <c r="E10" s="13" t="n">
        <v>40.8</v>
      </c>
      <c r="F10" s="13" t="n">
        <v>40.11</v>
      </c>
      <c r="G10" s="4" t="n">
        <f aca="false">C10*(E10-F10)</f>
        <v>-6899.99999999998</v>
      </c>
      <c r="H10" s="4" t="n">
        <f aca="false">C10*(E10-F10)</f>
        <v>-6899.99999999998</v>
      </c>
      <c r="J10" s="4" t="n">
        <f aca="false">G10</f>
        <v>-6899.99999999998</v>
      </c>
      <c r="K10" s="4" t="n">
        <f aca="false">J10</f>
        <v>-6899.99999999998</v>
      </c>
      <c r="L10" s="5" t="n">
        <v>1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-10000</v>
      </c>
      <c r="D11" s="2" t="s">
        <v>0</v>
      </c>
      <c r="E11" s="13" t="n">
        <v>21.7</v>
      </c>
      <c r="F11" s="13" t="n">
        <v>24.94</v>
      </c>
      <c r="G11" s="4" t="n">
        <f aca="false">C11*(E11-F11)</f>
        <v>32400</v>
      </c>
      <c r="H11" s="4" t="n">
        <f aca="false">C11*(E11-F11)</f>
        <v>32400</v>
      </c>
      <c r="J11" s="4" t="n">
        <f aca="false">G11</f>
        <v>32400</v>
      </c>
      <c r="K11" s="4" t="n">
        <f aca="false">J11</f>
        <v>32400</v>
      </c>
      <c r="L11" s="5" t="n">
        <v>1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53.45</v>
      </c>
      <c r="F12" s="13" t="n">
        <v>52.74</v>
      </c>
      <c r="G12" s="4" t="n">
        <f aca="false">C12*(E12-F12)</f>
        <v>-710.000000000001</v>
      </c>
      <c r="H12" s="4" t="n">
        <f aca="false">C12*(E12-F12)</f>
        <v>-710.000000000001</v>
      </c>
      <c r="J12" s="4" t="n">
        <f aca="false">G12</f>
        <v>-710.000000000001</v>
      </c>
      <c r="K12" s="4" t="n">
        <f aca="false">J12</f>
        <v>-710.000000000001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-1000</v>
      </c>
      <c r="D13" s="2" t="s">
        <v>0</v>
      </c>
      <c r="E13" s="13" t="n">
        <v>69</v>
      </c>
      <c r="F13" s="13" t="n">
        <v>66.95</v>
      </c>
      <c r="G13" s="4" t="n">
        <f aca="false">C13*(E13-F13)</f>
        <v>-2050</v>
      </c>
      <c r="H13" s="4" t="n">
        <f aca="false">C13*(E13-F13)</f>
        <v>-2050</v>
      </c>
      <c r="J13" s="4" t="n">
        <f aca="false">G13</f>
        <v>-2050</v>
      </c>
      <c r="K13" s="4" t="n">
        <f aca="false">J13</f>
        <v>-2050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-3000</v>
      </c>
      <c r="D14" s="2" t="s">
        <v>0</v>
      </c>
      <c r="E14" s="13" t="n">
        <v>46.46</v>
      </c>
      <c r="F14" s="13" t="n">
        <v>44.8</v>
      </c>
      <c r="G14" s="4" t="n">
        <f aca="false">C14*(E14-F14)</f>
        <v>-4980.00000000001</v>
      </c>
      <c r="H14" s="4" t="n">
        <f aca="false">C14*(E14-F14)</f>
        <v>-4980.00000000001</v>
      </c>
      <c r="J14" s="4" t="n">
        <f aca="false">G14</f>
        <v>-4980.00000000001</v>
      </c>
      <c r="K14" s="4" t="n">
        <f aca="false">J14</f>
        <v>-4980.00000000001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-1000</v>
      </c>
      <c r="D15" s="2" t="s">
        <v>0</v>
      </c>
      <c r="E15" s="13" t="n">
        <v>41.54</v>
      </c>
      <c r="F15" s="13" t="n">
        <v>41.5</v>
      </c>
      <c r="G15" s="4" t="n">
        <f aca="false">C15*(E15-F15)</f>
        <v>-39.9999999999992</v>
      </c>
      <c r="H15" s="4" t="n">
        <f aca="false">C15*(E15-F15)</f>
        <v>-39.9999999999992</v>
      </c>
      <c r="J15" s="4" t="n">
        <f aca="false">G15</f>
        <v>-39.9999999999992</v>
      </c>
      <c r="K15" s="4" t="n">
        <f aca="false">J15</f>
        <v>-39.9999999999992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-19000</v>
      </c>
      <c r="E17" s="13" t="n">
        <v>0.05</v>
      </c>
      <c r="F17" s="13" t="n">
        <v>0.05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-1000</v>
      </c>
      <c r="E18" s="13" t="n">
        <v>2.15</v>
      </c>
      <c r="F18" s="13" t="n">
        <v>2.15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1000</v>
      </c>
      <c r="E19" s="13" t="n">
        <v>1.4</v>
      </c>
      <c r="F19" s="13" t="n">
        <v>1.4</v>
      </c>
      <c r="G19" s="4" t="n">
        <f aca="false">(E19-F19)*C19</f>
        <v>0</v>
      </c>
      <c r="H19" s="4" t="n">
        <f aca="false">C19*(E19-F19)</f>
        <v>0</v>
      </c>
      <c r="J19" s="4" t="n">
        <f aca="false">G19</f>
        <v>0</v>
      </c>
      <c r="K19" s="4" t="n">
        <f aca="false">J19</f>
        <v>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/>
      <c r="E20" s="13" t="s">
        <v>0</v>
      </c>
      <c r="F20" s="13" t="s">
        <v>0</v>
      </c>
      <c r="M20" s="6" t="s">
        <v>0</v>
      </c>
    </row>
    <row r="21" customFormat="false" ht="12.75" hidden="false" customHeight="false" outlineLevel="0" collapsed="false">
      <c r="A21" s="8"/>
      <c r="B21" s="1" t="s">
        <v>30</v>
      </c>
      <c r="C21" s="2" t="n">
        <v>0</v>
      </c>
      <c r="D21" s="2" t="s">
        <v>0</v>
      </c>
      <c r="E21" s="18" t="s">
        <v>0</v>
      </c>
      <c r="F21" s="18" t="s">
        <v>0</v>
      </c>
      <c r="G21" s="4" t="s">
        <v>0</v>
      </c>
      <c r="J21" s="4" t="n">
        <f aca="false">+C21</f>
        <v>0</v>
      </c>
      <c r="K21" s="4" t="n">
        <f aca="false">J21</f>
        <v>0</v>
      </c>
      <c r="L21" s="5" t="n">
        <v>1</v>
      </c>
      <c r="M21" s="6" t="n">
        <f aca="false">SUM(K5:K21)</f>
        <v>2474890</v>
      </c>
      <c r="N21" s="6" t="n">
        <v>2487570</v>
      </c>
      <c r="O21" s="19" t="n">
        <f aca="false">M21-N21</f>
        <v>-12680</v>
      </c>
    </row>
    <row r="22" customFormat="false" ht="12.75" hidden="false" customHeight="false" outlineLevel="0" collapsed="false">
      <c r="A22" s="8"/>
      <c r="E22" s="18"/>
      <c r="F22" s="18"/>
      <c r="G22" s="20" t="s">
        <v>0</v>
      </c>
      <c r="H22" s="20" t="s">
        <v>0</v>
      </c>
      <c r="M22" s="6" t="s">
        <v>0</v>
      </c>
    </row>
    <row r="23" customFormat="false" ht="12.75" hidden="false" customHeight="false" outlineLevel="0" collapsed="false">
      <c r="A23" s="8" t="s">
        <v>31</v>
      </c>
      <c r="B23" s="1" t="s">
        <v>32</v>
      </c>
      <c r="C23" s="2" t="n">
        <v>4065.49</v>
      </c>
      <c r="D23" s="2" t="s">
        <v>0</v>
      </c>
      <c r="E23" s="13" t="n">
        <v>1</v>
      </c>
      <c r="F23" s="13" t="n">
        <v>1</v>
      </c>
      <c r="G23" s="4" t="n">
        <f aca="false">C23*(E23-F23)</f>
        <v>0</v>
      </c>
      <c r="H23" s="4" t="n">
        <f aca="false">C23*(E23-F23)</f>
        <v>0</v>
      </c>
      <c r="J23" s="4" t="n">
        <f aca="false">C23*E23</f>
        <v>4065.49</v>
      </c>
      <c r="K23" s="4" t="n">
        <f aca="false">J23</f>
        <v>4065.49</v>
      </c>
      <c r="L23" s="5" t="n">
        <v>1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8"/>
      <c r="D24" s="2" t="s">
        <v>0</v>
      </c>
      <c r="E24" s="18"/>
      <c r="F24" s="18"/>
      <c r="G24" s="20" t="s">
        <v>0</v>
      </c>
      <c r="H24" s="20" t="s">
        <v>0</v>
      </c>
      <c r="N24" s="6" t="s">
        <v>0</v>
      </c>
    </row>
    <row r="25" customFormat="false" ht="12.75" hidden="false" customHeight="false" outlineLevel="0" collapsed="false">
      <c r="A25" s="8" t="s">
        <v>33</v>
      </c>
      <c r="B25" s="16" t="s">
        <v>34</v>
      </c>
      <c r="C25" s="2" t="n">
        <v>900</v>
      </c>
      <c r="E25" s="13" t="n">
        <v>14.79</v>
      </c>
      <c r="F25" s="13" t="n">
        <v>14.57</v>
      </c>
      <c r="G25" s="4" t="n">
        <f aca="false">C25*(E25-F25)</f>
        <v>197.999999999999</v>
      </c>
      <c r="H25" s="4" t="n">
        <f aca="false">C25*(E25-F25)</f>
        <v>197.999999999999</v>
      </c>
      <c r="I25" s="13"/>
      <c r="J25" s="4" t="n">
        <f aca="false">C25*E25</f>
        <v>13311</v>
      </c>
      <c r="K25" s="4" t="n">
        <f aca="false">J25</f>
        <v>13311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 t="s">
        <v>35</v>
      </c>
      <c r="B26" s="16" t="s">
        <v>36</v>
      </c>
      <c r="C26" s="2" t="n">
        <v>100</v>
      </c>
      <c r="E26" s="13" t="n">
        <v>16.74</v>
      </c>
      <c r="F26" s="13" t="n">
        <v>16.64</v>
      </c>
      <c r="G26" s="4" t="n">
        <f aca="false">C26*(E26-F26)</f>
        <v>9.99999999999979</v>
      </c>
      <c r="H26" s="4" t="n">
        <f aca="false">C26*(E26-F26)</f>
        <v>9.99999999999979</v>
      </c>
      <c r="I26" s="13"/>
      <c r="J26" s="4" t="n">
        <f aca="false">C26*E26</f>
        <v>1674</v>
      </c>
      <c r="K26" s="4" t="n">
        <f aca="false">J26</f>
        <v>1674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 t="s">
        <v>37</v>
      </c>
      <c r="B27" s="16" t="s">
        <v>38</v>
      </c>
      <c r="C27" s="2" t="n">
        <v>83</v>
      </c>
      <c r="D27" s="2" t="s">
        <v>0</v>
      </c>
      <c r="E27" s="13" t="n">
        <v>42.58</v>
      </c>
      <c r="F27" s="13" t="n">
        <v>41.35</v>
      </c>
      <c r="G27" s="4" t="n">
        <f aca="false">C27*(E27-F27)</f>
        <v>102.09</v>
      </c>
      <c r="H27" s="4" t="n">
        <f aca="false">C27*(E27-F27)</f>
        <v>102.09</v>
      </c>
      <c r="I27" s="13"/>
      <c r="J27" s="4" t="n">
        <f aca="false">C27*E27</f>
        <v>3534.14</v>
      </c>
      <c r="K27" s="4" t="n">
        <f aca="false">J27</f>
        <v>3534.14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6" t="s">
        <v>39</v>
      </c>
      <c r="C28" s="2" t="n">
        <v>169</v>
      </c>
      <c r="E28" s="13" t="n">
        <v>12.79</v>
      </c>
      <c r="F28" s="13" t="n">
        <v>13.3</v>
      </c>
      <c r="G28" s="4" t="n">
        <f aca="false">C28*(E28-F28)</f>
        <v>-86.1900000000003</v>
      </c>
      <c r="H28" s="4" t="n">
        <f aca="false">C28*(E28-F28)</f>
        <v>-86.1900000000003</v>
      </c>
      <c r="I28" s="13"/>
      <c r="J28" s="4" t="n">
        <f aca="false">C28*E28</f>
        <v>2161.51</v>
      </c>
      <c r="K28" s="4" t="n">
        <f aca="false">J28</f>
        <v>2161.51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6" t="s">
        <v>40</v>
      </c>
      <c r="C29" s="2" t="n">
        <v>2202.28</v>
      </c>
      <c r="D29" s="2" t="s">
        <v>0</v>
      </c>
      <c r="E29" s="13" t="n">
        <v>1</v>
      </c>
      <c r="F29" s="13" t="n">
        <v>1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2202.28</v>
      </c>
      <c r="K29" s="4" t="n">
        <f aca="false">J29</f>
        <v>2202.28</v>
      </c>
      <c r="L29" s="5" t="n">
        <v>1</v>
      </c>
      <c r="M29" s="6" t="s">
        <v>0</v>
      </c>
    </row>
    <row r="30" customFormat="false" ht="12.75" hidden="false" customHeight="false" outlineLevel="0" collapsed="false">
      <c r="A30" s="8"/>
      <c r="B30" s="16" t="s">
        <v>41</v>
      </c>
      <c r="C30" s="2" t="n">
        <v>825.48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825.48</v>
      </c>
      <c r="K30" s="4" t="n">
        <f aca="false">J30</f>
        <v>825.48</v>
      </c>
      <c r="L30" s="5" t="n">
        <v>1</v>
      </c>
      <c r="M30" s="6" t="s">
        <v>0</v>
      </c>
    </row>
    <row r="31" customFormat="false" ht="12.75" hidden="false" customHeight="false" outlineLevel="0" collapsed="false">
      <c r="B31" s="16" t="s">
        <v>0</v>
      </c>
      <c r="C31" s="2" t="s">
        <v>0</v>
      </c>
      <c r="D31" s="2" t="s">
        <v>0</v>
      </c>
      <c r="E31" s="1"/>
      <c r="F31" s="1"/>
      <c r="G31" s="20"/>
      <c r="H31" s="20"/>
      <c r="I31" s="1"/>
      <c r="K31" s="20"/>
      <c r="M31" s="6" t="s">
        <v>0</v>
      </c>
    </row>
    <row r="32" customFormat="false" ht="12.75" hidden="false" customHeight="false" outlineLevel="0" collapsed="false">
      <c r="A32" s="8" t="s">
        <v>42</v>
      </c>
      <c r="B32" s="1" t="s">
        <v>43</v>
      </c>
      <c r="C32" s="2" t="n">
        <v>135684.92</v>
      </c>
      <c r="E32" s="13" t="n">
        <v>1</v>
      </c>
      <c r="F32" s="13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135684.92</v>
      </c>
      <c r="K32" s="4" t="n">
        <f aca="false">J32</f>
        <v>135684.92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1" t="s">
        <v>0</v>
      </c>
      <c r="B33" s="1" t="s">
        <v>0</v>
      </c>
      <c r="C33" s="22" t="s">
        <v>0</v>
      </c>
      <c r="E33" s="13" t="s">
        <v>0</v>
      </c>
      <c r="F33" s="13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44</v>
      </c>
      <c r="B34" s="1" t="s">
        <v>45</v>
      </c>
      <c r="C34" s="2" t="n">
        <v>51648.45</v>
      </c>
      <c r="E34" s="13" t="n">
        <v>1</v>
      </c>
      <c r="F34" s="13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3"/>
      <c r="F35" s="13"/>
      <c r="I35" s="5"/>
    </row>
    <row r="36" customFormat="false" ht="12.75" hidden="false" customHeight="false" outlineLevel="0" collapsed="false">
      <c r="A36" s="8" t="s">
        <v>46</v>
      </c>
      <c r="B36" s="3" t="s">
        <v>47</v>
      </c>
      <c r="E36" s="13" t="s">
        <v>0</v>
      </c>
      <c r="F36" s="13" t="s">
        <v>0</v>
      </c>
      <c r="H36" s="4" t="s">
        <v>0</v>
      </c>
      <c r="I36" s="5"/>
      <c r="L36" s="0"/>
      <c r="M36" s="6" t="s">
        <v>0</v>
      </c>
    </row>
    <row r="37" customFormat="false" ht="12.75" hidden="false" customHeight="false" outlineLevel="0" collapsed="false">
      <c r="A37" s="8"/>
      <c r="B37" s="1" t="s">
        <v>48</v>
      </c>
      <c r="C37" s="2" t="n">
        <v>1307.5862</v>
      </c>
      <c r="D37" s="2" t="n">
        <f aca="false">C37*1</f>
        <v>1307.5862</v>
      </c>
      <c r="E37" s="23" t="n">
        <v>0.57</v>
      </c>
      <c r="F37" s="23" t="n">
        <v>0.63</v>
      </c>
      <c r="G37" s="4" t="n">
        <f aca="false">C37*(E37-F37)</f>
        <v>-78.4551720000001</v>
      </c>
      <c r="H37" s="4" t="n">
        <f aca="false">C37*(E37-F37)</f>
        <v>-78.4551720000001</v>
      </c>
      <c r="I37" s="13"/>
      <c r="J37" s="4" t="n">
        <f aca="false">C37*E37</f>
        <v>745.324134</v>
      </c>
      <c r="K37" s="4" t="n">
        <f aca="false">J37</f>
        <v>745.324134</v>
      </c>
      <c r="L37" s="0"/>
      <c r="M37" s="6" t="s">
        <v>0</v>
      </c>
    </row>
    <row r="38" customFormat="false" ht="12.75" hidden="false" customHeight="false" outlineLevel="0" collapsed="false">
      <c r="A38" s="8"/>
      <c r="B38" s="1" t="s">
        <v>49</v>
      </c>
      <c r="C38" s="2" t="n">
        <v>178.0334</v>
      </c>
      <c r="D38" s="2" t="n">
        <f aca="false">C38*1</f>
        <v>178.0334</v>
      </c>
      <c r="E38" s="13" t="n">
        <f aca="false">E$37</f>
        <v>0.57</v>
      </c>
      <c r="F38" s="13" t="n">
        <f aca="false">F$37</f>
        <v>0.63</v>
      </c>
      <c r="G38" s="4" t="n">
        <f aca="false">C38*(E38-F38)</f>
        <v>-10.682004</v>
      </c>
      <c r="H38" s="4" t="n">
        <f aca="false">C38*(E38-F38)</f>
        <v>-10.682004</v>
      </c>
      <c r="I38" s="13"/>
      <c r="J38" s="4" t="n">
        <f aca="false">C38*E38</f>
        <v>101.479038</v>
      </c>
      <c r="K38" s="4" t="n">
        <f aca="false">J38</f>
        <v>101.479038</v>
      </c>
      <c r="L38" s="0"/>
      <c r="M38" s="6" t="s">
        <v>0</v>
      </c>
    </row>
    <row r="39" customFormat="false" ht="12.75" hidden="false" customHeight="false" outlineLevel="0" collapsed="false">
      <c r="A39" s="8"/>
      <c r="B39" s="1" t="s">
        <v>50</v>
      </c>
      <c r="C39" s="2" t="n">
        <v>402.8541</v>
      </c>
      <c r="D39" s="2" t="n">
        <f aca="false">C39*1</f>
        <v>402.8541</v>
      </c>
      <c r="E39" s="13" t="n">
        <f aca="false">E$37</f>
        <v>0.57</v>
      </c>
      <c r="F39" s="13" t="n">
        <f aca="false">F$37</f>
        <v>0.63</v>
      </c>
      <c r="G39" s="4" t="n">
        <f aca="false">C39*(E39-F39)</f>
        <v>-24.171246</v>
      </c>
      <c r="H39" s="4" t="n">
        <f aca="false">C39*(E39-F39)</f>
        <v>-24.171246</v>
      </c>
      <c r="I39" s="13"/>
      <c r="J39" s="4" t="n">
        <f aca="false">C39*E39</f>
        <v>229.626837</v>
      </c>
      <c r="K39" s="4" t="n">
        <f aca="false">J39</f>
        <v>229.626837</v>
      </c>
      <c r="L39" s="0"/>
      <c r="M39" s="6" t="s">
        <v>0</v>
      </c>
    </row>
    <row r="40" customFormat="false" ht="12.75" hidden="false" customHeight="false" outlineLevel="0" collapsed="false">
      <c r="A40" s="8"/>
      <c r="E40" s="13"/>
      <c r="F40" s="13"/>
      <c r="H40" s="4" t="s">
        <v>0</v>
      </c>
      <c r="I40" s="5"/>
      <c r="M40" s="6" t="s">
        <v>0</v>
      </c>
    </row>
    <row r="41" customFormat="false" ht="12.75" hidden="false" customHeight="false" outlineLevel="0" collapsed="false">
      <c r="A41" s="8" t="s">
        <v>51</v>
      </c>
      <c r="B41" s="1" t="s">
        <v>45</v>
      </c>
      <c r="C41" s="6" t="n">
        <v>0</v>
      </c>
      <c r="D41" s="2" t="s">
        <v>0</v>
      </c>
      <c r="E41" s="13" t="n">
        <v>1</v>
      </c>
      <c r="F41" s="13" t="n">
        <v>1</v>
      </c>
      <c r="G41" s="4" t="n">
        <f aca="false">C41*(E41-F41)</f>
        <v>0</v>
      </c>
      <c r="H41" s="4" t="n">
        <f aca="false">C41*(E41-F41)</f>
        <v>0</v>
      </c>
      <c r="I41" s="13"/>
      <c r="J41" s="4" t="n">
        <f aca="false">C41*E41</f>
        <v>0</v>
      </c>
      <c r="K41" s="4" t="n">
        <f aca="false">J41</f>
        <v>0</v>
      </c>
      <c r="L41" s="5" t="n">
        <v>1</v>
      </c>
    </row>
    <row r="42" customFormat="false" ht="12.75" hidden="false" customHeight="false" outlineLevel="0" collapsed="false">
      <c r="A42" s="8" t="s">
        <v>0</v>
      </c>
      <c r="B42" s="1" t="s">
        <v>52</v>
      </c>
      <c r="C42" s="6" t="n">
        <v>3094945.41</v>
      </c>
      <c r="D42" s="2" t="s">
        <v>0</v>
      </c>
      <c r="E42" s="13" t="n">
        <v>1</v>
      </c>
      <c r="F42" s="13" t="n">
        <v>1</v>
      </c>
      <c r="G42" s="4" t="n">
        <f aca="false">C42*(E42-F42)</f>
        <v>0</v>
      </c>
      <c r="H42" s="4" t="n">
        <f aca="false">C42*(E42-F42)</f>
        <v>0</v>
      </c>
      <c r="I42" s="13"/>
      <c r="J42" s="4" t="n">
        <f aca="false">C42*E42</f>
        <v>3094945.41</v>
      </c>
      <c r="K42" s="4" t="n">
        <f aca="false">J42</f>
        <v>3094945.41</v>
      </c>
      <c r="L42" s="5" t="n">
        <v>1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250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-15000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750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-7500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375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-5000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250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-15000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750</v>
      </c>
      <c r="N47" s="6" t="s">
        <v>0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-2500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125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250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-15000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750</v>
      </c>
      <c r="O50" s="3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-15000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750</v>
      </c>
      <c r="O51" s="3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6" t="n">
        <f aca="false">C53*E53*-1</f>
        <v>500</v>
      </c>
      <c r="O53" s="4" t="s">
        <v>0</v>
      </c>
    </row>
    <row r="54" customFormat="false" ht="12.75" hidden="false" customHeight="false" outlineLevel="0" collapsed="false">
      <c r="A54" s="14" t="s">
        <v>0</v>
      </c>
      <c r="B54" s="1" t="s">
        <v>64</v>
      </c>
      <c r="C54" s="2" t="n">
        <v>-10000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6" t="n">
        <f aca="false">C54*E54*-1</f>
        <v>500</v>
      </c>
      <c r="O54" s="4" t="s">
        <v>0</v>
      </c>
      <c r="P54" s="1" t="s">
        <v>0</v>
      </c>
    </row>
    <row r="55" customFormat="false" ht="12.75" hidden="false" customHeight="false" outlineLevel="0" collapsed="false">
      <c r="A55" s="14" t="s">
        <v>0</v>
      </c>
      <c r="B55" s="1" t="s">
        <v>65</v>
      </c>
      <c r="C55" s="2" t="n">
        <v>-10000</v>
      </c>
      <c r="D55" s="2" t="s">
        <v>0</v>
      </c>
      <c r="E55" s="13" t="n">
        <v>0.05</v>
      </c>
      <c r="F55" s="13" t="n">
        <v>0.05</v>
      </c>
      <c r="G55" s="4" t="n">
        <f aca="false">(E55-F55)*C55</f>
        <v>-0</v>
      </c>
      <c r="H55" s="4" t="n">
        <f aca="false">C55*(E55-F55)</f>
        <v>-0</v>
      </c>
      <c r="J55" s="4" t="n">
        <f aca="false">G55</f>
        <v>-0</v>
      </c>
      <c r="K55" s="4" t="n">
        <f aca="false">J55</f>
        <v>-0</v>
      </c>
      <c r="L55" s="5" t="n">
        <v>1</v>
      </c>
      <c r="M55" s="24" t="n">
        <f aca="false">C55*E55*-1</f>
        <v>500</v>
      </c>
      <c r="O55" s="6" t="s">
        <v>0</v>
      </c>
    </row>
    <row r="56" customFormat="false" ht="13.5" hidden="false" customHeight="false" outlineLevel="0" collapsed="false">
      <c r="A56" s="14" t="s">
        <v>0</v>
      </c>
      <c r="B56" s="1" t="s">
        <v>66</v>
      </c>
      <c r="C56" s="2" t="n">
        <v>-5000</v>
      </c>
      <c r="D56" s="2" t="s">
        <v>0</v>
      </c>
      <c r="E56" s="13" t="n">
        <v>0.05</v>
      </c>
      <c r="F56" s="13" t="n">
        <v>0.05</v>
      </c>
      <c r="G56" s="4" t="n">
        <f aca="false">(E56-F56)*C56</f>
        <v>-0</v>
      </c>
      <c r="H56" s="4" t="n">
        <f aca="false">C56*(E56-F56)</f>
        <v>-0</v>
      </c>
      <c r="J56" s="4" t="n">
        <f aca="false">G56</f>
        <v>-0</v>
      </c>
      <c r="K56" s="4" t="n">
        <f aca="false">J56</f>
        <v>-0</v>
      </c>
      <c r="L56" s="5" t="n">
        <v>1</v>
      </c>
      <c r="M56" s="25" t="n">
        <f aca="false">C56*E56*-1</f>
        <v>250</v>
      </c>
      <c r="N56" s="6" t="n">
        <v>8750</v>
      </c>
      <c r="O56" s="6" t="n">
        <v>3094945.41</v>
      </c>
    </row>
    <row r="57" customFormat="false" ht="12.75" hidden="false" customHeight="false" outlineLevel="0" collapsed="false">
      <c r="A57" s="8" t="s">
        <v>0</v>
      </c>
      <c r="C57" s="26" t="s">
        <v>0</v>
      </c>
      <c r="D57" s="2" t="s">
        <v>0</v>
      </c>
      <c r="E57" s="13"/>
      <c r="F57" s="13"/>
      <c r="G57" s="4" t="s">
        <v>0</v>
      </c>
      <c r="H57" s="4" t="s">
        <v>0</v>
      </c>
      <c r="I57" s="13"/>
      <c r="J57" s="4" t="str">
        <f aca="false">G57</f>
        <v> </v>
      </c>
      <c r="K57" s="4" t="str">
        <f aca="false">J57</f>
        <v> </v>
      </c>
      <c r="M57" s="6" t="n">
        <f aca="false">SUM(M43:M56)</f>
        <v>6500</v>
      </c>
      <c r="N57" s="6" t="n">
        <f aca="false">SUM(H41:H56)</f>
        <v>0</v>
      </c>
      <c r="O57" s="6" t="n">
        <f aca="false">SUM(K41:K56)</f>
        <v>3094945.41</v>
      </c>
      <c r="P57" s="1" t="s">
        <v>0</v>
      </c>
      <c r="R57" s="6" t="s">
        <v>0</v>
      </c>
    </row>
    <row r="58" customFormat="false" ht="12.75" hidden="false" customHeight="false" outlineLevel="0" collapsed="false">
      <c r="A58" s="8" t="s">
        <v>51</v>
      </c>
      <c r="B58" s="1" t="s">
        <v>67</v>
      </c>
      <c r="C58" s="2" t="n">
        <v>387</v>
      </c>
      <c r="D58" s="2" t="s">
        <v>0</v>
      </c>
      <c r="E58" s="23" t="n">
        <v>38.3</v>
      </c>
      <c r="F58" s="23" t="n">
        <v>37.65</v>
      </c>
      <c r="G58" s="4" t="n">
        <f aca="false">C58*(E58-F58)</f>
        <v>251.549999999999</v>
      </c>
      <c r="H58" s="4" t="n">
        <f aca="false">C58*(E58-F58)</f>
        <v>251.549999999999</v>
      </c>
      <c r="I58" s="13"/>
      <c r="J58" s="4" t="n">
        <f aca="false">C58*E58</f>
        <v>14822.1</v>
      </c>
      <c r="K58" s="4" t="n">
        <f aca="false">J58</f>
        <v>14822.1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45</v>
      </c>
      <c r="C59" s="2" t="n">
        <v>201.83</v>
      </c>
      <c r="D59" s="2" t="s">
        <v>0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201.83</v>
      </c>
      <c r="K59" s="4" t="n">
        <f aca="false">J59</f>
        <v>201.83</v>
      </c>
      <c r="L59" s="5" t="n">
        <v>1</v>
      </c>
    </row>
    <row r="60" customFormat="false" ht="12.75" hidden="false" customHeight="false" outlineLevel="0" collapsed="false">
      <c r="A60" s="8" t="s">
        <v>0</v>
      </c>
      <c r="B60" s="3" t="s">
        <v>0</v>
      </c>
      <c r="D60" s="2" t="s">
        <v>0</v>
      </c>
      <c r="E60" s="13" t="s">
        <v>0</v>
      </c>
      <c r="F60" s="13" t="s">
        <v>0</v>
      </c>
      <c r="H60" s="4" t="s">
        <v>0</v>
      </c>
      <c r="I60" s="5"/>
      <c r="K60" s="20"/>
      <c r="O60" s="6" t="s">
        <v>0</v>
      </c>
    </row>
    <row r="61" customFormat="false" ht="12.75" hidden="false" customHeight="false" outlineLevel="0" collapsed="false">
      <c r="A61" s="8" t="s">
        <v>68</v>
      </c>
      <c r="B61" s="1" t="s">
        <v>69</v>
      </c>
      <c r="C61" s="2" t="n">
        <v>1441.322</v>
      </c>
      <c r="D61" s="2" t="s">
        <v>0</v>
      </c>
      <c r="E61" s="13" t="n">
        <v>10.84</v>
      </c>
      <c r="F61" s="13" t="n">
        <v>10.84</v>
      </c>
      <c r="G61" s="4" t="n">
        <f aca="false">C61*(E61-F61)</f>
        <v>0</v>
      </c>
      <c r="H61" s="4" t="n">
        <f aca="false">C61*(E61-F61)</f>
        <v>0</v>
      </c>
      <c r="I61" s="13" t="s">
        <v>0</v>
      </c>
      <c r="J61" s="4" t="n">
        <f aca="false">C61*E61</f>
        <v>15623.93048</v>
      </c>
      <c r="K61" s="4" t="n">
        <f aca="false">J61</f>
        <v>15623.93048</v>
      </c>
      <c r="L61" s="5" t="n">
        <v>1</v>
      </c>
    </row>
    <row r="62" customFormat="false" ht="12.75" hidden="false" customHeight="false" outlineLevel="0" collapsed="false">
      <c r="A62" s="8"/>
      <c r="E62" s="1"/>
      <c r="F62" s="1"/>
      <c r="G62" s="20"/>
      <c r="H62" s="4" t="s">
        <v>0</v>
      </c>
      <c r="I62" s="1" t="s">
        <v>0</v>
      </c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70</v>
      </c>
      <c r="B63" s="1" t="s">
        <v>71</v>
      </c>
      <c r="C63" s="2" t="n">
        <v>353000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353000</v>
      </c>
      <c r="K63" s="4" t="n">
        <f aca="false">J63</f>
        <v>353000</v>
      </c>
      <c r="L63" s="5" t="n">
        <v>1</v>
      </c>
    </row>
    <row r="64" customFormat="false" ht="12.75" hidden="false" customHeight="false" outlineLevel="0" collapsed="false">
      <c r="E64" s="1"/>
      <c r="F64" s="1"/>
      <c r="G64" s="20"/>
      <c r="H64" s="4" t="s">
        <v>0</v>
      </c>
      <c r="I64" s="1"/>
      <c r="J64" s="4" t="s">
        <v>0</v>
      </c>
    </row>
    <row r="65" customFormat="false" ht="12.75" hidden="false" customHeight="false" outlineLevel="0" collapsed="false">
      <c r="A65" s="8" t="s">
        <v>72</v>
      </c>
      <c r="B65" s="1" t="s">
        <v>73</v>
      </c>
      <c r="C65" s="2" t="n">
        <v>3829.12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3829.12</v>
      </c>
      <c r="K65" s="4" t="n">
        <f aca="false">J65</f>
        <v>3829.12</v>
      </c>
      <c r="L65" s="5" t="n">
        <v>1</v>
      </c>
    </row>
    <row r="66" customFormat="false" ht="12.75" hidden="false" customHeight="false" outlineLevel="0" collapsed="false">
      <c r="A66" s="8"/>
      <c r="B66" s="1" t="s">
        <v>74</v>
      </c>
      <c r="C66" s="2" t="n">
        <v>4769.42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4769.42</v>
      </c>
      <c r="K66" s="4" t="n">
        <f aca="false">J66</f>
        <v>4769.42</v>
      </c>
      <c r="L66" s="5" t="n">
        <v>1</v>
      </c>
    </row>
    <row r="67" customFormat="false" ht="12.75" hidden="false" customHeight="false" outlineLevel="0" collapsed="false">
      <c r="E67" s="1"/>
      <c r="F67" s="1"/>
      <c r="G67" s="20"/>
      <c r="H67" s="4" t="s">
        <v>0</v>
      </c>
      <c r="I67" s="1"/>
      <c r="K67" s="4" t="s">
        <v>0</v>
      </c>
    </row>
    <row r="68" customFormat="false" ht="12.75" hidden="false" customHeight="false" outlineLevel="0" collapsed="false">
      <c r="A68" s="8" t="s">
        <v>75</v>
      </c>
      <c r="B68" s="1" t="s">
        <v>76</v>
      </c>
      <c r="C68" s="2" t="n">
        <v>9759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9759</v>
      </c>
      <c r="K68" s="4" t="n">
        <f aca="false">J68</f>
        <v>9759</v>
      </c>
      <c r="L68" s="5" t="n">
        <v>1</v>
      </c>
      <c r="M68" s="6" t="s">
        <v>77</v>
      </c>
    </row>
    <row r="69" customFormat="false" ht="12.75" hidden="false" customHeight="false" outlineLevel="0" collapsed="false">
      <c r="A69" s="8"/>
      <c r="B69" s="1" t="s">
        <v>78</v>
      </c>
      <c r="C69" s="2" t="n">
        <v>3718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3718</v>
      </c>
      <c r="K69" s="4" t="n">
        <f aca="false">J69</f>
        <v>3718</v>
      </c>
      <c r="L69" s="5" t="n">
        <v>1</v>
      </c>
      <c r="M69" s="6" t="n">
        <f aca="false">(C8*E8)+(C9*E9)+(C10*E10)+(C11*E11)+(C12*E12)+(C13*E13)+(C14*E14)+(C15*E15)</f>
        <v>-4207370</v>
      </c>
      <c r="N69" s="27" t="n">
        <f aca="false">M69/M76</f>
        <v>-0.745642351852251</v>
      </c>
      <c r="O69" s="3" t="s">
        <v>17</v>
      </c>
    </row>
    <row r="70" customFormat="false" ht="12.75" hidden="false" customHeight="false" outlineLevel="0" collapsed="false">
      <c r="A70" s="8"/>
      <c r="B70" s="1" t="s">
        <v>79</v>
      </c>
      <c r="C70" s="2" t="n">
        <v>943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943</v>
      </c>
      <c r="K70" s="4" t="n">
        <f aca="false">J70</f>
        <v>943</v>
      </c>
      <c r="L70" s="5" t="n">
        <v>1</v>
      </c>
      <c r="M70" s="6" t="n">
        <f aca="false">SUMIF(L5:L77,2,K5:K77)</f>
        <v>39193.592726742</v>
      </c>
      <c r="N70" s="27" t="n">
        <f aca="false">M70/M76</f>
        <v>0.00694600252849338</v>
      </c>
      <c r="O70" s="3" t="s">
        <v>47</v>
      </c>
    </row>
    <row r="71" customFormat="false" ht="12.75" hidden="false" customHeight="false" outlineLevel="0" collapsed="false">
      <c r="A71" s="8"/>
      <c r="B71" s="1" t="s">
        <v>80</v>
      </c>
      <c r="C71" s="2" t="n">
        <v>1235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1235</v>
      </c>
      <c r="K71" s="4" t="n">
        <f aca="false">J71</f>
        <v>1235</v>
      </c>
      <c r="L71" s="5" t="n">
        <v>1</v>
      </c>
      <c r="M71" s="6" t="s">
        <v>81</v>
      </c>
      <c r="N71" s="27"/>
      <c r="O71" s="4" t="s">
        <v>0</v>
      </c>
    </row>
    <row r="72" customFormat="false" ht="12.75" hidden="false" customHeight="false" outlineLevel="0" collapsed="false">
      <c r="A72" s="8"/>
      <c r="B72" s="1" t="s">
        <v>82</v>
      </c>
      <c r="C72" s="2" t="n">
        <v>2336.707</v>
      </c>
      <c r="D72" s="2" t="s">
        <v>0</v>
      </c>
      <c r="E72" s="13" t="n">
        <v>1.579506</v>
      </c>
      <c r="F72" s="13" t="n">
        <v>1.579506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3690.842726742</v>
      </c>
      <c r="K72" s="4" t="n">
        <f aca="false">J72</f>
        <v>3690.842726742</v>
      </c>
      <c r="L72" s="5" t="n">
        <v>2</v>
      </c>
      <c r="M72" s="6" t="n">
        <f aca="false">SUMIF(L5:L77,1,K5:K77)</f>
        <v>6157341.33048</v>
      </c>
      <c r="N72" s="27" t="n">
        <f aca="false">M72/M76</f>
        <v>1.09122194406866</v>
      </c>
    </row>
    <row r="73" customFormat="false" ht="12.75" hidden="false" customHeight="false" outlineLevel="0" collapsed="false">
      <c r="A73" s="8"/>
      <c r="E73" s="13"/>
      <c r="F73" s="13"/>
      <c r="I73" s="13"/>
      <c r="M73" s="6" t="s">
        <v>83</v>
      </c>
      <c r="N73" s="27"/>
    </row>
    <row r="74" customFormat="false" ht="12.75" hidden="false" customHeight="false" outlineLevel="0" collapsed="false">
      <c r="A74" s="8" t="s">
        <v>84</v>
      </c>
      <c r="B74" s="1" t="s">
        <v>85</v>
      </c>
      <c r="C74" s="2" t="n">
        <v>-210000</v>
      </c>
      <c r="D74" s="2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J74" s="4" t="n">
        <f aca="false">+C74</f>
        <v>-210000</v>
      </c>
      <c r="K74" s="4" t="n">
        <f aca="false">J74</f>
        <v>-210000</v>
      </c>
      <c r="L74" s="5" t="n">
        <v>0</v>
      </c>
      <c r="M74" s="6" t="n">
        <f aca="false">SUM(K74:K76)</f>
        <v>-555000</v>
      </c>
      <c r="N74" s="27" t="n">
        <f aca="false">+M74/M76</f>
        <v>-0.0983587146549981</v>
      </c>
    </row>
    <row r="75" customFormat="false" ht="12.75" hidden="false" customHeight="false" outlineLevel="0" collapsed="false">
      <c r="A75" s="8" t="s">
        <v>0</v>
      </c>
      <c r="B75" s="1" t="s">
        <v>86</v>
      </c>
      <c r="C75" s="2" t="n">
        <v>-120000</v>
      </c>
      <c r="D75" s="2" t="s">
        <v>0</v>
      </c>
      <c r="E75" s="18" t="s">
        <v>0</v>
      </c>
      <c r="F75" s="18" t="s">
        <v>0</v>
      </c>
      <c r="G75" s="18" t="s">
        <v>0</v>
      </c>
      <c r="H75" s="18" t="s">
        <v>0</v>
      </c>
      <c r="J75" s="4" t="n">
        <f aca="false">+C75</f>
        <v>-120000</v>
      </c>
      <c r="K75" s="4" t="n">
        <f aca="false">J75</f>
        <v>-120000</v>
      </c>
      <c r="L75" s="5" t="n">
        <v>0</v>
      </c>
      <c r="M75" s="6" t="s">
        <v>87</v>
      </c>
      <c r="N75" s="27"/>
    </row>
    <row r="76" customFormat="false" ht="12.75" hidden="false" customHeight="false" outlineLevel="0" collapsed="false">
      <c r="A76" s="8" t="s">
        <v>0</v>
      </c>
      <c r="B76" s="1" t="s">
        <v>88</v>
      </c>
      <c r="C76" s="2" t="n">
        <v>-225000</v>
      </c>
      <c r="D76" s="2" t="s">
        <v>0</v>
      </c>
      <c r="E76" s="18" t="s">
        <v>0</v>
      </c>
      <c r="F76" s="18" t="s">
        <v>0</v>
      </c>
      <c r="G76" s="18" t="s">
        <v>0</v>
      </c>
      <c r="H76" s="18" t="s">
        <v>0</v>
      </c>
      <c r="J76" s="4" t="n">
        <f aca="false">+C76</f>
        <v>-225000</v>
      </c>
      <c r="K76" s="4" t="n">
        <f aca="false">J76</f>
        <v>-225000</v>
      </c>
      <c r="L76" s="5" t="n">
        <v>0</v>
      </c>
      <c r="M76" s="6" t="n">
        <f aca="false">K79</f>
        <v>5642611.35321574</v>
      </c>
      <c r="N76" s="27" t="n">
        <f aca="false">+M76/K79</f>
        <v>1</v>
      </c>
    </row>
    <row r="77" customFormat="false" ht="13.5" hidden="false" customHeight="false" outlineLevel="0" collapsed="false">
      <c r="A77" s="8" t="s">
        <v>0</v>
      </c>
      <c r="B77" s="28" t="s">
        <v>0</v>
      </c>
      <c r="C77" s="29"/>
      <c r="D77" s="29" t="s">
        <v>0</v>
      </c>
      <c r="E77" s="30"/>
      <c r="F77" s="30"/>
      <c r="G77" s="31"/>
      <c r="H77" s="31"/>
      <c r="I77" s="30"/>
      <c r="J77" s="31"/>
      <c r="K77" s="31" t="s">
        <v>0</v>
      </c>
      <c r="L77" s="32"/>
      <c r="M77" s="25" t="s">
        <v>0</v>
      </c>
      <c r="N77" s="25"/>
    </row>
    <row r="78" customFormat="false" ht="12.75" hidden="false" customHeight="false" outlineLevel="0" collapsed="false">
      <c r="A78" s="8"/>
      <c r="M78" s="6" t="s">
        <v>89</v>
      </c>
    </row>
    <row r="79" customFormat="false" ht="12.75" hidden="false" customHeight="false" outlineLevel="0" collapsed="false">
      <c r="A79" s="8" t="s">
        <v>90</v>
      </c>
      <c r="C79" s="2" t="s">
        <v>0</v>
      </c>
      <c r="D79" s="2" t="s">
        <v>0</v>
      </c>
      <c r="G79" s="4" t="n">
        <f aca="false">SUM(G5:G77)</f>
        <v>-12317.858422</v>
      </c>
      <c r="H79" s="4" t="n">
        <f aca="false">SUM(H5:H77)</f>
        <v>-12317.858422</v>
      </c>
      <c r="J79" s="4" t="n">
        <f aca="false">SUM(J5:J77)</f>
        <v>5642611.35321574</v>
      </c>
      <c r="K79" s="4" t="n">
        <f aca="false">SUM(K5:K77)</f>
        <v>5642611.35321574</v>
      </c>
      <c r="M79" s="24" t="n">
        <f aca="false">SUM(K37:K39)</f>
        <v>1076.430009</v>
      </c>
      <c r="N79" s="33" t="n">
        <f aca="false">M79/K79</f>
        <v>0.000190768057840195</v>
      </c>
    </row>
    <row r="80" customFormat="false" ht="13.5" hidden="false" customHeight="false" outlineLevel="0" collapsed="false">
      <c r="A80" s="8"/>
      <c r="B80" s="34"/>
      <c r="C80" s="29"/>
      <c r="D80" s="29"/>
      <c r="E80" s="30"/>
      <c r="F80" s="30"/>
      <c r="G80" s="31"/>
      <c r="H80" s="31"/>
      <c r="I80" s="30"/>
      <c r="J80" s="31"/>
      <c r="K80" s="31"/>
      <c r="L80" s="32"/>
      <c r="M80" s="25"/>
      <c r="N80" s="25"/>
    </row>
    <row r="81" customFormat="false" ht="12.75" hidden="false" customHeight="false" outlineLevel="0" collapsed="false">
      <c r="A81" s="8"/>
    </row>
    <row r="82" customFormat="false" ht="12.75" hidden="false" customHeight="false" outlineLevel="0" collapsed="false">
      <c r="A82" s="8" t="s">
        <v>91</v>
      </c>
      <c r="B82" s="1" t="s">
        <v>92</v>
      </c>
      <c r="C82" s="2" t="n">
        <v>1228.582</v>
      </c>
      <c r="D82" s="2" t="s">
        <v>0</v>
      </c>
      <c r="E82" s="13" t="n">
        <v>19.39</v>
      </c>
      <c r="F82" s="13" t="n">
        <v>19.39</v>
      </c>
      <c r="G82" s="4" t="n">
        <f aca="false">C82*(E82-F82)</f>
        <v>0</v>
      </c>
      <c r="H82" s="4" t="n">
        <f aca="false">C82*(E82-F82)</f>
        <v>0</v>
      </c>
      <c r="I82" s="13"/>
      <c r="J82" s="4" t="n">
        <f aca="false">C82*E82</f>
        <v>23822.20498</v>
      </c>
      <c r="K82" s="4" t="n">
        <f aca="false">J82</f>
        <v>23822.20498</v>
      </c>
      <c r="L82" s="5" t="n">
        <v>2</v>
      </c>
    </row>
    <row r="83" customFormat="false" ht="12.75" hidden="false" customHeight="false" outlineLevel="0" collapsed="false">
      <c r="A83" s="8" t="s">
        <v>93</v>
      </c>
      <c r="B83" s="1" t="s">
        <v>94</v>
      </c>
      <c r="C83" s="2" t="n">
        <v>387</v>
      </c>
      <c r="D83" s="2" t="s">
        <v>0</v>
      </c>
      <c r="E83" s="13" t="n">
        <f aca="false">+E58</f>
        <v>38.3</v>
      </c>
      <c r="F83" s="13" t="n">
        <f aca="false">+F58</f>
        <v>37.65</v>
      </c>
      <c r="G83" s="4" t="n">
        <f aca="false">C83*(E83-F83)</f>
        <v>251.549999999999</v>
      </c>
      <c r="H83" s="4" t="n">
        <f aca="false">C83*(E83-F83)</f>
        <v>251.549999999999</v>
      </c>
      <c r="I83" s="13"/>
      <c r="J83" s="4" t="n">
        <f aca="false">C83*E83</f>
        <v>14822.1</v>
      </c>
      <c r="K83" s="4" t="n">
        <f aca="false">J83</f>
        <v>14822.1</v>
      </c>
      <c r="L83" s="5" t="n">
        <v>2</v>
      </c>
    </row>
    <row r="84" customFormat="false" ht="12.75" hidden="false" customHeight="false" outlineLevel="0" collapsed="false">
      <c r="A84" s="8" t="s">
        <v>0</v>
      </c>
      <c r="B84" s="1" t="s">
        <v>45</v>
      </c>
      <c r="C84" s="2" t="n">
        <v>201.83</v>
      </c>
      <c r="D84" s="2" t="s">
        <v>0</v>
      </c>
      <c r="E84" s="13" t="n">
        <v>1</v>
      </c>
      <c r="F84" s="13" t="n">
        <v>1</v>
      </c>
      <c r="G84" s="4" t="n">
        <f aca="false">C84*(E84-F84)</f>
        <v>0</v>
      </c>
      <c r="H84" s="4" t="n">
        <f aca="false">C84*(E84-F84)</f>
        <v>0</v>
      </c>
      <c r="I84" s="13"/>
      <c r="J84" s="4" t="n">
        <f aca="false">C84*E84</f>
        <v>201.83</v>
      </c>
      <c r="K84" s="4" t="n">
        <f aca="false">J84</f>
        <v>201.83</v>
      </c>
      <c r="L84" s="5" t="n">
        <v>1</v>
      </c>
    </row>
    <row r="85" customFormat="false" ht="12.75" hidden="false" customHeight="false" outlineLevel="0" collapsed="false">
      <c r="A85" s="8"/>
      <c r="E85" s="5"/>
      <c r="F85" s="5"/>
      <c r="H85" s="4" t="s">
        <v>0</v>
      </c>
      <c r="I85" s="5"/>
    </row>
    <row r="86" customFormat="false" ht="12.75" hidden="false" customHeight="false" outlineLevel="0" collapsed="false">
      <c r="A86" s="8" t="s">
        <v>91</v>
      </c>
      <c r="B86" s="1" t="s">
        <v>95</v>
      </c>
      <c r="C86" s="2" t="n">
        <v>2013.38</v>
      </c>
      <c r="D86" s="2" t="s">
        <v>0</v>
      </c>
      <c r="E86" s="13" t="n">
        <v>10.84</v>
      </c>
      <c r="F86" s="13" t="n">
        <v>10.84</v>
      </c>
      <c r="G86" s="4" t="n">
        <f aca="false">C86*(E86-F86)</f>
        <v>0</v>
      </c>
      <c r="H86" s="4" t="n">
        <f aca="false">C86*(E86-F86)</f>
        <v>0</v>
      </c>
      <c r="I86" s="13"/>
      <c r="J86" s="4" t="n">
        <f aca="false">C86*E86</f>
        <v>21825.0392</v>
      </c>
      <c r="K86" s="4" t="n">
        <f aca="false">J86</f>
        <v>21825.0392</v>
      </c>
      <c r="L86" s="5" t="n">
        <v>2</v>
      </c>
    </row>
    <row r="87" customFormat="false" ht="12.75" hidden="false" customHeight="false" outlineLevel="0" collapsed="false">
      <c r="A87" s="8" t="s">
        <v>96</v>
      </c>
      <c r="B87" s="1" t="s">
        <v>94</v>
      </c>
      <c r="C87" s="2" t="n">
        <v>387</v>
      </c>
      <c r="D87" s="2" t="s">
        <v>0</v>
      </c>
      <c r="E87" s="13" t="n">
        <f aca="false">+E58</f>
        <v>38.3</v>
      </c>
      <c r="F87" s="13" t="n">
        <f aca="false">+F58</f>
        <v>37.65</v>
      </c>
      <c r="G87" s="4" t="n">
        <f aca="false">C87*(E87-F87)</f>
        <v>251.549999999999</v>
      </c>
      <c r="H87" s="4" t="n">
        <f aca="false">C87*(E87-F87)</f>
        <v>251.549999999999</v>
      </c>
      <c r="I87" s="13"/>
      <c r="J87" s="4" t="n">
        <f aca="false">C87*E87</f>
        <v>14822.1</v>
      </c>
      <c r="K87" s="4" t="n">
        <f aca="false">J87</f>
        <v>14822.1</v>
      </c>
      <c r="L87" s="5" t="n">
        <v>2</v>
      </c>
    </row>
    <row r="88" customFormat="false" ht="12.75" hidden="false" customHeight="false" outlineLevel="0" collapsed="false">
      <c r="A88" s="8" t="s">
        <v>0</v>
      </c>
      <c r="B88" s="1" t="s">
        <v>45</v>
      </c>
      <c r="C88" s="2" t="n">
        <v>201.83</v>
      </c>
      <c r="D88" s="2" t="s">
        <v>0</v>
      </c>
      <c r="E88" s="13" t="n">
        <v>1</v>
      </c>
      <c r="F88" s="13" t="n">
        <v>1</v>
      </c>
      <c r="G88" s="4" t="n">
        <f aca="false">C88*(E88-F88)</f>
        <v>0</v>
      </c>
      <c r="H88" s="4" t="n">
        <f aca="false">C88*(E88-F88)</f>
        <v>0</v>
      </c>
      <c r="I88" s="13"/>
      <c r="J88" s="4" t="n">
        <f aca="false">C88*E88</f>
        <v>201.83</v>
      </c>
      <c r="K88" s="4" t="n">
        <f aca="false">J88</f>
        <v>201.83</v>
      </c>
      <c r="L88" s="5" t="n">
        <v>1</v>
      </c>
      <c r="M88" s="6" t="s">
        <v>0</v>
      </c>
    </row>
    <row r="89" customFormat="false" ht="12.75" hidden="false" customHeight="false" outlineLevel="0" collapsed="false">
      <c r="A89" s="8"/>
      <c r="E89" s="13"/>
      <c r="F89" s="13"/>
      <c r="H89" s="4" t="s">
        <v>0</v>
      </c>
      <c r="I89" s="13"/>
    </row>
    <row r="90" customFormat="false" ht="12.75" hidden="false" customHeight="false" outlineLevel="0" collapsed="false">
      <c r="A90" s="8" t="s">
        <v>97</v>
      </c>
      <c r="B90" s="1" t="s">
        <v>94</v>
      </c>
      <c r="C90" s="2" t="n">
        <v>387</v>
      </c>
      <c r="D90" s="2" t="s">
        <v>0</v>
      </c>
      <c r="E90" s="13" t="n">
        <f aca="false">+E58</f>
        <v>38.3</v>
      </c>
      <c r="F90" s="13" t="n">
        <f aca="false">+F58</f>
        <v>37.65</v>
      </c>
      <c r="G90" s="4" t="n">
        <f aca="false">C90*(E90-F90)</f>
        <v>251.549999999999</v>
      </c>
      <c r="H90" s="4" t="n">
        <f aca="false">C90*(E90-F90)</f>
        <v>251.549999999999</v>
      </c>
      <c r="I90" s="13"/>
      <c r="J90" s="4" t="n">
        <f aca="false">C90*E90</f>
        <v>14822.1</v>
      </c>
      <c r="K90" s="4" t="n">
        <f aca="false">J90</f>
        <v>14822.1</v>
      </c>
      <c r="L90" s="5" t="n">
        <v>2</v>
      </c>
    </row>
    <row r="91" customFormat="false" ht="12.75" hidden="false" customHeight="false" outlineLevel="0" collapsed="false">
      <c r="A91" s="8" t="s">
        <v>0</v>
      </c>
      <c r="B91" s="1" t="s">
        <v>45</v>
      </c>
      <c r="C91" s="2" t="n">
        <v>201.83</v>
      </c>
      <c r="D91" s="2" t="s">
        <v>0</v>
      </c>
      <c r="E91" s="13" t="n">
        <v>1</v>
      </c>
      <c r="F91" s="13" t="n">
        <v>1</v>
      </c>
      <c r="G91" s="4" t="n">
        <f aca="false">C91*(E91-F91)</f>
        <v>0</v>
      </c>
      <c r="H91" s="4" t="n">
        <f aca="false">C91*(E91-F91)</f>
        <v>0</v>
      </c>
      <c r="I91" s="13"/>
      <c r="J91" s="4" t="n">
        <f aca="false">C91*E91</f>
        <v>201.83</v>
      </c>
      <c r="K91" s="4" t="n">
        <f aca="false">J91</f>
        <v>201.83</v>
      </c>
      <c r="L91" s="5" t="n">
        <v>1</v>
      </c>
    </row>
    <row r="92" customFormat="false" ht="13.5" hidden="false" customHeight="false" outlineLevel="0" collapsed="false">
      <c r="A92" s="8"/>
      <c r="B92" s="34"/>
      <c r="C92" s="29" t="s">
        <v>0</v>
      </c>
      <c r="D92" s="29"/>
      <c r="E92" s="30"/>
      <c r="F92" s="30"/>
      <c r="G92" s="31"/>
      <c r="H92" s="31"/>
      <c r="I92" s="30"/>
      <c r="J92" s="31"/>
      <c r="K92" s="35"/>
      <c r="L92" s="32"/>
      <c r="M92" s="25"/>
      <c r="N92" s="25"/>
    </row>
    <row r="93" customFormat="false" ht="12.75" hidden="false" customHeight="false" outlineLevel="0" collapsed="false">
      <c r="A93" s="8"/>
      <c r="C93" s="2" t="s">
        <v>0</v>
      </c>
      <c r="M93" s="6" t="s">
        <v>89</v>
      </c>
    </row>
    <row r="94" customFormat="false" ht="12.75" hidden="false" customHeight="false" outlineLevel="0" collapsed="false">
      <c r="A94" s="8" t="s">
        <v>90</v>
      </c>
      <c r="B94" s="26" t="s">
        <v>0</v>
      </c>
      <c r="C94" s="2" t="s">
        <v>0</v>
      </c>
      <c r="D94" s="2" t="s">
        <v>0</v>
      </c>
      <c r="G94" s="4" t="n">
        <f aca="false">SUM(G79:G92)</f>
        <v>-11563.208422</v>
      </c>
      <c r="H94" s="4" t="n">
        <f aca="false">SUM(H79:H92)</f>
        <v>-11563.208422</v>
      </c>
      <c r="J94" s="4" t="n">
        <f aca="false">SUM(J79:J92)</f>
        <v>5733330.38739574</v>
      </c>
      <c r="K94" s="4" t="n">
        <f aca="false">SUM(K79:K92)</f>
        <v>5733330.38739574</v>
      </c>
      <c r="M94" s="24" t="n">
        <f aca="false">M79</f>
        <v>1076.430009</v>
      </c>
      <c r="N94" s="33" t="n">
        <f aca="false">M94/K94</f>
        <v>0.000187749516645063</v>
      </c>
    </row>
    <row r="95" customFormat="false" ht="13.5" hidden="false" customHeight="false" outlineLevel="0" collapsed="false">
      <c r="A95" s="8"/>
      <c r="B95" s="34"/>
      <c r="C95" s="29"/>
      <c r="D95" s="29"/>
      <c r="E95" s="30"/>
      <c r="F95" s="30"/>
      <c r="G95" s="31"/>
      <c r="H95" s="31"/>
      <c r="I95" s="30"/>
      <c r="J95" s="31"/>
      <c r="K95" s="31"/>
      <c r="L95" s="32"/>
      <c r="M95" s="25"/>
      <c r="N95" s="25"/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K98" s="20"/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C102" s="2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B109" s="36" t="s">
        <v>0</v>
      </c>
      <c r="D109" s="2" t="s">
        <v>0</v>
      </c>
      <c r="E109" s="37" t="s">
        <v>0</v>
      </c>
      <c r="F109" s="37" t="s">
        <v>0</v>
      </c>
      <c r="G109" s="1"/>
      <c r="H109" s="1" t="s">
        <v>0</v>
      </c>
      <c r="I109" s="1"/>
      <c r="K109" s="20"/>
      <c r="L109" s="38"/>
      <c r="M109" s="39"/>
    </row>
    <row r="110" customFormat="false" ht="12.75" hidden="false" customHeight="false" outlineLevel="0" collapsed="false">
      <c r="B110" s="36" t="s">
        <v>0</v>
      </c>
      <c r="D110" s="2" t="s">
        <v>0</v>
      </c>
      <c r="E110" s="37" t="s">
        <v>0</v>
      </c>
      <c r="F110" s="37" t="s">
        <v>0</v>
      </c>
      <c r="G110" s="1"/>
      <c r="H110" s="1" t="s">
        <v>0</v>
      </c>
      <c r="I110" s="1"/>
      <c r="K110" s="20"/>
      <c r="L110" s="38"/>
      <c r="M110" s="39"/>
    </row>
    <row r="111" customFormat="false" ht="12.75" hidden="false" customHeight="false" outlineLevel="0" collapsed="false">
      <c r="D111" s="2" t="s">
        <v>0</v>
      </c>
      <c r="E111" s="37" t="s">
        <v>0</v>
      </c>
      <c r="F111" s="37" t="s">
        <v>0</v>
      </c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D112" s="2" t="s">
        <v>0</v>
      </c>
      <c r="E112" s="37" t="s">
        <v>0</v>
      </c>
      <c r="F112" s="37" t="s">
        <v>0</v>
      </c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 t="s">
        <v>0</v>
      </c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C128" s="2" t="s">
        <v>0</v>
      </c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B134" s="1" t="s">
        <v>0</v>
      </c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38"/>
      <c r="M169" s="39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38"/>
      <c r="M170" s="39"/>
    </row>
    <row r="171" customFormat="false" ht="12.75" hidden="false" customHeight="false" outlineLevel="0" collapsed="false">
      <c r="E171" s="1"/>
      <c r="F171" s="1"/>
      <c r="G171" s="1"/>
      <c r="H171" s="1"/>
      <c r="I171" s="1"/>
      <c r="L171" s="38"/>
      <c r="M171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0" width="30.41"/>
    <col collapsed="false" customWidth="true" hidden="false" outlineLevel="0" max="3" min="3" style="41" width="10.71"/>
    <col collapsed="false" customWidth="true" hidden="false" outlineLevel="0" max="4" min="4" style="42" width="11.28"/>
    <col collapsed="false" customWidth="true" hidden="false" outlineLevel="0" max="5" min="5" style="40" width="9.14"/>
    <col collapsed="false" customWidth="true" hidden="false" outlineLevel="0" max="6" min="6" style="40" width="10.13"/>
    <col collapsed="false" customWidth="true" hidden="false" outlineLevel="0" max="8" min="7" style="43" width="18.41"/>
    <col collapsed="false" customWidth="true" hidden="false" outlineLevel="0" max="9" min="9" style="0" width="7.99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44" t="s">
        <v>0</v>
      </c>
    </row>
    <row r="7" customFormat="false" ht="12.75" hidden="false" customHeight="false" outlineLevel="0" collapsed="false">
      <c r="B7" s="10" t="s">
        <v>0</v>
      </c>
      <c r="C7" s="44" t="s">
        <v>0</v>
      </c>
    </row>
    <row r="8" customFormat="false" ht="12.75" hidden="false" customHeight="false" outlineLevel="0" collapsed="false">
      <c r="A8" s="8" t="s">
        <v>98</v>
      </c>
      <c r="B8" s="1" t="s">
        <v>99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45" t="s">
        <v>0</v>
      </c>
      <c r="J9" s="4"/>
      <c r="K9" s="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100</v>
      </c>
      <c r="B10" s="3" t="s">
        <v>47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45" t="s">
        <v>0</v>
      </c>
      <c r="J10" s="4"/>
      <c r="K10" s="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99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45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45"/>
      <c r="J12" s="45"/>
      <c r="K12" s="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46</v>
      </c>
      <c r="B13" s="3" t="s">
        <v>47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48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49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50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101</v>
      </c>
      <c r="B18" s="13" t="s">
        <v>47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102</v>
      </c>
      <c r="B19" s="1" t="s">
        <v>103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104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105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106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107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108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109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46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110</v>
      </c>
      <c r="B27" s="3" t="s">
        <v>47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111</v>
      </c>
      <c r="B28" s="1" t="s">
        <v>112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113</v>
      </c>
      <c r="B30" s="3" t="s">
        <v>47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114</v>
      </c>
      <c r="B31" s="1" t="s">
        <v>115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44" t="s">
        <v>0</v>
      </c>
    </row>
    <row r="33" customFormat="false" ht="12.75" hidden="false" customHeight="false" outlineLevel="0" collapsed="false">
      <c r="A33" s="8" t="s">
        <v>113</v>
      </c>
      <c r="B33" s="3" t="s">
        <v>47</v>
      </c>
      <c r="C33" s="2"/>
      <c r="D33" s="2" t="s">
        <v>0</v>
      </c>
      <c r="E33" s="47"/>
      <c r="F33" s="47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116</v>
      </c>
      <c r="B34" s="1" t="s">
        <v>117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118</v>
      </c>
      <c r="B36" s="3" t="s">
        <v>47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</row>
    <row r="37" customFormat="false" ht="12.75" hidden="false" customHeight="false" outlineLevel="0" collapsed="false">
      <c r="A37" s="8" t="s">
        <v>111</v>
      </c>
      <c r="B37" s="1" t="s">
        <v>119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120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</row>
    <row r="39" customFormat="false" ht="12.75" hidden="false" customHeight="false" outlineLevel="0" collapsed="false">
      <c r="A39" s="8" t="s">
        <v>0</v>
      </c>
      <c r="B39" s="1" t="s">
        <v>121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122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101</v>
      </c>
      <c r="B42" s="3" t="s">
        <v>47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</row>
    <row r="43" customFormat="false" ht="12.75" hidden="false" customHeight="false" outlineLevel="0" collapsed="false">
      <c r="A43" s="8" t="s">
        <v>102</v>
      </c>
      <c r="B43" s="1" t="s">
        <v>123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124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P44" s="20" t="s">
        <v>0</v>
      </c>
    </row>
    <row r="45" customFormat="false" ht="12.75" hidden="false" customHeight="false" outlineLevel="0" collapsed="false">
      <c r="A45" s="8"/>
      <c r="B45" s="1" t="s">
        <v>125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126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P46" s="20" t="s">
        <v>0</v>
      </c>
    </row>
    <row r="47" customFormat="false" ht="12.75" hidden="false" customHeight="false" outlineLevel="0" collapsed="false">
      <c r="A47" s="8"/>
      <c r="B47" s="1" t="s">
        <v>127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128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</row>
    <row r="49" customFormat="false" ht="12.75" hidden="false" customHeight="false" outlineLevel="0" collapsed="false">
      <c r="A49" s="8"/>
      <c r="B49" s="1" t="s">
        <v>129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130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</row>
    <row r="51" customFormat="false" ht="12.75" hidden="false" customHeight="false" outlineLevel="0" collapsed="false">
      <c r="A51" s="8"/>
      <c r="B51" s="1" t="s">
        <v>131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48" t="s">
        <v>0</v>
      </c>
      <c r="C52" s="49" t="s">
        <v>0</v>
      </c>
      <c r="D52" s="50"/>
      <c r="E52" s="51"/>
      <c r="F52" s="51"/>
      <c r="G52" s="52"/>
      <c r="H52" s="52"/>
      <c r="I52" s="53"/>
      <c r="J52" s="53"/>
      <c r="K52" s="53"/>
    </row>
    <row r="53" customFormat="false" ht="12.75" hidden="false" customHeight="false" outlineLevel="0" collapsed="false">
      <c r="B53" s="54" t="s">
        <v>0</v>
      </c>
      <c r="C53" s="44" t="s">
        <v>0</v>
      </c>
    </row>
    <row r="54" customFormat="false" ht="12.75" hidden="false" customHeight="false" outlineLevel="0" collapsed="false">
      <c r="A54" s="55" t="s">
        <v>132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56" t="s">
        <v>0</v>
      </c>
      <c r="G54" s="7" t="n">
        <f aca="false">SUM(G8:G51)</f>
        <v>5797.30668</v>
      </c>
      <c r="H54" s="7" t="n">
        <f aca="false">SUM(H8:H51)</f>
        <v>3743.49308</v>
      </c>
      <c r="I54" s="56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48" t="s">
        <v>0</v>
      </c>
      <c r="C55" s="49" t="s">
        <v>0</v>
      </c>
      <c r="D55" s="50"/>
      <c r="E55" s="51"/>
      <c r="F55" s="51"/>
      <c r="G55" s="52"/>
      <c r="H55" s="52"/>
      <c r="I55" s="53"/>
      <c r="J55" s="53"/>
      <c r="K55" s="53"/>
    </row>
    <row r="56" customFormat="false" ht="12.75" hidden="false" customHeight="false" outlineLevel="0" collapsed="false">
      <c r="B56" s="10" t="s">
        <v>0</v>
      </c>
      <c r="C56" s="44" t="s">
        <v>0</v>
      </c>
    </row>
    <row r="57" customFormat="false" ht="12.75" hidden="false" customHeight="false" outlineLevel="0" collapsed="false">
      <c r="B57" s="10" t="s">
        <v>0</v>
      </c>
      <c r="C57" s="44" t="s">
        <v>0</v>
      </c>
    </row>
    <row r="58" customFormat="false" ht="12.75" hidden="false" customHeight="false" outlineLevel="0" collapsed="false">
      <c r="B58" s="10" t="s">
        <v>0</v>
      </c>
      <c r="C58" s="44" t="s">
        <v>0</v>
      </c>
    </row>
    <row r="59" customFormat="false" ht="12.75" hidden="false" customHeight="false" outlineLevel="0" collapsed="false">
      <c r="B59" s="10" t="s">
        <v>0</v>
      </c>
      <c r="C59" s="44" t="s">
        <v>0</v>
      </c>
    </row>
    <row r="60" customFormat="false" ht="12.75" hidden="false" customHeight="false" outlineLevel="0" collapsed="false">
      <c r="B60" s="10" t="s">
        <v>0</v>
      </c>
      <c r="C60" s="44" t="s">
        <v>0</v>
      </c>
    </row>
    <row r="61" customFormat="false" ht="12.75" hidden="false" customHeight="false" outlineLevel="0" collapsed="false">
      <c r="B61" s="10" t="s">
        <v>0</v>
      </c>
      <c r="C61" s="44" t="s">
        <v>0</v>
      </c>
    </row>
    <row r="62" customFormat="false" ht="12.75" hidden="false" customHeight="false" outlineLevel="0" collapsed="false">
      <c r="B62" s="10" t="s">
        <v>0</v>
      </c>
      <c r="C62" s="44" t="s">
        <v>0</v>
      </c>
    </row>
    <row r="63" customFormat="false" ht="12.75" hidden="false" customHeight="false" outlineLevel="0" collapsed="false">
      <c r="B63" s="10" t="s">
        <v>0</v>
      </c>
      <c r="C63" s="44" t="s">
        <v>0</v>
      </c>
    </row>
    <row r="64" customFormat="false" ht="12.75" hidden="false" customHeight="false" outlineLevel="0" collapsed="false">
      <c r="B64" s="10" t="s">
        <v>0</v>
      </c>
      <c r="C64" s="44" t="s">
        <v>0</v>
      </c>
    </row>
    <row r="65" customFormat="false" ht="12.75" hidden="false" customHeight="false" outlineLevel="0" collapsed="false">
      <c r="B65" s="10" t="s">
        <v>0</v>
      </c>
      <c r="C65" s="44" t="s">
        <v>0</v>
      </c>
    </row>
    <row r="66" customFormat="false" ht="12.75" hidden="false" customHeight="false" outlineLevel="0" collapsed="false">
      <c r="B66" s="10" t="s">
        <v>0</v>
      </c>
      <c r="C66" s="44" t="s">
        <v>0</v>
      </c>
    </row>
    <row r="67" customFormat="false" ht="12.75" hidden="false" customHeight="false" outlineLevel="0" collapsed="false">
      <c r="B67" s="10" t="s">
        <v>0</v>
      </c>
      <c r="C67" s="44" t="s">
        <v>0</v>
      </c>
    </row>
    <row r="68" customFormat="false" ht="12.75" hidden="false" customHeight="false" outlineLevel="0" collapsed="false">
      <c r="B68" s="10" t="s">
        <v>0</v>
      </c>
      <c r="C68" s="44" t="s">
        <v>0</v>
      </c>
    </row>
    <row r="69" customFormat="false" ht="12.75" hidden="false" customHeight="false" outlineLevel="0" collapsed="false">
      <c r="B69" s="10" t="s">
        <v>0</v>
      </c>
      <c r="C69" s="44" t="s">
        <v>0</v>
      </c>
    </row>
    <row r="70" customFormat="false" ht="12.75" hidden="false" customHeight="false" outlineLevel="0" collapsed="false">
      <c r="B70" s="10" t="s">
        <v>0</v>
      </c>
      <c r="C70" s="44" t="s">
        <v>0</v>
      </c>
    </row>
    <row r="71" customFormat="false" ht="12.75" hidden="false" customHeight="false" outlineLevel="0" collapsed="false">
      <c r="B71" s="10" t="s">
        <v>0</v>
      </c>
      <c r="C71" s="44" t="s">
        <v>0</v>
      </c>
    </row>
    <row r="72" customFormat="false" ht="12.75" hidden="false" customHeight="false" outlineLevel="0" collapsed="false">
      <c r="B72" s="10" t="s">
        <v>0</v>
      </c>
      <c r="C72" s="44" t="s">
        <v>0</v>
      </c>
    </row>
    <row r="73" customFormat="false" ht="12.75" hidden="false" customHeight="false" outlineLevel="0" collapsed="false">
      <c r="B73" s="10" t="s">
        <v>0</v>
      </c>
      <c r="C73" s="44" t="s">
        <v>0</v>
      </c>
    </row>
    <row r="74" customFormat="false" ht="12.75" hidden="false" customHeight="false" outlineLevel="0" collapsed="false">
      <c r="B74" s="10" t="s">
        <v>0</v>
      </c>
      <c r="C74" s="44" t="s">
        <v>0</v>
      </c>
    </row>
    <row r="75" customFormat="false" ht="12.75" hidden="false" customHeight="false" outlineLevel="0" collapsed="false">
      <c r="B75" s="10" t="s">
        <v>0</v>
      </c>
      <c r="C75" s="44" t="s">
        <v>0</v>
      </c>
    </row>
    <row r="76" customFormat="false" ht="12.75" hidden="false" customHeight="false" outlineLevel="0" collapsed="false">
      <c r="B76" s="10" t="s">
        <v>0</v>
      </c>
      <c r="C76" s="44" t="s">
        <v>0</v>
      </c>
    </row>
    <row r="77" customFormat="false" ht="12.75" hidden="false" customHeight="false" outlineLevel="0" collapsed="false">
      <c r="B77" s="10" t="s">
        <v>0</v>
      </c>
      <c r="C77" s="44" t="s">
        <v>0</v>
      </c>
    </row>
    <row r="78" customFormat="false" ht="12.75" hidden="false" customHeight="false" outlineLevel="0" collapsed="false">
      <c r="B78" s="10" t="s">
        <v>0</v>
      </c>
      <c r="C78" s="44" t="s">
        <v>0</v>
      </c>
    </row>
    <row r="79" customFormat="false" ht="12.75" hidden="false" customHeight="false" outlineLevel="0" collapsed="false">
      <c r="B79" s="10" t="s">
        <v>0</v>
      </c>
      <c r="C79" s="44" t="s">
        <v>0</v>
      </c>
    </row>
    <row r="80" customFormat="false" ht="12.75" hidden="false" customHeight="false" outlineLevel="0" collapsed="false">
      <c r="B80" s="10" t="s">
        <v>0</v>
      </c>
      <c r="C80" s="44" t="s">
        <v>0</v>
      </c>
    </row>
    <row r="81" customFormat="false" ht="12.75" hidden="false" customHeight="false" outlineLevel="0" collapsed="false">
      <c r="B81" s="10" t="s">
        <v>0</v>
      </c>
      <c r="C81" s="44" t="s">
        <v>0</v>
      </c>
    </row>
    <row r="82" customFormat="false" ht="12.75" hidden="false" customHeight="false" outlineLevel="0" collapsed="false">
      <c r="B82" s="10" t="s">
        <v>0</v>
      </c>
      <c r="C82" s="44" t="s">
        <v>0</v>
      </c>
    </row>
    <row r="83" customFormat="false" ht="12.75" hidden="false" customHeight="false" outlineLevel="0" collapsed="false">
      <c r="B83" s="10" t="s">
        <v>0</v>
      </c>
      <c r="C83" s="44" t="s">
        <v>0</v>
      </c>
    </row>
    <row r="84" customFormat="false" ht="12.75" hidden="false" customHeight="false" outlineLevel="0" collapsed="false">
      <c r="B84" s="10" t="s">
        <v>0</v>
      </c>
      <c r="C84" s="44" t="s">
        <v>0</v>
      </c>
    </row>
    <row r="85" customFormat="false" ht="12.75" hidden="false" customHeight="false" outlineLevel="0" collapsed="false">
      <c r="B85" s="10" t="s">
        <v>0</v>
      </c>
      <c r="C85" s="44" t="s">
        <v>0</v>
      </c>
    </row>
    <row r="86" customFormat="false" ht="12.75" hidden="false" customHeight="false" outlineLevel="0" collapsed="false">
      <c r="B86" s="10" t="s">
        <v>0</v>
      </c>
      <c r="C86" s="44" t="s">
        <v>0</v>
      </c>
    </row>
    <row r="87" customFormat="false" ht="12.75" hidden="false" customHeight="false" outlineLevel="0" collapsed="false">
      <c r="B87" s="10" t="s">
        <v>0</v>
      </c>
      <c r="C87" s="44" t="s">
        <v>0</v>
      </c>
    </row>
    <row r="88" customFormat="false" ht="12.75" hidden="false" customHeight="false" outlineLevel="0" collapsed="false">
      <c r="B88" s="10" t="s">
        <v>0</v>
      </c>
      <c r="C88" s="44" t="s">
        <v>0</v>
      </c>
    </row>
    <row r="89" customFormat="false" ht="12.75" hidden="false" customHeight="false" outlineLevel="0" collapsed="false">
      <c r="B89" s="10" t="s">
        <v>0</v>
      </c>
      <c r="C89" s="44" t="s">
        <v>0</v>
      </c>
    </row>
    <row r="90" customFormat="false" ht="12.75" hidden="false" customHeight="false" outlineLevel="0" collapsed="false">
      <c r="B90" s="10" t="s">
        <v>0</v>
      </c>
      <c r="C90" s="44" t="s">
        <v>0</v>
      </c>
    </row>
    <row r="91" customFormat="false" ht="12.75" hidden="false" customHeight="false" outlineLevel="0" collapsed="false">
      <c r="B91" s="10" t="s">
        <v>0</v>
      </c>
      <c r="C91" s="44" t="s">
        <v>0</v>
      </c>
    </row>
    <row r="92" customFormat="false" ht="12.75" hidden="false" customHeight="false" outlineLevel="0" collapsed="false">
      <c r="B92" s="10" t="s">
        <v>0</v>
      </c>
      <c r="C92" s="44" t="s">
        <v>0</v>
      </c>
    </row>
    <row r="93" customFormat="false" ht="12.75" hidden="false" customHeight="false" outlineLevel="0" collapsed="false">
      <c r="B93" s="10" t="s">
        <v>0</v>
      </c>
      <c r="C93" s="44" t="s">
        <v>0</v>
      </c>
    </row>
    <row r="94" customFormat="false" ht="12.75" hidden="false" customHeight="false" outlineLevel="0" collapsed="false">
      <c r="B94" s="10" t="s">
        <v>0</v>
      </c>
      <c r="C94" s="44" t="s">
        <v>0</v>
      </c>
    </row>
    <row r="95" customFormat="false" ht="12.75" hidden="false" customHeight="false" outlineLevel="0" collapsed="false">
      <c r="B95" s="10" t="s">
        <v>0</v>
      </c>
      <c r="C95" s="44" t="s">
        <v>0</v>
      </c>
    </row>
    <row r="96" customFormat="false" ht="12.75" hidden="false" customHeight="false" outlineLevel="0" collapsed="false">
      <c r="B96" s="10" t="s">
        <v>0</v>
      </c>
      <c r="C96" s="44" t="s">
        <v>0</v>
      </c>
    </row>
    <row r="97" customFormat="false" ht="12.75" hidden="false" customHeight="false" outlineLevel="0" collapsed="false">
      <c r="B97" s="10" t="s">
        <v>0</v>
      </c>
      <c r="C97" s="44" t="s">
        <v>0</v>
      </c>
    </row>
    <row r="98" customFormat="false" ht="12.75" hidden="false" customHeight="false" outlineLevel="0" collapsed="false">
      <c r="B98" s="10" t="s">
        <v>0</v>
      </c>
      <c r="C98" s="44" t="s">
        <v>0</v>
      </c>
    </row>
    <row r="99" customFormat="false" ht="12.75" hidden="false" customHeight="false" outlineLevel="0" collapsed="false">
      <c r="B99" s="10" t="s">
        <v>0</v>
      </c>
      <c r="C99" s="44" t="s">
        <v>0</v>
      </c>
    </row>
    <row r="100" customFormat="false" ht="12.75" hidden="false" customHeight="false" outlineLevel="0" collapsed="false">
      <c r="B100" s="10" t="s">
        <v>0</v>
      </c>
      <c r="C100" s="44" t="s">
        <v>0</v>
      </c>
    </row>
    <row r="101" customFormat="false" ht="12.75" hidden="false" customHeight="false" outlineLevel="0" collapsed="false">
      <c r="B101" s="10" t="s">
        <v>0</v>
      </c>
      <c r="C101" s="44" t="s">
        <v>0</v>
      </c>
    </row>
    <row r="102" customFormat="false" ht="12.75" hidden="false" customHeight="false" outlineLevel="0" collapsed="false">
      <c r="B102" s="10" t="s">
        <v>0</v>
      </c>
      <c r="C102" s="44" t="s">
        <v>0</v>
      </c>
    </row>
    <row r="103" customFormat="false" ht="12.75" hidden="false" customHeight="false" outlineLevel="0" collapsed="false">
      <c r="B103" s="10" t="s">
        <v>0</v>
      </c>
      <c r="C103" s="44" t="s">
        <v>0</v>
      </c>
    </row>
    <row r="104" customFormat="false" ht="12.75" hidden="false" customHeight="false" outlineLevel="0" collapsed="false">
      <c r="B104" s="10" t="s">
        <v>0</v>
      </c>
      <c r="C104" s="44" t="s">
        <v>0</v>
      </c>
    </row>
    <row r="105" customFormat="false" ht="12.75" hidden="false" customHeight="false" outlineLevel="0" collapsed="false">
      <c r="B105" s="10" t="s">
        <v>0</v>
      </c>
      <c r="C105" s="44" t="s">
        <v>0</v>
      </c>
    </row>
    <row r="106" customFormat="false" ht="12.75" hidden="false" customHeight="false" outlineLevel="0" collapsed="false">
      <c r="B106" s="10" t="s">
        <v>0</v>
      </c>
      <c r="C106" s="44" t="s">
        <v>0</v>
      </c>
    </row>
    <row r="107" customFormat="false" ht="12.75" hidden="false" customHeight="false" outlineLevel="0" collapsed="false">
      <c r="B107" s="10" t="s">
        <v>0</v>
      </c>
      <c r="C107" s="44" t="s">
        <v>0</v>
      </c>
    </row>
    <row r="108" customFormat="false" ht="12.75" hidden="false" customHeight="false" outlineLevel="0" collapsed="false">
      <c r="B108" s="10" t="s">
        <v>0</v>
      </c>
      <c r="C108" s="44" t="s">
        <v>0</v>
      </c>
    </row>
    <row r="109" customFormat="false" ht="12.75" hidden="false" customHeight="false" outlineLevel="0" collapsed="false">
      <c r="B109" s="10" t="s">
        <v>0</v>
      </c>
      <c r="C109" s="44" t="s">
        <v>0</v>
      </c>
    </row>
    <row r="110" customFormat="false" ht="12.75" hidden="false" customHeight="false" outlineLevel="0" collapsed="false">
      <c r="B110" s="10" t="s">
        <v>0</v>
      </c>
      <c r="C110" s="44" t="s">
        <v>0</v>
      </c>
    </row>
    <row r="111" customFormat="false" ht="12.75" hidden="false" customHeight="false" outlineLevel="0" collapsed="false">
      <c r="B111" s="10" t="s">
        <v>0</v>
      </c>
      <c r="C111" s="44" t="s">
        <v>0</v>
      </c>
    </row>
    <row r="112" customFormat="false" ht="12.75" hidden="false" customHeight="false" outlineLevel="0" collapsed="false">
      <c r="B112" s="10" t="s">
        <v>0</v>
      </c>
      <c r="C112" s="44" t="s">
        <v>0</v>
      </c>
    </row>
    <row r="113" customFormat="false" ht="12.75" hidden="false" customHeight="false" outlineLevel="0" collapsed="false">
      <c r="B113" s="10" t="s">
        <v>0</v>
      </c>
      <c r="C113" s="44" t="s">
        <v>0</v>
      </c>
    </row>
    <row r="114" customFormat="false" ht="12.75" hidden="false" customHeight="false" outlineLevel="0" collapsed="false">
      <c r="B114" s="10" t="s">
        <v>0</v>
      </c>
      <c r="C114" s="44" t="s">
        <v>0</v>
      </c>
    </row>
    <row r="115" customFormat="false" ht="12.75" hidden="false" customHeight="false" outlineLevel="0" collapsed="false">
      <c r="B115" s="10" t="s">
        <v>0</v>
      </c>
      <c r="C115" s="44" t="s">
        <v>0</v>
      </c>
    </row>
    <row r="116" customFormat="false" ht="12.75" hidden="false" customHeight="false" outlineLevel="0" collapsed="false">
      <c r="B116" s="10" t="s">
        <v>0</v>
      </c>
      <c r="C116" s="44" t="s">
        <v>0</v>
      </c>
    </row>
    <row r="117" customFormat="false" ht="12.75" hidden="false" customHeight="false" outlineLevel="0" collapsed="false">
      <c r="B117" s="10" t="s">
        <v>0</v>
      </c>
      <c r="C117" s="44" t="s">
        <v>0</v>
      </c>
    </row>
    <row r="118" customFormat="false" ht="12.75" hidden="false" customHeight="false" outlineLevel="0" collapsed="false">
      <c r="B118" s="10" t="s">
        <v>0</v>
      </c>
      <c r="C118" s="44" t="s">
        <v>0</v>
      </c>
    </row>
    <row r="119" customFormat="false" ht="12.75" hidden="false" customHeight="false" outlineLevel="0" collapsed="false">
      <c r="B119" s="10" t="s">
        <v>0</v>
      </c>
      <c r="C119" s="44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2001-12-17T18:45:49Z</dcterms:modified>
  <cp:revision>0</cp:revision>
  <dc:subject/>
  <dc:title/>
</cp:coreProperties>
</file>